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eleduvn-my.sharepoint.com/personal/minhnth19414c_st_uel_edu_vn/Documents/Documents/Môn học/Đại học/HK6/Đầu tư tài chính/"/>
    </mc:Choice>
  </mc:AlternateContent>
  <xr:revisionPtr revIDLastSave="4" documentId="8_{A038E765-1FE0-45E3-87BE-33890A5FC82E}" xr6:coauthVersionLast="47" xr6:coauthVersionMax="47" xr10:uidLastSave="{8ED5E575-1FBB-41B8-ADD4-B9A1FBFF0CDD}"/>
  <bookViews>
    <workbookView xWindow="4755" yWindow="600" windowWidth="14070" windowHeight="7875" xr2:uid="{00000000-000D-0000-FFFF-FFFF00000000}"/>
  </bookViews>
  <sheets>
    <sheet name="Optimal portfolio" sheetId="13" r:id="rId1"/>
    <sheet name="Price data" sheetId="2" r:id="rId2"/>
    <sheet name="Rate of return" sheetId="4" r:id="rId3"/>
    <sheet name="beta" sheetId="5" r:id="rId4"/>
    <sheet name="Excess return" sheetId="16" r:id="rId5"/>
    <sheet name="#" sheetId="15" r:id="rId6"/>
  </sheets>
  <definedNames>
    <definedName name="ExternalData_1" localSheetId="1" hidden="1">'Price data'!$N$2:$P$754</definedName>
    <definedName name="solver_adj" localSheetId="5" hidden="1">'#'!$A$18:$A$27</definedName>
    <definedName name="solver_adj" localSheetId="0" hidden="1">'Optimal portfolio'!$A$17:$A$26</definedName>
    <definedName name="solver_cvg" localSheetId="5" hidden="1">0.0001</definedName>
    <definedName name="solver_cvg" localSheetId="0" hidden="1">0.0001</definedName>
    <definedName name="solver_drv" localSheetId="5" hidden="1">1</definedName>
    <definedName name="solver_drv" localSheetId="0" hidden="1">1</definedName>
    <definedName name="solver_eng" localSheetId="5" hidden="1">1</definedName>
    <definedName name="solver_eng" localSheetId="0" hidden="1">1</definedName>
    <definedName name="solver_est" localSheetId="5" hidden="1">1</definedName>
    <definedName name="solver_est" localSheetId="0" hidden="1">1</definedName>
    <definedName name="solver_itr" localSheetId="5" hidden="1">2147483647</definedName>
    <definedName name="solver_itr" localSheetId="0" hidden="1">2147483647</definedName>
    <definedName name="solver_lhs1" localSheetId="5" hidden="1">'#'!$A$28</definedName>
    <definedName name="solver_lhs1" localSheetId="0" hidden="1">'Optimal portfolio'!$A$27</definedName>
    <definedName name="solver_lhs2" localSheetId="5" hidden="1">'#'!$D$30</definedName>
    <definedName name="solver_lhs2" localSheetId="0" hidden="1">'Optimal portfolio'!$D$29</definedName>
    <definedName name="solver_lhs3" localSheetId="0" hidden="1">'Optimal portfolio'!$D$29</definedName>
    <definedName name="solver_lhs4" localSheetId="0" hidden="1">'Optimal portfolio'!$D$29</definedName>
    <definedName name="solver_mip" localSheetId="5" hidden="1">2147483647</definedName>
    <definedName name="solver_mip" localSheetId="0" hidden="1">2147483647</definedName>
    <definedName name="solver_mni" localSheetId="5" hidden="1">30</definedName>
    <definedName name="solver_mni" localSheetId="0" hidden="1">30</definedName>
    <definedName name="solver_mrt" localSheetId="5" hidden="1">0.075</definedName>
    <definedName name="solver_mrt" localSheetId="0" hidden="1">0.075</definedName>
    <definedName name="solver_msl" localSheetId="5" hidden="1">2</definedName>
    <definedName name="solver_msl" localSheetId="0" hidden="1">2</definedName>
    <definedName name="solver_neg" localSheetId="5" hidden="1">2</definedName>
    <definedName name="solver_neg" localSheetId="0" hidden="1">2</definedName>
    <definedName name="solver_nod" localSheetId="5" hidden="1">2147483647</definedName>
    <definedName name="solver_nod" localSheetId="0" hidden="1">2147483647</definedName>
    <definedName name="solver_num" localSheetId="5" hidden="1">1</definedName>
    <definedName name="solver_num" localSheetId="0" hidden="1">2</definedName>
    <definedName name="solver_nwt" localSheetId="5" hidden="1">1</definedName>
    <definedName name="solver_nwt" localSheetId="0" hidden="1">1</definedName>
    <definedName name="solver_opt" localSheetId="5" hidden="1">'#'!$D$32</definedName>
    <definedName name="solver_opt" localSheetId="0" hidden="1">'Optimal portfolio'!$C$17</definedName>
    <definedName name="solver_pre" localSheetId="5" hidden="1">0.000001</definedName>
    <definedName name="solver_pre" localSheetId="0" hidden="1">0.000001</definedName>
    <definedName name="solver_rbv" localSheetId="5" hidden="1">2</definedName>
    <definedName name="solver_rbv" localSheetId="0" hidden="1">2</definedName>
    <definedName name="solver_rel1" localSheetId="5" hidden="1">2</definedName>
    <definedName name="solver_rel1" localSheetId="0" hidden="1">2</definedName>
    <definedName name="solver_rel2" localSheetId="5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hs1" localSheetId="5" hidden="1">1</definedName>
    <definedName name="solver_rhs1" localSheetId="0" hidden="1">1</definedName>
    <definedName name="solver_rhs2" localSheetId="5" hidden="1">0.1</definedName>
    <definedName name="solver_rhs2" localSheetId="0" hidden="1">0.003</definedName>
    <definedName name="solver_rhs3" localSheetId="0" hidden="1">0.035</definedName>
    <definedName name="solver_rhs4" localSheetId="0" hidden="1">0.035</definedName>
    <definedName name="solver_rlx" localSheetId="5" hidden="1">2</definedName>
    <definedName name="solver_rlx" localSheetId="0" hidden="1">2</definedName>
    <definedName name="solver_rsd" localSheetId="5" hidden="1">0</definedName>
    <definedName name="solver_rsd" localSheetId="0" hidden="1">0</definedName>
    <definedName name="solver_scl" localSheetId="5" hidden="1">2</definedName>
    <definedName name="solver_scl" localSheetId="0" hidden="1">2</definedName>
    <definedName name="solver_sho" localSheetId="5" hidden="1">2</definedName>
    <definedName name="solver_sho" localSheetId="0" hidden="1">2</definedName>
    <definedName name="solver_ssz" localSheetId="5" hidden="1">0</definedName>
    <definedName name="solver_ssz" localSheetId="0" hidden="1">0</definedName>
    <definedName name="solver_tim" localSheetId="5" hidden="1">2147483647</definedName>
    <definedName name="solver_tim" localSheetId="0" hidden="1">2147483647</definedName>
    <definedName name="solver_tol" localSheetId="5" hidden="1">0.01</definedName>
    <definedName name="solver_tol" localSheetId="0" hidden="1">0.01</definedName>
    <definedName name="solver_typ" localSheetId="5" hidden="1">1</definedName>
    <definedName name="solver_typ" localSheetId="0" hidden="1">2</definedName>
    <definedName name="solver_val" localSheetId="5" hidden="1">0</definedName>
    <definedName name="solver_val" localSheetId="0" hidden="1">0.05</definedName>
    <definedName name="solver_ver" localSheetId="5" hidden="1">3</definedName>
    <definedName name="solver_ver" localSheetId="0" hidden="1">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3" l="1"/>
  <c r="C48" i="13"/>
  <c r="F48" i="13"/>
  <c r="E48" i="13"/>
  <c r="D48" i="13"/>
  <c r="G48" i="13"/>
  <c r="H48" i="13"/>
  <c r="I48" i="13"/>
  <c r="J48" i="13"/>
  <c r="K48" i="13"/>
  <c r="L48" i="13"/>
  <c r="M48" i="13"/>
  <c r="N48" i="13"/>
  <c r="L48" i="15" l="1"/>
  <c r="K48" i="15"/>
  <c r="J48" i="15"/>
  <c r="I48" i="15"/>
  <c r="H48" i="15"/>
  <c r="G48" i="15"/>
  <c r="F48" i="15"/>
  <c r="E48" i="15"/>
  <c r="D48" i="15"/>
  <c r="C48" i="15"/>
  <c r="B48" i="15"/>
  <c r="A28" i="15"/>
  <c r="L16" i="15"/>
  <c r="K16" i="15"/>
  <c r="J16" i="15"/>
  <c r="I16" i="15"/>
  <c r="H16" i="15"/>
  <c r="G16" i="15"/>
  <c r="F16" i="15"/>
  <c r="E16" i="15"/>
  <c r="D16" i="15"/>
  <c r="C16" i="15"/>
  <c r="A27" i="13" l="1"/>
  <c r="L15" i="13"/>
  <c r="L27" i="13" s="1"/>
  <c r="K15" i="13"/>
  <c r="J15" i="13"/>
  <c r="I15" i="13"/>
  <c r="H15" i="13"/>
  <c r="H27" i="13" s="1"/>
  <c r="G15" i="13"/>
  <c r="F15" i="13"/>
  <c r="E15" i="13"/>
  <c r="D15" i="13"/>
  <c r="D27" i="13" s="1"/>
  <c r="C15" i="13"/>
  <c r="F27" i="13" l="1"/>
  <c r="J27" i="13"/>
  <c r="C27" i="13"/>
  <c r="G27" i="13"/>
  <c r="K27" i="13"/>
  <c r="E27" i="13"/>
  <c r="I27" i="13"/>
  <c r="D30" i="13" l="1"/>
  <c r="M2" i="4" l="1"/>
  <c r="B4" i="16" s="1"/>
  <c r="M3" i="4"/>
  <c r="B5" i="16" s="1"/>
  <c r="M4" i="4"/>
  <c r="B6" i="16" s="1"/>
  <c r="M5" i="4"/>
  <c r="B7" i="16" s="1"/>
  <c r="M6" i="4"/>
  <c r="B8" i="16" s="1"/>
  <c r="M7" i="4"/>
  <c r="B9" i="16" s="1"/>
  <c r="M8" i="4"/>
  <c r="B10" i="16" s="1"/>
  <c r="M9" i="4"/>
  <c r="B11" i="16" s="1"/>
  <c r="M10" i="4"/>
  <c r="B12" i="16" s="1"/>
  <c r="M11" i="4"/>
  <c r="B13" i="16" s="1"/>
  <c r="M12" i="4"/>
  <c r="B14" i="16" s="1"/>
  <c r="M13" i="4"/>
  <c r="B15" i="16" s="1"/>
  <c r="M14" i="4"/>
  <c r="B16" i="16" s="1"/>
  <c r="M15" i="4"/>
  <c r="B17" i="16" s="1"/>
  <c r="M16" i="4"/>
  <c r="B18" i="16" s="1"/>
  <c r="M17" i="4"/>
  <c r="B19" i="16" s="1"/>
  <c r="M18" i="4"/>
  <c r="B20" i="16" s="1"/>
  <c r="M19" i="4"/>
  <c r="B21" i="16" s="1"/>
  <c r="M20" i="4"/>
  <c r="B22" i="16" s="1"/>
  <c r="M21" i="4"/>
  <c r="B23" i="16" s="1"/>
  <c r="M22" i="4"/>
  <c r="B24" i="16" s="1"/>
  <c r="M23" i="4"/>
  <c r="B25" i="16" s="1"/>
  <c r="M24" i="4"/>
  <c r="B26" i="16" s="1"/>
  <c r="M25" i="4"/>
  <c r="B27" i="16" s="1"/>
  <c r="M26" i="4"/>
  <c r="B28" i="16" s="1"/>
  <c r="M27" i="4"/>
  <c r="B29" i="16" s="1"/>
  <c r="M28" i="4"/>
  <c r="B30" i="16" s="1"/>
  <c r="M29" i="4"/>
  <c r="B31" i="16" s="1"/>
  <c r="M30" i="4"/>
  <c r="B32" i="16" s="1"/>
  <c r="M31" i="4"/>
  <c r="B33" i="16" s="1"/>
  <c r="M32" i="4"/>
  <c r="B34" i="16" s="1"/>
  <c r="M33" i="4"/>
  <c r="B35" i="16" s="1"/>
  <c r="M34" i="4"/>
  <c r="B36" i="16" s="1"/>
  <c r="M35" i="4"/>
  <c r="B37" i="16" s="1"/>
  <c r="M36" i="4"/>
  <c r="B38" i="16" s="1"/>
  <c r="M37" i="4"/>
  <c r="B39" i="16" s="1"/>
  <c r="M38" i="4"/>
  <c r="B40" i="16" s="1"/>
  <c r="M39" i="4"/>
  <c r="B41" i="16" s="1"/>
  <c r="M40" i="4"/>
  <c r="B42" i="16" s="1"/>
  <c r="M41" i="4"/>
  <c r="B43" i="16" s="1"/>
  <c r="M42" i="4"/>
  <c r="B44" i="16" s="1"/>
  <c r="M43" i="4"/>
  <c r="B45" i="16" s="1"/>
  <c r="M44" i="4"/>
  <c r="B46" i="16" s="1"/>
  <c r="M45" i="4"/>
  <c r="B47" i="16" s="1"/>
  <c r="M46" i="4"/>
  <c r="B48" i="16" s="1"/>
  <c r="M47" i="4"/>
  <c r="B49" i="16" s="1"/>
  <c r="M48" i="4"/>
  <c r="B50" i="16" s="1"/>
  <c r="M49" i="4"/>
  <c r="B51" i="16" s="1"/>
  <c r="M50" i="4"/>
  <c r="B52" i="16" s="1"/>
  <c r="M51" i="4"/>
  <c r="B53" i="16" s="1"/>
  <c r="M52" i="4"/>
  <c r="B54" i="16" s="1"/>
  <c r="M53" i="4"/>
  <c r="B55" i="16" s="1"/>
  <c r="M54" i="4"/>
  <c r="B56" i="16" s="1"/>
  <c r="M55" i="4"/>
  <c r="B57" i="16" s="1"/>
  <c r="M56" i="4"/>
  <c r="B58" i="16" s="1"/>
  <c r="M57" i="4"/>
  <c r="B59" i="16" s="1"/>
  <c r="M58" i="4"/>
  <c r="B60" i="16" s="1"/>
  <c r="M59" i="4"/>
  <c r="B61" i="16" s="1"/>
  <c r="M60" i="4"/>
  <c r="B62" i="16" s="1"/>
  <c r="M61" i="4"/>
  <c r="B63" i="16" s="1"/>
  <c r="M62" i="4"/>
  <c r="B64" i="16" s="1"/>
  <c r="M63" i="4"/>
  <c r="B65" i="16" s="1"/>
  <c r="M64" i="4"/>
  <c r="B66" i="16" s="1"/>
  <c r="M65" i="4"/>
  <c r="B67" i="16" s="1"/>
  <c r="M66" i="4"/>
  <c r="B68" i="16" s="1"/>
  <c r="M67" i="4"/>
  <c r="B69" i="16" s="1"/>
  <c r="M68" i="4"/>
  <c r="B70" i="16" s="1"/>
  <c r="M69" i="4"/>
  <c r="B71" i="16" s="1"/>
  <c r="M70" i="4"/>
  <c r="B72" i="16" s="1"/>
  <c r="M71" i="4"/>
  <c r="B73" i="16" s="1"/>
  <c r="M72" i="4"/>
  <c r="B74" i="16" s="1"/>
  <c r="M73" i="4"/>
  <c r="B75" i="16" s="1"/>
  <c r="M74" i="4"/>
  <c r="B76" i="16" s="1"/>
  <c r="M75" i="4"/>
  <c r="B77" i="16" s="1"/>
  <c r="M76" i="4"/>
  <c r="B78" i="16" s="1"/>
  <c r="M77" i="4"/>
  <c r="B79" i="16" s="1"/>
  <c r="M78" i="4"/>
  <c r="B80" i="16" s="1"/>
  <c r="M79" i="4"/>
  <c r="B81" i="16" s="1"/>
  <c r="M80" i="4"/>
  <c r="B82" i="16" s="1"/>
  <c r="M81" i="4"/>
  <c r="B83" i="16" s="1"/>
  <c r="M82" i="4"/>
  <c r="B84" i="16" s="1"/>
  <c r="M83" i="4"/>
  <c r="B85" i="16" s="1"/>
  <c r="M84" i="4"/>
  <c r="B86" i="16" s="1"/>
  <c r="M85" i="4"/>
  <c r="B87" i="16" s="1"/>
  <c r="M86" i="4"/>
  <c r="B88" i="16" s="1"/>
  <c r="M87" i="4"/>
  <c r="B89" i="16" s="1"/>
  <c r="M88" i="4"/>
  <c r="B90" i="16" s="1"/>
  <c r="M89" i="4"/>
  <c r="B91" i="16" s="1"/>
  <c r="M90" i="4"/>
  <c r="B92" i="16" s="1"/>
  <c r="M91" i="4"/>
  <c r="B93" i="16" s="1"/>
  <c r="M92" i="4"/>
  <c r="B94" i="16" s="1"/>
  <c r="M93" i="4"/>
  <c r="B95" i="16" s="1"/>
  <c r="M94" i="4"/>
  <c r="B96" i="16" s="1"/>
  <c r="M95" i="4"/>
  <c r="B97" i="16" s="1"/>
  <c r="M96" i="4"/>
  <c r="B98" i="16" s="1"/>
  <c r="M97" i="4"/>
  <c r="B99" i="16" s="1"/>
  <c r="M98" i="4"/>
  <c r="B100" i="16" s="1"/>
  <c r="M99" i="4"/>
  <c r="B101" i="16" s="1"/>
  <c r="M100" i="4"/>
  <c r="B102" i="16" s="1"/>
  <c r="M101" i="4"/>
  <c r="B103" i="16" s="1"/>
  <c r="M102" i="4"/>
  <c r="B104" i="16" s="1"/>
  <c r="M103" i="4"/>
  <c r="B105" i="16" s="1"/>
  <c r="M104" i="4"/>
  <c r="B106" i="16" s="1"/>
  <c r="M105" i="4"/>
  <c r="B107" i="16" s="1"/>
  <c r="M106" i="4"/>
  <c r="B108" i="16" s="1"/>
  <c r="M107" i="4"/>
  <c r="B109" i="16" s="1"/>
  <c r="M108" i="4"/>
  <c r="B110" i="16" s="1"/>
  <c r="M109" i="4"/>
  <c r="B111" i="16" s="1"/>
  <c r="M110" i="4"/>
  <c r="B112" i="16" s="1"/>
  <c r="M111" i="4"/>
  <c r="B113" i="16" s="1"/>
  <c r="M112" i="4"/>
  <c r="B114" i="16" s="1"/>
  <c r="M113" i="4"/>
  <c r="B115" i="16" s="1"/>
  <c r="M114" i="4"/>
  <c r="B116" i="16" s="1"/>
  <c r="M115" i="4"/>
  <c r="B117" i="16" s="1"/>
  <c r="M116" i="4"/>
  <c r="B118" i="16" s="1"/>
  <c r="M117" i="4"/>
  <c r="B119" i="16" s="1"/>
  <c r="M118" i="4"/>
  <c r="B120" i="16" s="1"/>
  <c r="M119" i="4"/>
  <c r="B121" i="16" s="1"/>
  <c r="M120" i="4"/>
  <c r="B122" i="16" s="1"/>
  <c r="M121" i="4"/>
  <c r="B123" i="16" s="1"/>
  <c r="M122" i="4"/>
  <c r="B124" i="16" s="1"/>
  <c r="M123" i="4"/>
  <c r="B125" i="16" s="1"/>
  <c r="M124" i="4"/>
  <c r="B126" i="16" s="1"/>
  <c r="M125" i="4"/>
  <c r="B127" i="16" s="1"/>
  <c r="M126" i="4"/>
  <c r="B128" i="16" s="1"/>
  <c r="M127" i="4"/>
  <c r="B129" i="16" s="1"/>
  <c r="M128" i="4"/>
  <c r="B130" i="16" s="1"/>
  <c r="M129" i="4"/>
  <c r="B131" i="16" s="1"/>
  <c r="M130" i="4"/>
  <c r="B132" i="16" s="1"/>
  <c r="M131" i="4"/>
  <c r="B133" i="16" s="1"/>
  <c r="M132" i="4"/>
  <c r="B134" i="16" s="1"/>
  <c r="M133" i="4"/>
  <c r="B135" i="16" s="1"/>
  <c r="M134" i="4"/>
  <c r="B136" i="16" s="1"/>
  <c r="M135" i="4"/>
  <c r="B137" i="16" s="1"/>
  <c r="M136" i="4"/>
  <c r="B138" i="16" s="1"/>
  <c r="M137" i="4"/>
  <c r="B139" i="16" s="1"/>
  <c r="M138" i="4"/>
  <c r="B140" i="16" s="1"/>
  <c r="M139" i="4"/>
  <c r="B141" i="16" s="1"/>
  <c r="M140" i="4"/>
  <c r="B142" i="16" s="1"/>
  <c r="M141" i="4"/>
  <c r="B143" i="16" s="1"/>
  <c r="M142" i="4"/>
  <c r="B144" i="16" s="1"/>
  <c r="M143" i="4"/>
  <c r="B145" i="16" s="1"/>
  <c r="M144" i="4"/>
  <c r="B146" i="16" s="1"/>
  <c r="M145" i="4"/>
  <c r="B147" i="16" s="1"/>
  <c r="M146" i="4"/>
  <c r="B148" i="16" s="1"/>
  <c r="M147" i="4"/>
  <c r="B149" i="16" s="1"/>
  <c r="M148" i="4"/>
  <c r="B150" i="16" s="1"/>
  <c r="M149" i="4"/>
  <c r="B151" i="16" s="1"/>
  <c r="M150" i="4"/>
  <c r="B152" i="16" s="1"/>
  <c r="M151" i="4"/>
  <c r="B153" i="16" s="1"/>
  <c r="M152" i="4"/>
  <c r="B154" i="16" s="1"/>
  <c r="M153" i="4"/>
  <c r="B155" i="16" s="1"/>
  <c r="M154" i="4"/>
  <c r="B156" i="16" s="1"/>
  <c r="M155" i="4"/>
  <c r="B157" i="16" s="1"/>
  <c r="M156" i="4"/>
  <c r="B158" i="16" s="1"/>
  <c r="M157" i="4"/>
  <c r="B159" i="16" s="1"/>
  <c r="M158" i="4"/>
  <c r="B160" i="16" s="1"/>
  <c r="M159" i="4"/>
  <c r="B161" i="16" s="1"/>
  <c r="M160" i="4"/>
  <c r="B162" i="16" s="1"/>
  <c r="M161" i="4"/>
  <c r="B163" i="16" s="1"/>
  <c r="M162" i="4"/>
  <c r="B164" i="16" s="1"/>
  <c r="M163" i="4"/>
  <c r="B165" i="16" s="1"/>
  <c r="M164" i="4"/>
  <c r="B166" i="16" s="1"/>
  <c r="M165" i="4"/>
  <c r="B167" i="16" s="1"/>
  <c r="M166" i="4"/>
  <c r="B168" i="16" s="1"/>
  <c r="M167" i="4"/>
  <c r="B169" i="16" s="1"/>
  <c r="M168" i="4"/>
  <c r="B170" i="16" s="1"/>
  <c r="M169" i="4"/>
  <c r="B171" i="16" s="1"/>
  <c r="M170" i="4"/>
  <c r="B172" i="16" s="1"/>
  <c r="M171" i="4"/>
  <c r="B173" i="16" s="1"/>
  <c r="M172" i="4"/>
  <c r="B174" i="16" s="1"/>
  <c r="M173" i="4"/>
  <c r="B175" i="16" s="1"/>
  <c r="M174" i="4"/>
  <c r="B176" i="16" s="1"/>
  <c r="M175" i="4"/>
  <c r="B177" i="16" s="1"/>
  <c r="M176" i="4"/>
  <c r="B178" i="16" s="1"/>
  <c r="M177" i="4"/>
  <c r="B179" i="16" s="1"/>
  <c r="M178" i="4"/>
  <c r="B180" i="16" s="1"/>
  <c r="M179" i="4"/>
  <c r="B181" i="16" s="1"/>
  <c r="M180" i="4"/>
  <c r="B182" i="16" s="1"/>
  <c r="M181" i="4"/>
  <c r="B183" i="16" s="1"/>
  <c r="M182" i="4"/>
  <c r="B184" i="16" s="1"/>
  <c r="M183" i="4"/>
  <c r="B185" i="16" s="1"/>
  <c r="M184" i="4"/>
  <c r="B186" i="16" s="1"/>
  <c r="M185" i="4"/>
  <c r="B187" i="16" s="1"/>
  <c r="M186" i="4"/>
  <c r="B188" i="16" s="1"/>
  <c r="M187" i="4"/>
  <c r="B189" i="16" s="1"/>
  <c r="M188" i="4"/>
  <c r="B190" i="16" s="1"/>
  <c r="M189" i="4"/>
  <c r="B191" i="16" s="1"/>
  <c r="M190" i="4"/>
  <c r="B192" i="16" s="1"/>
  <c r="M191" i="4"/>
  <c r="B193" i="16" s="1"/>
  <c r="M192" i="4"/>
  <c r="B194" i="16" s="1"/>
  <c r="M193" i="4"/>
  <c r="B195" i="16" s="1"/>
  <c r="M194" i="4"/>
  <c r="B196" i="16" s="1"/>
  <c r="M195" i="4"/>
  <c r="B197" i="16" s="1"/>
  <c r="M196" i="4"/>
  <c r="B198" i="16" s="1"/>
  <c r="M197" i="4"/>
  <c r="B199" i="16" s="1"/>
  <c r="M198" i="4"/>
  <c r="B200" i="16" s="1"/>
  <c r="M199" i="4"/>
  <c r="B201" i="16" s="1"/>
  <c r="M200" i="4"/>
  <c r="B202" i="16" s="1"/>
  <c r="M201" i="4"/>
  <c r="B203" i="16" s="1"/>
  <c r="M202" i="4"/>
  <c r="B204" i="16" s="1"/>
  <c r="M203" i="4"/>
  <c r="B205" i="16" s="1"/>
  <c r="M204" i="4"/>
  <c r="B206" i="16" s="1"/>
  <c r="M205" i="4"/>
  <c r="B207" i="16" s="1"/>
  <c r="M206" i="4"/>
  <c r="B208" i="16" s="1"/>
  <c r="M207" i="4"/>
  <c r="B209" i="16" s="1"/>
  <c r="M208" i="4"/>
  <c r="B210" i="16" s="1"/>
  <c r="M209" i="4"/>
  <c r="B211" i="16" s="1"/>
  <c r="M210" i="4"/>
  <c r="B212" i="16" s="1"/>
  <c r="M211" i="4"/>
  <c r="B213" i="16" s="1"/>
  <c r="M212" i="4"/>
  <c r="B214" i="16" s="1"/>
  <c r="M213" i="4"/>
  <c r="B215" i="16" s="1"/>
  <c r="M214" i="4"/>
  <c r="B216" i="16" s="1"/>
  <c r="M215" i="4"/>
  <c r="B217" i="16" s="1"/>
  <c r="M216" i="4"/>
  <c r="B218" i="16" s="1"/>
  <c r="M217" i="4"/>
  <c r="B219" i="16" s="1"/>
  <c r="M218" i="4"/>
  <c r="B220" i="16" s="1"/>
  <c r="M219" i="4"/>
  <c r="B221" i="16" s="1"/>
  <c r="M220" i="4"/>
  <c r="B222" i="16" s="1"/>
  <c r="M221" i="4"/>
  <c r="B223" i="16" s="1"/>
  <c r="M222" i="4"/>
  <c r="B224" i="16" s="1"/>
  <c r="M223" i="4"/>
  <c r="B225" i="16" s="1"/>
  <c r="M224" i="4"/>
  <c r="B226" i="16" s="1"/>
  <c r="M225" i="4"/>
  <c r="B227" i="16" s="1"/>
  <c r="M226" i="4"/>
  <c r="B228" i="16" s="1"/>
  <c r="M227" i="4"/>
  <c r="B229" i="16" s="1"/>
  <c r="M228" i="4"/>
  <c r="B230" i="16" s="1"/>
  <c r="M229" i="4"/>
  <c r="B231" i="16" s="1"/>
  <c r="M230" i="4"/>
  <c r="B232" i="16" s="1"/>
  <c r="M231" i="4"/>
  <c r="B233" i="16" s="1"/>
  <c r="M232" i="4"/>
  <c r="B234" i="16" s="1"/>
  <c r="M233" i="4"/>
  <c r="B235" i="16" s="1"/>
  <c r="M234" i="4"/>
  <c r="B236" i="16" s="1"/>
  <c r="M235" i="4"/>
  <c r="B237" i="16" s="1"/>
  <c r="M236" i="4"/>
  <c r="B238" i="16" s="1"/>
  <c r="M237" i="4"/>
  <c r="B239" i="16" s="1"/>
  <c r="M238" i="4"/>
  <c r="B240" i="16" s="1"/>
  <c r="M239" i="4"/>
  <c r="B241" i="16" s="1"/>
  <c r="M240" i="4"/>
  <c r="B242" i="16" s="1"/>
  <c r="M241" i="4"/>
  <c r="B243" i="16" s="1"/>
  <c r="M242" i="4"/>
  <c r="B244" i="16" s="1"/>
  <c r="M243" i="4"/>
  <c r="B245" i="16" s="1"/>
  <c r="M244" i="4"/>
  <c r="B246" i="16" s="1"/>
  <c r="M245" i="4"/>
  <c r="B247" i="16" s="1"/>
  <c r="M246" i="4"/>
  <c r="B248" i="16" s="1"/>
  <c r="M247" i="4"/>
  <c r="B249" i="16" s="1"/>
  <c r="M248" i="4"/>
  <c r="B250" i="16" s="1"/>
  <c r="M249" i="4"/>
  <c r="B251" i="16" s="1"/>
  <c r="M250" i="4"/>
  <c r="B252" i="16" s="1"/>
  <c r="M251" i="4"/>
  <c r="B253" i="16" s="1"/>
  <c r="M252" i="4"/>
  <c r="B254" i="16" s="1"/>
  <c r="M253" i="4"/>
  <c r="B255" i="16" s="1"/>
  <c r="M254" i="4"/>
  <c r="B256" i="16" s="1"/>
  <c r="M255" i="4"/>
  <c r="B257" i="16" s="1"/>
  <c r="M256" i="4"/>
  <c r="B258" i="16" s="1"/>
  <c r="M257" i="4"/>
  <c r="B259" i="16" s="1"/>
  <c r="M258" i="4"/>
  <c r="B260" i="16" s="1"/>
  <c r="M259" i="4"/>
  <c r="B261" i="16" s="1"/>
  <c r="M260" i="4"/>
  <c r="B262" i="16" s="1"/>
  <c r="M261" i="4"/>
  <c r="B263" i="16" s="1"/>
  <c r="M262" i="4"/>
  <c r="B264" i="16" s="1"/>
  <c r="M263" i="4"/>
  <c r="B265" i="16" s="1"/>
  <c r="M264" i="4"/>
  <c r="B266" i="16" s="1"/>
  <c r="M265" i="4"/>
  <c r="B267" i="16" s="1"/>
  <c r="M266" i="4"/>
  <c r="B268" i="16" s="1"/>
  <c r="M267" i="4"/>
  <c r="B269" i="16" s="1"/>
  <c r="M268" i="4"/>
  <c r="B270" i="16" s="1"/>
  <c r="M269" i="4"/>
  <c r="B271" i="16" s="1"/>
  <c r="M270" i="4"/>
  <c r="B272" i="16" s="1"/>
  <c r="M271" i="4"/>
  <c r="B273" i="16" s="1"/>
  <c r="M272" i="4"/>
  <c r="B274" i="16" s="1"/>
  <c r="M273" i="4"/>
  <c r="B275" i="16" s="1"/>
  <c r="M274" i="4"/>
  <c r="B276" i="16" s="1"/>
  <c r="M275" i="4"/>
  <c r="B277" i="16" s="1"/>
  <c r="M276" i="4"/>
  <c r="B278" i="16" s="1"/>
  <c r="M277" i="4"/>
  <c r="B279" i="16" s="1"/>
  <c r="M278" i="4"/>
  <c r="B280" i="16" s="1"/>
  <c r="M279" i="4"/>
  <c r="B281" i="16" s="1"/>
  <c r="M280" i="4"/>
  <c r="B282" i="16" s="1"/>
  <c r="M281" i="4"/>
  <c r="B283" i="16" s="1"/>
  <c r="M282" i="4"/>
  <c r="B284" i="16" s="1"/>
  <c r="M283" i="4"/>
  <c r="B285" i="16" s="1"/>
  <c r="M284" i="4"/>
  <c r="B286" i="16" s="1"/>
  <c r="M285" i="4"/>
  <c r="B287" i="16" s="1"/>
  <c r="M286" i="4"/>
  <c r="B288" i="16" s="1"/>
  <c r="M287" i="4"/>
  <c r="B289" i="16" s="1"/>
  <c r="M288" i="4"/>
  <c r="B290" i="16" s="1"/>
  <c r="M289" i="4"/>
  <c r="B291" i="16" s="1"/>
  <c r="M290" i="4"/>
  <c r="B292" i="16" s="1"/>
  <c r="M291" i="4"/>
  <c r="B293" i="16" s="1"/>
  <c r="M292" i="4"/>
  <c r="B294" i="16" s="1"/>
  <c r="M293" i="4"/>
  <c r="B295" i="16" s="1"/>
  <c r="M294" i="4"/>
  <c r="B296" i="16" s="1"/>
  <c r="M295" i="4"/>
  <c r="B297" i="16" s="1"/>
  <c r="M296" i="4"/>
  <c r="B298" i="16" s="1"/>
  <c r="M297" i="4"/>
  <c r="B299" i="16" s="1"/>
  <c r="M298" i="4"/>
  <c r="B300" i="16" s="1"/>
  <c r="M299" i="4"/>
  <c r="B301" i="16" s="1"/>
  <c r="M300" i="4"/>
  <c r="B302" i="16" s="1"/>
  <c r="M301" i="4"/>
  <c r="B303" i="16" s="1"/>
  <c r="M302" i="4"/>
  <c r="B304" i="16" s="1"/>
  <c r="M303" i="4"/>
  <c r="B305" i="16" s="1"/>
  <c r="M304" i="4"/>
  <c r="B306" i="16" s="1"/>
  <c r="M305" i="4"/>
  <c r="B307" i="16" s="1"/>
  <c r="M306" i="4"/>
  <c r="B308" i="16" s="1"/>
  <c r="M307" i="4"/>
  <c r="B309" i="16" s="1"/>
  <c r="M308" i="4"/>
  <c r="B310" i="16" s="1"/>
  <c r="M309" i="4"/>
  <c r="B311" i="16" s="1"/>
  <c r="M310" i="4"/>
  <c r="B312" i="16" s="1"/>
  <c r="M311" i="4"/>
  <c r="B313" i="16" s="1"/>
  <c r="M312" i="4"/>
  <c r="B314" i="16" s="1"/>
  <c r="M313" i="4"/>
  <c r="B315" i="16" s="1"/>
  <c r="M314" i="4"/>
  <c r="B316" i="16" s="1"/>
  <c r="M315" i="4"/>
  <c r="B317" i="16" s="1"/>
  <c r="M316" i="4"/>
  <c r="B318" i="16" s="1"/>
  <c r="M317" i="4"/>
  <c r="B319" i="16" s="1"/>
  <c r="M318" i="4"/>
  <c r="B320" i="16" s="1"/>
  <c r="M319" i="4"/>
  <c r="B321" i="16" s="1"/>
  <c r="M320" i="4"/>
  <c r="B322" i="16" s="1"/>
  <c r="M321" i="4"/>
  <c r="B323" i="16" s="1"/>
  <c r="M322" i="4"/>
  <c r="B324" i="16" s="1"/>
  <c r="M323" i="4"/>
  <c r="B325" i="16" s="1"/>
  <c r="M324" i="4"/>
  <c r="B326" i="16" s="1"/>
  <c r="M325" i="4"/>
  <c r="B327" i="16" s="1"/>
  <c r="M326" i="4"/>
  <c r="B328" i="16" s="1"/>
  <c r="M327" i="4"/>
  <c r="B329" i="16" s="1"/>
  <c r="M328" i="4"/>
  <c r="B330" i="16" s="1"/>
  <c r="M329" i="4"/>
  <c r="B331" i="16" s="1"/>
  <c r="M330" i="4"/>
  <c r="B332" i="16" s="1"/>
  <c r="M331" i="4"/>
  <c r="B333" i="16" s="1"/>
  <c r="M332" i="4"/>
  <c r="B334" i="16" s="1"/>
  <c r="M333" i="4"/>
  <c r="B335" i="16" s="1"/>
  <c r="M334" i="4"/>
  <c r="B336" i="16" s="1"/>
  <c r="M335" i="4"/>
  <c r="B337" i="16" s="1"/>
  <c r="M336" i="4"/>
  <c r="B338" i="16" s="1"/>
  <c r="M337" i="4"/>
  <c r="B339" i="16" s="1"/>
  <c r="M338" i="4"/>
  <c r="B340" i="16" s="1"/>
  <c r="M339" i="4"/>
  <c r="B341" i="16" s="1"/>
  <c r="M340" i="4"/>
  <c r="B342" i="16" s="1"/>
  <c r="M341" i="4"/>
  <c r="B343" i="16" s="1"/>
  <c r="M342" i="4"/>
  <c r="B344" i="16" s="1"/>
  <c r="M343" i="4"/>
  <c r="B345" i="16" s="1"/>
  <c r="M344" i="4"/>
  <c r="B346" i="16" s="1"/>
  <c r="M345" i="4"/>
  <c r="B347" i="16" s="1"/>
  <c r="M346" i="4"/>
  <c r="B348" i="16" s="1"/>
  <c r="M347" i="4"/>
  <c r="B349" i="16" s="1"/>
  <c r="M348" i="4"/>
  <c r="B350" i="16" s="1"/>
  <c r="M349" i="4"/>
  <c r="B351" i="16" s="1"/>
  <c r="M350" i="4"/>
  <c r="B352" i="16" s="1"/>
  <c r="M351" i="4"/>
  <c r="B353" i="16" s="1"/>
  <c r="M352" i="4"/>
  <c r="B354" i="16" s="1"/>
  <c r="M353" i="4"/>
  <c r="B355" i="16" s="1"/>
  <c r="M354" i="4"/>
  <c r="B356" i="16" s="1"/>
  <c r="M355" i="4"/>
  <c r="B357" i="16" s="1"/>
  <c r="M356" i="4"/>
  <c r="B358" i="16" s="1"/>
  <c r="M357" i="4"/>
  <c r="B359" i="16" s="1"/>
  <c r="M358" i="4"/>
  <c r="B360" i="16" s="1"/>
  <c r="M359" i="4"/>
  <c r="B361" i="16" s="1"/>
  <c r="M360" i="4"/>
  <c r="B362" i="16" s="1"/>
  <c r="M361" i="4"/>
  <c r="B363" i="16" s="1"/>
  <c r="M362" i="4"/>
  <c r="B364" i="16" s="1"/>
  <c r="M363" i="4"/>
  <c r="B365" i="16" s="1"/>
  <c r="M364" i="4"/>
  <c r="B366" i="16" s="1"/>
  <c r="M365" i="4"/>
  <c r="B367" i="16" s="1"/>
  <c r="M366" i="4"/>
  <c r="B368" i="16" s="1"/>
  <c r="M367" i="4"/>
  <c r="B369" i="16" s="1"/>
  <c r="M368" i="4"/>
  <c r="B370" i="16" s="1"/>
  <c r="M369" i="4"/>
  <c r="B371" i="16" s="1"/>
  <c r="M370" i="4"/>
  <c r="B372" i="16" s="1"/>
  <c r="M371" i="4"/>
  <c r="B373" i="16" s="1"/>
  <c r="M372" i="4"/>
  <c r="B374" i="16" s="1"/>
  <c r="M373" i="4"/>
  <c r="B375" i="16" s="1"/>
  <c r="M374" i="4"/>
  <c r="B376" i="16" s="1"/>
  <c r="M375" i="4"/>
  <c r="B377" i="16" s="1"/>
  <c r="M376" i="4"/>
  <c r="B378" i="16" s="1"/>
  <c r="M377" i="4"/>
  <c r="B379" i="16" s="1"/>
  <c r="M378" i="4"/>
  <c r="B380" i="16" s="1"/>
  <c r="M379" i="4"/>
  <c r="B381" i="16" s="1"/>
  <c r="M380" i="4"/>
  <c r="B382" i="16" s="1"/>
  <c r="M381" i="4"/>
  <c r="B383" i="16" s="1"/>
  <c r="M382" i="4"/>
  <c r="B384" i="16" s="1"/>
  <c r="M383" i="4"/>
  <c r="B385" i="16" s="1"/>
  <c r="M384" i="4"/>
  <c r="B386" i="16" s="1"/>
  <c r="M385" i="4"/>
  <c r="B387" i="16" s="1"/>
  <c r="M386" i="4"/>
  <c r="B388" i="16" s="1"/>
  <c r="M387" i="4"/>
  <c r="B389" i="16" s="1"/>
  <c r="M388" i="4"/>
  <c r="B390" i="16" s="1"/>
  <c r="M389" i="4"/>
  <c r="B391" i="16" s="1"/>
  <c r="M390" i="4"/>
  <c r="B392" i="16" s="1"/>
  <c r="M391" i="4"/>
  <c r="B393" i="16" s="1"/>
  <c r="M392" i="4"/>
  <c r="B394" i="16" s="1"/>
  <c r="M393" i="4"/>
  <c r="B395" i="16" s="1"/>
  <c r="M394" i="4"/>
  <c r="B396" i="16" s="1"/>
  <c r="M395" i="4"/>
  <c r="B397" i="16" s="1"/>
  <c r="M396" i="4"/>
  <c r="B398" i="16" s="1"/>
  <c r="M397" i="4"/>
  <c r="B399" i="16" s="1"/>
  <c r="M398" i="4"/>
  <c r="B400" i="16" s="1"/>
  <c r="M399" i="4"/>
  <c r="B401" i="16" s="1"/>
  <c r="M400" i="4"/>
  <c r="B402" i="16" s="1"/>
  <c r="M401" i="4"/>
  <c r="B403" i="16" s="1"/>
  <c r="M402" i="4"/>
  <c r="B404" i="16" s="1"/>
  <c r="M403" i="4"/>
  <c r="B405" i="16" s="1"/>
  <c r="M404" i="4"/>
  <c r="B406" i="16" s="1"/>
  <c r="M405" i="4"/>
  <c r="B407" i="16" s="1"/>
  <c r="M406" i="4"/>
  <c r="B408" i="16" s="1"/>
  <c r="M407" i="4"/>
  <c r="B409" i="16" s="1"/>
  <c r="M408" i="4"/>
  <c r="B410" i="16" s="1"/>
  <c r="M409" i="4"/>
  <c r="B411" i="16" s="1"/>
  <c r="M410" i="4"/>
  <c r="B412" i="16" s="1"/>
  <c r="M411" i="4"/>
  <c r="B413" i="16" s="1"/>
  <c r="M412" i="4"/>
  <c r="B414" i="16" s="1"/>
  <c r="M413" i="4"/>
  <c r="B415" i="16" s="1"/>
  <c r="M414" i="4"/>
  <c r="B416" i="16" s="1"/>
  <c r="M415" i="4"/>
  <c r="B417" i="16" s="1"/>
  <c r="M416" i="4"/>
  <c r="B418" i="16" s="1"/>
  <c r="M417" i="4"/>
  <c r="B419" i="16" s="1"/>
  <c r="M418" i="4"/>
  <c r="B420" i="16" s="1"/>
  <c r="M419" i="4"/>
  <c r="B421" i="16" s="1"/>
  <c r="M420" i="4"/>
  <c r="B422" i="16" s="1"/>
  <c r="M421" i="4"/>
  <c r="B423" i="16" s="1"/>
  <c r="M422" i="4"/>
  <c r="B424" i="16" s="1"/>
  <c r="M423" i="4"/>
  <c r="B425" i="16" s="1"/>
  <c r="M424" i="4"/>
  <c r="B426" i="16" s="1"/>
  <c r="M425" i="4"/>
  <c r="B427" i="16" s="1"/>
  <c r="M426" i="4"/>
  <c r="B428" i="16" s="1"/>
  <c r="M427" i="4"/>
  <c r="B429" i="16" s="1"/>
  <c r="M428" i="4"/>
  <c r="B430" i="16" s="1"/>
  <c r="M429" i="4"/>
  <c r="B431" i="16" s="1"/>
  <c r="M430" i="4"/>
  <c r="B432" i="16" s="1"/>
  <c r="M431" i="4"/>
  <c r="B433" i="16" s="1"/>
  <c r="M432" i="4"/>
  <c r="B434" i="16" s="1"/>
  <c r="M433" i="4"/>
  <c r="B435" i="16" s="1"/>
  <c r="M434" i="4"/>
  <c r="B436" i="16" s="1"/>
  <c r="M435" i="4"/>
  <c r="B437" i="16" s="1"/>
  <c r="M436" i="4"/>
  <c r="B438" i="16" s="1"/>
  <c r="M437" i="4"/>
  <c r="B439" i="16" s="1"/>
  <c r="M438" i="4"/>
  <c r="B440" i="16" s="1"/>
  <c r="M439" i="4"/>
  <c r="B441" i="16" s="1"/>
  <c r="M440" i="4"/>
  <c r="B442" i="16" s="1"/>
  <c r="M441" i="4"/>
  <c r="B443" i="16" s="1"/>
  <c r="M442" i="4"/>
  <c r="B444" i="16" s="1"/>
  <c r="M443" i="4"/>
  <c r="B445" i="16" s="1"/>
  <c r="M444" i="4"/>
  <c r="B446" i="16" s="1"/>
  <c r="M445" i="4"/>
  <c r="B447" i="16" s="1"/>
  <c r="M446" i="4"/>
  <c r="B448" i="16" s="1"/>
  <c r="M447" i="4"/>
  <c r="B449" i="16" s="1"/>
  <c r="M448" i="4"/>
  <c r="B450" i="16" s="1"/>
  <c r="M449" i="4"/>
  <c r="B451" i="16" s="1"/>
  <c r="M450" i="4"/>
  <c r="B452" i="16" s="1"/>
  <c r="M451" i="4"/>
  <c r="B453" i="16" s="1"/>
  <c r="M452" i="4"/>
  <c r="B454" i="16" s="1"/>
  <c r="M453" i="4"/>
  <c r="B455" i="16" s="1"/>
  <c r="M454" i="4"/>
  <c r="B456" i="16" s="1"/>
  <c r="M455" i="4"/>
  <c r="B457" i="16" s="1"/>
  <c r="M456" i="4"/>
  <c r="B458" i="16" s="1"/>
  <c r="M457" i="4"/>
  <c r="B459" i="16" s="1"/>
  <c r="M458" i="4"/>
  <c r="B460" i="16" s="1"/>
  <c r="M459" i="4"/>
  <c r="B461" i="16" s="1"/>
  <c r="M460" i="4"/>
  <c r="B462" i="16" s="1"/>
  <c r="M461" i="4"/>
  <c r="B463" i="16" s="1"/>
  <c r="M462" i="4"/>
  <c r="B464" i="16" s="1"/>
  <c r="M463" i="4"/>
  <c r="B465" i="16" s="1"/>
  <c r="M464" i="4"/>
  <c r="B466" i="16" s="1"/>
  <c r="M465" i="4"/>
  <c r="B467" i="16" s="1"/>
  <c r="M466" i="4"/>
  <c r="B468" i="16" s="1"/>
  <c r="M467" i="4"/>
  <c r="B469" i="16" s="1"/>
  <c r="M468" i="4"/>
  <c r="B470" i="16" s="1"/>
  <c r="M469" i="4"/>
  <c r="B471" i="16" s="1"/>
  <c r="M470" i="4"/>
  <c r="B472" i="16" s="1"/>
  <c r="M471" i="4"/>
  <c r="B473" i="16" s="1"/>
  <c r="M472" i="4"/>
  <c r="B474" i="16" s="1"/>
  <c r="M473" i="4"/>
  <c r="B475" i="16" s="1"/>
  <c r="M474" i="4"/>
  <c r="B476" i="16" s="1"/>
  <c r="M475" i="4"/>
  <c r="B477" i="16" s="1"/>
  <c r="M476" i="4"/>
  <c r="B478" i="16" s="1"/>
  <c r="M477" i="4"/>
  <c r="B479" i="16" s="1"/>
  <c r="M478" i="4"/>
  <c r="B480" i="16" s="1"/>
  <c r="M479" i="4"/>
  <c r="B481" i="16" s="1"/>
  <c r="M480" i="4"/>
  <c r="B482" i="16" s="1"/>
  <c r="M481" i="4"/>
  <c r="B483" i="16" s="1"/>
  <c r="M482" i="4"/>
  <c r="B484" i="16" s="1"/>
  <c r="M483" i="4"/>
  <c r="B485" i="16" s="1"/>
  <c r="M484" i="4"/>
  <c r="B486" i="16" s="1"/>
  <c r="M485" i="4"/>
  <c r="B487" i="16" s="1"/>
  <c r="M486" i="4"/>
  <c r="B488" i="16" s="1"/>
  <c r="M487" i="4"/>
  <c r="B489" i="16" s="1"/>
  <c r="M488" i="4"/>
  <c r="B490" i="16" s="1"/>
  <c r="M489" i="4"/>
  <c r="B491" i="16" s="1"/>
  <c r="M490" i="4"/>
  <c r="B492" i="16" s="1"/>
  <c r="M491" i="4"/>
  <c r="B493" i="16" s="1"/>
  <c r="M492" i="4"/>
  <c r="B494" i="16" s="1"/>
  <c r="M493" i="4"/>
  <c r="B495" i="16" s="1"/>
  <c r="M494" i="4"/>
  <c r="B496" i="16" s="1"/>
  <c r="M495" i="4"/>
  <c r="B497" i="16" s="1"/>
  <c r="M496" i="4"/>
  <c r="B498" i="16" s="1"/>
  <c r="M497" i="4"/>
  <c r="B499" i="16" s="1"/>
  <c r="M498" i="4"/>
  <c r="B500" i="16" s="1"/>
  <c r="M499" i="4"/>
  <c r="B501" i="16" s="1"/>
  <c r="M500" i="4"/>
  <c r="B502" i="16" s="1"/>
  <c r="M501" i="4"/>
  <c r="B503" i="16" s="1"/>
  <c r="M502" i="4"/>
  <c r="B504" i="16" s="1"/>
  <c r="M503" i="4"/>
  <c r="B505" i="16" s="1"/>
  <c r="M504" i="4"/>
  <c r="B506" i="16" s="1"/>
  <c r="M505" i="4"/>
  <c r="B507" i="16" s="1"/>
  <c r="M506" i="4"/>
  <c r="B508" i="16" s="1"/>
  <c r="M507" i="4"/>
  <c r="B509" i="16" s="1"/>
  <c r="M508" i="4"/>
  <c r="B510" i="16" s="1"/>
  <c r="M509" i="4"/>
  <c r="B511" i="16" s="1"/>
  <c r="M510" i="4"/>
  <c r="B512" i="16" s="1"/>
  <c r="M511" i="4"/>
  <c r="B513" i="16" s="1"/>
  <c r="M512" i="4"/>
  <c r="B514" i="16" s="1"/>
  <c r="M513" i="4"/>
  <c r="B515" i="16" s="1"/>
  <c r="M514" i="4"/>
  <c r="B516" i="16" s="1"/>
  <c r="M515" i="4"/>
  <c r="B517" i="16" s="1"/>
  <c r="M516" i="4"/>
  <c r="B518" i="16" s="1"/>
  <c r="M517" i="4"/>
  <c r="B519" i="16" s="1"/>
  <c r="M518" i="4"/>
  <c r="B520" i="16" s="1"/>
  <c r="M519" i="4"/>
  <c r="B521" i="16" s="1"/>
  <c r="M520" i="4"/>
  <c r="B522" i="16" s="1"/>
  <c r="M521" i="4"/>
  <c r="B523" i="16" s="1"/>
  <c r="M522" i="4"/>
  <c r="B524" i="16" s="1"/>
  <c r="M523" i="4"/>
  <c r="B525" i="16" s="1"/>
  <c r="M524" i="4"/>
  <c r="B526" i="16" s="1"/>
  <c r="M525" i="4"/>
  <c r="B527" i="16" s="1"/>
  <c r="M526" i="4"/>
  <c r="B528" i="16" s="1"/>
  <c r="M527" i="4"/>
  <c r="B529" i="16" s="1"/>
  <c r="M528" i="4"/>
  <c r="B530" i="16" s="1"/>
  <c r="M529" i="4"/>
  <c r="B531" i="16" s="1"/>
  <c r="M530" i="4"/>
  <c r="B532" i="16" s="1"/>
  <c r="M531" i="4"/>
  <c r="B533" i="16" s="1"/>
  <c r="M532" i="4"/>
  <c r="B534" i="16" s="1"/>
  <c r="M533" i="4"/>
  <c r="B535" i="16" s="1"/>
  <c r="M534" i="4"/>
  <c r="B536" i="16" s="1"/>
  <c r="M535" i="4"/>
  <c r="B537" i="16" s="1"/>
  <c r="M536" i="4"/>
  <c r="B538" i="16" s="1"/>
  <c r="M537" i="4"/>
  <c r="B539" i="16" s="1"/>
  <c r="M538" i="4"/>
  <c r="B540" i="16" s="1"/>
  <c r="M539" i="4"/>
  <c r="B541" i="16" s="1"/>
  <c r="M540" i="4"/>
  <c r="B542" i="16" s="1"/>
  <c r="M541" i="4"/>
  <c r="B543" i="16" s="1"/>
  <c r="M542" i="4"/>
  <c r="B544" i="16" s="1"/>
  <c r="M543" i="4"/>
  <c r="B545" i="16" s="1"/>
  <c r="M544" i="4"/>
  <c r="B546" i="16" s="1"/>
  <c r="M545" i="4"/>
  <c r="B547" i="16" s="1"/>
  <c r="M546" i="4"/>
  <c r="B548" i="16" s="1"/>
  <c r="M547" i="4"/>
  <c r="B549" i="16" s="1"/>
  <c r="M548" i="4"/>
  <c r="B550" i="16" s="1"/>
  <c r="M549" i="4"/>
  <c r="B551" i="16" s="1"/>
  <c r="M550" i="4"/>
  <c r="B552" i="16" s="1"/>
  <c r="M551" i="4"/>
  <c r="B553" i="16" s="1"/>
  <c r="M552" i="4"/>
  <c r="B554" i="16" s="1"/>
  <c r="M553" i="4"/>
  <c r="B555" i="16" s="1"/>
  <c r="M554" i="4"/>
  <c r="B556" i="16" s="1"/>
  <c r="M555" i="4"/>
  <c r="B557" i="16" s="1"/>
  <c r="M556" i="4"/>
  <c r="B558" i="16" s="1"/>
  <c r="M557" i="4"/>
  <c r="B559" i="16" s="1"/>
  <c r="M558" i="4"/>
  <c r="B560" i="16" s="1"/>
  <c r="M559" i="4"/>
  <c r="B561" i="16" s="1"/>
  <c r="M560" i="4"/>
  <c r="B562" i="16" s="1"/>
  <c r="M561" i="4"/>
  <c r="B563" i="16" s="1"/>
  <c r="M562" i="4"/>
  <c r="B564" i="16" s="1"/>
  <c r="M563" i="4"/>
  <c r="B565" i="16" s="1"/>
  <c r="M564" i="4"/>
  <c r="B566" i="16" s="1"/>
  <c r="M565" i="4"/>
  <c r="B567" i="16" s="1"/>
  <c r="M566" i="4"/>
  <c r="B568" i="16" s="1"/>
  <c r="M567" i="4"/>
  <c r="B569" i="16" s="1"/>
  <c r="M568" i="4"/>
  <c r="B570" i="16" s="1"/>
  <c r="M569" i="4"/>
  <c r="B571" i="16" s="1"/>
  <c r="M570" i="4"/>
  <c r="B572" i="16" s="1"/>
  <c r="M571" i="4"/>
  <c r="B573" i="16" s="1"/>
  <c r="M572" i="4"/>
  <c r="B574" i="16" s="1"/>
  <c r="M573" i="4"/>
  <c r="B575" i="16" s="1"/>
  <c r="M574" i="4"/>
  <c r="B576" i="16" s="1"/>
  <c r="M575" i="4"/>
  <c r="B577" i="16" s="1"/>
  <c r="M576" i="4"/>
  <c r="B578" i="16" s="1"/>
  <c r="M577" i="4"/>
  <c r="B579" i="16" s="1"/>
  <c r="M578" i="4"/>
  <c r="B580" i="16" s="1"/>
  <c r="M579" i="4"/>
  <c r="B581" i="16" s="1"/>
  <c r="M580" i="4"/>
  <c r="B582" i="16" s="1"/>
  <c r="M581" i="4"/>
  <c r="B583" i="16" s="1"/>
  <c r="M582" i="4"/>
  <c r="B584" i="16" s="1"/>
  <c r="M583" i="4"/>
  <c r="B585" i="16" s="1"/>
  <c r="M584" i="4"/>
  <c r="B586" i="16" s="1"/>
  <c r="M585" i="4"/>
  <c r="B587" i="16" s="1"/>
  <c r="M586" i="4"/>
  <c r="B588" i="16" s="1"/>
  <c r="M587" i="4"/>
  <c r="B589" i="16" s="1"/>
  <c r="M588" i="4"/>
  <c r="B590" i="16" s="1"/>
  <c r="M589" i="4"/>
  <c r="B591" i="16" s="1"/>
  <c r="M590" i="4"/>
  <c r="B592" i="16" s="1"/>
  <c r="M591" i="4"/>
  <c r="B593" i="16" s="1"/>
  <c r="M592" i="4"/>
  <c r="B594" i="16" s="1"/>
  <c r="M593" i="4"/>
  <c r="B595" i="16" s="1"/>
  <c r="M594" i="4"/>
  <c r="B596" i="16" s="1"/>
  <c r="M595" i="4"/>
  <c r="B597" i="16" s="1"/>
  <c r="M596" i="4"/>
  <c r="B598" i="16" s="1"/>
  <c r="M597" i="4"/>
  <c r="B599" i="16" s="1"/>
  <c r="M598" i="4"/>
  <c r="B600" i="16" s="1"/>
  <c r="M599" i="4"/>
  <c r="B601" i="16" s="1"/>
  <c r="M600" i="4"/>
  <c r="B602" i="16" s="1"/>
  <c r="M601" i="4"/>
  <c r="B603" i="16" s="1"/>
  <c r="M602" i="4"/>
  <c r="B604" i="16" s="1"/>
  <c r="M603" i="4"/>
  <c r="B605" i="16" s="1"/>
  <c r="M604" i="4"/>
  <c r="B606" i="16" s="1"/>
  <c r="M605" i="4"/>
  <c r="B607" i="16" s="1"/>
  <c r="M606" i="4"/>
  <c r="B608" i="16" s="1"/>
  <c r="M607" i="4"/>
  <c r="B609" i="16" s="1"/>
  <c r="M608" i="4"/>
  <c r="B610" i="16" s="1"/>
  <c r="M609" i="4"/>
  <c r="B611" i="16" s="1"/>
  <c r="M610" i="4"/>
  <c r="B612" i="16" s="1"/>
  <c r="M611" i="4"/>
  <c r="B613" i="16" s="1"/>
  <c r="M612" i="4"/>
  <c r="B614" i="16" s="1"/>
  <c r="M613" i="4"/>
  <c r="B615" i="16" s="1"/>
  <c r="M614" i="4"/>
  <c r="B616" i="16" s="1"/>
  <c r="M615" i="4"/>
  <c r="B617" i="16" s="1"/>
  <c r="M616" i="4"/>
  <c r="B618" i="16" s="1"/>
  <c r="M617" i="4"/>
  <c r="B619" i="16" s="1"/>
  <c r="M618" i="4"/>
  <c r="B620" i="16" s="1"/>
  <c r="M619" i="4"/>
  <c r="B621" i="16" s="1"/>
  <c r="M620" i="4"/>
  <c r="B622" i="16" s="1"/>
  <c r="M621" i="4"/>
  <c r="B623" i="16" s="1"/>
  <c r="M622" i="4"/>
  <c r="B624" i="16" s="1"/>
  <c r="M623" i="4"/>
  <c r="B625" i="16" s="1"/>
  <c r="M624" i="4"/>
  <c r="B626" i="16" s="1"/>
  <c r="M625" i="4"/>
  <c r="B627" i="16" s="1"/>
  <c r="M626" i="4"/>
  <c r="B628" i="16" s="1"/>
  <c r="M627" i="4"/>
  <c r="B629" i="16" s="1"/>
  <c r="M628" i="4"/>
  <c r="B630" i="16" s="1"/>
  <c r="M629" i="4"/>
  <c r="B631" i="16" s="1"/>
  <c r="M630" i="4"/>
  <c r="B632" i="16" s="1"/>
  <c r="M631" i="4"/>
  <c r="B633" i="16" s="1"/>
  <c r="M632" i="4"/>
  <c r="B634" i="16" s="1"/>
  <c r="M633" i="4"/>
  <c r="B635" i="16" s="1"/>
  <c r="M634" i="4"/>
  <c r="B636" i="16" s="1"/>
  <c r="M635" i="4"/>
  <c r="B637" i="16" s="1"/>
  <c r="M636" i="4"/>
  <c r="B638" i="16" s="1"/>
  <c r="M637" i="4"/>
  <c r="B639" i="16" s="1"/>
  <c r="M638" i="4"/>
  <c r="B640" i="16" s="1"/>
  <c r="M639" i="4"/>
  <c r="B641" i="16" s="1"/>
  <c r="M640" i="4"/>
  <c r="B642" i="16" s="1"/>
  <c r="M641" i="4"/>
  <c r="B643" i="16" s="1"/>
  <c r="M642" i="4"/>
  <c r="B644" i="16" s="1"/>
  <c r="M643" i="4"/>
  <c r="B645" i="16" s="1"/>
  <c r="M644" i="4"/>
  <c r="B646" i="16" s="1"/>
  <c r="M645" i="4"/>
  <c r="B647" i="16" s="1"/>
  <c r="M646" i="4"/>
  <c r="B648" i="16" s="1"/>
  <c r="M647" i="4"/>
  <c r="B649" i="16" s="1"/>
  <c r="M648" i="4"/>
  <c r="B650" i="16" s="1"/>
  <c r="M649" i="4"/>
  <c r="B651" i="16" s="1"/>
  <c r="M650" i="4"/>
  <c r="B652" i="16" s="1"/>
  <c r="M651" i="4"/>
  <c r="B653" i="16" s="1"/>
  <c r="M652" i="4"/>
  <c r="B654" i="16" s="1"/>
  <c r="M653" i="4"/>
  <c r="B655" i="16" s="1"/>
  <c r="M654" i="4"/>
  <c r="B656" i="16" s="1"/>
  <c r="M655" i="4"/>
  <c r="B657" i="16" s="1"/>
  <c r="M656" i="4"/>
  <c r="B658" i="16" s="1"/>
  <c r="M657" i="4"/>
  <c r="B659" i="16" s="1"/>
  <c r="M658" i="4"/>
  <c r="B660" i="16" s="1"/>
  <c r="M659" i="4"/>
  <c r="B661" i="16" s="1"/>
  <c r="M660" i="4"/>
  <c r="B662" i="16" s="1"/>
  <c r="M661" i="4"/>
  <c r="B663" i="16" s="1"/>
  <c r="M662" i="4"/>
  <c r="B664" i="16" s="1"/>
  <c r="M663" i="4"/>
  <c r="B665" i="16" s="1"/>
  <c r="M664" i="4"/>
  <c r="B666" i="16" s="1"/>
  <c r="M665" i="4"/>
  <c r="B667" i="16" s="1"/>
  <c r="M666" i="4"/>
  <c r="B668" i="16" s="1"/>
  <c r="M667" i="4"/>
  <c r="B669" i="16" s="1"/>
  <c r="M668" i="4"/>
  <c r="B670" i="16" s="1"/>
  <c r="M669" i="4"/>
  <c r="B671" i="16" s="1"/>
  <c r="M670" i="4"/>
  <c r="B672" i="16" s="1"/>
  <c r="M671" i="4"/>
  <c r="B673" i="16" s="1"/>
  <c r="M672" i="4"/>
  <c r="B674" i="16" s="1"/>
  <c r="M673" i="4"/>
  <c r="B675" i="16" s="1"/>
  <c r="M674" i="4"/>
  <c r="B676" i="16" s="1"/>
  <c r="M675" i="4"/>
  <c r="B677" i="16" s="1"/>
  <c r="M676" i="4"/>
  <c r="B678" i="16" s="1"/>
  <c r="M677" i="4"/>
  <c r="B679" i="16" s="1"/>
  <c r="M678" i="4"/>
  <c r="B680" i="16" s="1"/>
  <c r="M679" i="4"/>
  <c r="B681" i="16" s="1"/>
  <c r="M680" i="4"/>
  <c r="B682" i="16" s="1"/>
  <c r="M681" i="4"/>
  <c r="B683" i="16" s="1"/>
  <c r="M682" i="4"/>
  <c r="B684" i="16" s="1"/>
  <c r="M683" i="4"/>
  <c r="B685" i="16" s="1"/>
  <c r="M684" i="4"/>
  <c r="B686" i="16" s="1"/>
  <c r="M685" i="4"/>
  <c r="B687" i="16" s="1"/>
  <c r="M686" i="4"/>
  <c r="B688" i="16" s="1"/>
  <c r="M687" i="4"/>
  <c r="B689" i="16" s="1"/>
  <c r="M688" i="4"/>
  <c r="B690" i="16" s="1"/>
  <c r="M689" i="4"/>
  <c r="B691" i="16" s="1"/>
  <c r="M690" i="4"/>
  <c r="B692" i="16" s="1"/>
  <c r="M691" i="4"/>
  <c r="B693" i="16" s="1"/>
  <c r="M692" i="4"/>
  <c r="B694" i="16" s="1"/>
  <c r="M693" i="4"/>
  <c r="B695" i="16" s="1"/>
  <c r="M694" i="4"/>
  <c r="B696" i="16" s="1"/>
  <c r="M695" i="4"/>
  <c r="B697" i="16" s="1"/>
  <c r="M696" i="4"/>
  <c r="B698" i="16" s="1"/>
  <c r="M697" i="4"/>
  <c r="B699" i="16" s="1"/>
  <c r="M698" i="4"/>
  <c r="B700" i="16" s="1"/>
  <c r="M699" i="4"/>
  <c r="B701" i="16" s="1"/>
  <c r="M700" i="4"/>
  <c r="B702" i="16" s="1"/>
  <c r="M701" i="4"/>
  <c r="B703" i="16" s="1"/>
  <c r="M702" i="4"/>
  <c r="B704" i="16" s="1"/>
  <c r="M703" i="4"/>
  <c r="B705" i="16" s="1"/>
  <c r="M704" i="4"/>
  <c r="B706" i="16" s="1"/>
  <c r="M705" i="4"/>
  <c r="B707" i="16" s="1"/>
  <c r="M706" i="4"/>
  <c r="B708" i="16" s="1"/>
  <c r="M707" i="4"/>
  <c r="B709" i="16" s="1"/>
  <c r="M708" i="4"/>
  <c r="B710" i="16" s="1"/>
  <c r="M709" i="4"/>
  <c r="B711" i="16" s="1"/>
  <c r="M710" i="4"/>
  <c r="B712" i="16" s="1"/>
  <c r="M711" i="4"/>
  <c r="B713" i="16" s="1"/>
  <c r="M712" i="4"/>
  <c r="B714" i="16" s="1"/>
  <c r="M713" i="4"/>
  <c r="B715" i="16" s="1"/>
  <c r="M714" i="4"/>
  <c r="B716" i="16" s="1"/>
  <c r="M715" i="4"/>
  <c r="B717" i="16" s="1"/>
  <c r="M716" i="4"/>
  <c r="B718" i="16" s="1"/>
  <c r="M717" i="4"/>
  <c r="B719" i="16" s="1"/>
  <c r="M718" i="4"/>
  <c r="B720" i="16" s="1"/>
  <c r="M719" i="4"/>
  <c r="B721" i="16" s="1"/>
  <c r="M720" i="4"/>
  <c r="B722" i="16" s="1"/>
  <c r="M721" i="4"/>
  <c r="B723" i="16" s="1"/>
  <c r="M722" i="4"/>
  <c r="B724" i="16" s="1"/>
  <c r="M723" i="4"/>
  <c r="B725" i="16" s="1"/>
  <c r="M724" i="4"/>
  <c r="B726" i="16" s="1"/>
  <c r="M725" i="4"/>
  <c r="B727" i="16" s="1"/>
  <c r="M726" i="4"/>
  <c r="B728" i="16" s="1"/>
  <c r="M727" i="4"/>
  <c r="B729" i="16" s="1"/>
  <c r="M728" i="4"/>
  <c r="B730" i="16" s="1"/>
  <c r="M729" i="4"/>
  <c r="B731" i="16" s="1"/>
  <c r="M730" i="4"/>
  <c r="B732" i="16" s="1"/>
  <c r="M731" i="4"/>
  <c r="B733" i="16" s="1"/>
  <c r="M732" i="4"/>
  <c r="B734" i="16" s="1"/>
  <c r="M733" i="4"/>
  <c r="B735" i="16" s="1"/>
  <c r="M734" i="4"/>
  <c r="B736" i="16" s="1"/>
  <c r="M735" i="4"/>
  <c r="B737" i="16" s="1"/>
  <c r="M736" i="4"/>
  <c r="B738" i="16" s="1"/>
  <c r="M737" i="4"/>
  <c r="B739" i="16" s="1"/>
  <c r="M738" i="4"/>
  <c r="B740" i="16" s="1"/>
  <c r="M739" i="4"/>
  <c r="B741" i="16" s="1"/>
  <c r="M740" i="4"/>
  <c r="B742" i="16" s="1"/>
  <c r="M741" i="4"/>
  <c r="B743" i="16" s="1"/>
  <c r="M742" i="4"/>
  <c r="B744" i="16" s="1"/>
  <c r="M743" i="4"/>
  <c r="B745" i="16" s="1"/>
  <c r="M744" i="4"/>
  <c r="B746" i="16" s="1"/>
  <c r="M745" i="4"/>
  <c r="B747" i="16" s="1"/>
  <c r="M746" i="4"/>
  <c r="B748" i="16" s="1"/>
  <c r="M747" i="4"/>
  <c r="B749" i="16" s="1"/>
  <c r="M748" i="4"/>
  <c r="B750" i="16" s="1"/>
  <c r="M749" i="4"/>
  <c r="B751" i="16" s="1"/>
  <c r="M750" i="4"/>
  <c r="B752" i="16" s="1"/>
  <c r="M751" i="4"/>
  <c r="B753" i="16" s="1"/>
  <c r="M752" i="4"/>
  <c r="B754" i="16" s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O11" i="5" l="1"/>
  <c r="O10" i="5"/>
  <c r="O9" i="5"/>
  <c r="O8" i="5"/>
  <c r="O7" i="5"/>
  <c r="O6" i="5"/>
  <c r="O5" i="5"/>
  <c r="O4" i="5"/>
  <c r="O3" i="5"/>
  <c r="O2" i="5"/>
  <c r="L753" i="5"/>
  <c r="K753" i="5"/>
  <c r="J753" i="5"/>
  <c r="I753" i="5"/>
  <c r="H753" i="5"/>
  <c r="G753" i="5"/>
  <c r="F753" i="5"/>
  <c r="E753" i="5"/>
  <c r="D753" i="5"/>
  <c r="C753" i="5"/>
  <c r="B753" i="5"/>
  <c r="B7" i="15" l="1"/>
  <c r="B11" i="15"/>
  <c r="B4" i="15"/>
  <c r="B8" i="15"/>
  <c r="B12" i="15"/>
  <c r="B5" i="15"/>
  <c r="B9" i="15"/>
  <c r="B13" i="15"/>
  <c r="B6" i="15"/>
  <c r="B10" i="1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2" i="5"/>
  <c r="D30" i="15" l="1"/>
  <c r="P12" i="5"/>
  <c r="B3" i="4"/>
  <c r="C3" i="5" s="1"/>
  <c r="C3" i="4"/>
  <c r="D3" i="5" s="1"/>
  <c r="D3" i="4"/>
  <c r="E3" i="5" s="1"/>
  <c r="E3" i="4"/>
  <c r="F3" i="5" s="1"/>
  <c r="F3" i="4"/>
  <c r="G3" i="5" s="1"/>
  <c r="G3" i="4"/>
  <c r="H3" i="5" s="1"/>
  <c r="H3" i="4"/>
  <c r="I3" i="5" s="1"/>
  <c r="I3" i="4"/>
  <c r="J3" i="5" s="1"/>
  <c r="J3" i="4"/>
  <c r="K3" i="5" s="1"/>
  <c r="K3" i="4"/>
  <c r="L3" i="5" s="1"/>
  <c r="B4" i="4"/>
  <c r="C4" i="5" s="1"/>
  <c r="C4" i="4"/>
  <c r="D4" i="5" s="1"/>
  <c r="D4" i="4"/>
  <c r="E4" i="5" s="1"/>
  <c r="E4" i="4"/>
  <c r="F4" i="5" s="1"/>
  <c r="F4" i="4"/>
  <c r="G4" i="5" s="1"/>
  <c r="G4" i="4"/>
  <c r="H4" i="5" s="1"/>
  <c r="H4" i="4"/>
  <c r="I4" i="5" s="1"/>
  <c r="I4" i="4"/>
  <c r="J4" i="5" s="1"/>
  <c r="J4" i="4"/>
  <c r="K4" i="5" s="1"/>
  <c r="K4" i="4"/>
  <c r="L4" i="5" s="1"/>
  <c r="B5" i="4"/>
  <c r="C5" i="5" s="1"/>
  <c r="C5" i="4"/>
  <c r="D5" i="5" s="1"/>
  <c r="D5" i="4"/>
  <c r="E5" i="5" s="1"/>
  <c r="E5" i="4"/>
  <c r="F5" i="5" s="1"/>
  <c r="F5" i="4"/>
  <c r="G5" i="5" s="1"/>
  <c r="G5" i="4"/>
  <c r="H5" i="5" s="1"/>
  <c r="H5" i="4"/>
  <c r="I5" i="5" s="1"/>
  <c r="I5" i="4"/>
  <c r="J5" i="5" s="1"/>
  <c r="J5" i="4"/>
  <c r="K5" i="5" s="1"/>
  <c r="K5" i="4"/>
  <c r="L5" i="5" s="1"/>
  <c r="B6" i="4"/>
  <c r="C6" i="5" s="1"/>
  <c r="C6" i="4"/>
  <c r="D6" i="5" s="1"/>
  <c r="D6" i="4"/>
  <c r="E6" i="5" s="1"/>
  <c r="E6" i="4"/>
  <c r="F6" i="5" s="1"/>
  <c r="F6" i="4"/>
  <c r="G6" i="5" s="1"/>
  <c r="G6" i="4"/>
  <c r="H6" i="5" s="1"/>
  <c r="H6" i="4"/>
  <c r="I6" i="5" s="1"/>
  <c r="I6" i="4"/>
  <c r="J6" i="5" s="1"/>
  <c r="J6" i="4"/>
  <c r="K6" i="5" s="1"/>
  <c r="K6" i="4"/>
  <c r="L6" i="5" s="1"/>
  <c r="B7" i="4"/>
  <c r="C7" i="5" s="1"/>
  <c r="C7" i="4"/>
  <c r="D7" i="5" s="1"/>
  <c r="D7" i="4"/>
  <c r="E7" i="5" s="1"/>
  <c r="E7" i="4"/>
  <c r="F7" i="5" s="1"/>
  <c r="F7" i="4"/>
  <c r="G7" i="5" s="1"/>
  <c r="G7" i="4"/>
  <c r="H7" i="5" s="1"/>
  <c r="H7" i="4"/>
  <c r="I7" i="5" s="1"/>
  <c r="I7" i="4"/>
  <c r="J7" i="5" s="1"/>
  <c r="J7" i="4"/>
  <c r="K7" i="5" s="1"/>
  <c r="K7" i="4"/>
  <c r="L7" i="5" s="1"/>
  <c r="B8" i="4"/>
  <c r="C8" i="5" s="1"/>
  <c r="C8" i="4"/>
  <c r="D8" i="5" s="1"/>
  <c r="D8" i="4"/>
  <c r="E8" i="5" s="1"/>
  <c r="E8" i="4"/>
  <c r="F8" i="5" s="1"/>
  <c r="F8" i="4"/>
  <c r="G8" i="5" s="1"/>
  <c r="G8" i="4"/>
  <c r="H8" i="5" s="1"/>
  <c r="H8" i="4"/>
  <c r="I8" i="5" s="1"/>
  <c r="I8" i="4"/>
  <c r="J8" i="5" s="1"/>
  <c r="J8" i="4"/>
  <c r="K8" i="5" s="1"/>
  <c r="K8" i="4"/>
  <c r="L8" i="5" s="1"/>
  <c r="B9" i="4"/>
  <c r="C9" i="5" s="1"/>
  <c r="C9" i="4"/>
  <c r="D9" i="5" s="1"/>
  <c r="D9" i="4"/>
  <c r="E9" i="5" s="1"/>
  <c r="E9" i="4"/>
  <c r="F9" i="5" s="1"/>
  <c r="F9" i="4"/>
  <c r="G9" i="5" s="1"/>
  <c r="G9" i="4"/>
  <c r="H9" i="5" s="1"/>
  <c r="H9" i="4"/>
  <c r="I9" i="5" s="1"/>
  <c r="I9" i="4"/>
  <c r="J9" i="5" s="1"/>
  <c r="J9" i="4"/>
  <c r="K9" i="5" s="1"/>
  <c r="K9" i="4"/>
  <c r="L9" i="5" s="1"/>
  <c r="B10" i="4"/>
  <c r="C10" i="5" s="1"/>
  <c r="C10" i="4"/>
  <c r="D10" i="5" s="1"/>
  <c r="D10" i="4"/>
  <c r="E10" i="5" s="1"/>
  <c r="E10" i="4"/>
  <c r="F10" i="5" s="1"/>
  <c r="F10" i="4"/>
  <c r="G10" i="5" s="1"/>
  <c r="G10" i="4"/>
  <c r="H10" i="5" s="1"/>
  <c r="H10" i="4"/>
  <c r="I10" i="5" s="1"/>
  <c r="I10" i="4"/>
  <c r="J10" i="5" s="1"/>
  <c r="J10" i="4"/>
  <c r="K10" i="5" s="1"/>
  <c r="K10" i="4"/>
  <c r="L10" i="5" s="1"/>
  <c r="B11" i="4"/>
  <c r="C11" i="5" s="1"/>
  <c r="C11" i="4"/>
  <c r="D11" i="5" s="1"/>
  <c r="D11" i="4"/>
  <c r="E11" i="5" s="1"/>
  <c r="E11" i="4"/>
  <c r="F11" i="5" s="1"/>
  <c r="F11" i="4"/>
  <c r="G11" i="5" s="1"/>
  <c r="G11" i="4"/>
  <c r="H11" i="5" s="1"/>
  <c r="H11" i="4"/>
  <c r="I11" i="5" s="1"/>
  <c r="I11" i="4"/>
  <c r="J11" i="5" s="1"/>
  <c r="J11" i="4"/>
  <c r="K11" i="5" s="1"/>
  <c r="K11" i="4"/>
  <c r="L11" i="5" s="1"/>
  <c r="B12" i="4"/>
  <c r="C12" i="5" s="1"/>
  <c r="C12" i="4"/>
  <c r="D12" i="5" s="1"/>
  <c r="D12" i="4"/>
  <c r="E12" i="5" s="1"/>
  <c r="E12" i="4"/>
  <c r="F12" i="5" s="1"/>
  <c r="F12" i="4"/>
  <c r="G12" i="5" s="1"/>
  <c r="G12" i="4"/>
  <c r="H12" i="5" s="1"/>
  <c r="H12" i="4"/>
  <c r="I12" i="5" s="1"/>
  <c r="I12" i="4"/>
  <c r="J12" i="5" s="1"/>
  <c r="J12" i="4"/>
  <c r="K12" i="5" s="1"/>
  <c r="K12" i="4"/>
  <c r="L12" i="5" s="1"/>
  <c r="B13" i="4"/>
  <c r="C13" i="5" s="1"/>
  <c r="C13" i="4"/>
  <c r="D13" i="5" s="1"/>
  <c r="D13" i="4"/>
  <c r="E13" i="5" s="1"/>
  <c r="E13" i="4"/>
  <c r="F13" i="5" s="1"/>
  <c r="F13" i="4"/>
  <c r="G13" i="5" s="1"/>
  <c r="G13" i="4"/>
  <c r="H13" i="5" s="1"/>
  <c r="H13" i="4"/>
  <c r="I13" i="5" s="1"/>
  <c r="I13" i="4"/>
  <c r="J13" i="5" s="1"/>
  <c r="J13" i="4"/>
  <c r="K13" i="5" s="1"/>
  <c r="K13" i="4"/>
  <c r="L13" i="5" s="1"/>
  <c r="B14" i="4"/>
  <c r="C14" i="5" s="1"/>
  <c r="C14" i="4"/>
  <c r="D14" i="5" s="1"/>
  <c r="D14" i="4"/>
  <c r="E14" i="5" s="1"/>
  <c r="E14" i="4"/>
  <c r="F14" i="5" s="1"/>
  <c r="F14" i="4"/>
  <c r="G14" i="5" s="1"/>
  <c r="G14" i="4"/>
  <c r="H14" i="5" s="1"/>
  <c r="H14" i="4"/>
  <c r="I14" i="5" s="1"/>
  <c r="I14" i="4"/>
  <c r="J14" i="5" s="1"/>
  <c r="J14" i="4"/>
  <c r="K14" i="5" s="1"/>
  <c r="K14" i="4"/>
  <c r="L14" i="5" s="1"/>
  <c r="B15" i="4"/>
  <c r="C15" i="5" s="1"/>
  <c r="C15" i="4"/>
  <c r="D15" i="5" s="1"/>
  <c r="D15" i="4"/>
  <c r="E15" i="5" s="1"/>
  <c r="E15" i="4"/>
  <c r="F15" i="5" s="1"/>
  <c r="F15" i="4"/>
  <c r="G15" i="5" s="1"/>
  <c r="G15" i="4"/>
  <c r="H15" i="5" s="1"/>
  <c r="H15" i="4"/>
  <c r="I15" i="5" s="1"/>
  <c r="I15" i="4"/>
  <c r="J15" i="5" s="1"/>
  <c r="J15" i="4"/>
  <c r="K15" i="5" s="1"/>
  <c r="K15" i="4"/>
  <c r="L15" i="5" s="1"/>
  <c r="B16" i="4"/>
  <c r="C16" i="5" s="1"/>
  <c r="C16" i="4"/>
  <c r="D16" i="5" s="1"/>
  <c r="D16" i="4"/>
  <c r="E16" i="5" s="1"/>
  <c r="E16" i="4"/>
  <c r="F16" i="5" s="1"/>
  <c r="F16" i="4"/>
  <c r="G16" i="5" s="1"/>
  <c r="G16" i="4"/>
  <c r="H16" i="5" s="1"/>
  <c r="H16" i="4"/>
  <c r="I16" i="5" s="1"/>
  <c r="I16" i="4"/>
  <c r="J16" i="5" s="1"/>
  <c r="J16" i="4"/>
  <c r="K16" i="5" s="1"/>
  <c r="K16" i="4"/>
  <c r="L16" i="5" s="1"/>
  <c r="B17" i="4"/>
  <c r="C17" i="5" s="1"/>
  <c r="C17" i="4"/>
  <c r="D17" i="5" s="1"/>
  <c r="D17" i="4"/>
  <c r="E17" i="5" s="1"/>
  <c r="E17" i="4"/>
  <c r="F17" i="5" s="1"/>
  <c r="F17" i="4"/>
  <c r="G17" i="5" s="1"/>
  <c r="G17" i="4"/>
  <c r="H17" i="5" s="1"/>
  <c r="H17" i="4"/>
  <c r="I17" i="5" s="1"/>
  <c r="I17" i="4"/>
  <c r="J17" i="5" s="1"/>
  <c r="J17" i="4"/>
  <c r="K17" i="5" s="1"/>
  <c r="K17" i="4"/>
  <c r="L17" i="5" s="1"/>
  <c r="B18" i="4"/>
  <c r="C18" i="5" s="1"/>
  <c r="C18" i="4"/>
  <c r="D18" i="5" s="1"/>
  <c r="D18" i="4"/>
  <c r="E18" i="5" s="1"/>
  <c r="E18" i="4"/>
  <c r="F18" i="5" s="1"/>
  <c r="F18" i="4"/>
  <c r="G18" i="5" s="1"/>
  <c r="G18" i="4"/>
  <c r="H18" i="5" s="1"/>
  <c r="H18" i="4"/>
  <c r="I18" i="5" s="1"/>
  <c r="I18" i="4"/>
  <c r="J18" i="5" s="1"/>
  <c r="J18" i="4"/>
  <c r="K18" i="5" s="1"/>
  <c r="K18" i="4"/>
  <c r="L18" i="5" s="1"/>
  <c r="B19" i="4"/>
  <c r="C19" i="5" s="1"/>
  <c r="C19" i="4"/>
  <c r="D19" i="5" s="1"/>
  <c r="D19" i="4"/>
  <c r="E19" i="5" s="1"/>
  <c r="E19" i="4"/>
  <c r="F19" i="5" s="1"/>
  <c r="F19" i="4"/>
  <c r="G19" i="5" s="1"/>
  <c r="G19" i="4"/>
  <c r="H19" i="5" s="1"/>
  <c r="H19" i="4"/>
  <c r="I19" i="5" s="1"/>
  <c r="I19" i="4"/>
  <c r="J19" i="5" s="1"/>
  <c r="J19" i="4"/>
  <c r="K19" i="5" s="1"/>
  <c r="K19" i="4"/>
  <c r="L19" i="5" s="1"/>
  <c r="B20" i="4"/>
  <c r="C20" i="5" s="1"/>
  <c r="C20" i="4"/>
  <c r="D20" i="5" s="1"/>
  <c r="D20" i="4"/>
  <c r="E20" i="5" s="1"/>
  <c r="E20" i="4"/>
  <c r="F20" i="5" s="1"/>
  <c r="F20" i="4"/>
  <c r="G20" i="5" s="1"/>
  <c r="G20" i="4"/>
  <c r="H20" i="5" s="1"/>
  <c r="H20" i="4"/>
  <c r="I20" i="5" s="1"/>
  <c r="I20" i="4"/>
  <c r="J20" i="5" s="1"/>
  <c r="J20" i="4"/>
  <c r="K20" i="5" s="1"/>
  <c r="K20" i="4"/>
  <c r="L20" i="5" s="1"/>
  <c r="B21" i="4"/>
  <c r="C21" i="5" s="1"/>
  <c r="C21" i="4"/>
  <c r="D21" i="5" s="1"/>
  <c r="D21" i="4"/>
  <c r="E21" i="5" s="1"/>
  <c r="E21" i="4"/>
  <c r="F21" i="5" s="1"/>
  <c r="F21" i="4"/>
  <c r="G21" i="5" s="1"/>
  <c r="G21" i="4"/>
  <c r="H21" i="5" s="1"/>
  <c r="H21" i="4"/>
  <c r="I21" i="5" s="1"/>
  <c r="I21" i="4"/>
  <c r="J21" i="5" s="1"/>
  <c r="J21" i="4"/>
  <c r="K21" i="5" s="1"/>
  <c r="K21" i="4"/>
  <c r="L21" i="5" s="1"/>
  <c r="B22" i="4"/>
  <c r="C22" i="5" s="1"/>
  <c r="C22" i="4"/>
  <c r="D22" i="5" s="1"/>
  <c r="D22" i="4"/>
  <c r="E22" i="5" s="1"/>
  <c r="E22" i="4"/>
  <c r="F22" i="5" s="1"/>
  <c r="F22" i="4"/>
  <c r="G22" i="5" s="1"/>
  <c r="G22" i="4"/>
  <c r="H22" i="5" s="1"/>
  <c r="H22" i="4"/>
  <c r="I22" i="5" s="1"/>
  <c r="I22" i="4"/>
  <c r="J22" i="5" s="1"/>
  <c r="J22" i="4"/>
  <c r="K22" i="5" s="1"/>
  <c r="K22" i="4"/>
  <c r="L22" i="5" s="1"/>
  <c r="B23" i="4"/>
  <c r="C23" i="5" s="1"/>
  <c r="C23" i="4"/>
  <c r="D23" i="5" s="1"/>
  <c r="D23" i="4"/>
  <c r="E23" i="5" s="1"/>
  <c r="E23" i="4"/>
  <c r="F23" i="5" s="1"/>
  <c r="F23" i="4"/>
  <c r="G23" i="5" s="1"/>
  <c r="G23" i="4"/>
  <c r="H23" i="5" s="1"/>
  <c r="H23" i="4"/>
  <c r="I23" i="5" s="1"/>
  <c r="I23" i="4"/>
  <c r="J23" i="5" s="1"/>
  <c r="J23" i="4"/>
  <c r="K23" i="5" s="1"/>
  <c r="K23" i="4"/>
  <c r="L23" i="5" s="1"/>
  <c r="B24" i="4"/>
  <c r="C24" i="5" s="1"/>
  <c r="C24" i="4"/>
  <c r="D24" i="5" s="1"/>
  <c r="D24" i="4"/>
  <c r="E24" i="5" s="1"/>
  <c r="E24" i="4"/>
  <c r="F24" i="5" s="1"/>
  <c r="F24" i="4"/>
  <c r="G24" i="5" s="1"/>
  <c r="G24" i="4"/>
  <c r="H24" i="5" s="1"/>
  <c r="H24" i="4"/>
  <c r="I24" i="5" s="1"/>
  <c r="I24" i="4"/>
  <c r="J24" i="5" s="1"/>
  <c r="J24" i="4"/>
  <c r="K24" i="5" s="1"/>
  <c r="K24" i="4"/>
  <c r="L24" i="5" s="1"/>
  <c r="B25" i="4"/>
  <c r="C25" i="5" s="1"/>
  <c r="C25" i="4"/>
  <c r="D25" i="5" s="1"/>
  <c r="D25" i="4"/>
  <c r="E25" i="5" s="1"/>
  <c r="E25" i="4"/>
  <c r="F25" i="5" s="1"/>
  <c r="F25" i="4"/>
  <c r="G25" i="5" s="1"/>
  <c r="G25" i="4"/>
  <c r="H25" i="5" s="1"/>
  <c r="H25" i="4"/>
  <c r="I25" i="5" s="1"/>
  <c r="I25" i="4"/>
  <c r="J25" i="5" s="1"/>
  <c r="J25" i="4"/>
  <c r="K25" i="5" s="1"/>
  <c r="K25" i="4"/>
  <c r="L25" i="5" s="1"/>
  <c r="B26" i="4"/>
  <c r="C26" i="5" s="1"/>
  <c r="C26" i="4"/>
  <c r="D26" i="5" s="1"/>
  <c r="D26" i="4"/>
  <c r="E26" i="5" s="1"/>
  <c r="E26" i="4"/>
  <c r="F26" i="5" s="1"/>
  <c r="F26" i="4"/>
  <c r="G26" i="5" s="1"/>
  <c r="G26" i="4"/>
  <c r="H26" i="5" s="1"/>
  <c r="H26" i="4"/>
  <c r="I26" i="5" s="1"/>
  <c r="I26" i="4"/>
  <c r="J26" i="5" s="1"/>
  <c r="J26" i="4"/>
  <c r="K26" i="5" s="1"/>
  <c r="K26" i="4"/>
  <c r="L26" i="5" s="1"/>
  <c r="B27" i="4"/>
  <c r="C27" i="5" s="1"/>
  <c r="C27" i="4"/>
  <c r="D27" i="5" s="1"/>
  <c r="D27" i="4"/>
  <c r="E27" i="5" s="1"/>
  <c r="E27" i="4"/>
  <c r="F27" i="5" s="1"/>
  <c r="F27" i="4"/>
  <c r="G27" i="5" s="1"/>
  <c r="G27" i="4"/>
  <c r="H27" i="5" s="1"/>
  <c r="H27" i="4"/>
  <c r="I27" i="5" s="1"/>
  <c r="I27" i="4"/>
  <c r="J27" i="5" s="1"/>
  <c r="J27" i="4"/>
  <c r="K27" i="5" s="1"/>
  <c r="K27" i="4"/>
  <c r="L27" i="5" s="1"/>
  <c r="B28" i="4"/>
  <c r="C28" i="5" s="1"/>
  <c r="C28" i="4"/>
  <c r="D28" i="5" s="1"/>
  <c r="D28" i="4"/>
  <c r="E28" i="5" s="1"/>
  <c r="E28" i="4"/>
  <c r="F28" i="5" s="1"/>
  <c r="F28" i="4"/>
  <c r="G28" i="5" s="1"/>
  <c r="G28" i="4"/>
  <c r="H28" i="5" s="1"/>
  <c r="H28" i="4"/>
  <c r="I28" i="5" s="1"/>
  <c r="I28" i="4"/>
  <c r="J28" i="5" s="1"/>
  <c r="J28" i="4"/>
  <c r="K28" i="5" s="1"/>
  <c r="K28" i="4"/>
  <c r="L28" i="5" s="1"/>
  <c r="B29" i="4"/>
  <c r="C29" i="5" s="1"/>
  <c r="C29" i="4"/>
  <c r="D29" i="5" s="1"/>
  <c r="D29" i="4"/>
  <c r="E29" i="5" s="1"/>
  <c r="E29" i="4"/>
  <c r="F29" i="5" s="1"/>
  <c r="F29" i="4"/>
  <c r="G29" i="5" s="1"/>
  <c r="G29" i="4"/>
  <c r="H29" i="5" s="1"/>
  <c r="H29" i="4"/>
  <c r="I29" i="5" s="1"/>
  <c r="I29" i="4"/>
  <c r="J29" i="5" s="1"/>
  <c r="J29" i="4"/>
  <c r="K29" i="5" s="1"/>
  <c r="K29" i="4"/>
  <c r="L29" i="5" s="1"/>
  <c r="B30" i="4"/>
  <c r="C30" i="5" s="1"/>
  <c r="C30" i="4"/>
  <c r="D30" i="5" s="1"/>
  <c r="D30" i="4"/>
  <c r="E30" i="5" s="1"/>
  <c r="E30" i="4"/>
  <c r="F30" i="5" s="1"/>
  <c r="F30" i="4"/>
  <c r="G30" i="5" s="1"/>
  <c r="G30" i="4"/>
  <c r="H30" i="5" s="1"/>
  <c r="H30" i="4"/>
  <c r="I30" i="5" s="1"/>
  <c r="I30" i="4"/>
  <c r="J30" i="5" s="1"/>
  <c r="J30" i="4"/>
  <c r="K30" i="5" s="1"/>
  <c r="K30" i="4"/>
  <c r="L30" i="5" s="1"/>
  <c r="B31" i="4"/>
  <c r="C31" i="5" s="1"/>
  <c r="C31" i="4"/>
  <c r="D31" i="5" s="1"/>
  <c r="D31" i="4"/>
  <c r="E31" i="5" s="1"/>
  <c r="E31" i="4"/>
  <c r="F31" i="5" s="1"/>
  <c r="F31" i="4"/>
  <c r="G31" i="5" s="1"/>
  <c r="G31" i="4"/>
  <c r="H31" i="5" s="1"/>
  <c r="H31" i="4"/>
  <c r="I31" i="5" s="1"/>
  <c r="I31" i="4"/>
  <c r="J31" i="5" s="1"/>
  <c r="J31" i="4"/>
  <c r="K31" i="5" s="1"/>
  <c r="K31" i="4"/>
  <c r="L31" i="5" s="1"/>
  <c r="B32" i="4"/>
  <c r="C32" i="5" s="1"/>
  <c r="C32" i="4"/>
  <c r="D32" i="5" s="1"/>
  <c r="D32" i="4"/>
  <c r="E32" i="5" s="1"/>
  <c r="E32" i="4"/>
  <c r="F32" i="5" s="1"/>
  <c r="F32" i="4"/>
  <c r="G32" i="5" s="1"/>
  <c r="G32" i="4"/>
  <c r="H32" i="5" s="1"/>
  <c r="H32" i="4"/>
  <c r="I32" i="5" s="1"/>
  <c r="I32" i="4"/>
  <c r="J32" i="5" s="1"/>
  <c r="J32" i="4"/>
  <c r="K32" i="5" s="1"/>
  <c r="K32" i="4"/>
  <c r="L32" i="5" s="1"/>
  <c r="B33" i="4"/>
  <c r="C33" i="5" s="1"/>
  <c r="C33" i="4"/>
  <c r="D33" i="5" s="1"/>
  <c r="D33" i="4"/>
  <c r="E33" i="5" s="1"/>
  <c r="E33" i="4"/>
  <c r="F33" i="5" s="1"/>
  <c r="F33" i="4"/>
  <c r="G33" i="5" s="1"/>
  <c r="G33" i="4"/>
  <c r="H33" i="5" s="1"/>
  <c r="H33" i="4"/>
  <c r="I33" i="5" s="1"/>
  <c r="I33" i="4"/>
  <c r="J33" i="5" s="1"/>
  <c r="J33" i="4"/>
  <c r="K33" i="5" s="1"/>
  <c r="K33" i="4"/>
  <c r="L33" i="5" s="1"/>
  <c r="B34" i="4"/>
  <c r="C34" i="5" s="1"/>
  <c r="C34" i="4"/>
  <c r="D34" i="5" s="1"/>
  <c r="D34" i="4"/>
  <c r="E34" i="5" s="1"/>
  <c r="E34" i="4"/>
  <c r="F34" i="5" s="1"/>
  <c r="F34" i="4"/>
  <c r="G34" i="5" s="1"/>
  <c r="G34" i="4"/>
  <c r="H34" i="5" s="1"/>
  <c r="H34" i="4"/>
  <c r="I34" i="5" s="1"/>
  <c r="I34" i="4"/>
  <c r="J34" i="5" s="1"/>
  <c r="J34" i="4"/>
  <c r="K34" i="5" s="1"/>
  <c r="K34" i="4"/>
  <c r="L34" i="5" s="1"/>
  <c r="B35" i="4"/>
  <c r="C35" i="5" s="1"/>
  <c r="C35" i="4"/>
  <c r="D35" i="5" s="1"/>
  <c r="D35" i="4"/>
  <c r="E35" i="5" s="1"/>
  <c r="E35" i="4"/>
  <c r="F35" i="5" s="1"/>
  <c r="F35" i="4"/>
  <c r="G35" i="5" s="1"/>
  <c r="G35" i="4"/>
  <c r="H35" i="5" s="1"/>
  <c r="H35" i="4"/>
  <c r="I35" i="5" s="1"/>
  <c r="I35" i="4"/>
  <c r="J35" i="5" s="1"/>
  <c r="J35" i="4"/>
  <c r="K35" i="5" s="1"/>
  <c r="K35" i="4"/>
  <c r="L35" i="5" s="1"/>
  <c r="B36" i="4"/>
  <c r="C36" i="5" s="1"/>
  <c r="C36" i="4"/>
  <c r="D36" i="5" s="1"/>
  <c r="D36" i="4"/>
  <c r="E36" i="5" s="1"/>
  <c r="E36" i="4"/>
  <c r="F36" i="5" s="1"/>
  <c r="F36" i="4"/>
  <c r="G36" i="5" s="1"/>
  <c r="G36" i="4"/>
  <c r="H36" i="5" s="1"/>
  <c r="H36" i="4"/>
  <c r="I36" i="5" s="1"/>
  <c r="I36" i="4"/>
  <c r="J36" i="5" s="1"/>
  <c r="J36" i="4"/>
  <c r="K36" i="5" s="1"/>
  <c r="K36" i="4"/>
  <c r="L36" i="5" s="1"/>
  <c r="B37" i="4"/>
  <c r="C37" i="5" s="1"/>
  <c r="C37" i="4"/>
  <c r="D37" i="5" s="1"/>
  <c r="D37" i="4"/>
  <c r="E37" i="5" s="1"/>
  <c r="E37" i="4"/>
  <c r="F37" i="5" s="1"/>
  <c r="F37" i="4"/>
  <c r="G37" i="5" s="1"/>
  <c r="G37" i="4"/>
  <c r="H37" i="5" s="1"/>
  <c r="H37" i="4"/>
  <c r="I37" i="5" s="1"/>
  <c r="I37" i="4"/>
  <c r="J37" i="5" s="1"/>
  <c r="J37" i="4"/>
  <c r="K37" i="5" s="1"/>
  <c r="K37" i="4"/>
  <c r="L37" i="5" s="1"/>
  <c r="B38" i="4"/>
  <c r="C38" i="5" s="1"/>
  <c r="C38" i="4"/>
  <c r="D38" i="5" s="1"/>
  <c r="D38" i="4"/>
  <c r="E38" i="5" s="1"/>
  <c r="E38" i="4"/>
  <c r="F38" i="5" s="1"/>
  <c r="F38" i="4"/>
  <c r="G38" i="5" s="1"/>
  <c r="G38" i="4"/>
  <c r="H38" i="5" s="1"/>
  <c r="H38" i="4"/>
  <c r="I38" i="5" s="1"/>
  <c r="I38" i="4"/>
  <c r="J38" i="5" s="1"/>
  <c r="J38" i="4"/>
  <c r="K38" i="5" s="1"/>
  <c r="K38" i="4"/>
  <c r="L38" i="5" s="1"/>
  <c r="B39" i="4"/>
  <c r="C39" i="5" s="1"/>
  <c r="C39" i="4"/>
  <c r="D39" i="5" s="1"/>
  <c r="D39" i="4"/>
  <c r="E39" i="5" s="1"/>
  <c r="E39" i="4"/>
  <c r="F39" i="5" s="1"/>
  <c r="F39" i="4"/>
  <c r="G39" i="5" s="1"/>
  <c r="G39" i="4"/>
  <c r="H39" i="5" s="1"/>
  <c r="H39" i="4"/>
  <c r="I39" i="5" s="1"/>
  <c r="I39" i="4"/>
  <c r="J39" i="5" s="1"/>
  <c r="J39" i="4"/>
  <c r="K39" i="5" s="1"/>
  <c r="K39" i="4"/>
  <c r="L39" i="5" s="1"/>
  <c r="B40" i="4"/>
  <c r="C40" i="5" s="1"/>
  <c r="C40" i="4"/>
  <c r="D40" i="5" s="1"/>
  <c r="D40" i="4"/>
  <c r="E40" i="5" s="1"/>
  <c r="E40" i="4"/>
  <c r="F40" i="5" s="1"/>
  <c r="F40" i="4"/>
  <c r="G40" i="5" s="1"/>
  <c r="G40" i="4"/>
  <c r="H40" i="5" s="1"/>
  <c r="H40" i="4"/>
  <c r="I40" i="5" s="1"/>
  <c r="I40" i="4"/>
  <c r="J40" i="5" s="1"/>
  <c r="J40" i="4"/>
  <c r="K40" i="5" s="1"/>
  <c r="K40" i="4"/>
  <c r="L40" i="5" s="1"/>
  <c r="B41" i="4"/>
  <c r="C41" i="5" s="1"/>
  <c r="C41" i="4"/>
  <c r="D41" i="5" s="1"/>
  <c r="D41" i="4"/>
  <c r="E41" i="5" s="1"/>
  <c r="E41" i="4"/>
  <c r="F41" i="5" s="1"/>
  <c r="F41" i="4"/>
  <c r="G41" i="5" s="1"/>
  <c r="G41" i="4"/>
  <c r="H41" i="5" s="1"/>
  <c r="H41" i="4"/>
  <c r="I41" i="5" s="1"/>
  <c r="I41" i="4"/>
  <c r="J41" i="5" s="1"/>
  <c r="J41" i="4"/>
  <c r="K41" i="5" s="1"/>
  <c r="K41" i="4"/>
  <c r="L41" i="5" s="1"/>
  <c r="B42" i="4"/>
  <c r="C42" i="5" s="1"/>
  <c r="C42" i="4"/>
  <c r="D42" i="5" s="1"/>
  <c r="D42" i="4"/>
  <c r="E42" i="5" s="1"/>
  <c r="E42" i="4"/>
  <c r="F42" i="5" s="1"/>
  <c r="F42" i="4"/>
  <c r="G42" i="5" s="1"/>
  <c r="G42" i="4"/>
  <c r="H42" i="5" s="1"/>
  <c r="H42" i="4"/>
  <c r="I42" i="5" s="1"/>
  <c r="I42" i="4"/>
  <c r="J42" i="5" s="1"/>
  <c r="J42" i="4"/>
  <c r="K42" i="5" s="1"/>
  <c r="K42" i="4"/>
  <c r="L42" i="5" s="1"/>
  <c r="B43" i="4"/>
  <c r="C43" i="5" s="1"/>
  <c r="C43" i="4"/>
  <c r="D43" i="5" s="1"/>
  <c r="D43" i="4"/>
  <c r="E43" i="5" s="1"/>
  <c r="E43" i="4"/>
  <c r="F43" i="5" s="1"/>
  <c r="F43" i="4"/>
  <c r="G43" i="5" s="1"/>
  <c r="G43" i="4"/>
  <c r="H43" i="5" s="1"/>
  <c r="H43" i="4"/>
  <c r="I43" i="5" s="1"/>
  <c r="I43" i="4"/>
  <c r="J43" i="5" s="1"/>
  <c r="J43" i="4"/>
  <c r="K43" i="5" s="1"/>
  <c r="K43" i="4"/>
  <c r="L43" i="5" s="1"/>
  <c r="B44" i="4"/>
  <c r="C44" i="5" s="1"/>
  <c r="C44" i="4"/>
  <c r="D44" i="5" s="1"/>
  <c r="D44" i="4"/>
  <c r="E44" i="5" s="1"/>
  <c r="E44" i="4"/>
  <c r="F44" i="5" s="1"/>
  <c r="F44" i="4"/>
  <c r="G44" i="5" s="1"/>
  <c r="G44" i="4"/>
  <c r="H44" i="5" s="1"/>
  <c r="H44" i="4"/>
  <c r="I44" i="5" s="1"/>
  <c r="I44" i="4"/>
  <c r="J44" i="5" s="1"/>
  <c r="J44" i="4"/>
  <c r="K44" i="5" s="1"/>
  <c r="K44" i="4"/>
  <c r="L44" i="5" s="1"/>
  <c r="B45" i="4"/>
  <c r="C45" i="5" s="1"/>
  <c r="C45" i="4"/>
  <c r="D45" i="5" s="1"/>
  <c r="D45" i="4"/>
  <c r="E45" i="5" s="1"/>
  <c r="E45" i="4"/>
  <c r="F45" i="5" s="1"/>
  <c r="F45" i="4"/>
  <c r="G45" i="5" s="1"/>
  <c r="G45" i="4"/>
  <c r="H45" i="5" s="1"/>
  <c r="H45" i="4"/>
  <c r="I45" i="5" s="1"/>
  <c r="I45" i="4"/>
  <c r="J45" i="5" s="1"/>
  <c r="J45" i="4"/>
  <c r="K45" i="5" s="1"/>
  <c r="K45" i="4"/>
  <c r="L45" i="5" s="1"/>
  <c r="B46" i="4"/>
  <c r="C46" i="5" s="1"/>
  <c r="C46" i="4"/>
  <c r="D46" i="5" s="1"/>
  <c r="D46" i="4"/>
  <c r="E46" i="5" s="1"/>
  <c r="E46" i="4"/>
  <c r="F46" i="5" s="1"/>
  <c r="F46" i="4"/>
  <c r="G46" i="5" s="1"/>
  <c r="G46" i="4"/>
  <c r="H46" i="5" s="1"/>
  <c r="H46" i="4"/>
  <c r="I46" i="5" s="1"/>
  <c r="I46" i="4"/>
  <c r="J46" i="5" s="1"/>
  <c r="J46" i="4"/>
  <c r="K46" i="5" s="1"/>
  <c r="K46" i="4"/>
  <c r="L46" i="5" s="1"/>
  <c r="B47" i="4"/>
  <c r="C47" i="5" s="1"/>
  <c r="C47" i="4"/>
  <c r="D47" i="5" s="1"/>
  <c r="D47" i="4"/>
  <c r="E47" i="5" s="1"/>
  <c r="E47" i="4"/>
  <c r="F47" i="5" s="1"/>
  <c r="F47" i="4"/>
  <c r="G47" i="5" s="1"/>
  <c r="G47" i="4"/>
  <c r="H47" i="5" s="1"/>
  <c r="H47" i="4"/>
  <c r="I47" i="5" s="1"/>
  <c r="I47" i="4"/>
  <c r="J47" i="5" s="1"/>
  <c r="J47" i="4"/>
  <c r="K47" i="5" s="1"/>
  <c r="K47" i="4"/>
  <c r="L47" i="5" s="1"/>
  <c r="B48" i="4"/>
  <c r="C48" i="5" s="1"/>
  <c r="C48" i="4"/>
  <c r="D48" i="5" s="1"/>
  <c r="D48" i="4"/>
  <c r="E48" i="5" s="1"/>
  <c r="E48" i="4"/>
  <c r="F48" i="5" s="1"/>
  <c r="F48" i="4"/>
  <c r="G48" i="5" s="1"/>
  <c r="G48" i="4"/>
  <c r="H48" i="5" s="1"/>
  <c r="H48" i="4"/>
  <c r="I48" i="5" s="1"/>
  <c r="I48" i="4"/>
  <c r="J48" i="5" s="1"/>
  <c r="J48" i="4"/>
  <c r="K48" i="5" s="1"/>
  <c r="K48" i="4"/>
  <c r="L48" i="5" s="1"/>
  <c r="B49" i="4"/>
  <c r="C49" i="5" s="1"/>
  <c r="C49" i="4"/>
  <c r="D49" i="5" s="1"/>
  <c r="D49" i="4"/>
  <c r="E49" i="5" s="1"/>
  <c r="E49" i="4"/>
  <c r="F49" i="5" s="1"/>
  <c r="F49" i="4"/>
  <c r="G49" i="5" s="1"/>
  <c r="G49" i="4"/>
  <c r="H49" i="5" s="1"/>
  <c r="H49" i="4"/>
  <c r="I49" i="5" s="1"/>
  <c r="I49" i="4"/>
  <c r="J49" i="5" s="1"/>
  <c r="J49" i="4"/>
  <c r="K49" i="5" s="1"/>
  <c r="K49" i="4"/>
  <c r="L49" i="5" s="1"/>
  <c r="B50" i="4"/>
  <c r="C50" i="5" s="1"/>
  <c r="C50" i="4"/>
  <c r="D50" i="5" s="1"/>
  <c r="D50" i="4"/>
  <c r="E50" i="5" s="1"/>
  <c r="E50" i="4"/>
  <c r="F50" i="5" s="1"/>
  <c r="F50" i="4"/>
  <c r="G50" i="5" s="1"/>
  <c r="G50" i="4"/>
  <c r="H50" i="5" s="1"/>
  <c r="H50" i="4"/>
  <c r="I50" i="5" s="1"/>
  <c r="I50" i="4"/>
  <c r="J50" i="5" s="1"/>
  <c r="J50" i="4"/>
  <c r="K50" i="5" s="1"/>
  <c r="K50" i="4"/>
  <c r="L50" i="5" s="1"/>
  <c r="B51" i="4"/>
  <c r="C51" i="5" s="1"/>
  <c r="C51" i="4"/>
  <c r="D51" i="5" s="1"/>
  <c r="D51" i="4"/>
  <c r="E51" i="5" s="1"/>
  <c r="E51" i="4"/>
  <c r="F51" i="5" s="1"/>
  <c r="F51" i="4"/>
  <c r="G51" i="5" s="1"/>
  <c r="G51" i="4"/>
  <c r="H51" i="5" s="1"/>
  <c r="H51" i="4"/>
  <c r="I51" i="5" s="1"/>
  <c r="I51" i="4"/>
  <c r="J51" i="5" s="1"/>
  <c r="J51" i="4"/>
  <c r="K51" i="5" s="1"/>
  <c r="K51" i="4"/>
  <c r="L51" i="5" s="1"/>
  <c r="B52" i="4"/>
  <c r="C52" i="5" s="1"/>
  <c r="C52" i="4"/>
  <c r="D52" i="5" s="1"/>
  <c r="D52" i="4"/>
  <c r="E52" i="5" s="1"/>
  <c r="E52" i="4"/>
  <c r="F52" i="5" s="1"/>
  <c r="F52" i="4"/>
  <c r="G52" i="5" s="1"/>
  <c r="G52" i="4"/>
  <c r="H52" i="5" s="1"/>
  <c r="H52" i="4"/>
  <c r="I52" i="5" s="1"/>
  <c r="I52" i="4"/>
  <c r="J52" i="5" s="1"/>
  <c r="J52" i="4"/>
  <c r="K52" i="5" s="1"/>
  <c r="K52" i="4"/>
  <c r="L52" i="5" s="1"/>
  <c r="B53" i="4"/>
  <c r="C53" i="5" s="1"/>
  <c r="C53" i="4"/>
  <c r="D53" i="5" s="1"/>
  <c r="D53" i="4"/>
  <c r="E53" i="5" s="1"/>
  <c r="E53" i="4"/>
  <c r="F53" i="5" s="1"/>
  <c r="F53" i="4"/>
  <c r="G53" i="5" s="1"/>
  <c r="G53" i="4"/>
  <c r="H53" i="5" s="1"/>
  <c r="H53" i="4"/>
  <c r="I53" i="5" s="1"/>
  <c r="I53" i="4"/>
  <c r="J53" i="5" s="1"/>
  <c r="J53" i="4"/>
  <c r="K53" i="5" s="1"/>
  <c r="K53" i="4"/>
  <c r="L53" i="5" s="1"/>
  <c r="B54" i="4"/>
  <c r="C54" i="5" s="1"/>
  <c r="C54" i="4"/>
  <c r="D54" i="5" s="1"/>
  <c r="D54" i="4"/>
  <c r="E54" i="5" s="1"/>
  <c r="E54" i="4"/>
  <c r="F54" i="5" s="1"/>
  <c r="F54" i="4"/>
  <c r="G54" i="5" s="1"/>
  <c r="G54" i="4"/>
  <c r="H54" i="5" s="1"/>
  <c r="H54" i="4"/>
  <c r="I54" i="5" s="1"/>
  <c r="I54" i="4"/>
  <c r="J54" i="5" s="1"/>
  <c r="J54" i="4"/>
  <c r="K54" i="5" s="1"/>
  <c r="K54" i="4"/>
  <c r="L54" i="5" s="1"/>
  <c r="B55" i="4"/>
  <c r="C55" i="5" s="1"/>
  <c r="C55" i="4"/>
  <c r="D55" i="5" s="1"/>
  <c r="D55" i="4"/>
  <c r="E55" i="5" s="1"/>
  <c r="E55" i="4"/>
  <c r="F55" i="5" s="1"/>
  <c r="F55" i="4"/>
  <c r="G55" i="5" s="1"/>
  <c r="G55" i="4"/>
  <c r="H55" i="5" s="1"/>
  <c r="H55" i="4"/>
  <c r="I55" i="5" s="1"/>
  <c r="I55" i="4"/>
  <c r="J55" i="5" s="1"/>
  <c r="J55" i="4"/>
  <c r="K55" i="5" s="1"/>
  <c r="K55" i="4"/>
  <c r="L55" i="5" s="1"/>
  <c r="B56" i="4"/>
  <c r="C56" i="5" s="1"/>
  <c r="C56" i="4"/>
  <c r="D56" i="5" s="1"/>
  <c r="D56" i="4"/>
  <c r="E56" i="5" s="1"/>
  <c r="E56" i="4"/>
  <c r="F56" i="5" s="1"/>
  <c r="F56" i="4"/>
  <c r="G56" i="5" s="1"/>
  <c r="G56" i="4"/>
  <c r="H56" i="5" s="1"/>
  <c r="H56" i="4"/>
  <c r="I56" i="5" s="1"/>
  <c r="I56" i="4"/>
  <c r="J56" i="5" s="1"/>
  <c r="J56" i="4"/>
  <c r="K56" i="5" s="1"/>
  <c r="K56" i="4"/>
  <c r="L56" i="5" s="1"/>
  <c r="B57" i="4"/>
  <c r="C57" i="5" s="1"/>
  <c r="C57" i="4"/>
  <c r="D57" i="5" s="1"/>
  <c r="D57" i="4"/>
  <c r="E57" i="5" s="1"/>
  <c r="E57" i="4"/>
  <c r="F57" i="5" s="1"/>
  <c r="F57" i="4"/>
  <c r="G57" i="5" s="1"/>
  <c r="G57" i="4"/>
  <c r="H57" i="5" s="1"/>
  <c r="H57" i="4"/>
  <c r="I57" i="5" s="1"/>
  <c r="I57" i="4"/>
  <c r="J57" i="5" s="1"/>
  <c r="J57" i="4"/>
  <c r="K57" i="5" s="1"/>
  <c r="K57" i="4"/>
  <c r="L57" i="5" s="1"/>
  <c r="B58" i="4"/>
  <c r="C58" i="5" s="1"/>
  <c r="C58" i="4"/>
  <c r="D58" i="5" s="1"/>
  <c r="D58" i="4"/>
  <c r="E58" i="5" s="1"/>
  <c r="E58" i="4"/>
  <c r="F58" i="5" s="1"/>
  <c r="F58" i="4"/>
  <c r="G58" i="5" s="1"/>
  <c r="G58" i="4"/>
  <c r="H58" i="5" s="1"/>
  <c r="H58" i="4"/>
  <c r="I58" i="5" s="1"/>
  <c r="I58" i="4"/>
  <c r="J58" i="5" s="1"/>
  <c r="J58" i="4"/>
  <c r="K58" i="5" s="1"/>
  <c r="K58" i="4"/>
  <c r="L58" i="5" s="1"/>
  <c r="B59" i="4"/>
  <c r="C59" i="5" s="1"/>
  <c r="C59" i="4"/>
  <c r="D59" i="5" s="1"/>
  <c r="D59" i="4"/>
  <c r="E59" i="5" s="1"/>
  <c r="E59" i="4"/>
  <c r="F59" i="5" s="1"/>
  <c r="F59" i="4"/>
  <c r="G59" i="5" s="1"/>
  <c r="G59" i="4"/>
  <c r="H59" i="5" s="1"/>
  <c r="H59" i="4"/>
  <c r="I59" i="5" s="1"/>
  <c r="I59" i="4"/>
  <c r="J59" i="5" s="1"/>
  <c r="J59" i="4"/>
  <c r="K59" i="5" s="1"/>
  <c r="K59" i="4"/>
  <c r="L59" i="5" s="1"/>
  <c r="B60" i="4"/>
  <c r="C60" i="5" s="1"/>
  <c r="C60" i="4"/>
  <c r="D60" i="5" s="1"/>
  <c r="D60" i="4"/>
  <c r="E60" i="5" s="1"/>
  <c r="E60" i="4"/>
  <c r="F60" i="5" s="1"/>
  <c r="F60" i="4"/>
  <c r="G60" i="5" s="1"/>
  <c r="G60" i="4"/>
  <c r="H60" i="5" s="1"/>
  <c r="H60" i="4"/>
  <c r="I60" i="5" s="1"/>
  <c r="I60" i="4"/>
  <c r="J60" i="5" s="1"/>
  <c r="J60" i="4"/>
  <c r="K60" i="5" s="1"/>
  <c r="K60" i="4"/>
  <c r="L60" i="5" s="1"/>
  <c r="B61" i="4"/>
  <c r="C61" i="5" s="1"/>
  <c r="C61" i="4"/>
  <c r="D61" i="5" s="1"/>
  <c r="D61" i="4"/>
  <c r="E61" i="5" s="1"/>
  <c r="E61" i="4"/>
  <c r="F61" i="5" s="1"/>
  <c r="F61" i="4"/>
  <c r="G61" i="5" s="1"/>
  <c r="G61" i="4"/>
  <c r="H61" i="5" s="1"/>
  <c r="H61" i="4"/>
  <c r="I61" i="5" s="1"/>
  <c r="I61" i="4"/>
  <c r="J61" i="5" s="1"/>
  <c r="J61" i="4"/>
  <c r="K61" i="5" s="1"/>
  <c r="K61" i="4"/>
  <c r="L61" i="5" s="1"/>
  <c r="B62" i="4"/>
  <c r="C62" i="5" s="1"/>
  <c r="C62" i="4"/>
  <c r="D62" i="5" s="1"/>
  <c r="D62" i="4"/>
  <c r="E62" i="5" s="1"/>
  <c r="E62" i="4"/>
  <c r="F62" i="5" s="1"/>
  <c r="F62" i="4"/>
  <c r="G62" i="5" s="1"/>
  <c r="G62" i="4"/>
  <c r="H62" i="5" s="1"/>
  <c r="H62" i="4"/>
  <c r="I62" i="5" s="1"/>
  <c r="I62" i="4"/>
  <c r="J62" i="5" s="1"/>
  <c r="J62" i="4"/>
  <c r="K62" i="5" s="1"/>
  <c r="K62" i="4"/>
  <c r="L62" i="5" s="1"/>
  <c r="B63" i="4"/>
  <c r="C63" i="5" s="1"/>
  <c r="C63" i="4"/>
  <c r="D63" i="5" s="1"/>
  <c r="D63" i="4"/>
  <c r="E63" i="5" s="1"/>
  <c r="E63" i="4"/>
  <c r="F63" i="5" s="1"/>
  <c r="F63" i="4"/>
  <c r="G63" i="5" s="1"/>
  <c r="G63" i="4"/>
  <c r="H63" i="5" s="1"/>
  <c r="H63" i="4"/>
  <c r="I63" i="5" s="1"/>
  <c r="I63" i="4"/>
  <c r="J63" i="5" s="1"/>
  <c r="J63" i="4"/>
  <c r="K63" i="5" s="1"/>
  <c r="K63" i="4"/>
  <c r="L63" i="5" s="1"/>
  <c r="B64" i="4"/>
  <c r="C64" i="5" s="1"/>
  <c r="C64" i="4"/>
  <c r="D64" i="5" s="1"/>
  <c r="D64" i="4"/>
  <c r="E64" i="5" s="1"/>
  <c r="E64" i="4"/>
  <c r="F64" i="5" s="1"/>
  <c r="F64" i="4"/>
  <c r="G64" i="5" s="1"/>
  <c r="G64" i="4"/>
  <c r="H64" i="5" s="1"/>
  <c r="H64" i="4"/>
  <c r="I64" i="5" s="1"/>
  <c r="I64" i="4"/>
  <c r="J64" i="5" s="1"/>
  <c r="J64" i="4"/>
  <c r="K64" i="5" s="1"/>
  <c r="K64" i="4"/>
  <c r="L64" i="5" s="1"/>
  <c r="B65" i="4"/>
  <c r="C65" i="5" s="1"/>
  <c r="C65" i="4"/>
  <c r="D65" i="5" s="1"/>
  <c r="D65" i="4"/>
  <c r="E65" i="5" s="1"/>
  <c r="E65" i="4"/>
  <c r="F65" i="5" s="1"/>
  <c r="F65" i="4"/>
  <c r="G65" i="5" s="1"/>
  <c r="G65" i="4"/>
  <c r="H65" i="5" s="1"/>
  <c r="H65" i="4"/>
  <c r="I65" i="5" s="1"/>
  <c r="I65" i="4"/>
  <c r="J65" i="5" s="1"/>
  <c r="J65" i="4"/>
  <c r="K65" i="5" s="1"/>
  <c r="K65" i="4"/>
  <c r="L65" i="5" s="1"/>
  <c r="B66" i="4"/>
  <c r="C66" i="5" s="1"/>
  <c r="C66" i="4"/>
  <c r="D66" i="5" s="1"/>
  <c r="D66" i="4"/>
  <c r="E66" i="5" s="1"/>
  <c r="E66" i="4"/>
  <c r="F66" i="5" s="1"/>
  <c r="F66" i="4"/>
  <c r="G66" i="5" s="1"/>
  <c r="G66" i="4"/>
  <c r="H66" i="5" s="1"/>
  <c r="H66" i="4"/>
  <c r="I66" i="5" s="1"/>
  <c r="I66" i="4"/>
  <c r="J66" i="5" s="1"/>
  <c r="J66" i="4"/>
  <c r="K66" i="5" s="1"/>
  <c r="K66" i="4"/>
  <c r="L66" i="5" s="1"/>
  <c r="B67" i="4"/>
  <c r="C67" i="5" s="1"/>
  <c r="C67" i="4"/>
  <c r="D67" i="5" s="1"/>
  <c r="D67" i="4"/>
  <c r="E67" i="5" s="1"/>
  <c r="E67" i="4"/>
  <c r="F67" i="5" s="1"/>
  <c r="F67" i="4"/>
  <c r="G67" i="5" s="1"/>
  <c r="G67" i="4"/>
  <c r="H67" i="5" s="1"/>
  <c r="H67" i="4"/>
  <c r="I67" i="5" s="1"/>
  <c r="I67" i="4"/>
  <c r="J67" i="5" s="1"/>
  <c r="J67" i="4"/>
  <c r="K67" i="5" s="1"/>
  <c r="K67" i="4"/>
  <c r="L67" i="5" s="1"/>
  <c r="B68" i="4"/>
  <c r="C68" i="5" s="1"/>
  <c r="C68" i="4"/>
  <c r="D68" i="5" s="1"/>
  <c r="D68" i="4"/>
  <c r="E68" i="5" s="1"/>
  <c r="E68" i="4"/>
  <c r="F68" i="5" s="1"/>
  <c r="F68" i="4"/>
  <c r="G68" i="5" s="1"/>
  <c r="G68" i="4"/>
  <c r="H68" i="5" s="1"/>
  <c r="H68" i="4"/>
  <c r="I68" i="5" s="1"/>
  <c r="I68" i="4"/>
  <c r="J68" i="5" s="1"/>
  <c r="J68" i="4"/>
  <c r="K68" i="5" s="1"/>
  <c r="K68" i="4"/>
  <c r="L68" i="5" s="1"/>
  <c r="B69" i="4"/>
  <c r="C69" i="5" s="1"/>
  <c r="C69" i="4"/>
  <c r="D69" i="5" s="1"/>
  <c r="D69" i="4"/>
  <c r="E69" i="5" s="1"/>
  <c r="E69" i="4"/>
  <c r="F69" i="5" s="1"/>
  <c r="F69" i="4"/>
  <c r="G69" i="5" s="1"/>
  <c r="G69" i="4"/>
  <c r="H69" i="5" s="1"/>
  <c r="H69" i="4"/>
  <c r="I69" i="5" s="1"/>
  <c r="I69" i="4"/>
  <c r="J69" i="5" s="1"/>
  <c r="J69" i="4"/>
  <c r="K69" i="5" s="1"/>
  <c r="K69" i="4"/>
  <c r="L69" i="5" s="1"/>
  <c r="B70" i="4"/>
  <c r="C70" i="5" s="1"/>
  <c r="C70" i="4"/>
  <c r="D70" i="5" s="1"/>
  <c r="D70" i="4"/>
  <c r="E70" i="5" s="1"/>
  <c r="E70" i="4"/>
  <c r="F70" i="5" s="1"/>
  <c r="F70" i="4"/>
  <c r="G70" i="5" s="1"/>
  <c r="G70" i="4"/>
  <c r="H70" i="5" s="1"/>
  <c r="H70" i="4"/>
  <c r="I70" i="5" s="1"/>
  <c r="I70" i="4"/>
  <c r="J70" i="5" s="1"/>
  <c r="J70" i="4"/>
  <c r="K70" i="5" s="1"/>
  <c r="K70" i="4"/>
  <c r="L70" i="5" s="1"/>
  <c r="B71" i="4"/>
  <c r="C71" i="5" s="1"/>
  <c r="C71" i="4"/>
  <c r="D71" i="5" s="1"/>
  <c r="D71" i="4"/>
  <c r="E71" i="5" s="1"/>
  <c r="E71" i="4"/>
  <c r="F71" i="5" s="1"/>
  <c r="F71" i="4"/>
  <c r="G71" i="5" s="1"/>
  <c r="G71" i="4"/>
  <c r="H71" i="5" s="1"/>
  <c r="H71" i="4"/>
  <c r="I71" i="5" s="1"/>
  <c r="I71" i="4"/>
  <c r="J71" i="5" s="1"/>
  <c r="J71" i="4"/>
  <c r="K71" i="5" s="1"/>
  <c r="K71" i="4"/>
  <c r="L71" i="5" s="1"/>
  <c r="B72" i="4"/>
  <c r="C72" i="5" s="1"/>
  <c r="C72" i="4"/>
  <c r="D72" i="5" s="1"/>
  <c r="D72" i="4"/>
  <c r="E72" i="5" s="1"/>
  <c r="E72" i="4"/>
  <c r="F72" i="5" s="1"/>
  <c r="F72" i="4"/>
  <c r="G72" i="5" s="1"/>
  <c r="G72" i="4"/>
  <c r="H72" i="5" s="1"/>
  <c r="H72" i="4"/>
  <c r="I72" i="5" s="1"/>
  <c r="I72" i="4"/>
  <c r="J72" i="5" s="1"/>
  <c r="J72" i="4"/>
  <c r="K72" i="5" s="1"/>
  <c r="K72" i="4"/>
  <c r="L72" i="5" s="1"/>
  <c r="B73" i="4"/>
  <c r="C73" i="5" s="1"/>
  <c r="C73" i="4"/>
  <c r="D73" i="5" s="1"/>
  <c r="D73" i="4"/>
  <c r="E73" i="5" s="1"/>
  <c r="E73" i="4"/>
  <c r="F73" i="5" s="1"/>
  <c r="F73" i="4"/>
  <c r="G73" i="5" s="1"/>
  <c r="G73" i="4"/>
  <c r="H73" i="5" s="1"/>
  <c r="H73" i="4"/>
  <c r="I73" i="5" s="1"/>
  <c r="I73" i="4"/>
  <c r="J73" i="5" s="1"/>
  <c r="J73" i="4"/>
  <c r="K73" i="5" s="1"/>
  <c r="K73" i="4"/>
  <c r="L73" i="5" s="1"/>
  <c r="B74" i="4"/>
  <c r="C74" i="5" s="1"/>
  <c r="C74" i="4"/>
  <c r="D74" i="5" s="1"/>
  <c r="D74" i="4"/>
  <c r="E74" i="5" s="1"/>
  <c r="E74" i="4"/>
  <c r="F74" i="5" s="1"/>
  <c r="F74" i="4"/>
  <c r="G74" i="5" s="1"/>
  <c r="G74" i="4"/>
  <c r="H74" i="5" s="1"/>
  <c r="H74" i="4"/>
  <c r="I74" i="5" s="1"/>
  <c r="I74" i="4"/>
  <c r="J74" i="5" s="1"/>
  <c r="J74" i="4"/>
  <c r="K74" i="5" s="1"/>
  <c r="K74" i="4"/>
  <c r="L74" i="5" s="1"/>
  <c r="B75" i="4"/>
  <c r="C75" i="5" s="1"/>
  <c r="C75" i="4"/>
  <c r="D75" i="5" s="1"/>
  <c r="D75" i="4"/>
  <c r="E75" i="5" s="1"/>
  <c r="E75" i="4"/>
  <c r="F75" i="5" s="1"/>
  <c r="F75" i="4"/>
  <c r="G75" i="5" s="1"/>
  <c r="G75" i="4"/>
  <c r="H75" i="5" s="1"/>
  <c r="H75" i="4"/>
  <c r="I75" i="5" s="1"/>
  <c r="I75" i="4"/>
  <c r="J75" i="5" s="1"/>
  <c r="J75" i="4"/>
  <c r="K75" i="5" s="1"/>
  <c r="K75" i="4"/>
  <c r="L75" i="5" s="1"/>
  <c r="B76" i="4"/>
  <c r="C76" i="5" s="1"/>
  <c r="C76" i="4"/>
  <c r="D76" i="5" s="1"/>
  <c r="D76" i="4"/>
  <c r="E76" i="5" s="1"/>
  <c r="E76" i="4"/>
  <c r="F76" i="5" s="1"/>
  <c r="F76" i="4"/>
  <c r="G76" i="5" s="1"/>
  <c r="G76" i="4"/>
  <c r="H76" i="5" s="1"/>
  <c r="H76" i="4"/>
  <c r="I76" i="5" s="1"/>
  <c r="I76" i="4"/>
  <c r="J76" i="5" s="1"/>
  <c r="J76" i="4"/>
  <c r="K76" i="5" s="1"/>
  <c r="K76" i="4"/>
  <c r="L76" i="5" s="1"/>
  <c r="B77" i="4"/>
  <c r="C77" i="5" s="1"/>
  <c r="C77" i="4"/>
  <c r="D77" i="5" s="1"/>
  <c r="D77" i="4"/>
  <c r="E77" i="5" s="1"/>
  <c r="E77" i="4"/>
  <c r="F77" i="5" s="1"/>
  <c r="F77" i="4"/>
  <c r="G77" i="5" s="1"/>
  <c r="G77" i="4"/>
  <c r="H77" i="5" s="1"/>
  <c r="H77" i="4"/>
  <c r="I77" i="5" s="1"/>
  <c r="I77" i="4"/>
  <c r="J77" i="5" s="1"/>
  <c r="J77" i="4"/>
  <c r="K77" i="5" s="1"/>
  <c r="K77" i="4"/>
  <c r="L77" i="5" s="1"/>
  <c r="B78" i="4"/>
  <c r="C78" i="5" s="1"/>
  <c r="C78" i="4"/>
  <c r="D78" i="5" s="1"/>
  <c r="D78" i="4"/>
  <c r="E78" i="5" s="1"/>
  <c r="E78" i="4"/>
  <c r="F78" i="5" s="1"/>
  <c r="F78" i="4"/>
  <c r="G78" i="5" s="1"/>
  <c r="G78" i="4"/>
  <c r="H78" i="5" s="1"/>
  <c r="H78" i="4"/>
  <c r="I78" i="5" s="1"/>
  <c r="I78" i="4"/>
  <c r="J78" i="5" s="1"/>
  <c r="J78" i="4"/>
  <c r="K78" i="5" s="1"/>
  <c r="K78" i="4"/>
  <c r="L78" i="5" s="1"/>
  <c r="B79" i="4"/>
  <c r="C79" i="5" s="1"/>
  <c r="C79" i="4"/>
  <c r="D79" i="5" s="1"/>
  <c r="D79" i="4"/>
  <c r="E79" i="5" s="1"/>
  <c r="E79" i="4"/>
  <c r="F79" i="5" s="1"/>
  <c r="F79" i="4"/>
  <c r="G79" i="5" s="1"/>
  <c r="G79" i="4"/>
  <c r="H79" i="5" s="1"/>
  <c r="H79" i="4"/>
  <c r="I79" i="5" s="1"/>
  <c r="I79" i="4"/>
  <c r="J79" i="5" s="1"/>
  <c r="J79" i="4"/>
  <c r="K79" i="5" s="1"/>
  <c r="K79" i="4"/>
  <c r="L79" i="5" s="1"/>
  <c r="B80" i="4"/>
  <c r="C80" i="5" s="1"/>
  <c r="C80" i="4"/>
  <c r="D80" i="5" s="1"/>
  <c r="D80" i="4"/>
  <c r="E80" i="5" s="1"/>
  <c r="E80" i="4"/>
  <c r="F80" i="5" s="1"/>
  <c r="F80" i="4"/>
  <c r="G80" i="5" s="1"/>
  <c r="G80" i="4"/>
  <c r="H80" i="5" s="1"/>
  <c r="H80" i="4"/>
  <c r="I80" i="5" s="1"/>
  <c r="I80" i="4"/>
  <c r="J80" i="5" s="1"/>
  <c r="J80" i="4"/>
  <c r="K80" i="5" s="1"/>
  <c r="K80" i="4"/>
  <c r="L80" i="5" s="1"/>
  <c r="B81" i="4"/>
  <c r="C81" i="5" s="1"/>
  <c r="C81" i="4"/>
  <c r="D81" i="5" s="1"/>
  <c r="D81" i="4"/>
  <c r="E81" i="5" s="1"/>
  <c r="E81" i="4"/>
  <c r="F81" i="5" s="1"/>
  <c r="F81" i="4"/>
  <c r="G81" i="5" s="1"/>
  <c r="G81" i="4"/>
  <c r="H81" i="5" s="1"/>
  <c r="H81" i="4"/>
  <c r="I81" i="5" s="1"/>
  <c r="I81" i="4"/>
  <c r="J81" i="5" s="1"/>
  <c r="J81" i="4"/>
  <c r="K81" i="5" s="1"/>
  <c r="K81" i="4"/>
  <c r="L81" i="5" s="1"/>
  <c r="B82" i="4"/>
  <c r="C82" i="5" s="1"/>
  <c r="C82" i="4"/>
  <c r="D82" i="5" s="1"/>
  <c r="D82" i="4"/>
  <c r="E82" i="5" s="1"/>
  <c r="E82" i="4"/>
  <c r="F82" i="5" s="1"/>
  <c r="F82" i="4"/>
  <c r="G82" i="5" s="1"/>
  <c r="G82" i="4"/>
  <c r="H82" i="5" s="1"/>
  <c r="H82" i="4"/>
  <c r="I82" i="5" s="1"/>
  <c r="I82" i="4"/>
  <c r="J82" i="5" s="1"/>
  <c r="J82" i="4"/>
  <c r="K82" i="5" s="1"/>
  <c r="K82" i="4"/>
  <c r="L82" i="5" s="1"/>
  <c r="B83" i="4"/>
  <c r="C83" i="5" s="1"/>
  <c r="C83" i="4"/>
  <c r="D83" i="5" s="1"/>
  <c r="D83" i="4"/>
  <c r="E83" i="5" s="1"/>
  <c r="E83" i="4"/>
  <c r="F83" i="5" s="1"/>
  <c r="F83" i="4"/>
  <c r="G83" i="5" s="1"/>
  <c r="G83" i="4"/>
  <c r="H83" i="5" s="1"/>
  <c r="H83" i="4"/>
  <c r="I83" i="5" s="1"/>
  <c r="I83" i="4"/>
  <c r="J83" i="5" s="1"/>
  <c r="J83" i="4"/>
  <c r="K83" i="5" s="1"/>
  <c r="K83" i="4"/>
  <c r="L83" i="5" s="1"/>
  <c r="B84" i="4"/>
  <c r="C84" i="5" s="1"/>
  <c r="C84" i="4"/>
  <c r="D84" i="5" s="1"/>
  <c r="D84" i="4"/>
  <c r="E84" i="5" s="1"/>
  <c r="E84" i="4"/>
  <c r="F84" i="5" s="1"/>
  <c r="F84" i="4"/>
  <c r="G84" i="5" s="1"/>
  <c r="G84" i="4"/>
  <c r="H84" i="5" s="1"/>
  <c r="H84" i="4"/>
  <c r="I84" i="5" s="1"/>
  <c r="I84" i="4"/>
  <c r="J84" i="5" s="1"/>
  <c r="J84" i="4"/>
  <c r="K84" i="5" s="1"/>
  <c r="K84" i="4"/>
  <c r="L84" i="5" s="1"/>
  <c r="B85" i="4"/>
  <c r="C85" i="5" s="1"/>
  <c r="C85" i="4"/>
  <c r="D85" i="5" s="1"/>
  <c r="D85" i="4"/>
  <c r="E85" i="5" s="1"/>
  <c r="E85" i="4"/>
  <c r="F85" i="5" s="1"/>
  <c r="F85" i="4"/>
  <c r="G85" i="5" s="1"/>
  <c r="G85" i="4"/>
  <c r="H85" i="5" s="1"/>
  <c r="H85" i="4"/>
  <c r="I85" i="5" s="1"/>
  <c r="I85" i="4"/>
  <c r="J85" i="5" s="1"/>
  <c r="J85" i="4"/>
  <c r="K85" i="5" s="1"/>
  <c r="K85" i="4"/>
  <c r="L85" i="5" s="1"/>
  <c r="B86" i="4"/>
  <c r="C86" i="5" s="1"/>
  <c r="C86" i="4"/>
  <c r="D86" i="5" s="1"/>
  <c r="D86" i="4"/>
  <c r="E86" i="5" s="1"/>
  <c r="E86" i="4"/>
  <c r="F86" i="5" s="1"/>
  <c r="F86" i="4"/>
  <c r="G86" i="5" s="1"/>
  <c r="G86" i="4"/>
  <c r="H86" i="5" s="1"/>
  <c r="H86" i="4"/>
  <c r="I86" i="5" s="1"/>
  <c r="I86" i="4"/>
  <c r="J86" i="5" s="1"/>
  <c r="J86" i="4"/>
  <c r="K86" i="5" s="1"/>
  <c r="K86" i="4"/>
  <c r="L86" i="5" s="1"/>
  <c r="B87" i="4"/>
  <c r="C87" i="5" s="1"/>
  <c r="C87" i="4"/>
  <c r="D87" i="5" s="1"/>
  <c r="D87" i="4"/>
  <c r="E87" i="5" s="1"/>
  <c r="E87" i="4"/>
  <c r="F87" i="5" s="1"/>
  <c r="F87" i="4"/>
  <c r="G87" i="5" s="1"/>
  <c r="G87" i="4"/>
  <c r="H87" i="5" s="1"/>
  <c r="H87" i="4"/>
  <c r="I87" i="5" s="1"/>
  <c r="I87" i="4"/>
  <c r="J87" i="5" s="1"/>
  <c r="J87" i="4"/>
  <c r="K87" i="5" s="1"/>
  <c r="K87" i="4"/>
  <c r="L87" i="5" s="1"/>
  <c r="B88" i="4"/>
  <c r="C88" i="5" s="1"/>
  <c r="C88" i="4"/>
  <c r="D88" i="5" s="1"/>
  <c r="D88" i="4"/>
  <c r="E88" i="5" s="1"/>
  <c r="E88" i="4"/>
  <c r="F88" i="5" s="1"/>
  <c r="F88" i="4"/>
  <c r="G88" i="5" s="1"/>
  <c r="G88" i="4"/>
  <c r="H88" i="5" s="1"/>
  <c r="H88" i="4"/>
  <c r="I88" i="5" s="1"/>
  <c r="I88" i="4"/>
  <c r="J88" i="5" s="1"/>
  <c r="J88" i="4"/>
  <c r="K88" i="5" s="1"/>
  <c r="K88" i="4"/>
  <c r="L88" i="5" s="1"/>
  <c r="B89" i="4"/>
  <c r="C89" i="5" s="1"/>
  <c r="C89" i="4"/>
  <c r="D89" i="5" s="1"/>
  <c r="D89" i="4"/>
  <c r="E89" i="5" s="1"/>
  <c r="E89" i="4"/>
  <c r="F89" i="5" s="1"/>
  <c r="F89" i="4"/>
  <c r="G89" i="5" s="1"/>
  <c r="G89" i="4"/>
  <c r="H89" i="5" s="1"/>
  <c r="H89" i="4"/>
  <c r="I89" i="5" s="1"/>
  <c r="I89" i="4"/>
  <c r="J89" i="5" s="1"/>
  <c r="J89" i="4"/>
  <c r="K89" i="5" s="1"/>
  <c r="K89" i="4"/>
  <c r="L89" i="5" s="1"/>
  <c r="B90" i="4"/>
  <c r="C90" i="5" s="1"/>
  <c r="C90" i="4"/>
  <c r="D90" i="5" s="1"/>
  <c r="D90" i="4"/>
  <c r="E90" i="5" s="1"/>
  <c r="E90" i="4"/>
  <c r="F90" i="5" s="1"/>
  <c r="F90" i="4"/>
  <c r="G90" i="5" s="1"/>
  <c r="G90" i="4"/>
  <c r="H90" i="5" s="1"/>
  <c r="H90" i="4"/>
  <c r="I90" i="5" s="1"/>
  <c r="I90" i="4"/>
  <c r="J90" i="5" s="1"/>
  <c r="J90" i="4"/>
  <c r="K90" i="5" s="1"/>
  <c r="K90" i="4"/>
  <c r="L90" i="5" s="1"/>
  <c r="B91" i="4"/>
  <c r="C91" i="5" s="1"/>
  <c r="C91" i="4"/>
  <c r="D91" i="5" s="1"/>
  <c r="D91" i="4"/>
  <c r="E91" i="5" s="1"/>
  <c r="E91" i="4"/>
  <c r="F91" i="5" s="1"/>
  <c r="F91" i="4"/>
  <c r="G91" i="5" s="1"/>
  <c r="G91" i="4"/>
  <c r="H91" i="5" s="1"/>
  <c r="H91" i="4"/>
  <c r="I91" i="5" s="1"/>
  <c r="I91" i="4"/>
  <c r="J91" i="5" s="1"/>
  <c r="J91" i="4"/>
  <c r="K91" i="5" s="1"/>
  <c r="K91" i="4"/>
  <c r="L91" i="5" s="1"/>
  <c r="B92" i="4"/>
  <c r="C92" i="5" s="1"/>
  <c r="C92" i="4"/>
  <c r="D92" i="5" s="1"/>
  <c r="D92" i="4"/>
  <c r="E92" i="5" s="1"/>
  <c r="E92" i="4"/>
  <c r="F92" i="5" s="1"/>
  <c r="F92" i="4"/>
  <c r="G92" i="5" s="1"/>
  <c r="G92" i="4"/>
  <c r="H92" i="5" s="1"/>
  <c r="H92" i="4"/>
  <c r="I92" i="5" s="1"/>
  <c r="I92" i="4"/>
  <c r="J92" i="5" s="1"/>
  <c r="J92" i="4"/>
  <c r="K92" i="5" s="1"/>
  <c r="K92" i="4"/>
  <c r="L92" i="5" s="1"/>
  <c r="B93" i="4"/>
  <c r="C93" i="5" s="1"/>
  <c r="C93" i="4"/>
  <c r="D93" i="5" s="1"/>
  <c r="D93" i="4"/>
  <c r="E93" i="5" s="1"/>
  <c r="E93" i="4"/>
  <c r="F93" i="5" s="1"/>
  <c r="F93" i="4"/>
  <c r="G93" i="5" s="1"/>
  <c r="G93" i="4"/>
  <c r="H93" i="5" s="1"/>
  <c r="H93" i="4"/>
  <c r="I93" i="5" s="1"/>
  <c r="I93" i="4"/>
  <c r="J93" i="5" s="1"/>
  <c r="J93" i="4"/>
  <c r="K93" i="5" s="1"/>
  <c r="K93" i="4"/>
  <c r="L93" i="5" s="1"/>
  <c r="B94" i="4"/>
  <c r="C94" i="5" s="1"/>
  <c r="C94" i="4"/>
  <c r="D94" i="5" s="1"/>
  <c r="D94" i="4"/>
  <c r="E94" i="5" s="1"/>
  <c r="E94" i="4"/>
  <c r="F94" i="5" s="1"/>
  <c r="F94" i="4"/>
  <c r="G94" i="5" s="1"/>
  <c r="G94" i="4"/>
  <c r="H94" i="5" s="1"/>
  <c r="H94" i="4"/>
  <c r="I94" i="5" s="1"/>
  <c r="I94" i="4"/>
  <c r="J94" i="5" s="1"/>
  <c r="J94" i="4"/>
  <c r="K94" i="5" s="1"/>
  <c r="K94" i="4"/>
  <c r="L94" i="5" s="1"/>
  <c r="B95" i="4"/>
  <c r="C95" i="5" s="1"/>
  <c r="C95" i="4"/>
  <c r="D95" i="5" s="1"/>
  <c r="D95" i="4"/>
  <c r="E95" i="5" s="1"/>
  <c r="E95" i="4"/>
  <c r="F95" i="5" s="1"/>
  <c r="F95" i="4"/>
  <c r="G95" i="5" s="1"/>
  <c r="G95" i="4"/>
  <c r="H95" i="5" s="1"/>
  <c r="H95" i="4"/>
  <c r="I95" i="5" s="1"/>
  <c r="I95" i="4"/>
  <c r="J95" i="5" s="1"/>
  <c r="J95" i="4"/>
  <c r="K95" i="5" s="1"/>
  <c r="K95" i="4"/>
  <c r="L95" i="5" s="1"/>
  <c r="B96" i="4"/>
  <c r="C96" i="5" s="1"/>
  <c r="C96" i="4"/>
  <c r="D96" i="5" s="1"/>
  <c r="D96" i="4"/>
  <c r="E96" i="5" s="1"/>
  <c r="E96" i="4"/>
  <c r="F96" i="5" s="1"/>
  <c r="F96" i="4"/>
  <c r="G96" i="5" s="1"/>
  <c r="G96" i="4"/>
  <c r="H96" i="5" s="1"/>
  <c r="H96" i="4"/>
  <c r="I96" i="5" s="1"/>
  <c r="I96" i="4"/>
  <c r="J96" i="5" s="1"/>
  <c r="J96" i="4"/>
  <c r="K96" i="5" s="1"/>
  <c r="K96" i="4"/>
  <c r="L96" i="5" s="1"/>
  <c r="B97" i="4"/>
  <c r="C97" i="5" s="1"/>
  <c r="C97" i="4"/>
  <c r="D97" i="5" s="1"/>
  <c r="D97" i="4"/>
  <c r="E97" i="5" s="1"/>
  <c r="E97" i="4"/>
  <c r="F97" i="5" s="1"/>
  <c r="F97" i="4"/>
  <c r="G97" i="5" s="1"/>
  <c r="G97" i="4"/>
  <c r="H97" i="5" s="1"/>
  <c r="H97" i="4"/>
  <c r="I97" i="5" s="1"/>
  <c r="I97" i="4"/>
  <c r="J97" i="5" s="1"/>
  <c r="J97" i="4"/>
  <c r="K97" i="5" s="1"/>
  <c r="K97" i="4"/>
  <c r="L97" i="5" s="1"/>
  <c r="B98" i="4"/>
  <c r="C98" i="5" s="1"/>
  <c r="C98" i="4"/>
  <c r="D98" i="5" s="1"/>
  <c r="D98" i="4"/>
  <c r="E98" i="5" s="1"/>
  <c r="E98" i="4"/>
  <c r="F98" i="5" s="1"/>
  <c r="F98" i="4"/>
  <c r="G98" i="5" s="1"/>
  <c r="G98" i="4"/>
  <c r="H98" i="5" s="1"/>
  <c r="H98" i="4"/>
  <c r="I98" i="5" s="1"/>
  <c r="I98" i="4"/>
  <c r="J98" i="5" s="1"/>
  <c r="J98" i="4"/>
  <c r="K98" i="5" s="1"/>
  <c r="K98" i="4"/>
  <c r="L98" i="5" s="1"/>
  <c r="B99" i="4"/>
  <c r="C99" i="5" s="1"/>
  <c r="C99" i="4"/>
  <c r="D99" i="5" s="1"/>
  <c r="D99" i="4"/>
  <c r="E99" i="5" s="1"/>
  <c r="E99" i="4"/>
  <c r="F99" i="5" s="1"/>
  <c r="F99" i="4"/>
  <c r="G99" i="5" s="1"/>
  <c r="G99" i="4"/>
  <c r="H99" i="5" s="1"/>
  <c r="H99" i="4"/>
  <c r="I99" i="5" s="1"/>
  <c r="I99" i="4"/>
  <c r="J99" i="5" s="1"/>
  <c r="J99" i="4"/>
  <c r="K99" i="5" s="1"/>
  <c r="K99" i="4"/>
  <c r="L99" i="5" s="1"/>
  <c r="B100" i="4"/>
  <c r="C100" i="5" s="1"/>
  <c r="C100" i="4"/>
  <c r="D100" i="5" s="1"/>
  <c r="D100" i="4"/>
  <c r="E100" i="5" s="1"/>
  <c r="E100" i="4"/>
  <c r="F100" i="5" s="1"/>
  <c r="F100" i="4"/>
  <c r="G100" i="5" s="1"/>
  <c r="G100" i="4"/>
  <c r="H100" i="5" s="1"/>
  <c r="H100" i="4"/>
  <c r="I100" i="5" s="1"/>
  <c r="I100" i="4"/>
  <c r="J100" i="5" s="1"/>
  <c r="J100" i="4"/>
  <c r="K100" i="5" s="1"/>
  <c r="K100" i="4"/>
  <c r="L100" i="5" s="1"/>
  <c r="B101" i="4"/>
  <c r="C101" i="5" s="1"/>
  <c r="C101" i="4"/>
  <c r="D101" i="5" s="1"/>
  <c r="D101" i="4"/>
  <c r="E101" i="5" s="1"/>
  <c r="E101" i="4"/>
  <c r="F101" i="5" s="1"/>
  <c r="F101" i="4"/>
  <c r="G101" i="5" s="1"/>
  <c r="G101" i="4"/>
  <c r="H101" i="5" s="1"/>
  <c r="H101" i="4"/>
  <c r="I101" i="5" s="1"/>
  <c r="I101" i="4"/>
  <c r="J101" i="5" s="1"/>
  <c r="J101" i="4"/>
  <c r="K101" i="5" s="1"/>
  <c r="K101" i="4"/>
  <c r="L101" i="5" s="1"/>
  <c r="B102" i="4"/>
  <c r="C102" i="5" s="1"/>
  <c r="C102" i="4"/>
  <c r="D102" i="5" s="1"/>
  <c r="D102" i="4"/>
  <c r="E102" i="5" s="1"/>
  <c r="E102" i="4"/>
  <c r="F102" i="5" s="1"/>
  <c r="F102" i="4"/>
  <c r="G102" i="5" s="1"/>
  <c r="G102" i="4"/>
  <c r="H102" i="5" s="1"/>
  <c r="H102" i="4"/>
  <c r="I102" i="5" s="1"/>
  <c r="I102" i="4"/>
  <c r="J102" i="5" s="1"/>
  <c r="J102" i="4"/>
  <c r="K102" i="5" s="1"/>
  <c r="K102" i="4"/>
  <c r="L102" i="5" s="1"/>
  <c r="B103" i="4"/>
  <c r="C103" i="5" s="1"/>
  <c r="C103" i="4"/>
  <c r="D103" i="5" s="1"/>
  <c r="D103" i="4"/>
  <c r="E103" i="5" s="1"/>
  <c r="E103" i="4"/>
  <c r="F103" i="5" s="1"/>
  <c r="F103" i="4"/>
  <c r="G103" i="5" s="1"/>
  <c r="G103" i="4"/>
  <c r="H103" i="5" s="1"/>
  <c r="H103" i="4"/>
  <c r="I103" i="5" s="1"/>
  <c r="I103" i="4"/>
  <c r="J103" i="5" s="1"/>
  <c r="J103" i="4"/>
  <c r="K103" i="5" s="1"/>
  <c r="K103" i="4"/>
  <c r="L103" i="5" s="1"/>
  <c r="B104" i="4"/>
  <c r="C104" i="5" s="1"/>
  <c r="C104" i="4"/>
  <c r="D104" i="5" s="1"/>
  <c r="D104" i="4"/>
  <c r="E104" i="5" s="1"/>
  <c r="E104" i="4"/>
  <c r="F104" i="5" s="1"/>
  <c r="F104" i="4"/>
  <c r="G104" i="5" s="1"/>
  <c r="G104" i="4"/>
  <c r="H104" i="5" s="1"/>
  <c r="H104" i="4"/>
  <c r="I104" i="5" s="1"/>
  <c r="I104" i="4"/>
  <c r="J104" i="5" s="1"/>
  <c r="J104" i="4"/>
  <c r="K104" i="5" s="1"/>
  <c r="K104" i="4"/>
  <c r="L104" i="5" s="1"/>
  <c r="B105" i="4"/>
  <c r="C105" i="5" s="1"/>
  <c r="C105" i="4"/>
  <c r="D105" i="5" s="1"/>
  <c r="D105" i="4"/>
  <c r="E105" i="5" s="1"/>
  <c r="E105" i="4"/>
  <c r="F105" i="5" s="1"/>
  <c r="F105" i="4"/>
  <c r="G105" i="5" s="1"/>
  <c r="G105" i="4"/>
  <c r="H105" i="5" s="1"/>
  <c r="H105" i="4"/>
  <c r="I105" i="5" s="1"/>
  <c r="I105" i="4"/>
  <c r="J105" i="5" s="1"/>
  <c r="J105" i="4"/>
  <c r="K105" i="5" s="1"/>
  <c r="K105" i="4"/>
  <c r="L105" i="5" s="1"/>
  <c r="B106" i="4"/>
  <c r="C106" i="5" s="1"/>
  <c r="C106" i="4"/>
  <c r="D106" i="5" s="1"/>
  <c r="D106" i="4"/>
  <c r="E106" i="5" s="1"/>
  <c r="E106" i="4"/>
  <c r="F106" i="5" s="1"/>
  <c r="F106" i="4"/>
  <c r="G106" i="5" s="1"/>
  <c r="G106" i="4"/>
  <c r="H106" i="5" s="1"/>
  <c r="H106" i="4"/>
  <c r="I106" i="5" s="1"/>
  <c r="I106" i="4"/>
  <c r="J106" i="5" s="1"/>
  <c r="J106" i="4"/>
  <c r="K106" i="5" s="1"/>
  <c r="K106" i="4"/>
  <c r="L106" i="5" s="1"/>
  <c r="B107" i="4"/>
  <c r="C107" i="5" s="1"/>
  <c r="C107" i="4"/>
  <c r="D107" i="5" s="1"/>
  <c r="D107" i="4"/>
  <c r="E107" i="5" s="1"/>
  <c r="E107" i="4"/>
  <c r="F107" i="5" s="1"/>
  <c r="F107" i="4"/>
  <c r="G107" i="5" s="1"/>
  <c r="G107" i="4"/>
  <c r="H107" i="5" s="1"/>
  <c r="H107" i="4"/>
  <c r="I107" i="5" s="1"/>
  <c r="I107" i="4"/>
  <c r="J107" i="5" s="1"/>
  <c r="J107" i="4"/>
  <c r="K107" i="5" s="1"/>
  <c r="K107" i="4"/>
  <c r="L107" i="5" s="1"/>
  <c r="B108" i="4"/>
  <c r="C108" i="5" s="1"/>
  <c r="C108" i="4"/>
  <c r="D108" i="5" s="1"/>
  <c r="D108" i="4"/>
  <c r="E108" i="5" s="1"/>
  <c r="E108" i="4"/>
  <c r="F108" i="5" s="1"/>
  <c r="F108" i="4"/>
  <c r="G108" i="5" s="1"/>
  <c r="G108" i="4"/>
  <c r="H108" i="5" s="1"/>
  <c r="H108" i="4"/>
  <c r="I108" i="5" s="1"/>
  <c r="I108" i="4"/>
  <c r="J108" i="5" s="1"/>
  <c r="J108" i="4"/>
  <c r="K108" i="5" s="1"/>
  <c r="K108" i="4"/>
  <c r="L108" i="5" s="1"/>
  <c r="B109" i="4"/>
  <c r="C109" i="5" s="1"/>
  <c r="C109" i="4"/>
  <c r="D109" i="5" s="1"/>
  <c r="D109" i="4"/>
  <c r="E109" i="5" s="1"/>
  <c r="E109" i="4"/>
  <c r="F109" i="5" s="1"/>
  <c r="F109" i="4"/>
  <c r="G109" i="5" s="1"/>
  <c r="G109" i="4"/>
  <c r="H109" i="5" s="1"/>
  <c r="H109" i="4"/>
  <c r="I109" i="5" s="1"/>
  <c r="I109" i="4"/>
  <c r="J109" i="5" s="1"/>
  <c r="J109" i="4"/>
  <c r="K109" i="5" s="1"/>
  <c r="K109" i="4"/>
  <c r="L109" i="5" s="1"/>
  <c r="B110" i="4"/>
  <c r="C110" i="5" s="1"/>
  <c r="C110" i="4"/>
  <c r="D110" i="5" s="1"/>
  <c r="D110" i="4"/>
  <c r="E110" i="5" s="1"/>
  <c r="E110" i="4"/>
  <c r="F110" i="5" s="1"/>
  <c r="F110" i="4"/>
  <c r="G110" i="5" s="1"/>
  <c r="G110" i="4"/>
  <c r="H110" i="5" s="1"/>
  <c r="H110" i="4"/>
  <c r="I110" i="5" s="1"/>
  <c r="I110" i="4"/>
  <c r="J110" i="5" s="1"/>
  <c r="J110" i="4"/>
  <c r="K110" i="5" s="1"/>
  <c r="K110" i="4"/>
  <c r="L110" i="5" s="1"/>
  <c r="B111" i="4"/>
  <c r="C111" i="5" s="1"/>
  <c r="C111" i="4"/>
  <c r="D111" i="5" s="1"/>
  <c r="D111" i="4"/>
  <c r="E111" i="5" s="1"/>
  <c r="E111" i="4"/>
  <c r="F111" i="5" s="1"/>
  <c r="F111" i="4"/>
  <c r="G111" i="5" s="1"/>
  <c r="G111" i="4"/>
  <c r="H111" i="5" s="1"/>
  <c r="H111" i="4"/>
  <c r="I111" i="5" s="1"/>
  <c r="I111" i="4"/>
  <c r="J111" i="5" s="1"/>
  <c r="J111" i="4"/>
  <c r="K111" i="5" s="1"/>
  <c r="K111" i="4"/>
  <c r="L111" i="5" s="1"/>
  <c r="B112" i="4"/>
  <c r="C112" i="5" s="1"/>
  <c r="C112" i="4"/>
  <c r="D112" i="5" s="1"/>
  <c r="D112" i="4"/>
  <c r="E112" i="5" s="1"/>
  <c r="E112" i="4"/>
  <c r="F112" i="5" s="1"/>
  <c r="F112" i="4"/>
  <c r="G112" i="5" s="1"/>
  <c r="G112" i="4"/>
  <c r="H112" i="5" s="1"/>
  <c r="H112" i="4"/>
  <c r="I112" i="5" s="1"/>
  <c r="I112" i="4"/>
  <c r="J112" i="5" s="1"/>
  <c r="J112" i="4"/>
  <c r="K112" i="5" s="1"/>
  <c r="K112" i="4"/>
  <c r="L112" i="5" s="1"/>
  <c r="B113" i="4"/>
  <c r="C113" i="5" s="1"/>
  <c r="C113" i="4"/>
  <c r="D113" i="5" s="1"/>
  <c r="D113" i="4"/>
  <c r="E113" i="5" s="1"/>
  <c r="E113" i="4"/>
  <c r="F113" i="5" s="1"/>
  <c r="F113" i="4"/>
  <c r="G113" i="5" s="1"/>
  <c r="G113" i="4"/>
  <c r="H113" i="5" s="1"/>
  <c r="H113" i="4"/>
  <c r="I113" i="5" s="1"/>
  <c r="I113" i="4"/>
  <c r="J113" i="5" s="1"/>
  <c r="J113" i="4"/>
  <c r="K113" i="5" s="1"/>
  <c r="K113" i="4"/>
  <c r="L113" i="5" s="1"/>
  <c r="B114" i="4"/>
  <c r="C114" i="5" s="1"/>
  <c r="C114" i="4"/>
  <c r="D114" i="5" s="1"/>
  <c r="D114" i="4"/>
  <c r="E114" i="5" s="1"/>
  <c r="E114" i="4"/>
  <c r="F114" i="5" s="1"/>
  <c r="F114" i="4"/>
  <c r="G114" i="5" s="1"/>
  <c r="G114" i="4"/>
  <c r="H114" i="5" s="1"/>
  <c r="H114" i="4"/>
  <c r="I114" i="5" s="1"/>
  <c r="I114" i="4"/>
  <c r="J114" i="5" s="1"/>
  <c r="J114" i="4"/>
  <c r="K114" i="5" s="1"/>
  <c r="K114" i="4"/>
  <c r="L114" i="5" s="1"/>
  <c r="B115" i="4"/>
  <c r="C115" i="5" s="1"/>
  <c r="C115" i="4"/>
  <c r="D115" i="5" s="1"/>
  <c r="D115" i="4"/>
  <c r="E115" i="5" s="1"/>
  <c r="E115" i="4"/>
  <c r="F115" i="5" s="1"/>
  <c r="F115" i="4"/>
  <c r="G115" i="5" s="1"/>
  <c r="G115" i="4"/>
  <c r="H115" i="5" s="1"/>
  <c r="H115" i="4"/>
  <c r="I115" i="5" s="1"/>
  <c r="I115" i="4"/>
  <c r="J115" i="5" s="1"/>
  <c r="J115" i="4"/>
  <c r="K115" i="5" s="1"/>
  <c r="K115" i="4"/>
  <c r="L115" i="5" s="1"/>
  <c r="B116" i="4"/>
  <c r="C116" i="5" s="1"/>
  <c r="C116" i="4"/>
  <c r="D116" i="5" s="1"/>
  <c r="D116" i="4"/>
  <c r="E116" i="5" s="1"/>
  <c r="E116" i="4"/>
  <c r="F116" i="5" s="1"/>
  <c r="F116" i="4"/>
  <c r="G116" i="5" s="1"/>
  <c r="G116" i="4"/>
  <c r="H116" i="5" s="1"/>
  <c r="H116" i="4"/>
  <c r="I116" i="5" s="1"/>
  <c r="I116" i="4"/>
  <c r="J116" i="5" s="1"/>
  <c r="J116" i="4"/>
  <c r="K116" i="5" s="1"/>
  <c r="K116" i="4"/>
  <c r="L116" i="5" s="1"/>
  <c r="B117" i="4"/>
  <c r="C117" i="5" s="1"/>
  <c r="C117" i="4"/>
  <c r="D117" i="5" s="1"/>
  <c r="D117" i="4"/>
  <c r="E117" i="5" s="1"/>
  <c r="E117" i="4"/>
  <c r="F117" i="5" s="1"/>
  <c r="F117" i="4"/>
  <c r="G117" i="5" s="1"/>
  <c r="G117" i="4"/>
  <c r="H117" i="5" s="1"/>
  <c r="H117" i="4"/>
  <c r="I117" i="5" s="1"/>
  <c r="I117" i="4"/>
  <c r="J117" i="5" s="1"/>
  <c r="J117" i="4"/>
  <c r="K117" i="5" s="1"/>
  <c r="K117" i="4"/>
  <c r="L117" i="5" s="1"/>
  <c r="B118" i="4"/>
  <c r="C118" i="5" s="1"/>
  <c r="C118" i="4"/>
  <c r="D118" i="5" s="1"/>
  <c r="D118" i="4"/>
  <c r="E118" i="5" s="1"/>
  <c r="E118" i="4"/>
  <c r="F118" i="5" s="1"/>
  <c r="F118" i="4"/>
  <c r="G118" i="5" s="1"/>
  <c r="G118" i="4"/>
  <c r="H118" i="5" s="1"/>
  <c r="H118" i="4"/>
  <c r="I118" i="5" s="1"/>
  <c r="I118" i="4"/>
  <c r="J118" i="5" s="1"/>
  <c r="J118" i="4"/>
  <c r="K118" i="5" s="1"/>
  <c r="K118" i="4"/>
  <c r="L118" i="5" s="1"/>
  <c r="B119" i="4"/>
  <c r="C119" i="5" s="1"/>
  <c r="C119" i="4"/>
  <c r="D119" i="5" s="1"/>
  <c r="D119" i="4"/>
  <c r="E119" i="5" s="1"/>
  <c r="E119" i="4"/>
  <c r="F119" i="5" s="1"/>
  <c r="F119" i="4"/>
  <c r="G119" i="5" s="1"/>
  <c r="G119" i="4"/>
  <c r="H119" i="5" s="1"/>
  <c r="H119" i="4"/>
  <c r="I119" i="5" s="1"/>
  <c r="I119" i="4"/>
  <c r="J119" i="5" s="1"/>
  <c r="J119" i="4"/>
  <c r="K119" i="5" s="1"/>
  <c r="K119" i="4"/>
  <c r="L119" i="5" s="1"/>
  <c r="B120" i="4"/>
  <c r="C120" i="5" s="1"/>
  <c r="C120" i="4"/>
  <c r="D120" i="5" s="1"/>
  <c r="D120" i="4"/>
  <c r="E120" i="5" s="1"/>
  <c r="E120" i="4"/>
  <c r="F120" i="5" s="1"/>
  <c r="F120" i="4"/>
  <c r="G120" i="5" s="1"/>
  <c r="G120" i="4"/>
  <c r="H120" i="5" s="1"/>
  <c r="H120" i="4"/>
  <c r="I120" i="5" s="1"/>
  <c r="I120" i="4"/>
  <c r="J120" i="5" s="1"/>
  <c r="J120" i="4"/>
  <c r="K120" i="5" s="1"/>
  <c r="K120" i="4"/>
  <c r="L120" i="5" s="1"/>
  <c r="B121" i="4"/>
  <c r="C121" i="5" s="1"/>
  <c r="C121" i="4"/>
  <c r="D121" i="5" s="1"/>
  <c r="D121" i="4"/>
  <c r="E121" i="5" s="1"/>
  <c r="E121" i="4"/>
  <c r="F121" i="5" s="1"/>
  <c r="F121" i="4"/>
  <c r="G121" i="5" s="1"/>
  <c r="G121" i="4"/>
  <c r="H121" i="5" s="1"/>
  <c r="H121" i="4"/>
  <c r="I121" i="5" s="1"/>
  <c r="I121" i="4"/>
  <c r="J121" i="5" s="1"/>
  <c r="J121" i="4"/>
  <c r="K121" i="5" s="1"/>
  <c r="K121" i="4"/>
  <c r="L121" i="5" s="1"/>
  <c r="B122" i="4"/>
  <c r="C122" i="5" s="1"/>
  <c r="C122" i="4"/>
  <c r="D122" i="5" s="1"/>
  <c r="D122" i="4"/>
  <c r="E122" i="5" s="1"/>
  <c r="E122" i="4"/>
  <c r="F122" i="5" s="1"/>
  <c r="F122" i="4"/>
  <c r="G122" i="5" s="1"/>
  <c r="G122" i="4"/>
  <c r="H122" i="5" s="1"/>
  <c r="H122" i="4"/>
  <c r="I122" i="5" s="1"/>
  <c r="I122" i="4"/>
  <c r="J122" i="5" s="1"/>
  <c r="J122" i="4"/>
  <c r="K122" i="5" s="1"/>
  <c r="K122" i="4"/>
  <c r="L122" i="5" s="1"/>
  <c r="B123" i="4"/>
  <c r="C123" i="5" s="1"/>
  <c r="C123" i="4"/>
  <c r="D123" i="5" s="1"/>
  <c r="D123" i="4"/>
  <c r="E123" i="5" s="1"/>
  <c r="E123" i="4"/>
  <c r="F123" i="5" s="1"/>
  <c r="F123" i="4"/>
  <c r="G123" i="5" s="1"/>
  <c r="G123" i="4"/>
  <c r="H123" i="5" s="1"/>
  <c r="H123" i="4"/>
  <c r="I123" i="5" s="1"/>
  <c r="I123" i="4"/>
  <c r="J123" i="5" s="1"/>
  <c r="J123" i="4"/>
  <c r="K123" i="5" s="1"/>
  <c r="K123" i="4"/>
  <c r="L123" i="5" s="1"/>
  <c r="B124" i="4"/>
  <c r="C124" i="5" s="1"/>
  <c r="C124" i="4"/>
  <c r="D124" i="5" s="1"/>
  <c r="D124" i="4"/>
  <c r="E124" i="5" s="1"/>
  <c r="E124" i="4"/>
  <c r="F124" i="5" s="1"/>
  <c r="F124" i="4"/>
  <c r="G124" i="5" s="1"/>
  <c r="G124" i="4"/>
  <c r="H124" i="5" s="1"/>
  <c r="H124" i="4"/>
  <c r="I124" i="5" s="1"/>
  <c r="I124" i="4"/>
  <c r="J124" i="5" s="1"/>
  <c r="J124" i="4"/>
  <c r="K124" i="5" s="1"/>
  <c r="K124" i="4"/>
  <c r="L124" i="5" s="1"/>
  <c r="B125" i="4"/>
  <c r="C125" i="5" s="1"/>
  <c r="C125" i="4"/>
  <c r="D125" i="5" s="1"/>
  <c r="D125" i="4"/>
  <c r="E125" i="5" s="1"/>
  <c r="E125" i="4"/>
  <c r="F125" i="5" s="1"/>
  <c r="F125" i="4"/>
  <c r="G125" i="5" s="1"/>
  <c r="G125" i="4"/>
  <c r="H125" i="5" s="1"/>
  <c r="H125" i="4"/>
  <c r="I125" i="5" s="1"/>
  <c r="I125" i="4"/>
  <c r="J125" i="5" s="1"/>
  <c r="J125" i="4"/>
  <c r="K125" i="5" s="1"/>
  <c r="K125" i="4"/>
  <c r="L125" i="5" s="1"/>
  <c r="B126" i="4"/>
  <c r="C126" i="5" s="1"/>
  <c r="C126" i="4"/>
  <c r="D126" i="5" s="1"/>
  <c r="D126" i="4"/>
  <c r="E126" i="5" s="1"/>
  <c r="E126" i="4"/>
  <c r="F126" i="5" s="1"/>
  <c r="F126" i="4"/>
  <c r="G126" i="5" s="1"/>
  <c r="G126" i="4"/>
  <c r="H126" i="5" s="1"/>
  <c r="H126" i="4"/>
  <c r="I126" i="5" s="1"/>
  <c r="I126" i="4"/>
  <c r="J126" i="5" s="1"/>
  <c r="J126" i="4"/>
  <c r="K126" i="5" s="1"/>
  <c r="K126" i="4"/>
  <c r="L126" i="5" s="1"/>
  <c r="B127" i="4"/>
  <c r="C127" i="5" s="1"/>
  <c r="C127" i="4"/>
  <c r="D127" i="5" s="1"/>
  <c r="D127" i="4"/>
  <c r="E127" i="5" s="1"/>
  <c r="E127" i="4"/>
  <c r="F127" i="5" s="1"/>
  <c r="F127" i="4"/>
  <c r="G127" i="5" s="1"/>
  <c r="G127" i="4"/>
  <c r="H127" i="5" s="1"/>
  <c r="H127" i="4"/>
  <c r="I127" i="5" s="1"/>
  <c r="I127" i="4"/>
  <c r="J127" i="5" s="1"/>
  <c r="J127" i="4"/>
  <c r="K127" i="5" s="1"/>
  <c r="K127" i="4"/>
  <c r="L127" i="5" s="1"/>
  <c r="B128" i="4"/>
  <c r="C128" i="5" s="1"/>
  <c r="C128" i="4"/>
  <c r="D128" i="5" s="1"/>
  <c r="D128" i="4"/>
  <c r="E128" i="5" s="1"/>
  <c r="E128" i="4"/>
  <c r="F128" i="5" s="1"/>
  <c r="F128" i="4"/>
  <c r="G128" i="5" s="1"/>
  <c r="G128" i="4"/>
  <c r="H128" i="5" s="1"/>
  <c r="H128" i="4"/>
  <c r="I128" i="5" s="1"/>
  <c r="I128" i="4"/>
  <c r="J128" i="5" s="1"/>
  <c r="J128" i="4"/>
  <c r="K128" i="5" s="1"/>
  <c r="K128" i="4"/>
  <c r="L128" i="5" s="1"/>
  <c r="B129" i="4"/>
  <c r="C129" i="5" s="1"/>
  <c r="C129" i="4"/>
  <c r="D129" i="5" s="1"/>
  <c r="D129" i="4"/>
  <c r="E129" i="5" s="1"/>
  <c r="E129" i="4"/>
  <c r="F129" i="5" s="1"/>
  <c r="F129" i="4"/>
  <c r="G129" i="5" s="1"/>
  <c r="G129" i="4"/>
  <c r="H129" i="5" s="1"/>
  <c r="H129" i="4"/>
  <c r="I129" i="5" s="1"/>
  <c r="I129" i="4"/>
  <c r="J129" i="5" s="1"/>
  <c r="J129" i="4"/>
  <c r="K129" i="5" s="1"/>
  <c r="K129" i="4"/>
  <c r="L129" i="5" s="1"/>
  <c r="B130" i="4"/>
  <c r="C130" i="5" s="1"/>
  <c r="C130" i="4"/>
  <c r="D130" i="5" s="1"/>
  <c r="D130" i="4"/>
  <c r="E130" i="5" s="1"/>
  <c r="E130" i="4"/>
  <c r="F130" i="5" s="1"/>
  <c r="F130" i="4"/>
  <c r="G130" i="5" s="1"/>
  <c r="G130" i="4"/>
  <c r="H130" i="5" s="1"/>
  <c r="H130" i="4"/>
  <c r="I130" i="5" s="1"/>
  <c r="I130" i="4"/>
  <c r="J130" i="5" s="1"/>
  <c r="J130" i="4"/>
  <c r="K130" i="5" s="1"/>
  <c r="K130" i="4"/>
  <c r="L130" i="5" s="1"/>
  <c r="B131" i="4"/>
  <c r="C131" i="5" s="1"/>
  <c r="C131" i="4"/>
  <c r="D131" i="5" s="1"/>
  <c r="D131" i="4"/>
  <c r="E131" i="5" s="1"/>
  <c r="E131" i="4"/>
  <c r="F131" i="5" s="1"/>
  <c r="F131" i="4"/>
  <c r="G131" i="5" s="1"/>
  <c r="G131" i="4"/>
  <c r="H131" i="5" s="1"/>
  <c r="H131" i="4"/>
  <c r="I131" i="5" s="1"/>
  <c r="I131" i="4"/>
  <c r="J131" i="5" s="1"/>
  <c r="J131" i="4"/>
  <c r="K131" i="5" s="1"/>
  <c r="K131" i="4"/>
  <c r="L131" i="5" s="1"/>
  <c r="B132" i="4"/>
  <c r="C132" i="5" s="1"/>
  <c r="C132" i="4"/>
  <c r="D132" i="5" s="1"/>
  <c r="D132" i="4"/>
  <c r="E132" i="5" s="1"/>
  <c r="E132" i="4"/>
  <c r="F132" i="5" s="1"/>
  <c r="F132" i="4"/>
  <c r="G132" i="5" s="1"/>
  <c r="G132" i="4"/>
  <c r="H132" i="5" s="1"/>
  <c r="H132" i="4"/>
  <c r="I132" i="5" s="1"/>
  <c r="I132" i="4"/>
  <c r="J132" i="5" s="1"/>
  <c r="J132" i="4"/>
  <c r="K132" i="5" s="1"/>
  <c r="K132" i="4"/>
  <c r="L132" i="5" s="1"/>
  <c r="B133" i="4"/>
  <c r="C133" i="5" s="1"/>
  <c r="C133" i="4"/>
  <c r="D133" i="5" s="1"/>
  <c r="D133" i="4"/>
  <c r="E133" i="5" s="1"/>
  <c r="E133" i="4"/>
  <c r="F133" i="5" s="1"/>
  <c r="F133" i="4"/>
  <c r="G133" i="5" s="1"/>
  <c r="G133" i="4"/>
  <c r="H133" i="5" s="1"/>
  <c r="H133" i="4"/>
  <c r="I133" i="5" s="1"/>
  <c r="I133" i="4"/>
  <c r="J133" i="5" s="1"/>
  <c r="J133" i="4"/>
  <c r="K133" i="5" s="1"/>
  <c r="K133" i="4"/>
  <c r="L133" i="5" s="1"/>
  <c r="B134" i="4"/>
  <c r="C134" i="5" s="1"/>
  <c r="C134" i="4"/>
  <c r="D134" i="5" s="1"/>
  <c r="D134" i="4"/>
  <c r="E134" i="5" s="1"/>
  <c r="E134" i="4"/>
  <c r="F134" i="5" s="1"/>
  <c r="F134" i="4"/>
  <c r="G134" i="5" s="1"/>
  <c r="G134" i="4"/>
  <c r="H134" i="5" s="1"/>
  <c r="H134" i="4"/>
  <c r="I134" i="5" s="1"/>
  <c r="I134" i="4"/>
  <c r="J134" i="5" s="1"/>
  <c r="J134" i="4"/>
  <c r="K134" i="5" s="1"/>
  <c r="K134" i="4"/>
  <c r="L134" i="5" s="1"/>
  <c r="B135" i="4"/>
  <c r="C135" i="5" s="1"/>
  <c r="C135" i="4"/>
  <c r="D135" i="5" s="1"/>
  <c r="D135" i="4"/>
  <c r="E135" i="5" s="1"/>
  <c r="E135" i="4"/>
  <c r="F135" i="5" s="1"/>
  <c r="F135" i="4"/>
  <c r="G135" i="5" s="1"/>
  <c r="G135" i="4"/>
  <c r="H135" i="5" s="1"/>
  <c r="H135" i="4"/>
  <c r="I135" i="5" s="1"/>
  <c r="I135" i="4"/>
  <c r="J135" i="5" s="1"/>
  <c r="J135" i="4"/>
  <c r="K135" i="5" s="1"/>
  <c r="K135" i="4"/>
  <c r="L135" i="5" s="1"/>
  <c r="B136" i="4"/>
  <c r="C136" i="5" s="1"/>
  <c r="C136" i="4"/>
  <c r="D136" i="5" s="1"/>
  <c r="D136" i="4"/>
  <c r="E136" i="5" s="1"/>
  <c r="E136" i="4"/>
  <c r="F136" i="5" s="1"/>
  <c r="F136" i="4"/>
  <c r="G136" i="5" s="1"/>
  <c r="G136" i="4"/>
  <c r="H136" i="5" s="1"/>
  <c r="H136" i="4"/>
  <c r="I136" i="5" s="1"/>
  <c r="I136" i="4"/>
  <c r="J136" i="5" s="1"/>
  <c r="J136" i="4"/>
  <c r="K136" i="5" s="1"/>
  <c r="K136" i="4"/>
  <c r="L136" i="5" s="1"/>
  <c r="B137" i="4"/>
  <c r="C137" i="5" s="1"/>
  <c r="C137" i="4"/>
  <c r="D137" i="5" s="1"/>
  <c r="D137" i="4"/>
  <c r="E137" i="5" s="1"/>
  <c r="E137" i="4"/>
  <c r="F137" i="5" s="1"/>
  <c r="F137" i="4"/>
  <c r="G137" i="5" s="1"/>
  <c r="G137" i="4"/>
  <c r="H137" i="5" s="1"/>
  <c r="H137" i="4"/>
  <c r="I137" i="5" s="1"/>
  <c r="I137" i="4"/>
  <c r="J137" i="5" s="1"/>
  <c r="J137" i="4"/>
  <c r="K137" i="5" s="1"/>
  <c r="K137" i="4"/>
  <c r="L137" i="5" s="1"/>
  <c r="B138" i="4"/>
  <c r="C138" i="5" s="1"/>
  <c r="C138" i="4"/>
  <c r="D138" i="5" s="1"/>
  <c r="D138" i="4"/>
  <c r="E138" i="5" s="1"/>
  <c r="E138" i="4"/>
  <c r="F138" i="5" s="1"/>
  <c r="F138" i="4"/>
  <c r="G138" i="5" s="1"/>
  <c r="G138" i="4"/>
  <c r="H138" i="5" s="1"/>
  <c r="H138" i="4"/>
  <c r="I138" i="5" s="1"/>
  <c r="I138" i="4"/>
  <c r="J138" i="5" s="1"/>
  <c r="J138" i="4"/>
  <c r="K138" i="5" s="1"/>
  <c r="K138" i="4"/>
  <c r="L138" i="5" s="1"/>
  <c r="B139" i="4"/>
  <c r="C139" i="5" s="1"/>
  <c r="C139" i="4"/>
  <c r="D139" i="5" s="1"/>
  <c r="D139" i="4"/>
  <c r="E139" i="5" s="1"/>
  <c r="E139" i="4"/>
  <c r="F139" i="5" s="1"/>
  <c r="F139" i="4"/>
  <c r="G139" i="5" s="1"/>
  <c r="G139" i="4"/>
  <c r="H139" i="5" s="1"/>
  <c r="H139" i="4"/>
  <c r="I139" i="5" s="1"/>
  <c r="I139" i="4"/>
  <c r="J139" i="5" s="1"/>
  <c r="J139" i="4"/>
  <c r="K139" i="5" s="1"/>
  <c r="K139" i="4"/>
  <c r="L139" i="5" s="1"/>
  <c r="B140" i="4"/>
  <c r="C140" i="5" s="1"/>
  <c r="C140" i="4"/>
  <c r="D140" i="5" s="1"/>
  <c r="D140" i="4"/>
  <c r="E140" i="5" s="1"/>
  <c r="E140" i="4"/>
  <c r="F140" i="5" s="1"/>
  <c r="F140" i="4"/>
  <c r="G140" i="5" s="1"/>
  <c r="G140" i="4"/>
  <c r="H140" i="5" s="1"/>
  <c r="H140" i="4"/>
  <c r="I140" i="5" s="1"/>
  <c r="I140" i="4"/>
  <c r="J140" i="5" s="1"/>
  <c r="J140" i="4"/>
  <c r="K140" i="5" s="1"/>
  <c r="K140" i="4"/>
  <c r="L140" i="5" s="1"/>
  <c r="B141" i="4"/>
  <c r="C141" i="5" s="1"/>
  <c r="C141" i="4"/>
  <c r="D141" i="5" s="1"/>
  <c r="D141" i="4"/>
  <c r="E141" i="5" s="1"/>
  <c r="E141" i="4"/>
  <c r="F141" i="5" s="1"/>
  <c r="F141" i="4"/>
  <c r="G141" i="5" s="1"/>
  <c r="G141" i="4"/>
  <c r="H141" i="5" s="1"/>
  <c r="H141" i="4"/>
  <c r="I141" i="5" s="1"/>
  <c r="I141" i="4"/>
  <c r="J141" i="5" s="1"/>
  <c r="J141" i="4"/>
  <c r="K141" i="5" s="1"/>
  <c r="K141" i="4"/>
  <c r="L141" i="5" s="1"/>
  <c r="B142" i="4"/>
  <c r="C142" i="5" s="1"/>
  <c r="C142" i="4"/>
  <c r="D142" i="5" s="1"/>
  <c r="D142" i="4"/>
  <c r="E142" i="5" s="1"/>
  <c r="E142" i="4"/>
  <c r="F142" i="5" s="1"/>
  <c r="F142" i="4"/>
  <c r="G142" i="5" s="1"/>
  <c r="G142" i="4"/>
  <c r="H142" i="5" s="1"/>
  <c r="H142" i="4"/>
  <c r="I142" i="5" s="1"/>
  <c r="I142" i="4"/>
  <c r="J142" i="5" s="1"/>
  <c r="J142" i="4"/>
  <c r="K142" i="5" s="1"/>
  <c r="K142" i="4"/>
  <c r="L142" i="5" s="1"/>
  <c r="B143" i="4"/>
  <c r="C143" i="5" s="1"/>
  <c r="C143" i="4"/>
  <c r="D143" i="5" s="1"/>
  <c r="D143" i="4"/>
  <c r="E143" i="5" s="1"/>
  <c r="E143" i="4"/>
  <c r="F143" i="5" s="1"/>
  <c r="F143" i="4"/>
  <c r="G143" i="5" s="1"/>
  <c r="G143" i="4"/>
  <c r="H143" i="5" s="1"/>
  <c r="H143" i="4"/>
  <c r="I143" i="5" s="1"/>
  <c r="I143" i="4"/>
  <c r="J143" i="5" s="1"/>
  <c r="J143" i="4"/>
  <c r="K143" i="5" s="1"/>
  <c r="K143" i="4"/>
  <c r="L143" i="5" s="1"/>
  <c r="B144" i="4"/>
  <c r="C144" i="5" s="1"/>
  <c r="C144" i="4"/>
  <c r="D144" i="5" s="1"/>
  <c r="D144" i="4"/>
  <c r="E144" i="5" s="1"/>
  <c r="E144" i="4"/>
  <c r="F144" i="5" s="1"/>
  <c r="F144" i="4"/>
  <c r="G144" i="5" s="1"/>
  <c r="G144" i="4"/>
  <c r="H144" i="5" s="1"/>
  <c r="H144" i="4"/>
  <c r="I144" i="5" s="1"/>
  <c r="I144" i="4"/>
  <c r="J144" i="5" s="1"/>
  <c r="J144" i="4"/>
  <c r="K144" i="5" s="1"/>
  <c r="K144" i="4"/>
  <c r="L144" i="5" s="1"/>
  <c r="B145" i="4"/>
  <c r="C145" i="5" s="1"/>
  <c r="C145" i="4"/>
  <c r="D145" i="5" s="1"/>
  <c r="D145" i="4"/>
  <c r="E145" i="5" s="1"/>
  <c r="E145" i="4"/>
  <c r="F145" i="5" s="1"/>
  <c r="F145" i="4"/>
  <c r="G145" i="5" s="1"/>
  <c r="G145" i="4"/>
  <c r="H145" i="5" s="1"/>
  <c r="H145" i="4"/>
  <c r="I145" i="5" s="1"/>
  <c r="I145" i="4"/>
  <c r="J145" i="5" s="1"/>
  <c r="J145" i="4"/>
  <c r="K145" i="5" s="1"/>
  <c r="K145" i="4"/>
  <c r="L145" i="5" s="1"/>
  <c r="B146" i="4"/>
  <c r="C146" i="5" s="1"/>
  <c r="C146" i="4"/>
  <c r="D146" i="5" s="1"/>
  <c r="D146" i="4"/>
  <c r="E146" i="5" s="1"/>
  <c r="E146" i="4"/>
  <c r="F146" i="5" s="1"/>
  <c r="F146" i="4"/>
  <c r="G146" i="5" s="1"/>
  <c r="G146" i="4"/>
  <c r="H146" i="5" s="1"/>
  <c r="H146" i="4"/>
  <c r="I146" i="5" s="1"/>
  <c r="I146" i="4"/>
  <c r="J146" i="5" s="1"/>
  <c r="J146" i="4"/>
  <c r="K146" i="5" s="1"/>
  <c r="K146" i="4"/>
  <c r="L146" i="5" s="1"/>
  <c r="B147" i="4"/>
  <c r="C147" i="5" s="1"/>
  <c r="C147" i="4"/>
  <c r="D147" i="5" s="1"/>
  <c r="D147" i="4"/>
  <c r="E147" i="5" s="1"/>
  <c r="E147" i="4"/>
  <c r="F147" i="5" s="1"/>
  <c r="F147" i="4"/>
  <c r="G147" i="5" s="1"/>
  <c r="G147" i="4"/>
  <c r="H147" i="5" s="1"/>
  <c r="H147" i="4"/>
  <c r="I147" i="5" s="1"/>
  <c r="I147" i="4"/>
  <c r="J147" i="5" s="1"/>
  <c r="J147" i="4"/>
  <c r="K147" i="5" s="1"/>
  <c r="K147" i="4"/>
  <c r="L147" i="5" s="1"/>
  <c r="B148" i="4"/>
  <c r="C148" i="5" s="1"/>
  <c r="C148" i="4"/>
  <c r="D148" i="5" s="1"/>
  <c r="D148" i="4"/>
  <c r="E148" i="5" s="1"/>
  <c r="E148" i="4"/>
  <c r="F148" i="5" s="1"/>
  <c r="F148" i="4"/>
  <c r="G148" i="5" s="1"/>
  <c r="G148" i="4"/>
  <c r="H148" i="5" s="1"/>
  <c r="H148" i="4"/>
  <c r="I148" i="5" s="1"/>
  <c r="I148" i="4"/>
  <c r="J148" i="5" s="1"/>
  <c r="J148" i="4"/>
  <c r="K148" i="5" s="1"/>
  <c r="K148" i="4"/>
  <c r="L148" i="5" s="1"/>
  <c r="B149" i="4"/>
  <c r="C149" i="5" s="1"/>
  <c r="C149" i="4"/>
  <c r="D149" i="5" s="1"/>
  <c r="D149" i="4"/>
  <c r="E149" i="5" s="1"/>
  <c r="E149" i="4"/>
  <c r="F149" i="5" s="1"/>
  <c r="F149" i="4"/>
  <c r="G149" i="5" s="1"/>
  <c r="G149" i="4"/>
  <c r="H149" i="5" s="1"/>
  <c r="H149" i="4"/>
  <c r="I149" i="5" s="1"/>
  <c r="I149" i="4"/>
  <c r="J149" i="5" s="1"/>
  <c r="J149" i="4"/>
  <c r="K149" i="5" s="1"/>
  <c r="K149" i="4"/>
  <c r="L149" i="5" s="1"/>
  <c r="B150" i="4"/>
  <c r="C150" i="5" s="1"/>
  <c r="C150" i="4"/>
  <c r="D150" i="5" s="1"/>
  <c r="D150" i="4"/>
  <c r="E150" i="5" s="1"/>
  <c r="E150" i="4"/>
  <c r="F150" i="5" s="1"/>
  <c r="F150" i="4"/>
  <c r="G150" i="5" s="1"/>
  <c r="G150" i="4"/>
  <c r="H150" i="5" s="1"/>
  <c r="H150" i="4"/>
  <c r="I150" i="5" s="1"/>
  <c r="I150" i="4"/>
  <c r="J150" i="5" s="1"/>
  <c r="J150" i="4"/>
  <c r="K150" i="5" s="1"/>
  <c r="K150" i="4"/>
  <c r="L150" i="5" s="1"/>
  <c r="B151" i="4"/>
  <c r="C151" i="5" s="1"/>
  <c r="C151" i="4"/>
  <c r="D151" i="5" s="1"/>
  <c r="D151" i="4"/>
  <c r="E151" i="5" s="1"/>
  <c r="E151" i="4"/>
  <c r="F151" i="5" s="1"/>
  <c r="F151" i="4"/>
  <c r="G151" i="5" s="1"/>
  <c r="G151" i="4"/>
  <c r="H151" i="5" s="1"/>
  <c r="H151" i="4"/>
  <c r="I151" i="5" s="1"/>
  <c r="I151" i="4"/>
  <c r="J151" i="5" s="1"/>
  <c r="J151" i="4"/>
  <c r="K151" i="5" s="1"/>
  <c r="K151" i="4"/>
  <c r="L151" i="5" s="1"/>
  <c r="B152" i="4"/>
  <c r="C152" i="5" s="1"/>
  <c r="C152" i="4"/>
  <c r="D152" i="5" s="1"/>
  <c r="D152" i="4"/>
  <c r="E152" i="5" s="1"/>
  <c r="E152" i="4"/>
  <c r="F152" i="5" s="1"/>
  <c r="F152" i="4"/>
  <c r="G152" i="5" s="1"/>
  <c r="G152" i="4"/>
  <c r="H152" i="5" s="1"/>
  <c r="H152" i="4"/>
  <c r="I152" i="5" s="1"/>
  <c r="I152" i="4"/>
  <c r="J152" i="5" s="1"/>
  <c r="J152" i="4"/>
  <c r="K152" i="5" s="1"/>
  <c r="K152" i="4"/>
  <c r="L152" i="5" s="1"/>
  <c r="B153" i="4"/>
  <c r="C153" i="5" s="1"/>
  <c r="C153" i="4"/>
  <c r="D153" i="5" s="1"/>
  <c r="D153" i="4"/>
  <c r="E153" i="5" s="1"/>
  <c r="E153" i="4"/>
  <c r="F153" i="5" s="1"/>
  <c r="F153" i="4"/>
  <c r="G153" i="5" s="1"/>
  <c r="G153" i="4"/>
  <c r="H153" i="5" s="1"/>
  <c r="H153" i="4"/>
  <c r="I153" i="5" s="1"/>
  <c r="I153" i="4"/>
  <c r="J153" i="5" s="1"/>
  <c r="J153" i="4"/>
  <c r="K153" i="5" s="1"/>
  <c r="K153" i="4"/>
  <c r="L153" i="5" s="1"/>
  <c r="B154" i="4"/>
  <c r="C154" i="5" s="1"/>
  <c r="C154" i="4"/>
  <c r="D154" i="5" s="1"/>
  <c r="D154" i="4"/>
  <c r="E154" i="5" s="1"/>
  <c r="E154" i="4"/>
  <c r="F154" i="5" s="1"/>
  <c r="F154" i="4"/>
  <c r="G154" i="5" s="1"/>
  <c r="G154" i="4"/>
  <c r="H154" i="5" s="1"/>
  <c r="H154" i="4"/>
  <c r="I154" i="5" s="1"/>
  <c r="I154" i="4"/>
  <c r="J154" i="5" s="1"/>
  <c r="J154" i="4"/>
  <c r="K154" i="5" s="1"/>
  <c r="K154" i="4"/>
  <c r="L154" i="5" s="1"/>
  <c r="B155" i="4"/>
  <c r="C155" i="5" s="1"/>
  <c r="C155" i="4"/>
  <c r="D155" i="5" s="1"/>
  <c r="D155" i="4"/>
  <c r="E155" i="5" s="1"/>
  <c r="E155" i="4"/>
  <c r="F155" i="5" s="1"/>
  <c r="F155" i="4"/>
  <c r="G155" i="5" s="1"/>
  <c r="G155" i="4"/>
  <c r="H155" i="5" s="1"/>
  <c r="H155" i="4"/>
  <c r="I155" i="5" s="1"/>
  <c r="I155" i="4"/>
  <c r="J155" i="5" s="1"/>
  <c r="J155" i="4"/>
  <c r="K155" i="5" s="1"/>
  <c r="K155" i="4"/>
  <c r="L155" i="5" s="1"/>
  <c r="B156" i="4"/>
  <c r="C156" i="5" s="1"/>
  <c r="C156" i="4"/>
  <c r="D156" i="5" s="1"/>
  <c r="D156" i="4"/>
  <c r="E156" i="5" s="1"/>
  <c r="E156" i="4"/>
  <c r="F156" i="5" s="1"/>
  <c r="F156" i="4"/>
  <c r="G156" i="5" s="1"/>
  <c r="G156" i="4"/>
  <c r="H156" i="5" s="1"/>
  <c r="H156" i="4"/>
  <c r="I156" i="5" s="1"/>
  <c r="I156" i="4"/>
  <c r="J156" i="5" s="1"/>
  <c r="J156" i="4"/>
  <c r="K156" i="5" s="1"/>
  <c r="K156" i="4"/>
  <c r="L156" i="5" s="1"/>
  <c r="B157" i="4"/>
  <c r="C157" i="5" s="1"/>
  <c r="C157" i="4"/>
  <c r="D157" i="5" s="1"/>
  <c r="D157" i="4"/>
  <c r="E157" i="5" s="1"/>
  <c r="E157" i="4"/>
  <c r="F157" i="5" s="1"/>
  <c r="F157" i="4"/>
  <c r="G157" i="5" s="1"/>
  <c r="G157" i="4"/>
  <c r="H157" i="5" s="1"/>
  <c r="H157" i="4"/>
  <c r="I157" i="5" s="1"/>
  <c r="I157" i="4"/>
  <c r="J157" i="5" s="1"/>
  <c r="J157" i="4"/>
  <c r="K157" i="5" s="1"/>
  <c r="K157" i="4"/>
  <c r="L157" i="5" s="1"/>
  <c r="B158" i="4"/>
  <c r="C158" i="5" s="1"/>
  <c r="C158" i="4"/>
  <c r="D158" i="5" s="1"/>
  <c r="D158" i="4"/>
  <c r="E158" i="5" s="1"/>
  <c r="E158" i="4"/>
  <c r="F158" i="5" s="1"/>
  <c r="F158" i="4"/>
  <c r="G158" i="5" s="1"/>
  <c r="G158" i="4"/>
  <c r="H158" i="5" s="1"/>
  <c r="H158" i="4"/>
  <c r="I158" i="5" s="1"/>
  <c r="I158" i="4"/>
  <c r="J158" i="5" s="1"/>
  <c r="J158" i="4"/>
  <c r="K158" i="5" s="1"/>
  <c r="K158" i="4"/>
  <c r="L158" i="5" s="1"/>
  <c r="B159" i="4"/>
  <c r="C159" i="5" s="1"/>
  <c r="C159" i="4"/>
  <c r="D159" i="5" s="1"/>
  <c r="D159" i="4"/>
  <c r="E159" i="5" s="1"/>
  <c r="E159" i="4"/>
  <c r="F159" i="5" s="1"/>
  <c r="F159" i="4"/>
  <c r="G159" i="5" s="1"/>
  <c r="G159" i="4"/>
  <c r="H159" i="5" s="1"/>
  <c r="H159" i="4"/>
  <c r="I159" i="5" s="1"/>
  <c r="I159" i="4"/>
  <c r="J159" i="5" s="1"/>
  <c r="J159" i="4"/>
  <c r="K159" i="5" s="1"/>
  <c r="K159" i="4"/>
  <c r="L159" i="5" s="1"/>
  <c r="B160" i="4"/>
  <c r="C160" i="5" s="1"/>
  <c r="C160" i="4"/>
  <c r="D160" i="5" s="1"/>
  <c r="D160" i="4"/>
  <c r="E160" i="5" s="1"/>
  <c r="E160" i="4"/>
  <c r="F160" i="5" s="1"/>
  <c r="F160" i="4"/>
  <c r="G160" i="5" s="1"/>
  <c r="G160" i="4"/>
  <c r="H160" i="5" s="1"/>
  <c r="H160" i="4"/>
  <c r="I160" i="5" s="1"/>
  <c r="I160" i="4"/>
  <c r="J160" i="5" s="1"/>
  <c r="J160" i="4"/>
  <c r="K160" i="5" s="1"/>
  <c r="K160" i="4"/>
  <c r="L160" i="5" s="1"/>
  <c r="B161" i="4"/>
  <c r="C161" i="5" s="1"/>
  <c r="C161" i="4"/>
  <c r="D161" i="5" s="1"/>
  <c r="D161" i="4"/>
  <c r="E161" i="5" s="1"/>
  <c r="E161" i="4"/>
  <c r="F161" i="5" s="1"/>
  <c r="F161" i="4"/>
  <c r="G161" i="5" s="1"/>
  <c r="G161" i="4"/>
  <c r="H161" i="5" s="1"/>
  <c r="H161" i="4"/>
  <c r="I161" i="5" s="1"/>
  <c r="I161" i="4"/>
  <c r="J161" i="5" s="1"/>
  <c r="J161" i="4"/>
  <c r="K161" i="5" s="1"/>
  <c r="K161" i="4"/>
  <c r="L161" i="5" s="1"/>
  <c r="B162" i="4"/>
  <c r="C162" i="5" s="1"/>
  <c r="C162" i="4"/>
  <c r="D162" i="5" s="1"/>
  <c r="D162" i="4"/>
  <c r="E162" i="5" s="1"/>
  <c r="E162" i="4"/>
  <c r="F162" i="5" s="1"/>
  <c r="F162" i="4"/>
  <c r="G162" i="5" s="1"/>
  <c r="G162" i="4"/>
  <c r="H162" i="5" s="1"/>
  <c r="H162" i="4"/>
  <c r="I162" i="5" s="1"/>
  <c r="I162" i="4"/>
  <c r="J162" i="5" s="1"/>
  <c r="J162" i="4"/>
  <c r="K162" i="5" s="1"/>
  <c r="K162" i="4"/>
  <c r="L162" i="5" s="1"/>
  <c r="B163" i="4"/>
  <c r="C163" i="5" s="1"/>
  <c r="C163" i="4"/>
  <c r="D163" i="5" s="1"/>
  <c r="D163" i="4"/>
  <c r="E163" i="5" s="1"/>
  <c r="E163" i="4"/>
  <c r="F163" i="5" s="1"/>
  <c r="F163" i="4"/>
  <c r="G163" i="5" s="1"/>
  <c r="G163" i="4"/>
  <c r="H163" i="5" s="1"/>
  <c r="H163" i="4"/>
  <c r="I163" i="5" s="1"/>
  <c r="I163" i="4"/>
  <c r="J163" i="5" s="1"/>
  <c r="J163" i="4"/>
  <c r="K163" i="5" s="1"/>
  <c r="K163" i="4"/>
  <c r="L163" i="5" s="1"/>
  <c r="B164" i="4"/>
  <c r="C164" i="5" s="1"/>
  <c r="C164" i="4"/>
  <c r="D164" i="5" s="1"/>
  <c r="D164" i="4"/>
  <c r="E164" i="5" s="1"/>
  <c r="E164" i="4"/>
  <c r="F164" i="5" s="1"/>
  <c r="F164" i="4"/>
  <c r="G164" i="5" s="1"/>
  <c r="G164" i="4"/>
  <c r="H164" i="5" s="1"/>
  <c r="H164" i="4"/>
  <c r="I164" i="5" s="1"/>
  <c r="I164" i="4"/>
  <c r="J164" i="5" s="1"/>
  <c r="J164" i="4"/>
  <c r="K164" i="5" s="1"/>
  <c r="K164" i="4"/>
  <c r="L164" i="5" s="1"/>
  <c r="B165" i="4"/>
  <c r="C165" i="5" s="1"/>
  <c r="C165" i="4"/>
  <c r="D165" i="5" s="1"/>
  <c r="D165" i="4"/>
  <c r="E165" i="5" s="1"/>
  <c r="E165" i="4"/>
  <c r="F165" i="5" s="1"/>
  <c r="F165" i="4"/>
  <c r="G165" i="5" s="1"/>
  <c r="G165" i="4"/>
  <c r="H165" i="5" s="1"/>
  <c r="H165" i="4"/>
  <c r="I165" i="5" s="1"/>
  <c r="I165" i="4"/>
  <c r="J165" i="5" s="1"/>
  <c r="J165" i="4"/>
  <c r="K165" i="5" s="1"/>
  <c r="K165" i="4"/>
  <c r="L165" i="5" s="1"/>
  <c r="B166" i="4"/>
  <c r="C166" i="5" s="1"/>
  <c r="C166" i="4"/>
  <c r="D166" i="5" s="1"/>
  <c r="D166" i="4"/>
  <c r="E166" i="5" s="1"/>
  <c r="E166" i="4"/>
  <c r="F166" i="5" s="1"/>
  <c r="F166" i="4"/>
  <c r="G166" i="5" s="1"/>
  <c r="G166" i="4"/>
  <c r="H166" i="5" s="1"/>
  <c r="H166" i="4"/>
  <c r="I166" i="5" s="1"/>
  <c r="I166" i="4"/>
  <c r="J166" i="5" s="1"/>
  <c r="J166" i="4"/>
  <c r="K166" i="5" s="1"/>
  <c r="K166" i="4"/>
  <c r="L166" i="5" s="1"/>
  <c r="B167" i="4"/>
  <c r="C167" i="5" s="1"/>
  <c r="C167" i="4"/>
  <c r="D167" i="5" s="1"/>
  <c r="D167" i="4"/>
  <c r="E167" i="5" s="1"/>
  <c r="E167" i="4"/>
  <c r="F167" i="5" s="1"/>
  <c r="F167" i="4"/>
  <c r="G167" i="5" s="1"/>
  <c r="G167" i="4"/>
  <c r="H167" i="5" s="1"/>
  <c r="H167" i="4"/>
  <c r="I167" i="5" s="1"/>
  <c r="I167" i="4"/>
  <c r="J167" i="5" s="1"/>
  <c r="J167" i="4"/>
  <c r="K167" i="5" s="1"/>
  <c r="K167" i="4"/>
  <c r="L167" i="5" s="1"/>
  <c r="B168" i="4"/>
  <c r="C168" i="5" s="1"/>
  <c r="C168" i="4"/>
  <c r="D168" i="5" s="1"/>
  <c r="D168" i="4"/>
  <c r="E168" i="5" s="1"/>
  <c r="E168" i="4"/>
  <c r="F168" i="5" s="1"/>
  <c r="F168" i="4"/>
  <c r="G168" i="5" s="1"/>
  <c r="G168" i="4"/>
  <c r="H168" i="5" s="1"/>
  <c r="H168" i="4"/>
  <c r="I168" i="5" s="1"/>
  <c r="I168" i="4"/>
  <c r="J168" i="5" s="1"/>
  <c r="J168" i="4"/>
  <c r="K168" i="5" s="1"/>
  <c r="K168" i="4"/>
  <c r="L168" i="5" s="1"/>
  <c r="B169" i="4"/>
  <c r="C169" i="5" s="1"/>
  <c r="C169" i="4"/>
  <c r="D169" i="5" s="1"/>
  <c r="D169" i="4"/>
  <c r="E169" i="5" s="1"/>
  <c r="E169" i="4"/>
  <c r="F169" i="5" s="1"/>
  <c r="F169" i="4"/>
  <c r="G169" i="5" s="1"/>
  <c r="G169" i="4"/>
  <c r="H169" i="5" s="1"/>
  <c r="H169" i="4"/>
  <c r="I169" i="5" s="1"/>
  <c r="I169" i="4"/>
  <c r="J169" i="5" s="1"/>
  <c r="J169" i="4"/>
  <c r="K169" i="5" s="1"/>
  <c r="K169" i="4"/>
  <c r="L169" i="5" s="1"/>
  <c r="B170" i="4"/>
  <c r="C170" i="5" s="1"/>
  <c r="C170" i="4"/>
  <c r="D170" i="5" s="1"/>
  <c r="D170" i="4"/>
  <c r="E170" i="5" s="1"/>
  <c r="E170" i="4"/>
  <c r="F170" i="5" s="1"/>
  <c r="F170" i="4"/>
  <c r="G170" i="5" s="1"/>
  <c r="G170" i="4"/>
  <c r="H170" i="5" s="1"/>
  <c r="H170" i="4"/>
  <c r="I170" i="5" s="1"/>
  <c r="I170" i="4"/>
  <c r="J170" i="5" s="1"/>
  <c r="J170" i="4"/>
  <c r="K170" i="5" s="1"/>
  <c r="K170" i="4"/>
  <c r="L170" i="5" s="1"/>
  <c r="B171" i="4"/>
  <c r="C171" i="5" s="1"/>
  <c r="C171" i="4"/>
  <c r="D171" i="5" s="1"/>
  <c r="D171" i="4"/>
  <c r="E171" i="5" s="1"/>
  <c r="E171" i="4"/>
  <c r="F171" i="5" s="1"/>
  <c r="F171" i="4"/>
  <c r="G171" i="5" s="1"/>
  <c r="G171" i="4"/>
  <c r="H171" i="5" s="1"/>
  <c r="H171" i="4"/>
  <c r="I171" i="5" s="1"/>
  <c r="I171" i="4"/>
  <c r="J171" i="5" s="1"/>
  <c r="J171" i="4"/>
  <c r="K171" i="5" s="1"/>
  <c r="K171" i="4"/>
  <c r="L171" i="5" s="1"/>
  <c r="B172" i="4"/>
  <c r="C172" i="5" s="1"/>
  <c r="C172" i="4"/>
  <c r="D172" i="5" s="1"/>
  <c r="D172" i="4"/>
  <c r="E172" i="5" s="1"/>
  <c r="E172" i="4"/>
  <c r="F172" i="5" s="1"/>
  <c r="F172" i="4"/>
  <c r="G172" i="5" s="1"/>
  <c r="G172" i="4"/>
  <c r="H172" i="5" s="1"/>
  <c r="H172" i="4"/>
  <c r="I172" i="5" s="1"/>
  <c r="I172" i="4"/>
  <c r="J172" i="5" s="1"/>
  <c r="J172" i="4"/>
  <c r="K172" i="5" s="1"/>
  <c r="K172" i="4"/>
  <c r="L172" i="5" s="1"/>
  <c r="B173" i="4"/>
  <c r="C173" i="5" s="1"/>
  <c r="C173" i="4"/>
  <c r="D173" i="5" s="1"/>
  <c r="D173" i="4"/>
  <c r="E173" i="5" s="1"/>
  <c r="E173" i="4"/>
  <c r="F173" i="5" s="1"/>
  <c r="F173" i="4"/>
  <c r="G173" i="5" s="1"/>
  <c r="G173" i="4"/>
  <c r="H173" i="5" s="1"/>
  <c r="H173" i="4"/>
  <c r="I173" i="5" s="1"/>
  <c r="I173" i="4"/>
  <c r="J173" i="5" s="1"/>
  <c r="J173" i="4"/>
  <c r="K173" i="5" s="1"/>
  <c r="K173" i="4"/>
  <c r="L173" i="5" s="1"/>
  <c r="B174" i="4"/>
  <c r="C174" i="5" s="1"/>
  <c r="C174" i="4"/>
  <c r="D174" i="5" s="1"/>
  <c r="D174" i="4"/>
  <c r="E174" i="5" s="1"/>
  <c r="E174" i="4"/>
  <c r="F174" i="5" s="1"/>
  <c r="F174" i="4"/>
  <c r="G174" i="5" s="1"/>
  <c r="G174" i="4"/>
  <c r="H174" i="5" s="1"/>
  <c r="H174" i="4"/>
  <c r="I174" i="5" s="1"/>
  <c r="I174" i="4"/>
  <c r="J174" i="5" s="1"/>
  <c r="J174" i="4"/>
  <c r="K174" i="5" s="1"/>
  <c r="K174" i="4"/>
  <c r="L174" i="5" s="1"/>
  <c r="B175" i="4"/>
  <c r="C175" i="5" s="1"/>
  <c r="C175" i="4"/>
  <c r="D175" i="5" s="1"/>
  <c r="D175" i="4"/>
  <c r="E175" i="5" s="1"/>
  <c r="E175" i="4"/>
  <c r="F175" i="5" s="1"/>
  <c r="F175" i="4"/>
  <c r="G175" i="5" s="1"/>
  <c r="G175" i="4"/>
  <c r="H175" i="5" s="1"/>
  <c r="H175" i="4"/>
  <c r="I175" i="5" s="1"/>
  <c r="I175" i="4"/>
  <c r="J175" i="5" s="1"/>
  <c r="J175" i="4"/>
  <c r="K175" i="5" s="1"/>
  <c r="K175" i="4"/>
  <c r="L175" i="5" s="1"/>
  <c r="B176" i="4"/>
  <c r="C176" i="5" s="1"/>
  <c r="C176" i="4"/>
  <c r="D176" i="5" s="1"/>
  <c r="D176" i="4"/>
  <c r="E176" i="5" s="1"/>
  <c r="E176" i="4"/>
  <c r="F176" i="5" s="1"/>
  <c r="F176" i="4"/>
  <c r="G176" i="5" s="1"/>
  <c r="G176" i="4"/>
  <c r="H176" i="5" s="1"/>
  <c r="H176" i="4"/>
  <c r="I176" i="5" s="1"/>
  <c r="I176" i="4"/>
  <c r="J176" i="5" s="1"/>
  <c r="J176" i="4"/>
  <c r="K176" i="5" s="1"/>
  <c r="K176" i="4"/>
  <c r="L176" i="5" s="1"/>
  <c r="B177" i="4"/>
  <c r="C177" i="5" s="1"/>
  <c r="C177" i="4"/>
  <c r="D177" i="5" s="1"/>
  <c r="D177" i="4"/>
  <c r="E177" i="5" s="1"/>
  <c r="E177" i="4"/>
  <c r="F177" i="5" s="1"/>
  <c r="F177" i="4"/>
  <c r="G177" i="5" s="1"/>
  <c r="G177" i="4"/>
  <c r="H177" i="5" s="1"/>
  <c r="H177" i="4"/>
  <c r="I177" i="5" s="1"/>
  <c r="I177" i="4"/>
  <c r="J177" i="5" s="1"/>
  <c r="J177" i="4"/>
  <c r="K177" i="5" s="1"/>
  <c r="K177" i="4"/>
  <c r="L177" i="5" s="1"/>
  <c r="B178" i="4"/>
  <c r="C178" i="5" s="1"/>
  <c r="C178" i="4"/>
  <c r="D178" i="5" s="1"/>
  <c r="D178" i="4"/>
  <c r="E178" i="5" s="1"/>
  <c r="E178" i="4"/>
  <c r="F178" i="5" s="1"/>
  <c r="F178" i="4"/>
  <c r="G178" i="5" s="1"/>
  <c r="G178" i="4"/>
  <c r="H178" i="5" s="1"/>
  <c r="H178" i="4"/>
  <c r="I178" i="5" s="1"/>
  <c r="I178" i="4"/>
  <c r="J178" i="5" s="1"/>
  <c r="J178" i="4"/>
  <c r="K178" i="5" s="1"/>
  <c r="K178" i="4"/>
  <c r="L178" i="5" s="1"/>
  <c r="B179" i="4"/>
  <c r="C179" i="5" s="1"/>
  <c r="C179" i="4"/>
  <c r="D179" i="5" s="1"/>
  <c r="D179" i="4"/>
  <c r="E179" i="5" s="1"/>
  <c r="E179" i="4"/>
  <c r="F179" i="5" s="1"/>
  <c r="F179" i="4"/>
  <c r="G179" i="5" s="1"/>
  <c r="G179" i="4"/>
  <c r="H179" i="5" s="1"/>
  <c r="H179" i="4"/>
  <c r="I179" i="5" s="1"/>
  <c r="I179" i="4"/>
  <c r="J179" i="5" s="1"/>
  <c r="J179" i="4"/>
  <c r="K179" i="5" s="1"/>
  <c r="K179" i="4"/>
  <c r="L179" i="5" s="1"/>
  <c r="B180" i="4"/>
  <c r="C180" i="5" s="1"/>
  <c r="C180" i="4"/>
  <c r="D180" i="5" s="1"/>
  <c r="D180" i="4"/>
  <c r="E180" i="5" s="1"/>
  <c r="E180" i="4"/>
  <c r="F180" i="5" s="1"/>
  <c r="F180" i="4"/>
  <c r="G180" i="5" s="1"/>
  <c r="G180" i="4"/>
  <c r="H180" i="5" s="1"/>
  <c r="H180" i="4"/>
  <c r="I180" i="5" s="1"/>
  <c r="I180" i="4"/>
  <c r="J180" i="5" s="1"/>
  <c r="J180" i="4"/>
  <c r="K180" i="5" s="1"/>
  <c r="K180" i="4"/>
  <c r="L180" i="5" s="1"/>
  <c r="B181" i="4"/>
  <c r="C181" i="5" s="1"/>
  <c r="C181" i="4"/>
  <c r="D181" i="5" s="1"/>
  <c r="D181" i="4"/>
  <c r="E181" i="5" s="1"/>
  <c r="E181" i="4"/>
  <c r="F181" i="5" s="1"/>
  <c r="F181" i="4"/>
  <c r="G181" i="5" s="1"/>
  <c r="G181" i="4"/>
  <c r="H181" i="5" s="1"/>
  <c r="H181" i="4"/>
  <c r="I181" i="5" s="1"/>
  <c r="I181" i="4"/>
  <c r="J181" i="5" s="1"/>
  <c r="J181" i="4"/>
  <c r="K181" i="5" s="1"/>
  <c r="K181" i="4"/>
  <c r="L181" i="5" s="1"/>
  <c r="B182" i="4"/>
  <c r="C182" i="5" s="1"/>
  <c r="C182" i="4"/>
  <c r="D182" i="5" s="1"/>
  <c r="D182" i="4"/>
  <c r="E182" i="5" s="1"/>
  <c r="E182" i="4"/>
  <c r="F182" i="5" s="1"/>
  <c r="F182" i="4"/>
  <c r="G182" i="5" s="1"/>
  <c r="G182" i="4"/>
  <c r="H182" i="5" s="1"/>
  <c r="H182" i="4"/>
  <c r="I182" i="5" s="1"/>
  <c r="I182" i="4"/>
  <c r="J182" i="5" s="1"/>
  <c r="J182" i="4"/>
  <c r="K182" i="5" s="1"/>
  <c r="K182" i="4"/>
  <c r="L182" i="5" s="1"/>
  <c r="B183" i="4"/>
  <c r="C183" i="5" s="1"/>
  <c r="C183" i="4"/>
  <c r="D183" i="5" s="1"/>
  <c r="D183" i="4"/>
  <c r="E183" i="5" s="1"/>
  <c r="E183" i="4"/>
  <c r="F183" i="5" s="1"/>
  <c r="F183" i="4"/>
  <c r="G183" i="5" s="1"/>
  <c r="G183" i="4"/>
  <c r="H183" i="5" s="1"/>
  <c r="H183" i="4"/>
  <c r="I183" i="5" s="1"/>
  <c r="I183" i="4"/>
  <c r="J183" i="5" s="1"/>
  <c r="J183" i="4"/>
  <c r="K183" i="5" s="1"/>
  <c r="K183" i="4"/>
  <c r="L183" i="5" s="1"/>
  <c r="B184" i="4"/>
  <c r="C184" i="5" s="1"/>
  <c r="C184" i="4"/>
  <c r="D184" i="5" s="1"/>
  <c r="D184" i="4"/>
  <c r="E184" i="5" s="1"/>
  <c r="E184" i="4"/>
  <c r="F184" i="5" s="1"/>
  <c r="F184" i="4"/>
  <c r="G184" i="5" s="1"/>
  <c r="G184" i="4"/>
  <c r="H184" i="5" s="1"/>
  <c r="H184" i="4"/>
  <c r="I184" i="5" s="1"/>
  <c r="I184" i="4"/>
  <c r="J184" i="5" s="1"/>
  <c r="J184" i="4"/>
  <c r="K184" i="5" s="1"/>
  <c r="K184" i="4"/>
  <c r="L184" i="5" s="1"/>
  <c r="B185" i="4"/>
  <c r="C185" i="5" s="1"/>
  <c r="C185" i="4"/>
  <c r="D185" i="5" s="1"/>
  <c r="D185" i="4"/>
  <c r="E185" i="5" s="1"/>
  <c r="E185" i="4"/>
  <c r="F185" i="5" s="1"/>
  <c r="F185" i="4"/>
  <c r="G185" i="5" s="1"/>
  <c r="G185" i="4"/>
  <c r="H185" i="5" s="1"/>
  <c r="H185" i="4"/>
  <c r="I185" i="5" s="1"/>
  <c r="I185" i="4"/>
  <c r="J185" i="5" s="1"/>
  <c r="J185" i="4"/>
  <c r="K185" i="5" s="1"/>
  <c r="K185" i="4"/>
  <c r="L185" i="5" s="1"/>
  <c r="B186" i="4"/>
  <c r="C186" i="5" s="1"/>
  <c r="C186" i="4"/>
  <c r="D186" i="5" s="1"/>
  <c r="D186" i="4"/>
  <c r="E186" i="5" s="1"/>
  <c r="E186" i="4"/>
  <c r="F186" i="5" s="1"/>
  <c r="F186" i="4"/>
  <c r="G186" i="5" s="1"/>
  <c r="G186" i="4"/>
  <c r="H186" i="5" s="1"/>
  <c r="H186" i="4"/>
  <c r="I186" i="5" s="1"/>
  <c r="I186" i="4"/>
  <c r="J186" i="5" s="1"/>
  <c r="J186" i="4"/>
  <c r="K186" i="5" s="1"/>
  <c r="K186" i="4"/>
  <c r="L186" i="5" s="1"/>
  <c r="B187" i="4"/>
  <c r="C187" i="5" s="1"/>
  <c r="C187" i="4"/>
  <c r="D187" i="5" s="1"/>
  <c r="D187" i="4"/>
  <c r="E187" i="5" s="1"/>
  <c r="E187" i="4"/>
  <c r="F187" i="5" s="1"/>
  <c r="F187" i="4"/>
  <c r="G187" i="5" s="1"/>
  <c r="G187" i="4"/>
  <c r="H187" i="5" s="1"/>
  <c r="H187" i="4"/>
  <c r="I187" i="5" s="1"/>
  <c r="I187" i="4"/>
  <c r="J187" i="5" s="1"/>
  <c r="J187" i="4"/>
  <c r="K187" i="5" s="1"/>
  <c r="K187" i="4"/>
  <c r="L187" i="5" s="1"/>
  <c r="B188" i="4"/>
  <c r="C188" i="5" s="1"/>
  <c r="C188" i="4"/>
  <c r="D188" i="5" s="1"/>
  <c r="D188" i="4"/>
  <c r="E188" i="5" s="1"/>
  <c r="E188" i="4"/>
  <c r="F188" i="5" s="1"/>
  <c r="F188" i="4"/>
  <c r="G188" i="5" s="1"/>
  <c r="G188" i="4"/>
  <c r="H188" i="5" s="1"/>
  <c r="H188" i="4"/>
  <c r="I188" i="5" s="1"/>
  <c r="I188" i="4"/>
  <c r="J188" i="5" s="1"/>
  <c r="J188" i="4"/>
  <c r="K188" i="5" s="1"/>
  <c r="K188" i="4"/>
  <c r="L188" i="5" s="1"/>
  <c r="B189" i="4"/>
  <c r="C189" i="5" s="1"/>
  <c r="C189" i="4"/>
  <c r="D189" i="5" s="1"/>
  <c r="D189" i="4"/>
  <c r="E189" i="5" s="1"/>
  <c r="E189" i="4"/>
  <c r="F189" i="5" s="1"/>
  <c r="F189" i="4"/>
  <c r="G189" i="5" s="1"/>
  <c r="G189" i="4"/>
  <c r="H189" i="5" s="1"/>
  <c r="H189" i="4"/>
  <c r="I189" i="5" s="1"/>
  <c r="I189" i="4"/>
  <c r="J189" i="5" s="1"/>
  <c r="J189" i="4"/>
  <c r="K189" i="5" s="1"/>
  <c r="K189" i="4"/>
  <c r="L189" i="5" s="1"/>
  <c r="B190" i="4"/>
  <c r="C190" i="5" s="1"/>
  <c r="C190" i="4"/>
  <c r="D190" i="5" s="1"/>
  <c r="D190" i="4"/>
  <c r="E190" i="5" s="1"/>
  <c r="E190" i="4"/>
  <c r="F190" i="5" s="1"/>
  <c r="F190" i="4"/>
  <c r="G190" i="5" s="1"/>
  <c r="G190" i="4"/>
  <c r="H190" i="5" s="1"/>
  <c r="H190" i="4"/>
  <c r="I190" i="5" s="1"/>
  <c r="I190" i="4"/>
  <c r="J190" i="5" s="1"/>
  <c r="J190" i="4"/>
  <c r="K190" i="5" s="1"/>
  <c r="K190" i="4"/>
  <c r="L190" i="5" s="1"/>
  <c r="B191" i="4"/>
  <c r="C191" i="5" s="1"/>
  <c r="C191" i="4"/>
  <c r="D191" i="5" s="1"/>
  <c r="D191" i="4"/>
  <c r="E191" i="5" s="1"/>
  <c r="E191" i="4"/>
  <c r="F191" i="5" s="1"/>
  <c r="F191" i="4"/>
  <c r="G191" i="5" s="1"/>
  <c r="G191" i="4"/>
  <c r="H191" i="5" s="1"/>
  <c r="H191" i="4"/>
  <c r="I191" i="5" s="1"/>
  <c r="I191" i="4"/>
  <c r="J191" i="5" s="1"/>
  <c r="J191" i="4"/>
  <c r="K191" i="5" s="1"/>
  <c r="K191" i="4"/>
  <c r="L191" i="5" s="1"/>
  <c r="B192" i="4"/>
  <c r="C192" i="5" s="1"/>
  <c r="C192" i="4"/>
  <c r="D192" i="5" s="1"/>
  <c r="D192" i="4"/>
  <c r="E192" i="5" s="1"/>
  <c r="E192" i="4"/>
  <c r="F192" i="5" s="1"/>
  <c r="F192" i="4"/>
  <c r="G192" i="5" s="1"/>
  <c r="G192" i="4"/>
  <c r="H192" i="5" s="1"/>
  <c r="H192" i="4"/>
  <c r="I192" i="5" s="1"/>
  <c r="I192" i="4"/>
  <c r="J192" i="5" s="1"/>
  <c r="J192" i="4"/>
  <c r="K192" i="5" s="1"/>
  <c r="K192" i="4"/>
  <c r="L192" i="5" s="1"/>
  <c r="B193" i="4"/>
  <c r="C193" i="5" s="1"/>
  <c r="C193" i="4"/>
  <c r="D193" i="5" s="1"/>
  <c r="D193" i="4"/>
  <c r="E193" i="5" s="1"/>
  <c r="E193" i="4"/>
  <c r="F193" i="5" s="1"/>
  <c r="F193" i="4"/>
  <c r="G193" i="5" s="1"/>
  <c r="G193" i="4"/>
  <c r="H193" i="5" s="1"/>
  <c r="H193" i="4"/>
  <c r="I193" i="5" s="1"/>
  <c r="I193" i="4"/>
  <c r="J193" i="5" s="1"/>
  <c r="J193" i="4"/>
  <c r="K193" i="5" s="1"/>
  <c r="K193" i="4"/>
  <c r="L193" i="5" s="1"/>
  <c r="B194" i="4"/>
  <c r="C194" i="5" s="1"/>
  <c r="C194" i="4"/>
  <c r="D194" i="5" s="1"/>
  <c r="D194" i="4"/>
  <c r="E194" i="5" s="1"/>
  <c r="E194" i="4"/>
  <c r="F194" i="5" s="1"/>
  <c r="F194" i="4"/>
  <c r="G194" i="5" s="1"/>
  <c r="G194" i="4"/>
  <c r="H194" i="5" s="1"/>
  <c r="H194" i="4"/>
  <c r="I194" i="5" s="1"/>
  <c r="I194" i="4"/>
  <c r="J194" i="5" s="1"/>
  <c r="J194" i="4"/>
  <c r="K194" i="5" s="1"/>
  <c r="K194" i="4"/>
  <c r="L194" i="5" s="1"/>
  <c r="B195" i="4"/>
  <c r="C195" i="5" s="1"/>
  <c r="C195" i="4"/>
  <c r="D195" i="5" s="1"/>
  <c r="D195" i="4"/>
  <c r="E195" i="5" s="1"/>
  <c r="E195" i="4"/>
  <c r="F195" i="5" s="1"/>
  <c r="F195" i="4"/>
  <c r="G195" i="5" s="1"/>
  <c r="G195" i="4"/>
  <c r="H195" i="5" s="1"/>
  <c r="H195" i="4"/>
  <c r="I195" i="5" s="1"/>
  <c r="I195" i="4"/>
  <c r="J195" i="5" s="1"/>
  <c r="J195" i="4"/>
  <c r="K195" i="5" s="1"/>
  <c r="K195" i="4"/>
  <c r="L195" i="5" s="1"/>
  <c r="B196" i="4"/>
  <c r="C196" i="5" s="1"/>
  <c r="C196" i="4"/>
  <c r="D196" i="5" s="1"/>
  <c r="D196" i="4"/>
  <c r="E196" i="5" s="1"/>
  <c r="E196" i="4"/>
  <c r="F196" i="5" s="1"/>
  <c r="F196" i="4"/>
  <c r="G196" i="5" s="1"/>
  <c r="G196" i="4"/>
  <c r="H196" i="5" s="1"/>
  <c r="H196" i="4"/>
  <c r="I196" i="5" s="1"/>
  <c r="I196" i="4"/>
  <c r="J196" i="5" s="1"/>
  <c r="J196" i="4"/>
  <c r="K196" i="5" s="1"/>
  <c r="K196" i="4"/>
  <c r="L196" i="5" s="1"/>
  <c r="B197" i="4"/>
  <c r="C197" i="5" s="1"/>
  <c r="C197" i="4"/>
  <c r="D197" i="5" s="1"/>
  <c r="D197" i="4"/>
  <c r="E197" i="5" s="1"/>
  <c r="E197" i="4"/>
  <c r="F197" i="5" s="1"/>
  <c r="F197" i="4"/>
  <c r="G197" i="5" s="1"/>
  <c r="G197" i="4"/>
  <c r="H197" i="5" s="1"/>
  <c r="H197" i="4"/>
  <c r="I197" i="5" s="1"/>
  <c r="I197" i="4"/>
  <c r="J197" i="5" s="1"/>
  <c r="J197" i="4"/>
  <c r="K197" i="5" s="1"/>
  <c r="K197" i="4"/>
  <c r="L197" i="5" s="1"/>
  <c r="B198" i="4"/>
  <c r="C198" i="5" s="1"/>
  <c r="C198" i="4"/>
  <c r="D198" i="5" s="1"/>
  <c r="D198" i="4"/>
  <c r="E198" i="5" s="1"/>
  <c r="E198" i="4"/>
  <c r="F198" i="5" s="1"/>
  <c r="F198" i="4"/>
  <c r="G198" i="5" s="1"/>
  <c r="G198" i="4"/>
  <c r="H198" i="5" s="1"/>
  <c r="H198" i="4"/>
  <c r="I198" i="5" s="1"/>
  <c r="I198" i="4"/>
  <c r="J198" i="5" s="1"/>
  <c r="J198" i="4"/>
  <c r="K198" i="5" s="1"/>
  <c r="K198" i="4"/>
  <c r="L198" i="5" s="1"/>
  <c r="B199" i="4"/>
  <c r="C199" i="5" s="1"/>
  <c r="C199" i="4"/>
  <c r="D199" i="5" s="1"/>
  <c r="D199" i="4"/>
  <c r="E199" i="5" s="1"/>
  <c r="E199" i="4"/>
  <c r="F199" i="5" s="1"/>
  <c r="F199" i="4"/>
  <c r="G199" i="5" s="1"/>
  <c r="G199" i="4"/>
  <c r="H199" i="5" s="1"/>
  <c r="H199" i="4"/>
  <c r="I199" i="5" s="1"/>
  <c r="I199" i="4"/>
  <c r="J199" i="5" s="1"/>
  <c r="J199" i="4"/>
  <c r="K199" i="5" s="1"/>
  <c r="K199" i="4"/>
  <c r="L199" i="5" s="1"/>
  <c r="B200" i="4"/>
  <c r="C200" i="5" s="1"/>
  <c r="C200" i="4"/>
  <c r="D200" i="5" s="1"/>
  <c r="D200" i="4"/>
  <c r="E200" i="5" s="1"/>
  <c r="E200" i="4"/>
  <c r="F200" i="5" s="1"/>
  <c r="F200" i="4"/>
  <c r="G200" i="5" s="1"/>
  <c r="G200" i="4"/>
  <c r="H200" i="5" s="1"/>
  <c r="H200" i="4"/>
  <c r="I200" i="5" s="1"/>
  <c r="I200" i="4"/>
  <c r="J200" i="5" s="1"/>
  <c r="J200" i="4"/>
  <c r="K200" i="5" s="1"/>
  <c r="K200" i="4"/>
  <c r="L200" i="5" s="1"/>
  <c r="B201" i="4"/>
  <c r="C201" i="5" s="1"/>
  <c r="C201" i="4"/>
  <c r="D201" i="5" s="1"/>
  <c r="D201" i="4"/>
  <c r="E201" i="5" s="1"/>
  <c r="E201" i="4"/>
  <c r="F201" i="5" s="1"/>
  <c r="F201" i="4"/>
  <c r="G201" i="5" s="1"/>
  <c r="G201" i="4"/>
  <c r="H201" i="5" s="1"/>
  <c r="H201" i="4"/>
  <c r="I201" i="5" s="1"/>
  <c r="I201" i="4"/>
  <c r="J201" i="5" s="1"/>
  <c r="J201" i="4"/>
  <c r="K201" i="5" s="1"/>
  <c r="K201" i="4"/>
  <c r="L201" i="5" s="1"/>
  <c r="B202" i="4"/>
  <c r="C202" i="5" s="1"/>
  <c r="C202" i="4"/>
  <c r="D202" i="5" s="1"/>
  <c r="D202" i="4"/>
  <c r="E202" i="5" s="1"/>
  <c r="E202" i="4"/>
  <c r="F202" i="5" s="1"/>
  <c r="F202" i="4"/>
  <c r="G202" i="5" s="1"/>
  <c r="G202" i="4"/>
  <c r="H202" i="5" s="1"/>
  <c r="H202" i="4"/>
  <c r="I202" i="5" s="1"/>
  <c r="I202" i="4"/>
  <c r="J202" i="5" s="1"/>
  <c r="J202" i="4"/>
  <c r="K202" i="5" s="1"/>
  <c r="K202" i="4"/>
  <c r="L202" i="5" s="1"/>
  <c r="B203" i="4"/>
  <c r="C203" i="5" s="1"/>
  <c r="C203" i="4"/>
  <c r="D203" i="5" s="1"/>
  <c r="D203" i="4"/>
  <c r="E203" i="5" s="1"/>
  <c r="E203" i="4"/>
  <c r="F203" i="5" s="1"/>
  <c r="F203" i="4"/>
  <c r="G203" i="5" s="1"/>
  <c r="G203" i="4"/>
  <c r="H203" i="5" s="1"/>
  <c r="H203" i="4"/>
  <c r="I203" i="5" s="1"/>
  <c r="I203" i="4"/>
  <c r="J203" i="5" s="1"/>
  <c r="J203" i="4"/>
  <c r="K203" i="5" s="1"/>
  <c r="K203" i="4"/>
  <c r="L203" i="5" s="1"/>
  <c r="B204" i="4"/>
  <c r="C204" i="5" s="1"/>
  <c r="C204" i="4"/>
  <c r="D204" i="5" s="1"/>
  <c r="D204" i="4"/>
  <c r="E204" i="5" s="1"/>
  <c r="E204" i="4"/>
  <c r="F204" i="5" s="1"/>
  <c r="F204" i="4"/>
  <c r="G204" i="5" s="1"/>
  <c r="G204" i="4"/>
  <c r="H204" i="5" s="1"/>
  <c r="H204" i="4"/>
  <c r="I204" i="5" s="1"/>
  <c r="I204" i="4"/>
  <c r="J204" i="5" s="1"/>
  <c r="J204" i="4"/>
  <c r="K204" i="5" s="1"/>
  <c r="K204" i="4"/>
  <c r="L204" i="5" s="1"/>
  <c r="B205" i="4"/>
  <c r="C205" i="5" s="1"/>
  <c r="C205" i="4"/>
  <c r="D205" i="5" s="1"/>
  <c r="D205" i="4"/>
  <c r="E205" i="5" s="1"/>
  <c r="E205" i="4"/>
  <c r="F205" i="5" s="1"/>
  <c r="F205" i="4"/>
  <c r="G205" i="5" s="1"/>
  <c r="G205" i="4"/>
  <c r="H205" i="5" s="1"/>
  <c r="H205" i="4"/>
  <c r="I205" i="5" s="1"/>
  <c r="I205" i="4"/>
  <c r="J205" i="5" s="1"/>
  <c r="J205" i="4"/>
  <c r="K205" i="5" s="1"/>
  <c r="K205" i="4"/>
  <c r="L205" i="5" s="1"/>
  <c r="B206" i="4"/>
  <c r="C206" i="5" s="1"/>
  <c r="C206" i="4"/>
  <c r="D206" i="5" s="1"/>
  <c r="D206" i="4"/>
  <c r="E206" i="5" s="1"/>
  <c r="E206" i="4"/>
  <c r="F206" i="5" s="1"/>
  <c r="F206" i="4"/>
  <c r="G206" i="5" s="1"/>
  <c r="G206" i="4"/>
  <c r="H206" i="5" s="1"/>
  <c r="H206" i="4"/>
  <c r="I206" i="5" s="1"/>
  <c r="I206" i="4"/>
  <c r="J206" i="5" s="1"/>
  <c r="J206" i="4"/>
  <c r="K206" i="5" s="1"/>
  <c r="K206" i="4"/>
  <c r="L206" i="5" s="1"/>
  <c r="B207" i="4"/>
  <c r="C207" i="5" s="1"/>
  <c r="C207" i="4"/>
  <c r="D207" i="5" s="1"/>
  <c r="D207" i="4"/>
  <c r="E207" i="5" s="1"/>
  <c r="E207" i="4"/>
  <c r="F207" i="5" s="1"/>
  <c r="F207" i="4"/>
  <c r="G207" i="5" s="1"/>
  <c r="G207" i="4"/>
  <c r="H207" i="5" s="1"/>
  <c r="H207" i="4"/>
  <c r="I207" i="5" s="1"/>
  <c r="I207" i="4"/>
  <c r="J207" i="5" s="1"/>
  <c r="J207" i="4"/>
  <c r="K207" i="5" s="1"/>
  <c r="K207" i="4"/>
  <c r="L207" i="5" s="1"/>
  <c r="B208" i="4"/>
  <c r="C208" i="5" s="1"/>
  <c r="C208" i="4"/>
  <c r="D208" i="5" s="1"/>
  <c r="D208" i="4"/>
  <c r="E208" i="5" s="1"/>
  <c r="E208" i="4"/>
  <c r="F208" i="5" s="1"/>
  <c r="F208" i="4"/>
  <c r="G208" i="5" s="1"/>
  <c r="G208" i="4"/>
  <c r="H208" i="5" s="1"/>
  <c r="H208" i="4"/>
  <c r="I208" i="5" s="1"/>
  <c r="I208" i="4"/>
  <c r="J208" i="5" s="1"/>
  <c r="J208" i="4"/>
  <c r="K208" i="5" s="1"/>
  <c r="K208" i="4"/>
  <c r="L208" i="5" s="1"/>
  <c r="B209" i="4"/>
  <c r="C209" i="5" s="1"/>
  <c r="C209" i="4"/>
  <c r="D209" i="5" s="1"/>
  <c r="D209" i="4"/>
  <c r="E209" i="5" s="1"/>
  <c r="E209" i="4"/>
  <c r="F209" i="5" s="1"/>
  <c r="F209" i="4"/>
  <c r="G209" i="5" s="1"/>
  <c r="G209" i="4"/>
  <c r="H209" i="5" s="1"/>
  <c r="H209" i="4"/>
  <c r="I209" i="5" s="1"/>
  <c r="I209" i="4"/>
  <c r="J209" i="5" s="1"/>
  <c r="J209" i="4"/>
  <c r="K209" i="5" s="1"/>
  <c r="K209" i="4"/>
  <c r="L209" i="5" s="1"/>
  <c r="B210" i="4"/>
  <c r="C210" i="5" s="1"/>
  <c r="C210" i="4"/>
  <c r="D210" i="5" s="1"/>
  <c r="D210" i="4"/>
  <c r="E210" i="5" s="1"/>
  <c r="E210" i="4"/>
  <c r="F210" i="5" s="1"/>
  <c r="F210" i="4"/>
  <c r="G210" i="5" s="1"/>
  <c r="G210" i="4"/>
  <c r="H210" i="5" s="1"/>
  <c r="H210" i="4"/>
  <c r="I210" i="5" s="1"/>
  <c r="I210" i="4"/>
  <c r="J210" i="5" s="1"/>
  <c r="J210" i="4"/>
  <c r="K210" i="5" s="1"/>
  <c r="K210" i="4"/>
  <c r="L210" i="5" s="1"/>
  <c r="B211" i="4"/>
  <c r="C211" i="5" s="1"/>
  <c r="C211" i="4"/>
  <c r="D211" i="5" s="1"/>
  <c r="D211" i="4"/>
  <c r="E211" i="5" s="1"/>
  <c r="E211" i="4"/>
  <c r="F211" i="5" s="1"/>
  <c r="F211" i="4"/>
  <c r="G211" i="5" s="1"/>
  <c r="G211" i="4"/>
  <c r="H211" i="5" s="1"/>
  <c r="H211" i="4"/>
  <c r="I211" i="5" s="1"/>
  <c r="I211" i="4"/>
  <c r="J211" i="5" s="1"/>
  <c r="J211" i="4"/>
  <c r="K211" i="5" s="1"/>
  <c r="K211" i="4"/>
  <c r="L211" i="5" s="1"/>
  <c r="B212" i="4"/>
  <c r="C212" i="5" s="1"/>
  <c r="C212" i="4"/>
  <c r="D212" i="5" s="1"/>
  <c r="D212" i="4"/>
  <c r="E212" i="5" s="1"/>
  <c r="E212" i="4"/>
  <c r="F212" i="5" s="1"/>
  <c r="F212" i="4"/>
  <c r="G212" i="5" s="1"/>
  <c r="G212" i="4"/>
  <c r="H212" i="5" s="1"/>
  <c r="H212" i="4"/>
  <c r="I212" i="5" s="1"/>
  <c r="I212" i="4"/>
  <c r="J212" i="5" s="1"/>
  <c r="J212" i="4"/>
  <c r="K212" i="5" s="1"/>
  <c r="K212" i="4"/>
  <c r="L212" i="5" s="1"/>
  <c r="B213" i="4"/>
  <c r="C213" i="5" s="1"/>
  <c r="C213" i="4"/>
  <c r="D213" i="5" s="1"/>
  <c r="D213" i="4"/>
  <c r="E213" i="5" s="1"/>
  <c r="E213" i="4"/>
  <c r="F213" i="5" s="1"/>
  <c r="F213" i="4"/>
  <c r="G213" i="5" s="1"/>
  <c r="G213" i="4"/>
  <c r="H213" i="5" s="1"/>
  <c r="H213" i="4"/>
  <c r="I213" i="5" s="1"/>
  <c r="I213" i="4"/>
  <c r="J213" i="5" s="1"/>
  <c r="J213" i="4"/>
  <c r="K213" i="5" s="1"/>
  <c r="K213" i="4"/>
  <c r="L213" i="5" s="1"/>
  <c r="B214" i="4"/>
  <c r="C214" i="5" s="1"/>
  <c r="C214" i="4"/>
  <c r="D214" i="5" s="1"/>
  <c r="D214" i="4"/>
  <c r="E214" i="5" s="1"/>
  <c r="E214" i="4"/>
  <c r="F214" i="5" s="1"/>
  <c r="F214" i="4"/>
  <c r="G214" i="5" s="1"/>
  <c r="G214" i="4"/>
  <c r="H214" i="5" s="1"/>
  <c r="H214" i="4"/>
  <c r="I214" i="5" s="1"/>
  <c r="I214" i="4"/>
  <c r="J214" i="5" s="1"/>
  <c r="J214" i="4"/>
  <c r="K214" i="5" s="1"/>
  <c r="K214" i="4"/>
  <c r="L214" i="5" s="1"/>
  <c r="B215" i="4"/>
  <c r="C215" i="5" s="1"/>
  <c r="C215" i="4"/>
  <c r="D215" i="5" s="1"/>
  <c r="D215" i="4"/>
  <c r="E215" i="5" s="1"/>
  <c r="E215" i="4"/>
  <c r="F215" i="5" s="1"/>
  <c r="F215" i="4"/>
  <c r="G215" i="5" s="1"/>
  <c r="G215" i="4"/>
  <c r="H215" i="5" s="1"/>
  <c r="H215" i="4"/>
  <c r="I215" i="5" s="1"/>
  <c r="I215" i="4"/>
  <c r="J215" i="5" s="1"/>
  <c r="J215" i="4"/>
  <c r="K215" i="5" s="1"/>
  <c r="K215" i="4"/>
  <c r="L215" i="5" s="1"/>
  <c r="B216" i="4"/>
  <c r="C216" i="5" s="1"/>
  <c r="C216" i="4"/>
  <c r="D216" i="5" s="1"/>
  <c r="D216" i="4"/>
  <c r="E216" i="5" s="1"/>
  <c r="E216" i="4"/>
  <c r="F216" i="5" s="1"/>
  <c r="F216" i="4"/>
  <c r="G216" i="5" s="1"/>
  <c r="G216" i="4"/>
  <c r="H216" i="5" s="1"/>
  <c r="H216" i="4"/>
  <c r="I216" i="5" s="1"/>
  <c r="I216" i="4"/>
  <c r="J216" i="5" s="1"/>
  <c r="J216" i="4"/>
  <c r="K216" i="5" s="1"/>
  <c r="K216" i="4"/>
  <c r="L216" i="5" s="1"/>
  <c r="B217" i="4"/>
  <c r="C217" i="5" s="1"/>
  <c r="C217" i="4"/>
  <c r="D217" i="5" s="1"/>
  <c r="D217" i="4"/>
  <c r="E217" i="5" s="1"/>
  <c r="E217" i="4"/>
  <c r="F217" i="5" s="1"/>
  <c r="F217" i="4"/>
  <c r="G217" i="5" s="1"/>
  <c r="G217" i="4"/>
  <c r="H217" i="5" s="1"/>
  <c r="H217" i="4"/>
  <c r="I217" i="5" s="1"/>
  <c r="I217" i="4"/>
  <c r="J217" i="5" s="1"/>
  <c r="J217" i="4"/>
  <c r="K217" i="5" s="1"/>
  <c r="K217" i="4"/>
  <c r="L217" i="5" s="1"/>
  <c r="B218" i="4"/>
  <c r="C218" i="5" s="1"/>
  <c r="C218" i="4"/>
  <c r="D218" i="5" s="1"/>
  <c r="D218" i="4"/>
  <c r="E218" i="5" s="1"/>
  <c r="E218" i="4"/>
  <c r="F218" i="5" s="1"/>
  <c r="F218" i="4"/>
  <c r="G218" i="5" s="1"/>
  <c r="G218" i="4"/>
  <c r="H218" i="5" s="1"/>
  <c r="H218" i="4"/>
  <c r="I218" i="5" s="1"/>
  <c r="I218" i="4"/>
  <c r="J218" i="5" s="1"/>
  <c r="J218" i="4"/>
  <c r="K218" i="5" s="1"/>
  <c r="K218" i="4"/>
  <c r="L218" i="5" s="1"/>
  <c r="B219" i="4"/>
  <c r="C219" i="5" s="1"/>
  <c r="C219" i="4"/>
  <c r="D219" i="5" s="1"/>
  <c r="D219" i="4"/>
  <c r="E219" i="5" s="1"/>
  <c r="E219" i="4"/>
  <c r="F219" i="5" s="1"/>
  <c r="F219" i="4"/>
  <c r="G219" i="5" s="1"/>
  <c r="G219" i="4"/>
  <c r="H219" i="5" s="1"/>
  <c r="H219" i="4"/>
  <c r="I219" i="5" s="1"/>
  <c r="I219" i="4"/>
  <c r="J219" i="5" s="1"/>
  <c r="J219" i="4"/>
  <c r="K219" i="5" s="1"/>
  <c r="K219" i="4"/>
  <c r="L219" i="5" s="1"/>
  <c r="B220" i="4"/>
  <c r="C220" i="5" s="1"/>
  <c r="C220" i="4"/>
  <c r="D220" i="5" s="1"/>
  <c r="D220" i="4"/>
  <c r="E220" i="5" s="1"/>
  <c r="E220" i="4"/>
  <c r="F220" i="5" s="1"/>
  <c r="F220" i="4"/>
  <c r="G220" i="5" s="1"/>
  <c r="G220" i="4"/>
  <c r="H220" i="5" s="1"/>
  <c r="H220" i="4"/>
  <c r="I220" i="5" s="1"/>
  <c r="I220" i="4"/>
  <c r="J220" i="5" s="1"/>
  <c r="J220" i="4"/>
  <c r="K220" i="5" s="1"/>
  <c r="K220" i="4"/>
  <c r="L220" i="5" s="1"/>
  <c r="B221" i="4"/>
  <c r="C221" i="5" s="1"/>
  <c r="C221" i="4"/>
  <c r="D221" i="5" s="1"/>
  <c r="D221" i="4"/>
  <c r="E221" i="5" s="1"/>
  <c r="E221" i="4"/>
  <c r="F221" i="5" s="1"/>
  <c r="F221" i="4"/>
  <c r="G221" i="5" s="1"/>
  <c r="G221" i="4"/>
  <c r="H221" i="5" s="1"/>
  <c r="H221" i="4"/>
  <c r="I221" i="5" s="1"/>
  <c r="I221" i="4"/>
  <c r="J221" i="5" s="1"/>
  <c r="J221" i="4"/>
  <c r="K221" i="5" s="1"/>
  <c r="K221" i="4"/>
  <c r="L221" i="5" s="1"/>
  <c r="B222" i="4"/>
  <c r="C222" i="5" s="1"/>
  <c r="C222" i="4"/>
  <c r="D222" i="5" s="1"/>
  <c r="D222" i="4"/>
  <c r="E222" i="5" s="1"/>
  <c r="E222" i="4"/>
  <c r="F222" i="5" s="1"/>
  <c r="F222" i="4"/>
  <c r="G222" i="5" s="1"/>
  <c r="G222" i="4"/>
  <c r="H222" i="5" s="1"/>
  <c r="H222" i="4"/>
  <c r="I222" i="5" s="1"/>
  <c r="I222" i="4"/>
  <c r="J222" i="5" s="1"/>
  <c r="J222" i="4"/>
  <c r="K222" i="5" s="1"/>
  <c r="K222" i="4"/>
  <c r="L222" i="5" s="1"/>
  <c r="B223" i="4"/>
  <c r="C223" i="5" s="1"/>
  <c r="C223" i="4"/>
  <c r="D223" i="5" s="1"/>
  <c r="D223" i="4"/>
  <c r="E223" i="5" s="1"/>
  <c r="E223" i="4"/>
  <c r="F223" i="5" s="1"/>
  <c r="F223" i="4"/>
  <c r="G223" i="5" s="1"/>
  <c r="G223" i="4"/>
  <c r="H223" i="5" s="1"/>
  <c r="H223" i="4"/>
  <c r="I223" i="5" s="1"/>
  <c r="I223" i="4"/>
  <c r="J223" i="5" s="1"/>
  <c r="J223" i="4"/>
  <c r="K223" i="5" s="1"/>
  <c r="K223" i="4"/>
  <c r="L223" i="5" s="1"/>
  <c r="B224" i="4"/>
  <c r="C224" i="5" s="1"/>
  <c r="C224" i="4"/>
  <c r="D224" i="5" s="1"/>
  <c r="D224" i="4"/>
  <c r="E224" i="5" s="1"/>
  <c r="E224" i="4"/>
  <c r="F224" i="5" s="1"/>
  <c r="F224" i="4"/>
  <c r="G224" i="5" s="1"/>
  <c r="G224" i="4"/>
  <c r="H224" i="5" s="1"/>
  <c r="H224" i="4"/>
  <c r="I224" i="5" s="1"/>
  <c r="I224" i="4"/>
  <c r="J224" i="5" s="1"/>
  <c r="J224" i="4"/>
  <c r="K224" i="5" s="1"/>
  <c r="K224" i="4"/>
  <c r="L224" i="5" s="1"/>
  <c r="B225" i="4"/>
  <c r="C225" i="5" s="1"/>
  <c r="C225" i="4"/>
  <c r="D225" i="5" s="1"/>
  <c r="D225" i="4"/>
  <c r="E225" i="5" s="1"/>
  <c r="E225" i="4"/>
  <c r="F225" i="5" s="1"/>
  <c r="F225" i="4"/>
  <c r="G225" i="5" s="1"/>
  <c r="G225" i="4"/>
  <c r="H225" i="5" s="1"/>
  <c r="H225" i="4"/>
  <c r="I225" i="5" s="1"/>
  <c r="I225" i="4"/>
  <c r="J225" i="5" s="1"/>
  <c r="J225" i="4"/>
  <c r="K225" i="5" s="1"/>
  <c r="K225" i="4"/>
  <c r="L225" i="5" s="1"/>
  <c r="B226" i="4"/>
  <c r="C226" i="5" s="1"/>
  <c r="C226" i="4"/>
  <c r="D226" i="5" s="1"/>
  <c r="D226" i="4"/>
  <c r="E226" i="5" s="1"/>
  <c r="E226" i="4"/>
  <c r="F226" i="5" s="1"/>
  <c r="F226" i="4"/>
  <c r="G226" i="5" s="1"/>
  <c r="G226" i="4"/>
  <c r="H226" i="5" s="1"/>
  <c r="H226" i="4"/>
  <c r="I226" i="5" s="1"/>
  <c r="I226" i="4"/>
  <c r="J226" i="5" s="1"/>
  <c r="J226" i="4"/>
  <c r="K226" i="5" s="1"/>
  <c r="K226" i="4"/>
  <c r="L226" i="5" s="1"/>
  <c r="B227" i="4"/>
  <c r="C227" i="5" s="1"/>
  <c r="C227" i="4"/>
  <c r="D227" i="5" s="1"/>
  <c r="D227" i="4"/>
  <c r="E227" i="5" s="1"/>
  <c r="E227" i="4"/>
  <c r="F227" i="5" s="1"/>
  <c r="F227" i="4"/>
  <c r="G227" i="5" s="1"/>
  <c r="G227" i="4"/>
  <c r="H227" i="5" s="1"/>
  <c r="H227" i="4"/>
  <c r="I227" i="5" s="1"/>
  <c r="I227" i="4"/>
  <c r="J227" i="5" s="1"/>
  <c r="J227" i="4"/>
  <c r="K227" i="5" s="1"/>
  <c r="K227" i="4"/>
  <c r="L227" i="5" s="1"/>
  <c r="B228" i="4"/>
  <c r="C228" i="5" s="1"/>
  <c r="C228" i="4"/>
  <c r="D228" i="5" s="1"/>
  <c r="D228" i="4"/>
  <c r="E228" i="5" s="1"/>
  <c r="E228" i="4"/>
  <c r="F228" i="5" s="1"/>
  <c r="F228" i="4"/>
  <c r="G228" i="5" s="1"/>
  <c r="G228" i="4"/>
  <c r="H228" i="5" s="1"/>
  <c r="H228" i="4"/>
  <c r="I228" i="5" s="1"/>
  <c r="I228" i="4"/>
  <c r="J228" i="5" s="1"/>
  <c r="J228" i="4"/>
  <c r="K228" i="5" s="1"/>
  <c r="K228" i="4"/>
  <c r="L228" i="5" s="1"/>
  <c r="B229" i="4"/>
  <c r="C229" i="5" s="1"/>
  <c r="C229" i="4"/>
  <c r="D229" i="5" s="1"/>
  <c r="D229" i="4"/>
  <c r="E229" i="5" s="1"/>
  <c r="E229" i="4"/>
  <c r="F229" i="5" s="1"/>
  <c r="F229" i="4"/>
  <c r="G229" i="5" s="1"/>
  <c r="G229" i="4"/>
  <c r="H229" i="5" s="1"/>
  <c r="H229" i="4"/>
  <c r="I229" i="5" s="1"/>
  <c r="I229" i="4"/>
  <c r="J229" i="5" s="1"/>
  <c r="J229" i="4"/>
  <c r="K229" i="5" s="1"/>
  <c r="K229" i="4"/>
  <c r="L229" i="5" s="1"/>
  <c r="B230" i="4"/>
  <c r="C230" i="5" s="1"/>
  <c r="C230" i="4"/>
  <c r="D230" i="5" s="1"/>
  <c r="D230" i="4"/>
  <c r="E230" i="5" s="1"/>
  <c r="E230" i="4"/>
  <c r="F230" i="5" s="1"/>
  <c r="F230" i="4"/>
  <c r="G230" i="5" s="1"/>
  <c r="G230" i="4"/>
  <c r="H230" i="5" s="1"/>
  <c r="H230" i="4"/>
  <c r="I230" i="5" s="1"/>
  <c r="I230" i="4"/>
  <c r="J230" i="5" s="1"/>
  <c r="J230" i="4"/>
  <c r="K230" i="5" s="1"/>
  <c r="K230" i="4"/>
  <c r="L230" i="5" s="1"/>
  <c r="B231" i="4"/>
  <c r="C231" i="5" s="1"/>
  <c r="C231" i="4"/>
  <c r="D231" i="5" s="1"/>
  <c r="D231" i="4"/>
  <c r="E231" i="5" s="1"/>
  <c r="E231" i="4"/>
  <c r="F231" i="5" s="1"/>
  <c r="F231" i="4"/>
  <c r="G231" i="5" s="1"/>
  <c r="G231" i="4"/>
  <c r="H231" i="5" s="1"/>
  <c r="H231" i="4"/>
  <c r="I231" i="5" s="1"/>
  <c r="I231" i="4"/>
  <c r="J231" i="5" s="1"/>
  <c r="J231" i="4"/>
  <c r="K231" i="5" s="1"/>
  <c r="K231" i="4"/>
  <c r="L231" i="5" s="1"/>
  <c r="B232" i="4"/>
  <c r="C232" i="5" s="1"/>
  <c r="C232" i="4"/>
  <c r="D232" i="5" s="1"/>
  <c r="D232" i="4"/>
  <c r="E232" i="5" s="1"/>
  <c r="E232" i="4"/>
  <c r="F232" i="5" s="1"/>
  <c r="F232" i="4"/>
  <c r="G232" i="5" s="1"/>
  <c r="G232" i="4"/>
  <c r="H232" i="5" s="1"/>
  <c r="H232" i="4"/>
  <c r="I232" i="5" s="1"/>
  <c r="I232" i="4"/>
  <c r="J232" i="5" s="1"/>
  <c r="J232" i="4"/>
  <c r="K232" i="5" s="1"/>
  <c r="K232" i="4"/>
  <c r="L232" i="5" s="1"/>
  <c r="B233" i="4"/>
  <c r="C233" i="5" s="1"/>
  <c r="C233" i="4"/>
  <c r="D233" i="5" s="1"/>
  <c r="D233" i="4"/>
  <c r="E233" i="5" s="1"/>
  <c r="E233" i="4"/>
  <c r="F233" i="5" s="1"/>
  <c r="F233" i="4"/>
  <c r="G233" i="5" s="1"/>
  <c r="G233" i="4"/>
  <c r="H233" i="5" s="1"/>
  <c r="H233" i="4"/>
  <c r="I233" i="5" s="1"/>
  <c r="I233" i="4"/>
  <c r="J233" i="5" s="1"/>
  <c r="J233" i="4"/>
  <c r="K233" i="5" s="1"/>
  <c r="K233" i="4"/>
  <c r="L233" i="5" s="1"/>
  <c r="B234" i="4"/>
  <c r="C234" i="5" s="1"/>
  <c r="C234" i="4"/>
  <c r="D234" i="5" s="1"/>
  <c r="D234" i="4"/>
  <c r="E234" i="5" s="1"/>
  <c r="E234" i="4"/>
  <c r="F234" i="5" s="1"/>
  <c r="F234" i="4"/>
  <c r="G234" i="5" s="1"/>
  <c r="G234" i="4"/>
  <c r="H234" i="5" s="1"/>
  <c r="H234" i="4"/>
  <c r="I234" i="5" s="1"/>
  <c r="I234" i="4"/>
  <c r="J234" i="5" s="1"/>
  <c r="J234" i="4"/>
  <c r="K234" i="5" s="1"/>
  <c r="K234" i="4"/>
  <c r="L234" i="5" s="1"/>
  <c r="B235" i="4"/>
  <c r="C235" i="5" s="1"/>
  <c r="C235" i="4"/>
  <c r="D235" i="5" s="1"/>
  <c r="D235" i="4"/>
  <c r="E235" i="5" s="1"/>
  <c r="E235" i="4"/>
  <c r="F235" i="5" s="1"/>
  <c r="F235" i="4"/>
  <c r="G235" i="5" s="1"/>
  <c r="G235" i="4"/>
  <c r="H235" i="5" s="1"/>
  <c r="H235" i="4"/>
  <c r="I235" i="5" s="1"/>
  <c r="I235" i="4"/>
  <c r="J235" i="5" s="1"/>
  <c r="J235" i="4"/>
  <c r="K235" i="5" s="1"/>
  <c r="K235" i="4"/>
  <c r="L235" i="5" s="1"/>
  <c r="B236" i="4"/>
  <c r="C236" i="5" s="1"/>
  <c r="C236" i="4"/>
  <c r="D236" i="5" s="1"/>
  <c r="D236" i="4"/>
  <c r="E236" i="5" s="1"/>
  <c r="E236" i="4"/>
  <c r="F236" i="5" s="1"/>
  <c r="F236" i="4"/>
  <c r="G236" i="5" s="1"/>
  <c r="G236" i="4"/>
  <c r="H236" i="5" s="1"/>
  <c r="H236" i="4"/>
  <c r="I236" i="5" s="1"/>
  <c r="I236" i="4"/>
  <c r="J236" i="5" s="1"/>
  <c r="J236" i="4"/>
  <c r="K236" i="5" s="1"/>
  <c r="K236" i="4"/>
  <c r="L236" i="5" s="1"/>
  <c r="B237" i="4"/>
  <c r="C237" i="5" s="1"/>
  <c r="C237" i="4"/>
  <c r="D237" i="5" s="1"/>
  <c r="D237" i="4"/>
  <c r="E237" i="5" s="1"/>
  <c r="E237" i="4"/>
  <c r="F237" i="5" s="1"/>
  <c r="F237" i="4"/>
  <c r="G237" i="5" s="1"/>
  <c r="G237" i="4"/>
  <c r="H237" i="5" s="1"/>
  <c r="H237" i="4"/>
  <c r="I237" i="5" s="1"/>
  <c r="I237" i="4"/>
  <c r="J237" i="5" s="1"/>
  <c r="J237" i="4"/>
  <c r="K237" i="5" s="1"/>
  <c r="K237" i="4"/>
  <c r="L237" i="5" s="1"/>
  <c r="B238" i="4"/>
  <c r="C238" i="5" s="1"/>
  <c r="C238" i="4"/>
  <c r="D238" i="5" s="1"/>
  <c r="D238" i="4"/>
  <c r="E238" i="5" s="1"/>
  <c r="E238" i="4"/>
  <c r="F238" i="5" s="1"/>
  <c r="F238" i="4"/>
  <c r="G238" i="5" s="1"/>
  <c r="G238" i="4"/>
  <c r="H238" i="5" s="1"/>
  <c r="H238" i="4"/>
  <c r="I238" i="5" s="1"/>
  <c r="I238" i="4"/>
  <c r="J238" i="5" s="1"/>
  <c r="J238" i="4"/>
  <c r="K238" i="5" s="1"/>
  <c r="K238" i="4"/>
  <c r="L238" i="5" s="1"/>
  <c r="B239" i="4"/>
  <c r="C239" i="5" s="1"/>
  <c r="C239" i="4"/>
  <c r="D239" i="5" s="1"/>
  <c r="D239" i="4"/>
  <c r="E239" i="5" s="1"/>
  <c r="E239" i="4"/>
  <c r="F239" i="5" s="1"/>
  <c r="F239" i="4"/>
  <c r="G239" i="5" s="1"/>
  <c r="G239" i="4"/>
  <c r="H239" i="5" s="1"/>
  <c r="H239" i="4"/>
  <c r="I239" i="5" s="1"/>
  <c r="I239" i="4"/>
  <c r="J239" i="5" s="1"/>
  <c r="J239" i="4"/>
  <c r="K239" i="5" s="1"/>
  <c r="K239" i="4"/>
  <c r="L239" i="5" s="1"/>
  <c r="B240" i="4"/>
  <c r="C240" i="5" s="1"/>
  <c r="C240" i="4"/>
  <c r="D240" i="5" s="1"/>
  <c r="D240" i="4"/>
  <c r="E240" i="5" s="1"/>
  <c r="E240" i="4"/>
  <c r="F240" i="5" s="1"/>
  <c r="F240" i="4"/>
  <c r="G240" i="5" s="1"/>
  <c r="G240" i="4"/>
  <c r="H240" i="5" s="1"/>
  <c r="H240" i="4"/>
  <c r="I240" i="5" s="1"/>
  <c r="I240" i="4"/>
  <c r="J240" i="5" s="1"/>
  <c r="J240" i="4"/>
  <c r="K240" i="5" s="1"/>
  <c r="K240" i="4"/>
  <c r="L240" i="5" s="1"/>
  <c r="B241" i="4"/>
  <c r="C241" i="5" s="1"/>
  <c r="C241" i="4"/>
  <c r="D241" i="5" s="1"/>
  <c r="D241" i="4"/>
  <c r="E241" i="5" s="1"/>
  <c r="E241" i="4"/>
  <c r="F241" i="5" s="1"/>
  <c r="F241" i="4"/>
  <c r="G241" i="5" s="1"/>
  <c r="G241" i="4"/>
  <c r="H241" i="5" s="1"/>
  <c r="H241" i="4"/>
  <c r="I241" i="5" s="1"/>
  <c r="I241" i="4"/>
  <c r="J241" i="5" s="1"/>
  <c r="J241" i="4"/>
  <c r="K241" i="5" s="1"/>
  <c r="K241" i="4"/>
  <c r="L241" i="5" s="1"/>
  <c r="B242" i="4"/>
  <c r="C242" i="5" s="1"/>
  <c r="C242" i="4"/>
  <c r="D242" i="5" s="1"/>
  <c r="D242" i="4"/>
  <c r="E242" i="5" s="1"/>
  <c r="E242" i="4"/>
  <c r="F242" i="5" s="1"/>
  <c r="F242" i="4"/>
  <c r="G242" i="5" s="1"/>
  <c r="G242" i="4"/>
  <c r="H242" i="5" s="1"/>
  <c r="H242" i="4"/>
  <c r="I242" i="5" s="1"/>
  <c r="I242" i="4"/>
  <c r="J242" i="5" s="1"/>
  <c r="J242" i="4"/>
  <c r="K242" i="5" s="1"/>
  <c r="K242" i="4"/>
  <c r="L242" i="5" s="1"/>
  <c r="B243" i="4"/>
  <c r="C243" i="5" s="1"/>
  <c r="C243" i="4"/>
  <c r="D243" i="5" s="1"/>
  <c r="D243" i="4"/>
  <c r="E243" i="5" s="1"/>
  <c r="E243" i="4"/>
  <c r="F243" i="5" s="1"/>
  <c r="F243" i="4"/>
  <c r="G243" i="5" s="1"/>
  <c r="G243" i="4"/>
  <c r="H243" i="5" s="1"/>
  <c r="H243" i="4"/>
  <c r="I243" i="5" s="1"/>
  <c r="I243" i="4"/>
  <c r="J243" i="5" s="1"/>
  <c r="J243" i="4"/>
  <c r="K243" i="5" s="1"/>
  <c r="K243" i="4"/>
  <c r="L243" i="5" s="1"/>
  <c r="B244" i="4"/>
  <c r="C244" i="5" s="1"/>
  <c r="C244" i="4"/>
  <c r="D244" i="5" s="1"/>
  <c r="D244" i="4"/>
  <c r="E244" i="5" s="1"/>
  <c r="E244" i="4"/>
  <c r="F244" i="5" s="1"/>
  <c r="F244" i="4"/>
  <c r="G244" i="5" s="1"/>
  <c r="G244" i="4"/>
  <c r="H244" i="5" s="1"/>
  <c r="H244" i="4"/>
  <c r="I244" i="5" s="1"/>
  <c r="I244" i="4"/>
  <c r="J244" i="5" s="1"/>
  <c r="J244" i="4"/>
  <c r="K244" i="5" s="1"/>
  <c r="K244" i="4"/>
  <c r="L244" i="5" s="1"/>
  <c r="B245" i="4"/>
  <c r="C245" i="5" s="1"/>
  <c r="C245" i="4"/>
  <c r="D245" i="5" s="1"/>
  <c r="D245" i="4"/>
  <c r="E245" i="5" s="1"/>
  <c r="E245" i="4"/>
  <c r="F245" i="5" s="1"/>
  <c r="F245" i="4"/>
  <c r="G245" i="5" s="1"/>
  <c r="G245" i="4"/>
  <c r="H245" i="5" s="1"/>
  <c r="H245" i="4"/>
  <c r="I245" i="5" s="1"/>
  <c r="I245" i="4"/>
  <c r="J245" i="5" s="1"/>
  <c r="J245" i="4"/>
  <c r="K245" i="5" s="1"/>
  <c r="K245" i="4"/>
  <c r="L245" i="5" s="1"/>
  <c r="B246" i="4"/>
  <c r="C246" i="5" s="1"/>
  <c r="C246" i="4"/>
  <c r="D246" i="5" s="1"/>
  <c r="D246" i="4"/>
  <c r="E246" i="5" s="1"/>
  <c r="E246" i="4"/>
  <c r="F246" i="5" s="1"/>
  <c r="F246" i="4"/>
  <c r="G246" i="5" s="1"/>
  <c r="G246" i="4"/>
  <c r="H246" i="5" s="1"/>
  <c r="H246" i="4"/>
  <c r="I246" i="5" s="1"/>
  <c r="I246" i="4"/>
  <c r="J246" i="5" s="1"/>
  <c r="J246" i="4"/>
  <c r="K246" i="5" s="1"/>
  <c r="K246" i="4"/>
  <c r="L246" i="5" s="1"/>
  <c r="B247" i="4"/>
  <c r="C247" i="5" s="1"/>
  <c r="C247" i="4"/>
  <c r="D247" i="5" s="1"/>
  <c r="D247" i="4"/>
  <c r="E247" i="5" s="1"/>
  <c r="E247" i="4"/>
  <c r="F247" i="5" s="1"/>
  <c r="F247" i="4"/>
  <c r="G247" i="5" s="1"/>
  <c r="G247" i="4"/>
  <c r="H247" i="5" s="1"/>
  <c r="H247" i="4"/>
  <c r="I247" i="5" s="1"/>
  <c r="I247" i="4"/>
  <c r="J247" i="5" s="1"/>
  <c r="J247" i="4"/>
  <c r="K247" i="5" s="1"/>
  <c r="K247" i="4"/>
  <c r="L247" i="5" s="1"/>
  <c r="B248" i="4"/>
  <c r="C248" i="5" s="1"/>
  <c r="C248" i="4"/>
  <c r="D248" i="5" s="1"/>
  <c r="D248" i="4"/>
  <c r="E248" i="5" s="1"/>
  <c r="E248" i="4"/>
  <c r="F248" i="5" s="1"/>
  <c r="F248" i="4"/>
  <c r="G248" i="5" s="1"/>
  <c r="G248" i="4"/>
  <c r="H248" i="5" s="1"/>
  <c r="H248" i="4"/>
  <c r="I248" i="5" s="1"/>
  <c r="I248" i="4"/>
  <c r="J248" i="5" s="1"/>
  <c r="J248" i="4"/>
  <c r="K248" i="5" s="1"/>
  <c r="K248" i="4"/>
  <c r="L248" i="5" s="1"/>
  <c r="B249" i="4"/>
  <c r="C249" i="5" s="1"/>
  <c r="C249" i="4"/>
  <c r="D249" i="5" s="1"/>
  <c r="D249" i="4"/>
  <c r="E249" i="5" s="1"/>
  <c r="E249" i="4"/>
  <c r="F249" i="5" s="1"/>
  <c r="F249" i="4"/>
  <c r="G249" i="5" s="1"/>
  <c r="G249" i="4"/>
  <c r="H249" i="5" s="1"/>
  <c r="H249" i="4"/>
  <c r="I249" i="5" s="1"/>
  <c r="I249" i="4"/>
  <c r="J249" i="5" s="1"/>
  <c r="J249" i="4"/>
  <c r="K249" i="5" s="1"/>
  <c r="K249" i="4"/>
  <c r="L249" i="5" s="1"/>
  <c r="B250" i="4"/>
  <c r="C250" i="5" s="1"/>
  <c r="C250" i="4"/>
  <c r="D250" i="5" s="1"/>
  <c r="D250" i="4"/>
  <c r="E250" i="5" s="1"/>
  <c r="E250" i="4"/>
  <c r="F250" i="5" s="1"/>
  <c r="F250" i="4"/>
  <c r="G250" i="5" s="1"/>
  <c r="G250" i="4"/>
  <c r="H250" i="5" s="1"/>
  <c r="H250" i="4"/>
  <c r="I250" i="5" s="1"/>
  <c r="I250" i="4"/>
  <c r="J250" i="5" s="1"/>
  <c r="J250" i="4"/>
  <c r="K250" i="5" s="1"/>
  <c r="K250" i="4"/>
  <c r="L250" i="5" s="1"/>
  <c r="B251" i="4"/>
  <c r="C251" i="5" s="1"/>
  <c r="C251" i="4"/>
  <c r="D251" i="5" s="1"/>
  <c r="D251" i="4"/>
  <c r="E251" i="5" s="1"/>
  <c r="E251" i="4"/>
  <c r="F251" i="5" s="1"/>
  <c r="F251" i="4"/>
  <c r="G251" i="5" s="1"/>
  <c r="G251" i="4"/>
  <c r="H251" i="5" s="1"/>
  <c r="H251" i="4"/>
  <c r="I251" i="5" s="1"/>
  <c r="I251" i="4"/>
  <c r="J251" i="5" s="1"/>
  <c r="J251" i="4"/>
  <c r="K251" i="5" s="1"/>
  <c r="K251" i="4"/>
  <c r="L251" i="5" s="1"/>
  <c r="B252" i="4"/>
  <c r="C252" i="5" s="1"/>
  <c r="C252" i="4"/>
  <c r="D252" i="5" s="1"/>
  <c r="D252" i="4"/>
  <c r="E252" i="5" s="1"/>
  <c r="E252" i="4"/>
  <c r="F252" i="5" s="1"/>
  <c r="F252" i="4"/>
  <c r="G252" i="5" s="1"/>
  <c r="G252" i="4"/>
  <c r="H252" i="5" s="1"/>
  <c r="H252" i="4"/>
  <c r="I252" i="5" s="1"/>
  <c r="I252" i="4"/>
  <c r="J252" i="5" s="1"/>
  <c r="J252" i="4"/>
  <c r="K252" i="5" s="1"/>
  <c r="K252" i="4"/>
  <c r="L252" i="5" s="1"/>
  <c r="B253" i="4"/>
  <c r="C253" i="5" s="1"/>
  <c r="C253" i="4"/>
  <c r="D253" i="5" s="1"/>
  <c r="D253" i="4"/>
  <c r="E253" i="5" s="1"/>
  <c r="E253" i="4"/>
  <c r="F253" i="5" s="1"/>
  <c r="F253" i="4"/>
  <c r="G253" i="5" s="1"/>
  <c r="G253" i="4"/>
  <c r="H253" i="5" s="1"/>
  <c r="H253" i="4"/>
  <c r="I253" i="5" s="1"/>
  <c r="I253" i="4"/>
  <c r="J253" i="5" s="1"/>
  <c r="J253" i="4"/>
  <c r="K253" i="5" s="1"/>
  <c r="K253" i="4"/>
  <c r="L253" i="5" s="1"/>
  <c r="B254" i="4"/>
  <c r="C254" i="5" s="1"/>
  <c r="C254" i="4"/>
  <c r="D254" i="5" s="1"/>
  <c r="D254" i="4"/>
  <c r="E254" i="5" s="1"/>
  <c r="E254" i="4"/>
  <c r="F254" i="5" s="1"/>
  <c r="F254" i="4"/>
  <c r="G254" i="5" s="1"/>
  <c r="G254" i="4"/>
  <c r="H254" i="5" s="1"/>
  <c r="H254" i="4"/>
  <c r="I254" i="5" s="1"/>
  <c r="I254" i="4"/>
  <c r="J254" i="5" s="1"/>
  <c r="J254" i="4"/>
  <c r="K254" i="5" s="1"/>
  <c r="K254" i="4"/>
  <c r="L254" i="5" s="1"/>
  <c r="B255" i="4"/>
  <c r="C255" i="5" s="1"/>
  <c r="C255" i="4"/>
  <c r="D255" i="5" s="1"/>
  <c r="D255" i="4"/>
  <c r="E255" i="5" s="1"/>
  <c r="E255" i="4"/>
  <c r="F255" i="5" s="1"/>
  <c r="F255" i="4"/>
  <c r="G255" i="5" s="1"/>
  <c r="G255" i="4"/>
  <c r="H255" i="5" s="1"/>
  <c r="H255" i="4"/>
  <c r="I255" i="5" s="1"/>
  <c r="I255" i="4"/>
  <c r="J255" i="5" s="1"/>
  <c r="J255" i="4"/>
  <c r="K255" i="5" s="1"/>
  <c r="K255" i="4"/>
  <c r="L255" i="5" s="1"/>
  <c r="B256" i="4"/>
  <c r="C256" i="5" s="1"/>
  <c r="C256" i="4"/>
  <c r="D256" i="5" s="1"/>
  <c r="D256" i="4"/>
  <c r="E256" i="5" s="1"/>
  <c r="E256" i="4"/>
  <c r="F256" i="5" s="1"/>
  <c r="F256" i="4"/>
  <c r="G256" i="5" s="1"/>
  <c r="G256" i="4"/>
  <c r="H256" i="5" s="1"/>
  <c r="H256" i="4"/>
  <c r="I256" i="5" s="1"/>
  <c r="I256" i="4"/>
  <c r="J256" i="5" s="1"/>
  <c r="J256" i="4"/>
  <c r="K256" i="5" s="1"/>
  <c r="K256" i="4"/>
  <c r="L256" i="5" s="1"/>
  <c r="B257" i="4"/>
  <c r="C257" i="5" s="1"/>
  <c r="C257" i="4"/>
  <c r="D257" i="5" s="1"/>
  <c r="D257" i="4"/>
  <c r="E257" i="5" s="1"/>
  <c r="E257" i="4"/>
  <c r="F257" i="5" s="1"/>
  <c r="F257" i="4"/>
  <c r="G257" i="5" s="1"/>
  <c r="G257" i="4"/>
  <c r="H257" i="5" s="1"/>
  <c r="H257" i="4"/>
  <c r="I257" i="5" s="1"/>
  <c r="I257" i="4"/>
  <c r="J257" i="5" s="1"/>
  <c r="J257" i="4"/>
  <c r="K257" i="5" s="1"/>
  <c r="K257" i="4"/>
  <c r="L257" i="5" s="1"/>
  <c r="B258" i="4"/>
  <c r="C258" i="5" s="1"/>
  <c r="C258" i="4"/>
  <c r="D258" i="5" s="1"/>
  <c r="D258" i="4"/>
  <c r="E258" i="5" s="1"/>
  <c r="E258" i="4"/>
  <c r="F258" i="5" s="1"/>
  <c r="F258" i="4"/>
  <c r="G258" i="5" s="1"/>
  <c r="G258" i="4"/>
  <c r="H258" i="5" s="1"/>
  <c r="H258" i="4"/>
  <c r="I258" i="5" s="1"/>
  <c r="I258" i="4"/>
  <c r="J258" i="5" s="1"/>
  <c r="J258" i="4"/>
  <c r="K258" i="5" s="1"/>
  <c r="K258" i="4"/>
  <c r="L258" i="5" s="1"/>
  <c r="B259" i="4"/>
  <c r="C259" i="5" s="1"/>
  <c r="C259" i="4"/>
  <c r="D259" i="5" s="1"/>
  <c r="D259" i="4"/>
  <c r="E259" i="5" s="1"/>
  <c r="E259" i="4"/>
  <c r="F259" i="5" s="1"/>
  <c r="F259" i="4"/>
  <c r="G259" i="5" s="1"/>
  <c r="G259" i="4"/>
  <c r="H259" i="5" s="1"/>
  <c r="H259" i="4"/>
  <c r="I259" i="5" s="1"/>
  <c r="I259" i="4"/>
  <c r="J259" i="5" s="1"/>
  <c r="J259" i="4"/>
  <c r="K259" i="5" s="1"/>
  <c r="K259" i="4"/>
  <c r="L259" i="5" s="1"/>
  <c r="B260" i="4"/>
  <c r="C260" i="5" s="1"/>
  <c r="C260" i="4"/>
  <c r="D260" i="5" s="1"/>
  <c r="D260" i="4"/>
  <c r="E260" i="5" s="1"/>
  <c r="E260" i="4"/>
  <c r="F260" i="5" s="1"/>
  <c r="F260" i="4"/>
  <c r="G260" i="5" s="1"/>
  <c r="G260" i="4"/>
  <c r="H260" i="5" s="1"/>
  <c r="H260" i="4"/>
  <c r="I260" i="5" s="1"/>
  <c r="I260" i="4"/>
  <c r="J260" i="5" s="1"/>
  <c r="J260" i="4"/>
  <c r="K260" i="5" s="1"/>
  <c r="K260" i="4"/>
  <c r="L260" i="5" s="1"/>
  <c r="B261" i="4"/>
  <c r="C261" i="5" s="1"/>
  <c r="C261" i="4"/>
  <c r="D261" i="5" s="1"/>
  <c r="D261" i="4"/>
  <c r="E261" i="5" s="1"/>
  <c r="E261" i="4"/>
  <c r="F261" i="5" s="1"/>
  <c r="F261" i="4"/>
  <c r="G261" i="5" s="1"/>
  <c r="G261" i="4"/>
  <c r="H261" i="5" s="1"/>
  <c r="H261" i="4"/>
  <c r="I261" i="5" s="1"/>
  <c r="I261" i="4"/>
  <c r="J261" i="5" s="1"/>
  <c r="J261" i="4"/>
  <c r="K261" i="5" s="1"/>
  <c r="K261" i="4"/>
  <c r="L261" i="5" s="1"/>
  <c r="B262" i="4"/>
  <c r="C262" i="5" s="1"/>
  <c r="C262" i="4"/>
  <c r="D262" i="5" s="1"/>
  <c r="D262" i="4"/>
  <c r="E262" i="5" s="1"/>
  <c r="E262" i="4"/>
  <c r="F262" i="5" s="1"/>
  <c r="F262" i="4"/>
  <c r="G262" i="5" s="1"/>
  <c r="G262" i="4"/>
  <c r="H262" i="5" s="1"/>
  <c r="H262" i="4"/>
  <c r="I262" i="5" s="1"/>
  <c r="I262" i="4"/>
  <c r="J262" i="5" s="1"/>
  <c r="J262" i="4"/>
  <c r="K262" i="5" s="1"/>
  <c r="K262" i="4"/>
  <c r="L262" i="5" s="1"/>
  <c r="B263" i="4"/>
  <c r="C263" i="5" s="1"/>
  <c r="C263" i="4"/>
  <c r="D263" i="5" s="1"/>
  <c r="D263" i="4"/>
  <c r="E263" i="5" s="1"/>
  <c r="E263" i="4"/>
  <c r="F263" i="5" s="1"/>
  <c r="F263" i="4"/>
  <c r="G263" i="5" s="1"/>
  <c r="G263" i="4"/>
  <c r="H263" i="5" s="1"/>
  <c r="H263" i="4"/>
  <c r="I263" i="5" s="1"/>
  <c r="I263" i="4"/>
  <c r="J263" i="5" s="1"/>
  <c r="J263" i="4"/>
  <c r="K263" i="5" s="1"/>
  <c r="K263" i="4"/>
  <c r="L263" i="5" s="1"/>
  <c r="B264" i="4"/>
  <c r="C264" i="5" s="1"/>
  <c r="C264" i="4"/>
  <c r="D264" i="5" s="1"/>
  <c r="D264" i="4"/>
  <c r="E264" i="5" s="1"/>
  <c r="E264" i="4"/>
  <c r="F264" i="5" s="1"/>
  <c r="F264" i="4"/>
  <c r="G264" i="5" s="1"/>
  <c r="G264" i="4"/>
  <c r="H264" i="5" s="1"/>
  <c r="H264" i="4"/>
  <c r="I264" i="5" s="1"/>
  <c r="I264" i="4"/>
  <c r="J264" i="5" s="1"/>
  <c r="J264" i="4"/>
  <c r="K264" i="5" s="1"/>
  <c r="K264" i="4"/>
  <c r="L264" i="5" s="1"/>
  <c r="B265" i="4"/>
  <c r="C265" i="5" s="1"/>
  <c r="C265" i="4"/>
  <c r="D265" i="5" s="1"/>
  <c r="D265" i="4"/>
  <c r="E265" i="5" s="1"/>
  <c r="E265" i="4"/>
  <c r="F265" i="5" s="1"/>
  <c r="F265" i="4"/>
  <c r="G265" i="5" s="1"/>
  <c r="G265" i="4"/>
  <c r="H265" i="5" s="1"/>
  <c r="H265" i="4"/>
  <c r="I265" i="5" s="1"/>
  <c r="I265" i="4"/>
  <c r="J265" i="5" s="1"/>
  <c r="J265" i="4"/>
  <c r="K265" i="5" s="1"/>
  <c r="K265" i="4"/>
  <c r="L265" i="5" s="1"/>
  <c r="B266" i="4"/>
  <c r="C266" i="5" s="1"/>
  <c r="C266" i="4"/>
  <c r="D266" i="5" s="1"/>
  <c r="D266" i="4"/>
  <c r="E266" i="5" s="1"/>
  <c r="E266" i="4"/>
  <c r="F266" i="5" s="1"/>
  <c r="F266" i="4"/>
  <c r="G266" i="5" s="1"/>
  <c r="G266" i="4"/>
  <c r="H266" i="5" s="1"/>
  <c r="H266" i="4"/>
  <c r="I266" i="5" s="1"/>
  <c r="I266" i="4"/>
  <c r="J266" i="5" s="1"/>
  <c r="J266" i="4"/>
  <c r="K266" i="5" s="1"/>
  <c r="K266" i="4"/>
  <c r="L266" i="5" s="1"/>
  <c r="B267" i="4"/>
  <c r="C267" i="5" s="1"/>
  <c r="C267" i="4"/>
  <c r="D267" i="5" s="1"/>
  <c r="D267" i="4"/>
  <c r="E267" i="5" s="1"/>
  <c r="E267" i="4"/>
  <c r="F267" i="5" s="1"/>
  <c r="F267" i="4"/>
  <c r="G267" i="5" s="1"/>
  <c r="G267" i="4"/>
  <c r="H267" i="5" s="1"/>
  <c r="H267" i="4"/>
  <c r="I267" i="5" s="1"/>
  <c r="I267" i="4"/>
  <c r="J267" i="5" s="1"/>
  <c r="J267" i="4"/>
  <c r="K267" i="5" s="1"/>
  <c r="K267" i="4"/>
  <c r="L267" i="5" s="1"/>
  <c r="B268" i="4"/>
  <c r="C268" i="5" s="1"/>
  <c r="C268" i="4"/>
  <c r="D268" i="5" s="1"/>
  <c r="D268" i="4"/>
  <c r="E268" i="5" s="1"/>
  <c r="E268" i="4"/>
  <c r="F268" i="5" s="1"/>
  <c r="F268" i="4"/>
  <c r="G268" i="5" s="1"/>
  <c r="G268" i="4"/>
  <c r="H268" i="5" s="1"/>
  <c r="H268" i="4"/>
  <c r="I268" i="5" s="1"/>
  <c r="I268" i="4"/>
  <c r="J268" i="5" s="1"/>
  <c r="J268" i="4"/>
  <c r="K268" i="5" s="1"/>
  <c r="K268" i="4"/>
  <c r="L268" i="5" s="1"/>
  <c r="B269" i="4"/>
  <c r="C269" i="5" s="1"/>
  <c r="C269" i="4"/>
  <c r="D269" i="5" s="1"/>
  <c r="D269" i="4"/>
  <c r="E269" i="5" s="1"/>
  <c r="E269" i="4"/>
  <c r="F269" i="5" s="1"/>
  <c r="F269" i="4"/>
  <c r="G269" i="5" s="1"/>
  <c r="G269" i="4"/>
  <c r="H269" i="5" s="1"/>
  <c r="H269" i="4"/>
  <c r="I269" i="5" s="1"/>
  <c r="I269" i="4"/>
  <c r="J269" i="5" s="1"/>
  <c r="J269" i="4"/>
  <c r="K269" i="5" s="1"/>
  <c r="K269" i="4"/>
  <c r="L269" i="5" s="1"/>
  <c r="B270" i="4"/>
  <c r="C270" i="5" s="1"/>
  <c r="C270" i="4"/>
  <c r="D270" i="5" s="1"/>
  <c r="D270" i="4"/>
  <c r="E270" i="5" s="1"/>
  <c r="E270" i="4"/>
  <c r="F270" i="5" s="1"/>
  <c r="F270" i="4"/>
  <c r="G270" i="5" s="1"/>
  <c r="G270" i="4"/>
  <c r="H270" i="5" s="1"/>
  <c r="H270" i="4"/>
  <c r="I270" i="5" s="1"/>
  <c r="I270" i="4"/>
  <c r="J270" i="5" s="1"/>
  <c r="J270" i="4"/>
  <c r="K270" i="5" s="1"/>
  <c r="K270" i="4"/>
  <c r="L270" i="5" s="1"/>
  <c r="B271" i="4"/>
  <c r="C271" i="5" s="1"/>
  <c r="C271" i="4"/>
  <c r="D271" i="5" s="1"/>
  <c r="D271" i="4"/>
  <c r="E271" i="5" s="1"/>
  <c r="E271" i="4"/>
  <c r="F271" i="5" s="1"/>
  <c r="F271" i="4"/>
  <c r="G271" i="5" s="1"/>
  <c r="G271" i="4"/>
  <c r="H271" i="5" s="1"/>
  <c r="H271" i="4"/>
  <c r="I271" i="5" s="1"/>
  <c r="I271" i="4"/>
  <c r="J271" i="5" s="1"/>
  <c r="J271" i="4"/>
  <c r="K271" i="5" s="1"/>
  <c r="K271" i="4"/>
  <c r="L271" i="5" s="1"/>
  <c r="B272" i="4"/>
  <c r="C272" i="5" s="1"/>
  <c r="C272" i="4"/>
  <c r="D272" i="5" s="1"/>
  <c r="D272" i="4"/>
  <c r="E272" i="5" s="1"/>
  <c r="E272" i="4"/>
  <c r="F272" i="5" s="1"/>
  <c r="F272" i="4"/>
  <c r="G272" i="5" s="1"/>
  <c r="G272" i="4"/>
  <c r="H272" i="5" s="1"/>
  <c r="H272" i="4"/>
  <c r="I272" i="5" s="1"/>
  <c r="I272" i="4"/>
  <c r="J272" i="5" s="1"/>
  <c r="J272" i="4"/>
  <c r="K272" i="5" s="1"/>
  <c r="K272" i="4"/>
  <c r="L272" i="5" s="1"/>
  <c r="B273" i="4"/>
  <c r="C273" i="5" s="1"/>
  <c r="C273" i="4"/>
  <c r="D273" i="5" s="1"/>
  <c r="D273" i="4"/>
  <c r="E273" i="5" s="1"/>
  <c r="E273" i="4"/>
  <c r="F273" i="5" s="1"/>
  <c r="F273" i="4"/>
  <c r="G273" i="5" s="1"/>
  <c r="G273" i="4"/>
  <c r="H273" i="5" s="1"/>
  <c r="H273" i="4"/>
  <c r="I273" i="5" s="1"/>
  <c r="I273" i="4"/>
  <c r="J273" i="5" s="1"/>
  <c r="J273" i="4"/>
  <c r="K273" i="5" s="1"/>
  <c r="K273" i="4"/>
  <c r="L273" i="5" s="1"/>
  <c r="B274" i="4"/>
  <c r="C274" i="5" s="1"/>
  <c r="C274" i="4"/>
  <c r="D274" i="5" s="1"/>
  <c r="D274" i="4"/>
  <c r="E274" i="5" s="1"/>
  <c r="E274" i="4"/>
  <c r="F274" i="5" s="1"/>
  <c r="F274" i="4"/>
  <c r="G274" i="5" s="1"/>
  <c r="G274" i="4"/>
  <c r="H274" i="5" s="1"/>
  <c r="H274" i="4"/>
  <c r="I274" i="5" s="1"/>
  <c r="I274" i="4"/>
  <c r="J274" i="5" s="1"/>
  <c r="J274" i="4"/>
  <c r="K274" i="5" s="1"/>
  <c r="K274" i="4"/>
  <c r="L274" i="5" s="1"/>
  <c r="B275" i="4"/>
  <c r="C275" i="5" s="1"/>
  <c r="C275" i="4"/>
  <c r="D275" i="5" s="1"/>
  <c r="D275" i="4"/>
  <c r="E275" i="5" s="1"/>
  <c r="E275" i="4"/>
  <c r="F275" i="5" s="1"/>
  <c r="F275" i="4"/>
  <c r="G275" i="5" s="1"/>
  <c r="G275" i="4"/>
  <c r="H275" i="5" s="1"/>
  <c r="H275" i="4"/>
  <c r="I275" i="5" s="1"/>
  <c r="I275" i="4"/>
  <c r="J275" i="5" s="1"/>
  <c r="J275" i="4"/>
  <c r="K275" i="5" s="1"/>
  <c r="K275" i="4"/>
  <c r="L275" i="5" s="1"/>
  <c r="B276" i="4"/>
  <c r="C276" i="5" s="1"/>
  <c r="C276" i="4"/>
  <c r="D276" i="5" s="1"/>
  <c r="D276" i="4"/>
  <c r="E276" i="5" s="1"/>
  <c r="E276" i="4"/>
  <c r="F276" i="5" s="1"/>
  <c r="F276" i="4"/>
  <c r="G276" i="5" s="1"/>
  <c r="G276" i="4"/>
  <c r="H276" i="5" s="1"/>
  <c r="H276" i="4"/>
  <c r="I276" i="5" s="1"/>
  <c r="I276" i="4"/>
  <c r="J276" i="5" s="1"/>
  <c r="J276" i="4"/>
  <c r="K276" i="5" s="1"/>
  <c r="K276" i="4"/>
  <c r="L276" i="5" s="1"/>
  <c r="B277" i="4"/>
  <c r="C277" i="5" s="1"/>
  <c r="C277" i="4"/>
  <c r="D277" i="5" s="1"/>
  <c r="D277" i="4"/>
  <c r="E277" i="5" s="1"/>
  <c r="E277" i="4"/>
  <c r="F277" i="5" s="1"/>
  <c r="F277" i="4"/>
  <c r="G277" i="5" s="1"/>
  <c r="G277" i="4"/>
  <c r="H277" i="5" s="1"/>
  <c r="H277" i="4"/>
  <c r="I277" i="5" s="1"/>
  <c r="I277" i="4"/>
  <c r="J277" i="5" s="1"/>
  <c r="J277" i="4"/>
  <c r="K277" i="5" s="1"/>
  <c r="K277" i="4"/>
  <c r="L277" i="5" s="1"/>
  <c r="B278" i="4"/>
  <c r="C278" i="5" s="1"/>
  <c r="C278" i="4"/>
  <c r="D278" i="5" s="1"/>
  <c r="D278" i="4"/>
  <c r="E278" i="5" s="1"/>
  <c r="E278" i="4"/>
  <c r="F278" i="5" s="1"/>
  <c r="F278" i="4"/>
  <c r="G278" i="5" s="1"/>
  <c r="G278" i="4"/>
  <c r="H278" i="5" s="1"/>
  <c r="H278" i="4"/>
  <c r="I278" i="5" s="1"/>
  <c r="I278" i="4"/>
  <c r="J278" i="5" s="1"/>
  <c r="J278" i="4"/>
  <c r="K278" i="5" s="1"/>
  <c r="K278" i="4"/>
  <c r="L278" i="5" s="1"/>
  <c r="B279" i="4"/>
  <c r="C279" i="5" s="1"/>
  <c r="C279" i="4"/>
  <c r="D279" i="5" s="1"/>
  <c r="D279" i="4"/>
  <c r="E279" i="5" s="1"/>
  <c r="E279" i="4"/>
  <c r="F279" i="5" s="1"/>
  <c r="F279" i="4"/>
  <c r="G279" i="5" s="1"/>
  <c r="G279" i="4"/>
  <c r="H279" i="5" s="1"/>
  <c r="H279" i="4"/>
  <c r="I279" i="5" s="1"/>
  <c r="I279" i="4"/>
  <c r="J279" i="5" s="1"/>
  <c r="J279" i="4"/>
  <c r="K279" i="5" s="1"/>
  <c r="K279" i="4"/>
  <c r="L279" i="5" s="1"/>
  <c r="B280" i="4"/>
  <c r="C280" i="5" s="1"/>
  <c r="C280" i="4"/>
  <c r="D280" i="5" s="1"/>
  <c r="D280" i="4"/>
  <c r="E280" i="5" s="1"/>
  <c r="E280" i="4"/>
  <c r="F280" i="5" s="1"/>
  <c r="F280" i="4"/>
  <c r="G280" i="5" s="1"/>
  <c r="G280" i="4"/>
  <c r="H280" i="5" s="1"/>
  <c r="H280" i="4"/>
  <c r="I280" i="5" s="1"/>
  <c r="I280" i="4"/>
  <c r="J280" i="5" s="1"/>
  <c r="J280" i="4"/>
  <c r="K280" i="5" s="1"/>
  <c r="K280" i="4"/>
  <c r="L280" i="5" s="1"/>
  <c r="B281" i="4"/>
  <c r="C281" i="5" s="1"/>
  <c r="C281" i="4"/>
  <c r="D281" i="5" s="1"/>
  <c r="D281" i="4"/>
  <c r="E281" i="5" s="1"/>
  <c r="E281" i="4"/>
  <c r="F281" i="5" s="1"/>
  <c r="F281" i="4"/>
  <c r="G281" i="5" s="1"/>
  <c r="G281" i="4"/>
  <c r="H281" i="5" s="1"/>
  <c r="H281" i="4"/>
  <c r="I281" i="5" s="1"/>
  <c r="I281" i="4"/>
  <c r="J281" i="5" s="1"/>
  <c r="J281" i="4"/>
  <c r="K281" i="5" s="1"/>
  <c r="K281" i="4"/>
  <c r="L281" i="5" s="1"/>
  <c r="B282" i="4"/>
  <c r="C282" i="5" s="1"/>
  <c r="C282" i="4"/>
  <c r="D282" i="5" s="1"/>
  <c r="D282" i="4"/>
  <c r="E282" i="5" s="1"/>
  <c r="E282" i="4"/>
  <c r="F282" i="5" s="1"/>
  <c r="F282" i="4"/>
  <c r="G282" i="5" s="1"/>
  <c r="G282" i="4"/>
  <c r="H282" i="5" s="1"/>
  <c r="H282" i="4"/>
  <c r="I282" i="5" s="1"/>
  <c r="I282" i="4"/>
  <c r="J282" i="5" s="1"/>
  <c r="J282" i="4"/>
  <c r="K282" i="5" s="1"/>
  <c r="K282" i="4"/>
  <c r="L282" i="5" s="1"/>
  <c r="B283" i="4"/>
  <c r="C283" i="5" s="1"/>
  <c r="C283" i="4"/>
  <c r="D283" i="5" s="1"/>
  <c r="D283" i="4"/>
  <c r="E283" i="5" s="1"/>
  <c r="E283" i="4"/>
  <c r="F283" i="5" s="1"/>
  <c r="F283" i="4"/>
  <c r="G283" i="5" s="1"/>
  <c r="G283" i="4"/>
  <c r="H283" i="5" s="1"/>
  <c r="H283" i="4"/>
  <c r="I283" i="5" s="1"/>
  <c r="I283" i="4"/>
  <c r="J283" i="5" s="1"/>
  <c r="J283" i="4"/>
  <c r="K283" i="5" s="1"/>
  <c r="K283" i="4"/>
  <c r="L283" i="5" s="1"/>
  <c r="B284" i="4"/>
  <c r="C284" i="5" s="1"/>
  <c r="C284" i="4"/>
  <c r="D284" i="5" s="1"/>
  <c r="D284" i="4"/>
  <c r="E284" i="5" s="1"/>
  <c r="E284" i="4"/>
  <c r="F284" i="5" s="1"/>
  <c r="F284" i="4"/>
  <c r="G284" i="5" s="1"/>
  <c r="G284" i="4"/>
  <c r="H284" i="5" s="1"/>
  <c r="H284" i="4"/>
  <c r="I284" i="5" s="1"/>
  <c r="I284" i="4"/>
  <c r="J284" i="5" s="1"/>
  <c r="J284" i="4"/>
  <c r="K284" i="5" s="1"/>
  <c r="K284" i="4"/>
  <c r="L284" i="5" s="1"/>
  <c r="B285" i="4"/>
  <c r="C285" i="5" s="1"/>
  <c r="C285" i="4"/>
  <c r="D285" i="5" s="1"/>
  <c r="D285" i="4"/>
  <c r="E285" i="5" s="1"/>
  <c r="E285" i="4"/>
  <c r="F285" i="5" s="1"/>
  <c r="F285" i="4"/>
  <c r="G285" i="5" s="1"/>
  <c r="G285" i="4"/>
  <c r="H285" i="5" s="1"/>
  <c r="H285" i="4"/>
  <c r="I285" i="5" s="1"/>
  <c r="I285" i="4"/>
  <c r="J285" i="5" s="1"/>
  <c r="J285" i="4"/>
  <c r="K285" i="5" s="1"/>
  <c r="K285" i="4"/>
  <c r="L285" i="5" s="1"/>
  <c r="B286" i="4"/>
  <c r="C286" i="5" s="1"/>
  <c r="C286" i="4"/>
  <c r="D286" i="5" s="1"/>
  <c r="D286" i="4"/>
  <c r="E286" i="5" s="1"/>
  <c r="E286" i="4"/>
  <c r="F286" i="5" s="1"/>
  <c r="F286" i="4"/>
  <c r="G286" i="5" s="1"/>
  <c r="G286" i="4"/>
  <c r="H286" i="5" s="1"/>
  <c r="H286" i="4"/>
  <c r="I286" i="5" s="1"/>
  <c r="I286" i="4"/>
  <c r="J286" i="5" s="1"/>
  <c r="J286" i="4"/>
  <c r="K286" i="5" s="1"/>
  <c r="K286" i="4"/>
  <c r="L286" i="5" s="1"/>
  <c r="B287" i="4"/>
  <c r="C287" i="5" s="1"/>
  <c r="C287" i="4"/>
  <c r="D287" i="5" s="1"/>
  <c r="D287" i="4"/>
  <c r="E287" i="5" s="1"/>
  <c r="E287" i="4"/>
  <c r="F287" i="5" s="1"/>
  <c r="F287" i="4"/>
  <c r="G287" i="5" s="1"/>
  <c r="G287" i="4"/>
  <c r="H287" i="5" s="1"/>
  <c r="H287" i="4"/>
  <c r="I287" i="5" s="1"/>
  <c r="I287" i="4"/>
  <c r="J287" i="5" s="1"/>
  <c r="J287" i="4"/>
  <c r="K287" i="5" s="1"/>
  <c r="K287" i="4"/>
  <c r="L287" i="5" s="1"/>
  <c r="B288" i="4"/>
  <c r="C288" i="5" s="1"/>
  <c r="C288" i="4"/>
  <c r="D288" i="5" s="1"/>
  <c r="D288" i="4"/>
  <c r="E288" i="5" s="1"/>
  <c r="E288" i="4"/>
  <c r="F288" i="5" s="1"/>
  <c r="F288" i="4"/>
  <c r="G288" i="5" s="1"/>
  <c r="G288" i="4"/>
  <c r="H288" i="5" s="1"/>
  <c r="H288" i="4"/>
  <c r="I288" i="5" s="1"/>
  <c r="I288" i="4"/>
  <c r="J288" i="5" s="1"/>
  <c r="J288" i="4"/>
  <c r="K288" i="5" s="1"/>
  <c r="K288" i="4"/>
  <c r="L288" i="5" s="1"/>
  <c r="B289" i="4"/>
  <c r="C289" i="5" s="1"/>
  <c r="C289" i="4"/>
  <c r="D289" i="5" s="1"/>
  <c r="D289" i="4"/>
  <c r="E289" i="5" s="1"/>
  <c r="E289" i="4"/>
  <c r="F289" i="5" s="1"/>
  <c r="F289" i="4"/>
  <c r="G289" i="5" s="1"/>
  <c r="G289" i="4"/>
  <c r="H289" i="5" s="1"/>
  <c r="H289" i="4"/>
  <c r="I289" i="5" s="1"/>
  <c r="I289" i="4"/>
  <c r="J289" i="5" s="1"/>
  <c r="J289" i="4"/>
  <c r="K289" i="5" s="1"/>
  <c r="K289" i="4"/>
  <c r="L289" i="5" s="1"/>
  <c r="B290" i="4"/>
  <c r="C290" i="5" s="1"/>
  <c r="C290" i="4"/>
  <c r="D290" i="5" s="1"/>
  <c r="D290" i="4"/>
  <c r="E290" i="5" s="1"/>
  <c r="E290" i="4"/>
  <c r="F290" i="5" s="1"/>
  <c r="F290" i="4"/>
  <c r="G290" i="5" s="1"/>
  <c r="G290" i="4"/>
  <c r="H290" i="5" s="1"/>
  <c r="H290" i="4"/>
  <c r="I290" i="5" s="1"/>
  <c r="I290" i="4"/>
  <c r="J290" i="5" s="1"/>
  <c r="J290" i="4"/>
  <c r="K290" i="5" s="1"/>
  <c r="K290" i="4"/>
  <c r="L290" i="5" s="1"/>
  <c r="B291" i="4"/>
  <c r="C291" i="5" s="1"/>
  <c r="C291" i="4"/>
  <c r="D291" i="5" s="1"/>
  <c r="D291" i="4"/>
  <c r="E291" i="5" s="1"/>
  <c r="E291" i="4"/>
  <c r="F291" i="5" s="1"/>
  <c r="F291" i="4"/>
  <c r="G291" i="5" s="1"/>
  <c r="G291" i="4"/>
  <c r="H291" i="5" s="1"/>
  <c r="H291" i="4"/>
  <c r="I291" i="5" s="1"/>
  <c r="I291" i="4"/>
  <c r="J291" i="5" s="1"/>
  <c r="J291" i="4"/>
  <c r="K291" i="5" s="1"/>
  <c r="K291" i="4"/>
  <c r="L291" i="5" s="1"/>
  <c r="B292" i="4"/>
  <c r="C292" i="5" s="1"/>
  <c r="C292" i="4"/>
  <c r="D292" i="5" s="1"/>
  <c r="D292" i="4"/>
  <c r="E292" i="5" s="1"/>
  <c r="E292" i="4"/>
  <c r="F292" i="5" s="1"/>
  <c r="F292" i="4"/>
  <c r="G292" i="5" s="1"/>
  <c r="G292" i="4"/>
  <c r="H292" i="5" s="1"/>
  <c r="H292" i="4"/>
  <c r="I292" i="5" s="1"/>
  <c r="I292" i="4"/>
  <c r="J292" i="5" s="1"/>
  <c r="J292" i="4"/>
  <c r="K292" i="5" s="1"/>
  <c r="K292" i="4"/>
  <c r="L292" i="5" s="1"/>
  <c r="B293" i="4"/>
  <c r="C293" i="5" s="1"/>
  <c r="C293" i="4"/>
  <c r="D293" i="5" s="1"/>
  <c r="D293" i="4"/>
  <c r="E293" i="5" s="1"/>
  <c r="E293" i="4"/>
  <c r="F293" i="5" s="1"/>
  <c r="F293" i="4"/>
  <c r="G293" i="5" s="1"/>
  <c r="G293" i="4"/>
  <c r="H293" i="5" s="1"/>
  <c r="H293" i="4"/>
  <c r="I293" i="5" s="1"/>
  <c r="I293" i="4"/>
  <c r="J293" i="5" s="1"/>
  <c r="J293" i="4"/>
  <c r="K293" i="5" s="1"/>
  <c r="K293" i="4"/>
  <c r="L293" i="5" s="1"/>
  <c r="B294" i="4"/>
  <c r="C294" i="5" s="1"/>
  <c r="C294" i="4"/>
  <c r="D294" i="5" s="1"/>
  <c r="D294" i="4"/>
  <c r="E294" i="5" s="1"/>
  <c r="E294" i="4"/>
  <c r="F294" i="5" s="1"/>
  <c r="F294" i="4"/>
  <c r="G294" i="5" s="1"/>
  <c r="G294" i="4"/>
  <c r="H294" i="5" s="1"/>
  <c r="H294" i="4"/>
  <c r="I294" i="5" s="1"/>
  <c r="I294" i="4"/>
  <c r="J294" i="5" s="1"/>
  <c r="J294" i="4"/>
  <c r="K294" i="5" s="1"/>
  <c r="K294" i="4"/>
  <c r="L294" i="5" s="1"/>
  <c r="B295" i="4"/>
  <c r="C295" i="5" s="1"/>
  <c r="C295" i="4"/>
  <c r="D295" i="5" s="1"/>
  <c r="D295" i="4"/>
  <c r="E295" i="5" s="1"/>
  <c r="E295" i="4"/>
  <c r="F295" i="5" s="1"/>
  <c r="F295" i="4"/>
  <c r="G295" i="5" s="1"/>
  <c r="G295" i="4"/>
  <c r="H295" i="5" s="1"/>
  <c r="H295" i="4"/>
  <c r="I295" i="5" s="1"/>
  <c r="I295" i="4"/>
  <c r="J295" i="5" s="1"/>
  <c r="J295" i="4"/>
  <c r="K295" i="5" s="1"/>
  <c r="K295" i="4"/>
  <c r="L295" i="5" s="1"/>
  <c r="B296" i="4"/>
  <c r="C296" i="5" s="1"/>
  <c r="C296" i="4"/>
  <c r="D296" i="5" s="1"/>
  <c r="D296" i="4"/>
  <c r="E296" i="5" s="1"/>
  <c r="E296" i="4"/>
  <c r="F296" i="5" s="1"/>
  <c r="F296" i="4"/>
  <c r="G296" i="5" s="1"/>
  <c r="G296" i="4"/>
  <c r="H296" i="5" s="1"/>
  <c r="H296" i="4"/>
  <c r="I296" i="5" s="1"/>
  <c r="I296" i="4"/>
  <c r="J296" i="5" s="1"/>
  <c r="J296" i="4"/>
  <c r="K296" i="5" s="1"/>
  <c r="K296" i="4"/>
  <c r="L296" i="5" s="1"/>
  <c r="B297" i="4"/>
  <c r="C297" i="5" s="1"/>
  <c r="C297" i="4"/>
  <c r="D297" i="5" s="1"/>
  <c r="D297" i="4"/>
  <c r="E297" i="5" s="1"/>
  <c r="E297" i="4"/>
  <c r="F297" i="5" s="1"/>
  <c r="F297" i="4"/>
  <c r="G297" i="5" s="1"/>
  <c r="G297" i="4"/>
  <c r="H297" i="5" s="1"/>
  <c r="H297" i="4"/>
  <c r="I297" i="5" s="1"/>
  <c r="I297" i="4"/>
  <c r="J297" i="5" s="1"/>
  <c r="J297" i="4"/>
  <c r="K297" i="5" s="1"/>
  <c r="K297" i="4"/>
  <c r="L297" i="5" s="1"/>
  <c r="B298" i="4"/>
  <c r="C298" i="5" s="1"/>
  <c r="C298" i="4"/>
  <c r="D298" i="5" s="1"/>
  <c r="D298" i="4"/>
  <c r="E298" i="5" s="1"/>
  <c r="E298" i="4"/>
  <c r="F298" i="5" s="1"/>
  <c r="F298" i="4"/>
  <c r="G298" i="5" s="1"/>
  <c r="G298" i="4"/>
  <c r="H298" i="5" s="1"/>
  <c r="H298" i="4"/>
  <c r="I298" i="5" s="1"/>
  <c r="I298" i="4"/>
  <c r="J298" i="5" s="1"/>
  <c r="J298" i="4"/>
  <c r="K298" i="5" s="1"/>
  <c r="K298" i="4"/>
  <c r="L298" i="5" s="1"/>
  <c r="B299" i="4"/>
  <c r="C299" i="5" s="1"/>
  <c r="C299" i="4"/>
  <c r="D299" i="5" s="1"/>
  <c r="D299" i="4"/>
  <c r="E299" i="5" s="1"/>
  <c r="E299" i="4"/>
  <c r="F299" i="5" s="1"/>
  <c r="F299" i="4"/>
  <c r="G299" i="5" s="1"/>
  <c r="G299" i="4"/>
  <c r="H299" i="5" s="1"/>
  <c r="H299" i="4"/>
  <c r="I299" i="5" s="1"/>
  <c r="I299" i="4"/>
  <c r="J299" i="5" s="1"/>
  <c r="J299" i="4"/>
  <c r="K299" i="5" s="1"/>
  <c r="K299" i="4"/>
  <c r="L299" i="5" s="1"/>
  <c r="B300" i="4"/>
  <c r="C300" i="5" s="1"/>
  <c r="C300" i="4"/>
  <c r="D300" i="5" s="1"/>
  <c r="D300" i="4"/>
  <c r="E300" i="5" s="1"/>
  <c r="E300" i="4"/>
  <c r="F300" i="5" s="1"/>
  <c r="F300" i="4"/>
  <c r="G300" i="5" s="1"/>
  <c r="G300" i="4"/>
  <c r="H300" i="5" s="1"/>
  <c r="H300" i="4"/>
  <c r="I300" i="5" s="1"/>
  <c r="I300" i="4"/>
  <c r="J300" i="5" s="1"/>
  <c r="J300" i="4"/>
  <c r="K300" i="5" s="1"/>
  <c r="K300" i="4"/>
  <c r="L300" i="5" s="1"/>
  <c r="B301" i="4"/>
  <c r="C301" i="5" s="1"/>
  <c r="C301" i="4"/>
  <c r="D301" i="5" s="1"/>
  <c r="D301" i="4"/>
  <c r="E301" i="5" s="1"/>
  <c r="E301" i="4"/>
  <c r="F301" i="5" s="1"/>
  <c r="F301" i="4"/>
  <c r="G301" i="5" s="1"/>
  <c r="G301" i="4"/>
  <c r="H301" i="5" s="1"/>
  <c r="H301" i="4"/>
  <c r="I301" i="5" s="1"/>
  <c r="I301" i="4"/>
  <c r="J301" i="5" s="1"/>
  <c r="J301" i="4"/>
  <c r="K301" i="5" s="1"/>
  <c r="K301" i="4"/>
  <c r="L301" i="5" s="1"/>
  <c r="B302" i="4"/>
  <c r="C302" i="5" s="1"/>
  <c r="C302" i="4"/>
  <c r="D302" i="5" s="1"/>
  <c r="D302" i="4"/>
  <c r="E302" i="5" s="1"/>
  <c r="E302" i="4"/>
  <c r="F302" i="5" s="1"/>
  <c r="F302" i="4"/>
  <c r="G302" i="5" s="1"/>
  <c r="G302" i="4"/>
  <c r="H302" i="5" s="1"/>
  <c r="H302" i="4"/>
  <c r="I302" i="5" s="1"/>
  <c r="I302" i="4"/>
  <c r="J302" i="5" s="1"/>
  <c r="J302" i="4"/>
  <c r="K302" i="5" s="1"/>
  <c r="K302" i="4"/>
  <c r="L302" i="5" s="1"/>
  <c r="B303" i="4"/>
  <c r="C303" i="5" s="1"/>
  <c r="C303" i="4"/>
  <c r="D303" i="5" s="1"/>
  <c r="D303" i="4"/>
  <c r="E303" i="5" s="1"/>
  <c r="E303" i="4"/>
  <c r="F303" i="5" s="1"/>
  <c r="F303" i="4"/>
  <c r="G303" i="5" s="1"/>
  <c r="G303" i="4"/>
  <c r="H303" i="5" s="1"/>
  <c r="H303" i="4"/>
  <c r="I303" i="5" s="1"/>
  <c r="I303" i="4"/>
  <c r="J303" i="5" s="1"/>
  <c r="J303" i="4"/>
  <c r="K303" i="5" s="1"/>
  <c r="K303" i="4"/>
  <c r="L303" i="5" s="1"/>
  <c r="B304" i="4"/>
  <c r="C304" i="5" s="1"/>
  <c r="C304" i="4"/>
  <c r="D304" i="5" s="1"/>
  <c r="D304" i="4"/>
  <c r="E304" i="5" s="1"/>
  <c r="E304" i="4"/>
  <c r="F304" i="5" s="1"/>
  <c r="F304" i="4"/>
  <c r="G304" i="5" s="1"/>
  <c r="G304" i="4"/>
  <c r="H304" i="5" s="1"/>
  <c r="H304" i="4"/>
  <c r="I304" i="5" s="1"/>
  <c r="I304" i="4"/>
  <c r="J304" i="5" s="1"/>
  <c r="J304" i="4"/>
  <c r="K304" i="5" s="1"/>
  <c r="K304" i="4"/>
  <c r="L304" i="5" s="1"/>
  <c r="B305" i="4"/>
  <c r="C305" i="5" s="1"/>
  <c r="C305" i="4"/>
  <c r="D305" i="5" s="1"/>
  <c r="D305" i="4"/>
  <c r="E305" i="5" s="1"/>
  <c r="E305" i="4"/>
  <c r="F305" i="5" s="1"/>
  <c r="F305" i="4"/>
  <c r="G305" i="5" s="1"/>
  <c r="G305" i="4"/>
  <c r="H305" i="5" s="1"/>
  <c r="H305" i="4"/>
  <c r="I305" i="5" s="1"/>
  <c r="I305" i="4"/>
  <c r="J305" i="5" s="1"/>
  <c r="J305" i="4"/>
  <c r="K305" i="5" s="1"/>
  <c r="K305" i="4"/>
  <c r="L305" i="5" s="1"/>
  <c r="B306" i="4"/>
  <c r="C306" i="5" s="1"/>
  <c r="C306" i="4"/>
  <c r="D306" i="5" s="1"/>
  <c r="D306" i="4"/>
  <c r="E306" i="5" s="1"/>
  <c r="E306" i="4"/>
  <c r="F306" i="5" s="1"/>
  <c r="F306" i="4"/>
  <c r="G306" i="5" s="1"/>
  <c r="G306" i="4"/>
  <c r="H306" i="5" s="1"/>
  <c r="H306" i="4"/>
  <c r="I306" i="5" s="1"/>
  <c r="I306" i="4"/>
  <c r="J306" i="5" s="1"/>
  <c r="J306" i="4"/>
  <c r="K306" i="5" s="1"/>
  <c r="K306" i="4"/>
  <c r="L306" i="5" s="1"/>
  <c r="B307" i="4"/>
  <c r="C307" i="5" s="1"/>
  <c r="C307" i="4"/>
  <c r="D307" i="5" s="1"/>
  <c r="D307" i="4"/>
  <c r="E307" i="5" s="1"/>
  <c r="E307" i="4"/>
  <c r="F307" i="5" s="1"/>
  <c r="F307" i="4"/>
  <c r="G307" i="5" s="1"/>
  <c r="G307" i="4"/>
  <c r="H307" i="5" s="1"/>
  <c r="H307" i="4"/>
  <c r="I307" i="5" s="1"/>
  <c r="I307" i="4"/>
  <c r="J307" i="5" s="1"/>
  <c r="J307" i="4"/>
  <c r="K307" i="5" s="1"/>
  <c r="K307" i="4"/>
  <c r="L307" i="5" s="1"/>
  <c r="B308" i="4"/>
  <c r="C308" i="5" s="1"/>
  <c r="C308" i="4"/>
  <c r="D308" i="5" s="1"/>
  <c r="D308" i="4"/>
  <c r="E308" i="5" s="1"/>
  <c r="E308" i="4"/>
  <c r="F308" i="5" s="1"/>
  <c r="F308" i="4"/>
  <c r="G308" i="5" s="1"/>
  <c r="G308" i="4"/>
  <c r="H308" i="5" s="1"/>
  <c r="H308" i="4"/>
  <c r="I308" i="5" s="1"/>
  <c r="I308" i="4"/>
  <c r="J308" i="5" s="1"/>
  <c r="J308" i="4"/>
  <c r="K308" i="5" s="1"/>
  <c r="K308" i="4"/>
  <c r="L308" i="5" s="1"/>
  <c r="B309" i="4"/>
  <c r="C309" i="5" s="1"/>
  <c r="C309" i="4"/>
  <c r="D309" i="5" s="1"/>
  <c r="D309" i="4"/>
  <c r="E309" i="5" s="1"/>
  <c r="E309" i="4"/>
  <c r="F309" i="5" s="1"/>
  <c r="F309" i="4"/>
  <c r="G309" i="5" s="1"/>
  <c r="G309" i="4"/>
  <c r="H309" i="5" s="1"/>
  <c r="H309" i="4"/>
  <c r="I309" i="5" s="1"/>
  <c r="I309" i="4"/>
  <c r="J309" i="5" s="1"/>
  <c r="J309" i="4"/>
  <c r="K309" i="5" s="1"/>
  <c r="K309" i="4"/>
  <c r="L309" i="5" s="1"/>
  <c r="B310" i="4"/>
  <c r="C310" i="5" s="1"/>
  <c r="C310" i="4"/>
  <c r="D310" i="5" s="1"/>
  <c r="D310" i="4"/>
  <c r="E310" i="5" s="1"/>
  <c r="E310" i="4"/>
  <c r="F310" i="5" s="1"/>
  <c r="F310" i="4"/>
  <c r="G310" i="5" s="1"/>
  <c r="G310" i="4"/>
  <c r="H310" i="5" s="1"/>
  <c r="H310" i="4"/>
  <c r="I310" i="5" s="1"/>
  <c r="I310" i="4"/>
  <c r="J310" i="5" s="1"/>
  <c r="J310" i="4"/>
  <c r="K310" i="5" s="1"/>
  <c r="K310" i="4"/>
  <c r="L310" i="5" s="1"/>
  <c r="B311" i="4"/>
  <c r="C311" i="5" s="1"/>
  <c r="C311" i="4"/>
  <c r="D311" i="5" s="1"/>
  <c r="D311" i="4"/>
  <c r="E311" i="5" s="1"/>
  <c r="E311" i="4"/>
  <c r="F311" i="5" s="1"/>
  <c r="F311" i="4"/>
  <c r="G311" i="5" s="1"/>
  <c r="G311" i="4"/>
  <c r="H311" i="5" s="1"/>
  <c r="H311" i="4"/>
  <c r="I311" i="5" s="1"/>
  <c r="I311" i="4"/>
  <c r="J311" i="5" s="1"/>
  <c r="J311" i="4"/>
  <c r="K311" i="5" s="1"/>
  <c r="K311" i="4"/>
  <c r="L311" i="5" s="1"/>
  <c r="B312" i="4"/>
  <c r="C312" i="5" s="1"/>
  <c r="C312" i="4"/>
  <c r="D312" i="5" s="1"/>
  <c r="D312" i="4"/>
  <c r="E312" i="5" s="1"/>
  <c r="E312" i="4"/>
  <c r="F312" i="5" s="1"/>
  <c r="F312" i="4"/>
  <c r="G312" i="5" s="1"/>
  <c r="G312" i="4"/>
  <c r="H312" i="5" s="1"/>
  <c r="H312" i="4"/>
  <c r="I312" i="5" s="1"/>
  <c r="I312" i="4"/>
  <c r="J312" i="5" s="1"/>
  <c r="J312" i="4"/>
  <c r="K312" i="5" s="1"/>
  <c r="K312" i="4"/>
  <c r="L312" i="5" s="1"/>
  <c r="B313" i="4"/>
  <c r="C313" i="5" s="1"/>
  <c r="C313" i="4"/>
  <c r="D313" i="5" s="1"/>
  <c r="D313" i="4"/>
  <c r="E313" i="5" s="1"/>
  <c r="E313" i="4"/>
  <c r="F313" i="5" s="1"/>
  <c r="F313" i="4"/>
  <c r="G313" i="5" s="1"/>
  <c r="G313" i="4"/>
  <c r="H313" i="5" s="1"/>
  <c r="H313" i="4"/>
  <c r="I313" i="5" s="1"/>
  <c r="I313" i="4"/>
  <c r="J313" i="5" s="1"/>
  <c r="J313" i="4"/>
  <c r="K313" i="5" s="1"/>
  <c r="K313" i="4"/>
  <c r="L313" i="5" s="1"/>
  <c r="B314" i="4"/>
  <c r="C314" i="5" s="1"/>
  <c r="C314" i="4"/>
  <c r="D314" i="5" s="1"/>
  <c r="D314" i="4"/>
  <c r="E314" i="5" s="1"/>
  <c r="E314" i="4"/>
  <c r="F314" i="5" s="1"/>
  <c r="F314" i="4"/>
  <c r="G314" i="5" s="1"/>
  <c r="G314" i="4"/>
  <c r="H314" i="5" s="1"/>
  <c r="H314" i="4"/>
  <c r="I314" i="5" s="1"/>
  <c r="I314" i="4"/>
  <c r="J314" i="5" s="1"/>
  <c r="J314" i="4"/>
  <c r="K314" i="5" s="1"/>
  <c r="K314" i="4"/>
  <c r="L314" i="5" s="1"/>
  <c r="B315" i="4"/>
  <c r="C315" i="5" s="1"/>
  <c r="C315" i="4"/>
  <c r="D315" i="5" s="1"/>
  <c r="D315" i="4"/>
  <c r="E315" i="5" s="1"/>
  <c r="E315" i="4"/>
  <c r="F315" i="5" s="1"/>
  <c r="F315" i="4"/>
  <c r="G315" i="5" s="1"/>
  <c r="G315" i="4"/>
  <c r="H315" i="5" s="1"/>
  <c r="H315" i="4"/>
  <c r="I315" i="5" s="1"/>
  <c r="I315" i="4"/>
  <c r="J315" i="5" s="1"/>
  <c r="J315" i="4"/>
  <c r="K315" i="5" s="1"/>
  <c r="K315" i="4"/>
  <c r="L315" i="5" s="1"/>
  <c r="B316" i="4"/>
  <c r="C316" i="5" s="1"/>
  <c r="C316" i="4"/>
  <c r="D316" i="5" s="1"/>
  <c r="D316" i="4"/>
  <c r="E316" i="5" s="1"/>
  <c r="E316" i="4"/>
  <c r="F316" i="5" s="1"/>
  <c r="F316" i="4"/>
  <c r="G316" i="5" s="1"/>
  <c r="G316" i="4"/>
  <c r="H316" i="5" s="1"/>
  <c r="H316" i="4"/>
  <c r="I316" i="5" s="1"/>
  <c r="I316" i="4"/>
  <c r="J316" i="5" s="1"/>
  <c r="J316" i="4"/>
  <c r="K316" i="5" s="1"/>
  <c r="K316" i="4"/>
  <c r="L316" i="5" s="1"/>
  <c r="B317" i="4"/>
  <c r="C317" i="5" s="1"/>
  <c r="C317" i="4"/>
  <c r="D317" i="5" s="1"/>
  <c r="D317" i="4"/>
  <c r="E317" i="5" s="1"/>
  <c r="E317" i="4"/>
  <c r="F317" i="5" s="1"/>
  <c r="F317" i="4"/>
  <c r="G317" i="5" s="1"/>
  <c r="G317" i="4"/>
  <c r="H317" i="5" s="1"/>
  <c r="H317" i="4"/>
  <c r="I317" i="5" s="1"/>
  <c r="I317" i="4"/>
  <c r="J317" i="5" s="1"/>
  <c r="J317" i="4"/>
  <c r="K317" i="5" s="1"/>
  <c r="K317" i="4"/>
  <c r="L317" i="5" s="1"/>
  <c r="B318" i="4"/>
  <c r="C318" i="5" s="1"/>
  <c r="C318" i="4"/>
  <c r="D318" i="5" s="1"/>
  <c r="D318" i="4"/>
  <c r="E318" i="5" s="1"/>
  <c r="E318" i="4"/>
  <c r="F318" i="5" s="1"/>
  <c r="F318" i="4"/>
  <c r="G318" i="5" s="1"/>
  <c r="G318" i="4"/>
  <c r="H318" i="5" s="1"/>
  <c r="H318" i="4"/>
  <c r="I318" i="5" s="1"/>
  <c r="I318" i="4"/>
  <c r="J318" i="5" s="1"/>
  <c r="J318" i="4"/>
  <c r="K318" i="5" s="1"/>
  <c r="K318" i="4"/>
  <c r="L318" i="5" s="1"/>
  <c r="B319" i="4"/>
  <c r="C319" i="5" s="1"/>
  <c r="C319" i="4"/>
  <c r="D319" i="5" s="1"/>
  <c r="D319" i="4"/>
  <c r="E319" i="5" s="1"/>
  <c r="E319" i="4"/>
  <c r="F319" i="5" s="1"/>
  <c r="F319" i="4"/>
  <c r="G319" i="5" s="1"/>
  <c r="G319" i="4"/>
  <c r="H319" i="5" s="1"/>
  <c r="H319" i="4"/>
  <c r="I319" i="5" s="1"/>
  <c r="I319" i="4"/>
  <c r="J319" i="5" s="1"/>
  <c r="J319" i="4"/>
  <c r="K319" i="5" s="1"/>
  <c r="K319" i="4"/>
  <c r="L319" i="5" s="1"/>
  <c r="B320" i="4"/>
  <c r="C320" i="5" s="1"/>
  <c r="C320" i="4"/>
  <c r="D320" i="5" s="1"/>
  <c r="D320" i="4"/>
  <c r="E320" i="5" s="1"/>
  <c r="E320" i="4"/>
  <c r="F320" i="5" s="1"/>
  <c r="F320" i="4"/>
  <c r="G320" i="5" s="1"/>
  <c r="G320" i="4"/>
  <c r="H320" i="5" s="1"/>
  <c r="H320" i="4"/>
  <c r="I320" i="5" s="1"/>
  <c r="I320" i="4"/>
  <c r="J320" i="5" s="1"/>
  <c r="J320" i="4"/>
  <c r="K320" i="5" s="1"/>
  <c r="K320" i="4"/>
  <c r="L320" i="5" s="1"/>
  <c r="B321" i="4"/>
  <c r="C321" i="5" s="1"/>
  <c r="C321" i="4"/>
  <c r="D321" i="5" s="1"/>
  <c r="D321" i="4"/>
  <c r="E321" i="5" s="1"/>
  <c r="E321" i="4"/>
  <c r="F321" i="5" s="1"/>
  <c r="F321" i="4"/>
  <c r="G321" i="5" s="1"/>
  <c r="G321" i="4"/>
  <c r="H321" i="5" s="1"/>
  <c r="H321" i="4"/>
  <c r="I321" i="5" s="1"/>
  <c r="I321" i="4"/>
  <c r="J321" i="5" s="1"/>
  <c r="J321" i="4"/>
  <c r="K321" i="5" s="1"/>
  <c r="K321" i="4"/>
  <c r="L321" i="5" s="1"/>
  <c r="B322" i="4"/>
  <c r="C322" i="5" s="1"/>
  <c r="C322" i="4"/>
  <c r="D322" i="5" s="1"/>
  <c r="D322" i="4"/>
  <c r="E322" i="5" s="1"/>
  <c r="E322" i="4"/>
  <c r="F322" i="5" s="1"/>
  <c r="F322" i="4"/>
  <c r="G322" i="5" s="1"/>
  <c r="G322" i="4"/>
  <c r="H322" i="5" s="1"/>
  <c r="H322" i="4"/>
  <c r="I322" i="5" s="1"/>
  <c r="I322" i="4"/>
  <c r="J322" i="5" s="1"/>
  <c r="J322" i="4"/>
  <c r="K322" i="5" s="1"/>
  <c r="K322" i="4"/>
  <c r="L322" i="5" s="1"/>
  <c r="B323" i="4"/>
  <c r="C323" i="5" s="1"/>
  <c r="C323" i="4"/>
  <c r="D323" i="5" s="1"/>
  <c r="D323" i="4"/>
  <c r="E323" i="5" s="1"/>
  <c r="E323" i="4"/>
  <c r="F323" i="5" s="1"/>
  <c r="F323" i="4"/>
  <c r="G323" i="5" s="1"/>
  <c r="G323" i="4"/>
  <c r="H323" i="5" s="1"/>
  <c r="H323" i="4"/>
  <c r="I323" i="5" s="1"/>
  <c r="I323" i="4"/>
  <c r="J323" i="5" s="1"/>
  <c r="J323" i="4"/>
  <c r="K323" i="5" s="1"/>
  <c r="K323" i="4"/>
  <c r="L323" i="5" s="1"/>
  <c r="B324" i="4"/>
  <c r="C324" i="5" s="1"/>
  <c r="C324" i="4"/>
  <c r="D324" i="5" s="1"/>
  <c r="D324" i="4"/>
  <c r="E324" i="5" s="1"/>
  <c r="E324" i="4"/>
  <c r="F324" i="5" s="1"/>
  <c r="F324" i="4"/>
  <c r="G324" i="5" s="1"/>
  <c r="G324" i="4"/>
  <c r="H324" i="5" s="1"/>
  <c r="H324" i="4"/>
  <c r="I324" i="5" s="1"/>
  <c r="I324" i="4"/>
  <c r="J324" i="5" s="1"/>
  <c r="J324" i="4"/>
  <c r="K324" i="5" s="1"/>
  <c r="K324" i="4"/>
  <c r="L324" i="5" s="1"/>
  <c r="B325" i="4"/>
  <c r="C325" i="5" s="1"/>
  <c r="C325" i="4"/>
  <c r="D325" i="5" s="1"/>
  <c r="D325" i="4"/>
  <c r="E325" i="5" s="1"/>
  <c r="E325" i="4"/>
  <c r="F325" i="5" s="1"/>
  <c r="F325" i="4"/>
  <c r="G325" i="5" s="1"/>
  <c r="G325" i="4"/>
  <c r="H325" i="5" s="1"/>
  <c r="H325" i="4"/>
  <c r="I325" i="5" s="1"/>
  <c r="I325" i="4"/>
  <c r="J325" i="5" s="1"/>
  <c r="J325" i="4"/>
  <c r="K325" i="5" s="1"/>
  <c r="K325" i="4"/>
  <c r="L325" i="5" s="1"/>
  <c r="B326" i="4"/>
  <c r="C326" i="5" s="1"/>
  <c r="C326" i="4"/>
  <c r="D326" i="5" s="1"/>
  <c r="D326" i="4"/>
  <c r="E326" i="5" s="1"/>
  <c r="E326" i="4"/>
  <c r="F326" i="5" s="1"/>
  <c r="F326" i="4"/>
  <c r="G326" i="5" s="1"/>
  <c r="G326" i="4"/>
  <c r="H326" i="5" s="1"/>
  <c r="H326" i="4"/>
  <c r="I326" i="5" s="1"/>
  <c r="I326" i="4"/>
  <c r="J326" i="5" s="1"/>
  <c r="J326" i="4"/>
  <c r="K326" i="5" s="1"/>
  <c r="K326" i="4"/>
  <c r="L326" i="5" s="1"/>
  <c r="B327" i="4"/>
  <c r="C327" i="5" s="1"/>
  <c r="C327" i="4"/>
  <c r="D327" i="5" s="1"/>
  <c r="D327" i="4"/>
  <c r="E327" i="5" s="1"/>
  <c r="E327" i="4"/>
  <c r="F327" i="5" s="1"/>
  <c r="F327" i="4"/>
  <c r="G327" i="5" s="1"/>
  <c r="G327" i="4"/>
  <c r="H327" i="5" s="1"/>
  <c r="H327" i="4"/>
  <c r="I327" i="5" s="1"/>
  <c r="I327" i="4"/>
  <c r="J327" i="5" s="1"/>
  <c r="J327" i="4"/>
  <c r="K327" i="5" s="1"/>
  <c r="K327" i="4"/>
  <c r="L327" i="5" s="1"/>
  <c r="B328" i="4"/>
  <c r="C328" i="5" s="1"/>
  <c r="C328" i="4"/>
  <c r="D328" i="5" s="1"/>
  <c r="D328" i="4"/>
  <c r="E328" i="5" s="1"/>
  <c r="E328" i="4"/>
  <c r="F328" i="5" s="1"/>
  <c r="F328" i="4"/>
  <c r="G328" i="5" s="1"/>
  <c r="G328" i="4"/>
  <c r="H328" i="5" s="1"/>
  <c r="H328" i="4"/>
  <c r="I328" i="5" s="1"/>
  <c r="I328" i="4"/>
  <c r="J328" i="5" s="1"/>
  <c r="J328" i="4"/>
  <c r="K328" i="5" s="1"/>
  <c r="K328" i="4"/>
  <c r="L328" i="5" s="1"/>
  <c r="B329" i="4"/>
  <c r="C329" i="5" s="1"/>
  <c r="C329" i="4"/>
  <c r="D329" i="5" s="1"/>
  <c r="D329" i="4"/>
  <c r="E329" i="5" s="1"/>
  <c r="E329" i="4"/>
  <c r="F329" i="5" s="1"/>
  <c r="F329" i="4"/>
  <c r="G329" i="5" s="1"/>
  <c r="G329" i="4"/>
  <c r="H329" i="5" s="1"/>
  <c r="H329" i="4"/>
  <c r="I329" i="5" s="1"/>
  <c r="I329" i="4"/>
  <c r="J329" i="5" s="1"/>
  <c r="J329" i="4"/>
  <c r="K329" i="5" s="1"/>
  <c r="K329" i="4"/>
  <c r="L329" i="5" s="1"/>
  <c r="B330" i="4"/>
  <c r="C330" i="5" s="1"/>
  <c r="C330" i="4"/>
  <c r="D330" i="5" s="1"/>
  <c r="D330" i="4"/>
  <c r="E330" i="5" s="1"/>
  <c r="E330" i="4"/>
  <c r="F330" i="5" s="1"/>
  <c r="F330" i="4"/>
  <c r="G330" i="5" s="1"/>
  <c r="G330" i="4"/>
  <c r="H330" i="5" s="1"/>
  <c r="H330" i="4"/>
  <c r="I330" i="5" s="1"/>
  <c r="I330" i="4"/>
  <c r="J330" i="5" s="1"/>
  <c r="J330" i="4"/>
  <c r="K330" i="5" s="1"/>
  <c r="K330" i="4"/>
  <c r="L330" i="5" s="1"/>
  <c r="B331" i="4"/>
  <c r="C331" i="5" s="1"/>
  <c r="C331" i="4"/>
  <c r="D331" i="5" s="1"/>
  <c r="D331" i="4"/>
  <c r="E331" i="5" s="1"/>
  <c r="E331" i="4"/>
  <c r="F331" i="5" s="1"/>
  <c r="F331" i="4"/>
  <c r="G331" i="5" s="1"/>
  <c r="G331" i="4"/>
  <c r="H331" i="5" s="1"/>
  <c r="H331" i="4"/>
  <c r="I331" i="5" s="1"/>
  <c r="I331" i="4"/>
  <c r="J331" i="5" s="1"/>
  <c r="J331" i="4"/>
  <c r="K331" i="5" s="1"/>
  <c r="K331" i="4"/>
  <c r="L331" i="5" s="1"/>
  <c r="B332" i="4"/>
  <c r="C332" i="5" s="1"/>
  <c r="C332" i="4"/>
  <c r="D332" i="5" s="1"/>
  <c r="D332" i="4"/>
  <c r="E332" i="5" s="1"/>
  <c r="E332" i="4"/>
  <c r="F332" i="5" s="1"/>
  <c r="F332" i="4"/>
  <c r="G332" i="5" s="1"/>
  <c r="G332" i="4"/>
  <c r="H332" i="5" s="1"/>
  <c r="H332" i="4"/>
  <c r="I332" i="5" s="1"/>
  <c r="I332" i="4"/>
  <c r="J332" i="5" s="1"/>
  <c r="J332" i="4"/>
  <c r="K332" i="5" s="1"/>
  <c r="K332" i="4"/>
  <c r="L332" i="5" s="1"/>
  <c r="B333" i="4"/>
  <c r="C333" i="5" s="1"/>
  <c r="C333" i="4"/>
  <c r="D333" i="5" s="1"/>
  <c r="D333" i="4"/>
  <c r="E333" i="5" s="1"/>
  <c r="E333" i="4"/>
  <c r="F333" i="5" s="1"/>
  <c r="F333" i="4"/>
  <c r="G333" i="5" s="1"/>
  <c r="G333" i="4"/>
  <c r="H333" i="5" s="1"/>
  <c r="H333" i="4"/>
  <c r="I333" i="5" s="1"/>
  <c r="I333" i="4"/>
  <c r="J333" i="5" s="1"/>
  <c r="J333" i="4"/>
  <c r="K333" i="5" s="1"/>
  <c r="K333" i="4"/>
  <c r="L333" i="5" s="1"/>
  <c r="B334" i="4"/>
  <c r="C334" i="5" s="1"/>
  <c r="C334" i="4"/>
  <c r="D334" i="5" s="1"/>
  <c r="D334" i="4"/>
  <c r="E334" i="5" s="1"/>
  <c r="E334" i="4"/>
  <c r="F334" i="5" s="1"/>
  <c r="F334" i="4"/>
  <c r="G334" i="5" s="1"/>
  <c r="G334" i="4"/>
  <c r="H334" i="5" s="1"/>
  <c r="H334" i="4"/>
  <c r="I334" i="5" s="1"/>
  <c r="I334" i="4"/>
  <c r="J334" i="5" s="1"/>
  <c r="J334" i="4"/>
  <c r="K334" i="5" s="1"/>
  <c r="K334" i="4"/>
  <c r="L334" i="5" s="1"/>
  <c r="B335" i="4"/>
  <c r="C335" i="5" s="1"/>
  <c r="C335" i="4"/>
  <c r="D335" i="5" s="1"/>
  <c r="D335" i="4"/>
  <c r="E335" i="5" s="1"/>
  <c r="E335" i="4"/>
  <c r="F335" i="5" s="1"/>
  <c r="F335" i="4"/>
  <c r="G335" i="5" s="1"/>
  <c r="G335" i="4"/>
  <c r="H335" i="5" s="1"/>
  <c r="H335" i="4"/>
  <c r="I335" i="5" s="1"/>
  <c r="I335" i="4"/>
  <c r="J335" i="5" s="1"/>
  <c r="J335" i="4"/>
  <c r="K335" i="5" s="1"/>
  <c r="K335" i="4"/>
  <c r="L335" i="5" s="1"/>
  <c r="B336" i="4"/>
  <c r="C336" i="5" s="1"/>
  <c r="C336" i="4"/>
  <c r="D336" i="5" s="1"/>
  <c r="D336" i="4"/>
  <c r="E336" i="5" s="1"/>
  <c r="E336" i="4"/>
  <c r="F336" i="5" s="1"/>
  <c r="F336" i="4"/>
  <c r="G336" i="5" s="1"/>
  <c r="G336" i="4"/>
  <c r="H336" i="5" s="1"/>
  <c r="H336" i="4"/>
  <c r="I336" i="5" s="1"/>
  <c r="I336" i="4"/>
  <c r="J336" i="5" s="1"/>
  <c r="J336" i="4"/>
  <c r="K336" i="5" s="1"/>
  <c r="K336" i="4"/>
  <c r="L336" i="5" s="1"/>
  <c r="B337" i="4"/>
  <c r="C337" i="5" s="1"/>
  <c r="C337" i="4"/>
  <c r="D337" i="5" s="1"/>
  <c r="D337" i="4"/>
  <c r="E337" i="5" s="1"/>
  <c r="E337" i="4"/>
  <c r="F337" i="5" s="1"/>
  <c r="F337" i="4"/>
  <c r="G337" i="5" s="1"/>
  <c r="G337" i="4"/>
  <c r="H337" i="5" s="1"/>
  <c r="H337" i="4"/>
  <c r="I337" i="5" s="1"/>
  <c r="I337" i="4"/>
  <c r="J337" i="5" s="1"/>
  <c r="J337" i="4"/>
  <c r="K337" i="5" s="1"/>
  <c r="K337" i="4"/>
  <c r="L337" i="5" s="1"/>
  <c r="B338" i="4"/>
  <c r="C338" i="5" s="1"/>
  <c r="C338" i="4"/>
  <c r="D338" i="5" s="1"/>
  <c r="D338" i="4"/>
  <c r="E338" i="5" s="1"/>
  <c r="E338" i="4"/>
  <c r="F338" i="5" s="1"/>
  <c r="F338" i="4"/>
  <c r="G338" i="5" s="1"/>
  <c r="G338" i="4"/>
  <c r="H338" i="5" s="1"/>
  <c r="H338" i="4"/>
  <c r="I338" i="5" s="1"/>
  <c r="I338" i="4"/>
  <c r="J338" i="5" s="1"/>
  <c r="J338" i="4"/>
  <c r="K338" i="5" s="1"/>
  <c r="K338" i="4"/>
  <c r="L338" i="5" s="1"/>
  <c r="B339" i="4"/>
  <c r="C339" i="5" s="1"/>
  <c r="C339" i="4"/>
  <c r="D339" i="5" s="1"/>
  <c r="D339" i="4"/>
  <c r="E339" i="5" s="1"/>
  <c r="E339" i="4"/>
  <c r="F339" i="5" s="1"/>
  <c r="F339" i="4"/>
  <c r="G339" i="5" s="1"/>
  <c r="G339" i="4"/>
  <c r="H339" i="5" s="1"/>
  <c r="H339" i="4"/>
  <c r="I339" i="5" s="1"/>
  <c r="I339" i="4"/>
  <c r="J339" i="5" s="1"/>
  <c r="J339" i="4"/>
  <c r="K339" i="5" s="1"/>
  <c r="K339" i="4"/>
  <c r="L339" i="5" s="1"/>
  <c r="B340" i="4"/>
  <c r="C340" i="5" s="1"/>
  <c r="C340" i="4"/>
  <c r="D340" i="5" s="1"/>
  <c r="D340" i="4"/>
  <c r="E340" i="5" s="1"/>
  <c r="E340" i="4"/>
  <c r="F340" i="5" s="1"/>
  <c r="F340" i="4"/>
  <c r="G340" i="5" s="1"/>
  <c r="G340" i="4"/>
  <c r="H340" i="5" s="1"/>
  <c r="H340" i="4"/>
  <c r="I340" i="5" s="1"/>
  <c r="I340" i="4"/>
  <c r="J340" i="5" s="1"/>
  <c r="J340" i="4"/>
  <c r="K340" i="5" s="1"/>
  <c r="K340" i="4"/>
  <c r="L340" i="5" s="1"/>
  <c r="B341" i="4"/>
  <c r="C341" i="5" s="1"/>
  <c r="C341" i="4"/>
  <c r="D341" i="5" s="1"/>
  <c r="D341" i="4"/>
  <c r="E341" i="5" s="1"/>
  <c r="E341" i="4"/>
  <c r="F341" i="5" s="1"/>
  <c r="F341" i="4"/>
  <c r="G341" i="5" s="1"/>
  <c r="G341" i="4"/>
  <c r="H341" i="5" s="1"/>
  <c r="H341" i="4"/>
  <c r="I341" i="5" s="1"/>
  <c r="I341" i="4"/>
  <c r="J341" i="5" s="1"/>
  <c r="J341" i="4"/>
  <c r="K341" i="5" s="1"/>
  <c r="K341" i="4"/>
  <c r="L341" i="5" s="1"/>
  <c r="B342" i="4"/>
  <c r="C342" i="5" s="1"/>
  <c r="C342" i="4"/>
  <c r="D342" i="5" s="1"/>
  <c r="D342" i="4"/>
  <c r="E342" i="5" s="1"/>
  <c r="E342" i="4"/>
  <c r="F342" i="5" s="1"/>
  <c r="F342" i="4"/>
  <c r="G342" i="5" s="1"/>
  <c r="G342" i="4"/>
  <c r="H342" i="5" s="1"/>
  <c r="H342" i="4"/>
  <c r="I342" i="5" s="1"/>
  <c r="I342" i="4"/>
  <c r="J342" i="5" s="1"/>
  <c r="J342" i="4"/>
  <c r="K342" i="5" s="1"/>
  <c r="K342" i="4"/>
  <c r="L342" i="5" s="1"/>
  <c r="B343" i="4"/>
  <c r="C343" i="5" s="1"/>
  <c r="C343" i="4"/>
  <c r="D343" i="5" s="1"/>
  <c r="D343" i="4"/>
  <c r="E343" i="5" s="1"/>
  <c r="E343" i="4"/>
  <c r="F343" i="5" s="1"/>
  <c r="F343" i="4"/>
  <c r="G343" i="5" s="1"/>
  <c r="G343" i="4"/>
  <c r="H343" i="5" s="1"/>
  <c r="H343" i="4"/>
  <c r="I343" i="5" s="1"/>
  <c r="I343" i="4"/>
  <c r="J343" i="5" s="1"/>
  <c r="J343" i="4"/>
  <c r="K343" i="5" s="1"/>
  <c r="K343" i="4"/>
  <c r="L343" i="5" s="1"/>
  <c r="B344" i="4"/>
  <c r="C344" i="5" s="1"/>
  <c r="C344" i="4"/>
  <c r="D344" i="5" s="1"/>
  <c r="D344" i="4"/>
  <c r="E344" i="5" s="1"/>
  <c r="E344" i="4"/>
  <c r="F344" i="5" s="1"/>
  <c r="F344" i="4"/>
  <c r="G344" i="5" s="1"/>
  <c r="G344" i="4"/>
  <c r="H344" i="5" s="1"/>
  <c r="H344" i="4"/>
  <c r="I344" i="5" s="1"/>
  <c r="I344" i="4"/>
  <c r="J344" i="5" s="1"/>
  <c r="J344" i="4"/>
  <c r="K344" i="5" s="1"/>
  <c r="K344" i="4"/>
  <c r="L344" i="5" s="1"/>
  <c r="B345" i="4"/>
  <c r="C345" i="5" s="1"/>
  <c r="C345" i="4"/>
  <c r="D345" i="5" s="1"/>
  <c r="D345" i="4"/>
  <c r="E345" i="5" s="1"/>
  <c r="E345" i="4"/>
  <c r="F345" i="5" s="1"/>
  <c r="F345" i="4"/>
  <c r="G345" i="5" s="1"/>
  <c r="G345" i="4"/>
  <c r="H345" i="5" s="1"/>
  <c r="H345" i="4"/>
  <c r="I345" i="5" s="1"/>
  <c r="I345" i="4"/>
  <c r="J345" i="5" s="1"/>
  <c r="J345" i="4"/>
  <c r="K345" i="5" s="1"/>
  <c r="K345" i="4"/>
  <c r="L345" i="5" s="1"/>
  <c r="B346" i="4"/>
  <c r="C346" i="5" s="1"/>
  <c r="C346" i="4"/>
  <c r="D346" i="5" s="1"/>
  <c r="D346" i="4"/>
  <c r="E346" i="5" s="1"/>
  <c r="E346" i="4"/>
  <c r="F346" i="5" s="1"/>
  <c r="F346" i="4"/>
  <c r="G346" i="5" s="1"/>
  <c r="G346" i="4"/>
  <c r="H346" i="5" s="1"/>
  <c r="H346" i="4"/>
  <c r="I346" i="5" s="1"/>
  <c r="I346" i="4"/>
  <c r="J346" i="5" s="1"/>
  <c r="J346" i="4"/>
  <c r="K346" i="5" s="1"/>
  <c r="K346" i="4"/>
  <c r="L346" i="5" s="1"/>
  <c r="B347" i="4"/>
  <c r="C347" i="5" s="1"/>
  <c r="C347" i="4"/>
  <c r="D347" i="5" s="1"/>
  <c r="D347" i="4"/>
  <c r="E347" i="5" s="1"/>
  <c r="E347" i="4"/>
  <c r="F347" i="5" s="1"/>
  <c r="F347" i="4"/>
  <c r="G347" i="5" s="1"/>
  <c r="G347" i="4"/>
  <c r="H347" i="5" s="1"/>
  <c r="H347" i="4"/>
  <c r="I347" i="5" s="1"/>
  <c r="I347" i="4"/>
  <c r="J347" i="5" s="1"/>
  <c r="J347" i="4"/>
  <c r="K347" i="5" s="1"/>
  <c r="K347" i="4"/>
  <c r="L347" i="5" s="1"/>
  <c r="B348" i="4"/>
  <c r="C348" i="5" s="1"/>
  <c r="C348" i="4"/>
  <c r="D348" i="5" s="1"/>
  <c r="D348" i="4"/>
  <c r="E348" i="5" s="1"/>
  <c r="E348" i="4"/>
  <c r="F348" i="5" s="1"/>
  <c r="F348" i="4"/>
  <c r="G348" i="5" s="1"/>
  <c r="G348" i="4"/>
  <c r="H348" i="5" s="1"/>
  <c r="H348" i="4"/>
  <c r="I348" i="5" s="1"/>
  <c r="I348" i="4"/>
  <c r="J348" i="5" s="1"/>
  <c r="J348" i="4"/>
  <c r="K348" i="5" s="1"/>
  <c r="K348" i="4"/>
  <c r="L348" i="5" s="1"/>
  <c r="B349" i="4"/>
  <c r="C349" i="5" s="1"/>
  <c r="C349" i="4"/>
  <c r="D349" i="5" s="1"/>
  <c r="D349" i="4"/>
  <c r="E349" i="5" s="1"/>
  <c r="E349" i="4"/>
  <c r="F349" i="5" s="1"/>
  <c r="F349" i="4"/>
  <c r="G349" i="5" s="1"/>
  <c r="G349" i="4"/>
  <c r="H349" i="5" s="1"/>
  <c r="H349" i="4"/>
  <c r="I349" i="5" s="1"/>
  <c r="I349" i="4"/>
  <c r="J349" i="5" s="1"/>
  <c r="J349" i="4"/>
  <c r="K349" i="5" s="1"/>
  <c r="K349" i="4"/>
  <c r="L349" i="5" s="1"/>
  <c r="B350" i="4"/>
  <c r="C350" i="5" s="1"/>
  <c r="C350" i="4"/>
  <c r="D350" i="5" s="1"/>
  <c r="D350" i="4"/>
  <c r="E350" i="5" s="1"/>
  <c r="E350" i="4"/>
  <c r="F350" i="5" s="1"/>
  <c r="F350" i="4"/>
  <c r="G350" i="5" s="1"/>
  <c r="G350" i="4"/>
  <c r="H350" i="5" s="1"/>
  <c r="H350" i="4"/>
  <c r="I350" i="5" s="1"/>
  <c r="I350" i="4"/>
  <c r="J350" i="5" s="1"/>
  <c r="J350" i="4"/>
  <c r="K350" i="5" s="1"/>
  <c r="K350" i="4"/>
  <c r="L350" i="5" s="1"/>
  <c r="B351" i="4"/>
  <c r="C351" i="5" s="1"/>
  <c r="C351" i="4"/>
  <c r="D351" i="5" s="1"/>
  <c r="D351" i="4"/>
  <c r="E351" i="5" s="1"/>
  <c r="E351" i="4"/>
  <c r="F351" i="5" s="1"/>
  <c r="F351" i="4"/>
  <c r="G351" i="5" s="1"/>
  <c r="G351" i="4"/>
  <c r="H351" i="5" s="1"/>
  <c r="H351" i="4"/>
  <c r="I351" i="5" s="1"/>
  <c r="I351" i="4"/>
  <c r="J351" i="5" s="1"/>
  <c r="J351" i="4"/>
  <c r="K351" i="5" s="1"/>
  <c r="K351" i="4"/>
  <c r="L351" i="5" s="1"/>
  <c r="B352" i="4"/>
  <c r="C352" i="5" s="1"/>
  <c r="C352" i="4"/>
  <c r="D352" i="5" s="1"/>
  <c r="D352" i="4"/>
  <c r="E352" i="5" s="1"/>
  <c r="E352" i="4"/>
  <c r="F352" i="5" s="1"/>
  <c r="F352" i="4"/>
  <c r="G352" i="5" s="1"/>
  <c r="G352" i="4"/>
  <c r="H352" i="5" s="1"/>
  <c r="H352" i="4"/>
  <c r="I352" i="5" s="1"/>
  <c r="I352" i="4"/>
  <c r="J352" i="5" s="1"/>
  <c r="J352" i="4"/>
  <c r="K352" i="5" s="1"/>
  <c r="K352" i="4"/>
  <c r="L352" i="5" s="1"/>
  <c r="B353" i="4"/>
  <c r="C353" i="5" s="1"/>
  <c r="C353" i="4"/>
  <c r="D353" i="5" s="1"/>
  <c r="D353" i="4"/>
  <c r="E353" i="5" s="1"/>
  <c r="E353" i="4"/>
  <c r="F353" i="5" s="1"/>
  <c r="F353" i="4"/>
  <c r="G353" i="5" s="1"/>
  <c r="G353" i="4"/>
  <c r="H353" i="5" s="1"/>
  <c r="H353" i="4"/>
  <c r="I353" i="5" s="1"/>
  <c r="I353" i="4"/>
  <c r="J353" i="5" s="1"/>
  <c r="J353" i="4"/>
  <c r="K353" i="5" s="1"/>
  <c r="K353" i="4"/>
  <c r="L353" i="5" s="1"/>
  <c r="B354" i="4"/>
  <c r="C354" i="5" s="1"/>
  <c r="C354" i="4"/>
  <c r="D354" i="5" s="1"/>
  <c r="D354" i="4"/>
  <c r="E354" i="5" s="1"/>
  <c r="E354" i="4"/>
  <c r="F354" i="5" s="1"/>
  <c r="F354" i="4"/>
  <c r="G354" i="5" s="1"/>
  <c r="G354" i="4"/>
  <c r="H354" i="5" s="1"/>
  <c r="H354" i="4"/>
  <c r="I354" i="5" s="1"/>
  <c r="I354" i="4"/>
  <c r="J354" i="5" s="1"/>
  <c r="J354" i="4"/>
  <c r="K354" i="5" s="1"/>
  <c r="K354" i="4"/>
  <c r="L354" i="5" s="1"/>
  <c r="B355" i="4"/>
  <c r="C355" i="5" s="1"/>
  <c r="C355" i="4"/>
  <c r="D355" i="5" s="1"/>
  <c r="D355" i="4"/>
  <c r="E355" i="5" s="1"/>
  <c r="E355" i="4"/>
  <c r="F355" i="5" s="1"/>
  <c r="F355" i="4"/>
  <c r="G355" i="5" s="1"/>
  <c r="G355" i="4"/>
  <c r="H355" i="5" s="1"/>
  <c r="H355" i="4"/>
  <c r="I355" i="5" s="1"/>
  <c r="I355" i="4"/>
  <c r="J355" i="5" s="1"/>
  <c r="J355" i="4"/>
  <c r="K355" i="5" s="1"/>
  <c r="K355" i="4"/>
  <c r="L355" i="5" s="1"/>
  <c r="B356" i="4"/>
  <c r="C356" i="5" s="1"/>
  <c r="C356" i="4"/>
  <c r="D356" i="5" s="1"/>
  <c r="D356" i="4"/>
  <c r="E356" i="5" s="1"/>
  <c r="E356" i="4"/>
  <c r="F356" i="5" s="1"/>
  <c r="F356" i="4"/>
  <c r="G356" i="5" s="1"/>
  <c r="G356" i="4"/>
  <c r="H356" i="5" s="1"/>
  <c r="H356" i="4"/>
  <c r="I356" i="5" s="1"/>
  <c r="I356" i="4"/>
  <c r="J356" i="5" s="1"/>
  <c r="J356" i="4"/>
  <c r="K356" i="5" s="1"/>
  <c r="K356" i="4"/>
  <c r="L356" i="5" s="1"/>
  <c r="B357" i="4"/>
  <c r="C357" i="5" s="1"/>
  <c r="C357" i="4"/>
  <c r="D357" i="5" s="1"/>
  <c r="D357" i="4"/>
  <c r="E357" i="5" s="1"/>
  <c r="E357" i="4"/>
  <c r="F357" i="5" s="1"/>
  <c r="F357" i="4"/>
  <c r="G357" i="5" s="1"/>
  <c r="G357" i="4"/>
  <c r="H357" i="5" s="1"/>
  <c r="H357" i="4"/>
  <c r="I357" i="5" s="1"/>
  <c r="I357" i="4"/>
  <c r="J357" i="5" s="1"/>
  <c r="J357" i="4"/>
  <c r="K357" i="5" s="1"/>
  <c r="K357" i="4"/>
  <c r="L357" i="5" s="1"/>
  <c r="B358" i="4"/>
  <c r="C358" i="5" s="1"/>
  <c r="C358" i="4"/>
  <c r="D358" i="5" s="1"/>
  <c r="D358" i="4"/>
  <c r="E358" i="5" s="1"/>
  <c r="E358" i="4"/>
  <c r="F358" i="5" s="1"/>
  <c r="F358" i="4"/>
  <c r="G358" i="5" s="1"/>
  <c r="G358" i="4"/>
  <c r="H358" i="5" s="1"/>
  <c r="H358" i="4"/>
  <c r="I358" i="5" s="1"/>
  <c r="I358" i="4"/>
  <c r="J358" i="5" s="1"/>
  <c r="J358" i="4"/>
  <c r="K358" i="5" s="1"/>
  <c r="K358" i="4"/>
  <c r="L358" i="5" s="1"/>
  <c r="B359" i="4"/>
  <c r="C359" i="5" s="1"/>
  <c r="C359" i="4"/>
  <c r="D359" i="5" s="1"/>
  <c r="D359" i="4"/>
  <c r="E359" i="5" s="1"/>
  <c r="E359" i="4"/>
  <c r="F359" i="5" s="1"/>
  <c r="F359" i="4"/>
  <c r="G359" i="5" s="1"/>
  <c r="G359" i="4"/>
  <c r="H359" i="5" s="1"/>
  <c r="H359" i="4"/>
  <c r="I359" i="5" s="1"/>
  <c r="I359" i="4"/>
  <c r="J359" i="5" s="1"/>
  <c r="J359" i="4"/>
  <c r="K359" i="5" s="1"/>
  <c r="K359" i="4"/>
  <c r="L359" i="5" s="1"/>
  <c r="B360" i="4"/>
  <c r="C360" i="5" s="1"/>
  <c r="C360" i="4"/>
  <c r="D360" i="5" s="1"/>
  <c r="D360" i="4"/>
  <c r="E360" i="5" s="1"/>
  <c r="E360" i="4"/>
  <c r="F360" i="5" s="1"/>
  <c r="F360" i="4"/>
  <c r="G360" i="5" s="1"/>
  <c r="G360" i="4"/>
  <c r="H360" i="5" s="1"/>
  <c r="H360" i="4"/>
  <c r="I360" i="5" s="1"/>
  <c r="I360" i="4"/>
  <c r="J360" i="5" s="1"/>
  <c r="J360" i="4"/>
  <c r="K360" i="5" s="1"/>
  <c r="K360" i="4"/>
  <c r="L360" i="5" s="1"/>
  <c r="B361" i="4"/>
  <c r="C361" i="5" s="1"/>
  <c r="C361" i="4"/>
  <c r="D361" i="5" s="1"/>
  <c r="D361" i="4"/>
  <c r="E361" i="5" s="1"/>
  <c r="E361" i="4"/>
  <c r="F361" i="5" s="1"/>
  <c r="F361" i="4"/>
  <c r="G361" i="5" s="1"/>
  <c r="G361" i="4"/>
  <c r="H361" i="5" s="1"/>
  <c r="H361" i="4"/>
  <c r="I361" i="5" s="1"/>
  <c r="I361" i="4"/>
  <c r="J361" i="5" s="1"/>
  <c r="J361" i="4"/>
  <c r="K361" i="5" s="1"/>
  <c r="K361" i="4"/>
  <c r="L361" i="5" s="1"/>
  <c r="B362" i="4"/>
  <c r="C362" i="5" s="1"/>
  <c r="C362" i="4"/>
  <c r="D362" i="5" s="1"/>
  <c r="D362" i="4"/>
  <c r="E362" i="5" s="1"/>
  <c r="E362" i="4"/>
  <c r="F362" i="5" s="1"/>
  <c r="F362" i="4"/>
  <c r="G362" i="5" s="1"/>
  <c r="G362" i="4"/>
  <c r="H362" i="5" s="1"/>
  <c r="H362" i="4"/>
  <c r="I362" i="5" s="1"/>
  <c r="I362" i="4"/>
  <c r="J362" i="5" s="1"/>
  <c r="J362" i="4"/>
  <c r="K362" i="5" s="1"/>
  <c r="K362" i="4"/>
  <c r="L362" i="5" s="1"/>
  <c r="B363" i="4"/>
  <c r="C363" i="5" s="1"/>
  <c r="C363" i="4"/>
  <c r="D363" i="5" s="1"/>
  <c r="D363" i="4"/>
  <c r="E363" i="5" s="1"/>
  <c r="E363" i="4"/>
  <c r="F363" i="5" s="1"/>
  <c r="F363" i="4"/>
  <c r="G363" i="5" s="1"/>
  <c r="G363" i="4"/>
  <c r="H363" i="5" s="1"/>
  <c r="H363" i="4"/>
  <c r="I363" i="5" s="1"/>
  <c r="I363" i="4"/>
  <c r="J363" i="5" s="1"/>
  <c r="J363" i="4"/>
  <c r="K363" i="5" s="1"/>
  <c r="K363" i="4"/>
  <c r="L363" i="5" s="1"/>
  <c r="B364" i="4"/>
  <c r="C364" i="5" s="1"/>
  <c r="C364" i="4"/>
  <c r="D364" i="5" s="1"/>
  <c r="D364" i="4"/>
  <c r="E364" i="5" s="1"/>
  <c r="E364" i="4"/>
  <c r="F364" i="5" s="1"/>
  <c r="F364" i="4"/>
  <c r="G364" i="5" s="1"/>
  <c r="G364" i="4"/>
  <c r="H364" i="5" s="1"/>
  <c r="H364" i="4"/>
  <c r="I364" i="5" s="1"/>
  <c r="I364" i="4"/>
  <c r="J364" i="5" s="1"/>
  <c r="J364" i="4"/>
  <c r="K364" i="5" s="1"/>
  <c r="K364" i="4"/>
  <c r="L364" i="5" s="1"/>
  <c r="B365" i="4"/>
  <c r="C365" i="5" s="1"/>
  <c r="C365" i="4"/>
  <c r="D365" i="5" s="1"/>
  <c r="D365" i="4"/>
  <c r="E365" i="5" s="1"/>
  <c r="E365" i="4"/>
  <c r="F365" i="5" s="1"/>
  <c r="F365" i="4"/>
  <c r="G365" i="5" s="1"/>
  <c r="G365" i="4"/>
  <c r="H365" i="5" s="1"/>
  <c r="H365" i="4"/>
  <c r="I365" i="5" s="1"/>
  <c r="I365" i="4"/>
  <c r="J365" i="5" s="1"/>
  <c r="J365" i="4"/>
  <c r="K365" i="5" s="1"/>
  <c r="K365" i="4"/>
  <c r="L365" i="5" s="1"/>
  <c r="B366" i="4"/>
  <c r="C366" i="5" s="1"/>
  <c r="C366" i="4"/>
  <c r="D366" i="5" s="1"/>
  <c r="D366" i="4"/>
  <c r="E366" i="5" s="1"/>
  <c r="E366" i="4"/>
  <c r="F366" i="5" s="1"/>
  <c r="F366" i="4"/>
  <c r="G366" i="5" s="1"/>
  <c r="G366" i="4"/>
  <c r="H366" i="5" s="1"/>
  <c r="H366" i="4"/>
  <c r="I366" i="5" s="1"/>
  <c r="I366" i="4"/>
  <c r="J366" i="5" s="1"/>
  <c r="J366" i="4"/>
  <c r="K366" i="5" s="1"/>
  <c r="K366" i="4"/>
  <c r="L366" i="5" s="1"/>
  <c r="B367" i="4"/>
  <c r="C367" i="5" s="1"/>
  <c r="C367" i="4"/>
  <c r="D367" i="5" s="1"/>
  <c r="D367" i="4"/>
  <c r="E367" i="5" s="1"/>
  <c r="E367" i="4"/>
  <c r="F367" i="5" s="1"/>
  <c r="F367" i="4"/>
  <c r="G367" i="5" s="1"/>
  <c r="G367" i="4"/>
  <c r="H367" i="5" s="1"/>
  <c r="H367" i="4"/>
  <c r="I367" i="5" s="1"/>
  <c r="I367" i="4"/>
  <c r="J367" i="5" s="1"/>
  <c r="J367" i="4"/>
  <c r="K367" i="5" s="1"/>
  <c r="K367" i="4"/>
  <c r="L367" i="5" s="1"/>
  <c r="B368" i="4"/>
  <c r="C368" i="5" s="1"/>
  <c r="C368" i="4"/>
  <c r="D368" i="5" s="1"/>
  <c r="D368" i="4"/>
  <c r="E368" i="5" s="1"/>
  <c r="E368" i="4"/>
  <c r="F368" i="5" s="1"/>
  <c r="F368" i="4"/>
  <c r="G368" i="5" s="1"/>
  <c r="G368" i="4"/>
  <c r="H368" i="5" s="1"/>
  <c r="H368" i="4"/>
  <c r="I368" i="5" s="1"/>
  <c r="I368" i="4"/>
  <c r="J368" i="5" s="1"/>
  <c r="J368" i="4"/>
  <c r="K368" i="5" s="1"/>
  <c r="K368" i="4"/>
  <c r="L368" i="5" s="1"/>
  <c r="B369" i="4"/>
  <c r="C369" i="5" s="1"/>
  <c r="C369" i="4"/>
  <c r="D369" i="5" s="1"/>
  <c r="D369" i="4"/>
  <c r="E369" i="5" s="1"/>
  <c r="E369" i="4"/>
  <c r="F369" i="5" s="1"/>
  <c r="F369" i="4"/>
  <c r="G369" i="5" s="1"/>
  <c r="G369" i="4"/>
  <c r="H369" i="5" s="1"/>
  <c r="H369" i="4"/>
  <c r="I369" i="5" s="1"/>
  <c r="I369" i="4"/>
  <c r="J369" i="5" s="1"/>
  <c r="J369" i="4"/>
  <c r="K369" i="5" s="1"/>
  <c r="K369" i="4"/>
  <c r="L369" i="5" s="1"/>
  <c r="B370" i="4"/>
  <c r="C370" i="5" s="1"/>
  <c r="C370" i="4"/>
  <c r="D370" i="5" s="1"/>
  <c r="D370" i="4"/>
  <c r="E370" i="5" s="1"/>
  <c r="E370" i="4"/>
  <c r="F370" i="5" s="1"/>
  <c r="F370" i="4"/>
  <c r="G370" i="5" s="1"/>
  <c r="G370" i="4"/>
  <c r="H370" i="5" s="1"/>
  <c r="H370" i="4"/>
  <c r="I370" i="5" s="1"/>
  <c r="I370" i="4"/>
  <c r="J370" i="5" s="1"/>
  <c r="J370" i="4"/>
  <c r="K370" i="5" s="1"/>
  <c r="K370" i="4"/>
  <c r="L370" i="5" s="1"/>
  <c r="B371" i="4"/>
  <c r="C371" i="5" s="1"/>
  <c r="C371" i="4"/>
  <c r="D371" i="5" s="1"/>
  <c r="D371" i="4"/>
  <c r="E371" i="5" s="1"/>
  <c r="E371" i="4"/>
  <c r="F371" i="5" s="1"/>
  <c r="F371" i="4"/>
  <c r="G371" i="5" s="1"/>
  <c r="G371" i="4"/>
  <c r="H371" i="5" s="1"/>
  <c r="H371" i="4"/>
  <c r="I371" i="5" s="1"/>
  <c r="I371" i="4"/>
  <c r="J371" i="5" s="1"/>
  <c r="J371" i="4"/>
  <c r="K371" i="5" s="1"/>
  <c r="K371" i="4"/>
  <c r="L371" i="5" s="1"/>
  <c r="B372" i="4"/>
  <c r="C372" i="5" s="1"/>
  <c r="C372" i="4"/>
  <c r="D372" i="5" s="1"/>
  <c r="D372" i="4"/>
  <c r="E372" i="5" s="1"/>
  <c r="E372" i="4"/>
  <c r="F372" i="5" s="1"/>
  <c r="F372" i="4"/>
  <c r="G372" i="5" s="1"/>
  <c r="G372" i="4"/>
  <c r="H372" i="5" s="1"/>
  <c r="H372" i="4"/>
  <c r="I372" i="5" s="1"/>
  <c r="I372" i="4"/>
  <c r="J372" i="5" s="1"/>
  <c r="J372" i="4"/>
  <c r="K372" i="5" s="1"/>
  <c r="K372" i="4"/>
  <c r="L372" i="5" s="1"/>
  <c r="B373" i="4"/>
  <c r="C373" i="5" s="1"/>
  <c r="C373" i="4"/>
  <c r="D373" i="5" s="1"/>
  <c r="D373" i="4"/>
  <c r="E373" i="5" s="1"/>
  <c r="E373" i="4"/>
  <c r="F373" i="5" s="1"/>
  <c r="F373" i="4"/>
  <c r="G373" i="5" s="1"/>
  <c r="G373" i="4"/>
  <c r="H373" i="5" s="1"/>
  <c r="H373" i="4"/>
  <c r="I373" i="5" s="1"/>
  <c r="I373" i="4"/>
  <c r="J373" i="5" s="1"/>
  <c r="J373" i="4"/>
  <c r="K373" i="5" s="1"/>
  <c r="K373" i="4"/>
  <c r="L373" i="5" s="1"/>
  <c r="B374" i="4"/>
  <c r="C374" i="5" s="1"/>
  <c r="C374" i="4"/>
  <c r="D374" i="5" s="1"/>
  <c r="D374" i="4"/>
  <c r="E374" i="5" s="1"/>
  <c r="E374" i="4"/>
  <c r="F374" i="5" s="1"/>
  <c r="F374" i="4"/>
  <c r="G374" i="5" s="1"/>
  <c r="G374" i="4"/>
  <c r="H374" i="5" s="1"/>
  <c r="H374" i="4"/>
  <c r="I374" i="5" s="1"/>
  <c r="I374" i="4"/>
  <c r="J374" i="5" s="1"/>
  <c r="J374" i="4"/>
  <c r="K374" i="5" s="1"/>
  <c r="K374" i="4"/>
  <c r="L374" i="5" s="1"/>
  <c r="B375" i="4"/>
  <c r="C375" i="5" s="1"/>
  <c r="C375" i="4"/>
  <c r="D375" i="5" s="1"/>
  <c r="D375" i="4"/>
  <c r="E375" i="5" s="1"/>
  <c r="E375" i="4"/>
  <c r="F375" i="5" s="1"/>
  <c r="F375" i="4"/>
  <c r="G375" i="5" s="1"/>
  <c r="G375" i="4"/>
  <c r="H375" i="5" s="1"/>
  <c r="H375" i="4"/>
  <c r="I375" i="5" s="1"/>
  <c r="I375" i="4"/>
  <c r="J375" i="5" s="1"/>
  <c r="J375" i="4"/>
  <c r="K375" i="5" s="1"/>
  <c r="K375" i="4"/>
  <c r="L375" i="5" s="1"/>
  <c r="B376" i="4"/>
  <c r="C376" i="5" s="1"/>
  <c r="C376" i="4"/>
  <c r="D376" i="5" s="1"/>
  <c r="D376" i="4"/>
  <c r="E376" i="5" s="1"/>
  <c r="E376" i="4"/>
  <c r="F376" i="5" s="1"/>
  <c r="F376" i="4"/>
  <c r="G376" i="5" s="1"/>
  <c r="G376" i="4"/>
  <c r="H376" i="5" s="1"/>
  <c r="H376" i="4"/>
  <c r="I376" i="5" s="1"/>
  <c r="I376" i="4"/>
  <c r="J376" i="5" s="1"/>
  <c r="J376" i="4"/>
  <c r="K376" i="5" s="1"/>
  <c r="K376" i="4"/>
  <c r="L376" i="5" s="1"/>
  <c r="B377" i="4"/>
  <c r="C377" i="5" s="1"/>
  <c r="C377" i="4"/>
  <c r="D377" i="5" s="1"/>
  <c r="D377" i="4"/>
  <c r="E377" i="5" s="1"/>
  <c r="E377" i="4"/>
  <c r="F377" i="5" s="1"/>
  <c r="F377" i="4"/>
  <c r="G377" i="5" s="1"/>
  <c r="G377" i="4"/>
  <c r="H377" i="5" s="1"/>
  <c r="H377" i="4"/>
  <c r="I377" i="5" s="1"/>
  <c r="I377" i="4"/>
  <c r="J377" i="5" s="1"/>
  <c r="J377" i="4"/>
  <c r="K377" i="5" s="1"/>
  <c r="K377" i="4"/>
  <c r="L377" i="5" s="1"/>
  <c r="B378" i="4"/>
  <c r="C378" i="5" s="1"/>
  <c r="C378" i="4"/>
  <c r="D378" i="5" s="1"/>
  <c r="D378" i="4"/>
  <c r="E378" i="5" s="1"/>
  <c r="E378" i="4"/>
  <c r="F378" i="5" s="1"/>
  <c r="F378" i="4"/>
  <c r="G378" i="5" s="1"/>
  <c r="G378" i="4"/>
  <c r="H378" i="5" s="1"/>
  <c r="H378" i="4"/>
  <c r="I378" i="5" s="1"/>
  <c r="I378" i="4"/>
  <c r="J378" i="5" s="1"/>
  <c r="J378" i="4"/>
  <c r="K378" i="5" s="1"/>
  <c r="K378" i="4"/>
  <c r="L378" i="5" s="1"/>
  <c r="B379" i="4"/>
  <c r="C379" i="5" s="1"/>
  <c r="C379" i="4"/>
  <c r="D379" i="5" s="1"/>
  <c r="D379" i="4"/>
  <c r="E379" i="5" s="1"/>
  <c r="E379" i="4"/>
  <c r="F379" i="5" s="1"/>
  <c r="F379" i="4"/>
  <c r="G379" i="5" s="1"/>
  <c r="G379" i="4"/>
  <c r="H379" i="5" s="1"/>
  <c r="H379" i="4"/>
  <c r="I379" i="5" s="1"/>
  <c r="I379" i="4"/>
  <c r="J379" i="5" s="1"/>
  <c r="J379" i="4"/>
  <c r="K379" i="5" s="1"/>
  <c r="K379" i="4"/>
  <c r="L379" i="5" s="1"/>
  <c r="B380" i="4"/>
  <c r="C380" i="5" s="1"/>
  <c r="C380" i="4"/>
  <c r="D380" i="5" s="1"/>
  <c r="D380" i="4"/>
  <c r="E380" i="5" s="1"/>
  <c r="E380" i="4"/>
  <c r="F380" i="5" s="1"/>
  <c r="F380" i="4"/>
  <c r="G380" i="5" s="1"/>
  <c r="G380" i="4"/>
  <c r="H380" i="5" s="1"/>
  <c r="H380" i="4"/>
  <c r="I380" i="5" s="1"/>
  <c r="I380" i="4"/>
  <c r="J380" i="5" s="1"/>
  <c r="J380" i="4"/>
  <c r="K380" i="5" s="1"/>
  <c r="K380" i="4"/>
  <c r="L380" i="5" s="1"/>
  <c r="B381" i="4"/>
  <c r="C381" i="5" s="1"/>
  <c r="C381" i="4"/>
  <c r="D381" i="5" s="1"/>
  <c r="D381" i="4"/>
  <c r="E381" i="5" s="1"/>
  <c r="E381" i="4"/>
  <c r="F381" i="5" s="1"/>
  <c r="F381" i="4"/>
  <c r="G381" i="5" s="1"/>
  <c r="G381" i="4"/>
  <c r="H381" i="5" s="1"/>
  <c r="H381" i="4"/>
  <c r="I381" i="5" s="1"/>
  <c r="I381" i="4"/>
  <c r="J381" i="5" s="1"/>
  <c r="J381" i="4"/>
  <c r="K381" i="5" s="1"/>
  <c r="K381" i="4"/>
  <c r="L381" i="5" s="1"/>
  <c r="B382" i="4"/>
  <c r="C382" i="5" s="1"/>
  <c r="C382" i="4"/>
  <c r="D382" i="5" s="1"/>
  <c r="D382" i="4"/>
  <c r="E382" i="5" s="1"/>
  <c r="E382" i="4"/>
  <c r="F382" i="5" s="1"/>
  <c r="F382" i="4"/>
  <c r="G382" i="5" s="1"/>
  <c r="G382" i="4"/>
  <c r="H382" i="5" s="1"/>
  <c r="H382" i="4"/>
  <c r="I382" i="5" s="1"/>
  <c r="I382" i="4"/>
  <c r="J382" i="5" s="1"/>
  <c r="J382" i="4"/>
  <c r="K382" i="5" s="1"/>
  <c r="K382" i="4"/>
  <c r="L382" i="5" s="1"/>
  <c r="B383" i="4"/>
  <c r="C383" i="5" s="1"/>
  <c r="C383" i="4"/>
  <c r="D383" i="5" s="1"/>
  <c r="D383" i="4"/>
  <c r="E383" i="5" s="1"/>
  <c r="E383" i="4"/>
  <c r="F383" i="5" s="1"/>
  <c r="F383" i="4"/>
  <c r="G383" i="5" s="1"/>
  <c r="G383" i="4"/>
  <c r="H383" i="5" s="1"/>
  <c r="H383" i="4"/>
  <c r="I383" i="5" s="1"/>
  <c r="I383" i="4"/>
  <c r="J383" i="5" s="1"/>
  <c r="J383" i="4"/>
  <c r="K383" i="5" s="1"/>
  <c r="K383" i="4"/>
  <c r="L383" i="5" s="1"/>
  <c r="B384" i="4"/>
  <c r="C384" i="5" s="1"/>
  <c r="C384" i="4"/>
  <c r="D384" i="5" s="1"/>
  <c r="D384" i="4"/>
  <c r="E384" i="5" s="1"/>
  <c r="E384" i="4"/>
  <c r="F384" i="5" s="1"/>
  <c r="F384" i="4"/>
  <c r="G384" i="5" s="1"/>
  <c r="G384" i="4"/>
  <c r="H384" i="5" s="1"/>
  <c r="H384" i="4"/>
  <c r="I384" i="5" s="1"/>
  <c r="I384" i="4"/>
  <c r="J384" i="5" s="1"/>
  <c r="J384" i="4"/>
  <c r="K384" i="5" s="1"/>
  <c r="K384" i="4"/>
  <c r="L384" i="5" s="1"/>
  <c r="B385" i="4"/>
  <c r="C385" i="5" s="1"/>
  <c r="C385" i="4"/>
  <c r="D385" i="5" s="1"/>
  <c r="D385" i="4"/>
  <c r="E385" i="5" s="1"/>
  <c r="E385" i="4"/>
  <c r="F385" i="5" s="1"/>
  <c r="F385" i="4"/>
  <c r="G385" i="5" s="1"/>
  <c r="G385" i="4"/>
  <c r="H385" i="5" s="1"/>
  <c r="H385" i="4"/>
  <c r="I385" i="5" s="1"/>
  <c r="I385" i="4"/>
  <c r="J385" i="5" s="1"/>
  <c r="J385" i="4"/>
  <c r="K385" i="5" s="1"/>
  <c r="K385" i="4"/>
  <c r="L385" i="5" s="1"/>
  <c r="B386" i="4"/>
  <c r="C386" i="5" s="1"/>
  <c r="C386" i="4"/>
  <c r="D386" i="5" s="1"/>
  <c r="D386" i="4"/>
  <c r="E386" i="5" s="1"/>
  <c r="E386" i="4"/>
  <c r="F386" i="5" s="1"/>
  <c r="F386" i="4"/>
  <c r="G386" i="5" s="1"/>
  <c r="G386" i="4"/>
  <c r="H386" i="5" s="1"/>
  <c r="H386" i="4"/>
  <c r="I386" i="5" s="1"/>
  <c r="I386" i="4"/>
  <c r="J386" i="5" s="1"/>
  <c r="J386" i="4"/>
  <c r="K386" i="5" s="1"/>
  <c r="K386" i="4"/>
  <c r="L386" i="5" s="1"/>
  <c r="B387" i="4"/>
  <c r="C387" i="5" s="1"/>
  <c r="C387" i="4"/>
  <c r="D387" i="5" s="1"/>
  <c r="D387" i="4"/>
  <c r="E387" i="5" s="1"/>
  <c r="E387" i="4"/>
  <c r="F387" i="5" s="1"/>
  <c r="F387" i="4"/>
  <c r="G387" i="5" s="1"/>
  <c r="G387" i="4"/>
  <c r="H387" i="5" s="1"/>
  <c r="H387" i="4"/>
  <c r="I387" i="5" s="1"/>
  <c r="I387" i="4"/>
  <c r="J387" i="5" s="1"/>
  <c r="J387" i="4"/>
  <c r="K387" i="5" s="1"/>
  <c r="K387" i="4"/>
  <c r="L387" i="5" s="1"/>
  <c r="B388" i="4"/>
  <c r="C388" i="5" s="1"/>
  <c r="C388" i="4"/>
  <c r="D388" i="5" s="1"/>
  <c r="D388" i="4"/>
  <c r="E388" i="5" s="1"/>
  <c r="E388" i="4"/>
  <c r="F388" i="5" s="1"/>
  <c r="F388" i="4"/>
  <c r="G388" i="5" s="1"/>
  <c r="G388" i="4"/>
  <c r="H388" i="5" s="1"/>
  <c r="H388" i="4"/>
  <c r="I388" i="5" s="1"/>
  <c r="I388" i="4"/>
  <c r="J388" i="5" s="1"/>
  <c r="J388" i="4"/>
  <c r="K388" i="5" s="1"/>
  <c r="K388" i="4"/>
  <c r="L388" i="5" s="1"/>
  <c r="B389" i="4"/>
  <c r="C389" i="5" s="1"/>
  <c r="C389" i="4"/>
  <c r="D389" i="5" s="1"/>
  <c r="D389" i="4"/>
  <c r="E389" i="5" s="1"/>
  <c r="E389" i="4"/>
  <c r="F389" i="5" s="1"/>
  <c r="F389" i="4"/>
  <c r="G389" i="5" s="1"/>
  <c r="G389" i="4"/>
  <c r="H389" i="5" s="1"/>
  <c r="H389" i="4"/>
  <c r="I389" i="5" s="1"/>
  <c r="I389" i="4"/>
  <c r="J389" i="5" s="1"/>
  <c r="J389" i="4"/>
  <c r="K389" i="5" s="1"/>
  <c r="K389" i="4"/>
  <c r="L389" i="5" s="1"/>
  <c r="B390" i="4"/>
  <c r="C390" i="5" s="1"/>
  <c r="C390" i="4"/>
  <c r="D390" i="5" s="1"/>
  <c r="D390" i="4"/>
  <c r="E390" i="5" s="1"/>
  <c r="E390" i="4"/>
  <c r="F390" i="5" s="1"/>
  <c r="F390" i="4"/>
  <c r="G390" i="5" s="1"/>
  <c r="G390" i="4"/>
  <c r="H390" i="5" s="1"/>
  <c r="H390" i="4"/>
  <c r="I390" i="5" s="1"/>
  <c r="I390" i="4"/>
  <c r="J390" i="5" s="1"/>
  <c r="J390" i="4"/>
  <c r="K390" i="5" s="1"/>
  <c r="K390" i="4"/>
  <c r="L390" i="5" s="1"/>
  <c r="B391" i="4"/>
  <c r="C391" i="5" s="1"/>
  <c r="C391" i="4"/>
  <c r="D391" i="5" s="1"/>
  <c r="D391" i="4"/>
  <c r="E391" i="5" s="1"/>
  <c r="E391" i="4"/>
  <c r="F391" i="5" s="1"/>
  <c r="F391" i="4"/>
  <c r="G391" i="5" s="1"/>
  <c r="G391" i="4"/>
  <c r="H391" i="5" s="1"/>
  <c r="H391" i="4"/>
  <c r="I391" i="5" s="1"/>
  <c r="I391" i="4"/>
  <c r="J391" i="5" s="1"/>
  <c r="J391" i="4"/>
  <c r="K391" i="5" s="1"/>
  <c r="K391" i="4"/>
  <c r="L391" i="5" s="1"/>
  <c r="B392" i="4"/>
  <c r="C392" i="5" s="1"/>
  <c r="C392" i="4"/>
  <c r="D392" i="5" s="1"/>
  <c r="D392" i="4"/>
  <c r="E392" i="5" s="1"/>
  <c r="E392" i="4"/>
  <c r="F392" i="5" s="1"/>
  <c r="F392" i="4"/>
  <c r="G392" i="5" s="1"/>
  <c r="G392" i="4"/>
  <c r="H392" i="5" s="1"/>
  <c r="H392" i="4"/>
  <c r="I392" i="5" s="1"/>
  <c r="I392" i="4"/>
  <c r="J392" i="5" s="1"/>
  <c r="J392" i="4"/>
  <c r="K392" i="5" s="1"/>
  <c r="K392" i="4"/>
  <c r="L392" i="5" s="1"/>
  <c r="B393" i="4"/>
  <c r="C393" i="5" s="1"/>
  <c r="C393" i="4"/>
  <c r="D393" i="5" s="1"/>
  <c r="D393" i="4"/>
  <c r="E393" i="5" s="1"/>
  <c r="E393" i="4"/>
  <c r="F393" i="5" s="1"/>
  <c r="F393" i="4"/>
  <c r="G393" i="5" s="1"/>
  <c r="G393" i="4"/>
  <c r="H393" i="5" s="1"/>
  <c r="H393" i="4"/>
  <c r="I393" i="5" s="1"/>
  <c r="I393" i="4"/>
  <c r="J393" i="5" s="1"/>
  <c r="J393" i="4"/>
  <c r="K393" i="5" s="1"/>
  <c r="K393" i="4"/>
  <c r="L393" i="5" s="1"/>
  <c r="B394" i="4"/>
  <c r="C394" i="5" s="1"/>
  <c r="C394" i="4"/>
  <c r="D394" i="5" s="1"/>
  <c r="D394" i="4"/>
  <c r="E394" i="5" s="1"/>
  <c r="E394" i="4"/>
  <c r="F394" i="5" s="1"/>
  <c r="F394" i="4"/>
  <c r="G394" i="5" s="1"/>
  <c r="G394" i="4"/>
  <c r="H394" i="5" s="1"/>
  <c r="H394" i="4"/>
  <c r="I394" i="5" s="1"/>
  <c r="I394" i="4"/>
  <c r="J394" i="5" s="1"/>
  <c r="J394" i="4"/>
  <c r="K394" i="5" s="1"/>
  <c r="K394" i="4"/>
  <c r="L394" i="5" s="1"/>
  <c r="B395" i="4"/>
  <c r="C395" i="5" s="1"/>
  <c r="C395" i="4"/>
  <c r="D395" i="5" s="1"/>
  <c r="D395" i="4"/>
  <c r="E395" i="5" s="1"/>
  <c r="E395" i="4"/>
  <c r="F395" i="5" s="1"/>
  <c r="F395" i="4"/>
  <c r="G395" i="5" s="1"/>
  <c r="G395" i="4"/>
  <c r="H395" i="5" s="1"/>
  <c r="H395" i="4"/>
  <c r="I395" i="5" s="1"/>
  <c r="I395" i="4"/>
  <c r="J395" i="5" s="1"/>
  <c r="J395" i="4"/>
  <c r="K395" i="5" s="1"/>
  <c r="K395" i="4"/>
  <c r="L395" i="5" s="1"/>
  <c r="B396" i="4"/>
  <c r="C396" i="5" s="1"/>
  <c r="C396" i="4"/>
  <c r="D396" i="5" s="1"/>
  <c r="D396" i="4"/>
  <c r="E396" i="5" s="1"/>
  <c r="E396" i="4"/>
  <c r="F396" i="5" s="1"/>
  <c r="F396" i="4"/>
  <c r="G396" i="5" s="1"/>
  <c r="G396" i="4"/>
  <c r="H396" i="5" s="1"/>
  <c r="H396" i="4"/>
  <c r="I396" i="5" s="1"/>
  <c r="I396" i="4"/>
  <c r="J396" i="5" s="1"/>
  <c r="J396" i="4"/>
  <c r="K396" i="5" s="1"/>
  <c r="K396" i="4"/>
  <c r="L396" i="5" s="1"/>
  <c r="B397" i="4"/>
  <c r="C397" i="5" s="1"/>
  <c r="C397" i="4"/>
  <c r="D397" i="5" s="1"/>
  <c r="D397" i="4"/>
  <c r="E397" i="5" s="1"/>
  <c r="E397" i="4"/>
  <c r="F397" i="5" s="1"/>
  <c r="F397" i="4"/>
  <c r="G397" i="5" s="1"/>
  <c r="G397" i="4"/>
  <c r="H397" i="5" s="1"/>
  <c r="H397" i="4"/>
  <c r="I397" i="5" s="1"/>
  <c r="I397" i="4"/>
  <c r="J397" i="5" s="1"/>
  <c r="J397" i="4"/>
  <c r="K397" i="5" s="1"/>
  <c r="K397" i="4"/>
  <c r="L397" i="5" s="1"/>
  <c r="B398" i="4"/>
  <c r="C398" i="5" s="1"/>
  <c r="C398" i="4"/>
  <c r="D398" i="5" s="1"/>
  <c r="D398" i="4"/>
  <c r="E398" i="5" s="1"/>
  <c r="E398" i="4"/>
  <c r="F398" i="5" s="1"/>
  <c r="F398" i="4"/>
  <c r="G398" i="5" s="1"/>
  <c r="G398" i="4"/>
  <c r="H398" i="5" s="1"/>
  <c r="H398" i="4"/>
  <c r="I398" i="5" s="1"/>
  <c r="I398" i="4"/>
  <c r="J398" i="5" s="1"/>
  <c r="J398" i="4"/>
  <c r="K398" i="5" s="1"/>
  <c r="K398" i="4"/>
  <c r="L398" i="5" s="1"/>
  <c r="B399" i="4"/>
  <c r="C399" i="5" s="1"/>
  <c r="C399" i="4"/>
  <c r="D399" i="5" s="1"/>
  <c r="D399" i="4"/>
  <c r="E399" i="5" s="1"/>
  <c r="E399" i="4"/>
  <c r="F399" i="5" s="1"/>
  <c r="F399" i="4"/>
  <c r="G399" i="5" s="1"/>
  <c r="G399" i="4"/>
  <c r="H399" i="5" s="1"/>
  <c r="H399" i="4"/>
  <c r="I399" i="5" s="1"/>
  <c r="I399" i="4"/>
  <c r="J399" i="5" s="1"/>
  <c r="J399" i="4"/>
  <c r="K399" i="5" s="1"/>
  <c r="K399" i="4"/>
  <c r="L399" i="5" s="1"/>
  <c r="B400" i="4"/>
  <c r="C400" i="5" s="1"/>
  <c r="C400" i="4"/>
  <c r="D400" i="5" s="1"/>
  <c r="D400" i="4"/>
  <c r="E400" i="5" s="1"/>
  <c r="E400" i="4"/>
  <c r="F400" i="5" s="1"/>
  <c r="F400" i="4"/>
  <c r="G400" i="5" s="1"/>
  <c r="G400" i="4"/>
  <c r="H400" i="5" s="1"/>
  <c r="H400" i="4"/>
  <c r="I400" i="5" s="1"/>
  <c r="I400" i="4"/>
  <c r="J400" i="5" s="1"/>
  <c r="J400" i="4"/>
  <c r="K400" i="5" s="1"/>
  <c r="K400" i="4"/>
  <c r="L400" i="5" s="1"/>
  <c r="B401" i="4"/>
  <c r="C401" i="5" s="1"/>
  <c r="C401" i="4"/>
  <c r="D401" i="5" s="1"/>
  <c r="D401" i="4"/>
  <c r="E401" i="5" s="1"/>
  <c r="E401" i="4"/>
  <c r="F401" i="5" s="1"/>
  <c r="F401" i="4"/>
  <c r="G401" i="5" s="1"/>
  <c r="G401" i="4"/>
  <c r="H401" i="5" s="1"/>
  <c r="H401" i="4"/>
  <c r="I401" i="5" s="1"/>
  <c r="I401" i="4"/>
  <c r="J401" i="5" s="1"/>
  <c r="J401" i="4"/>
  <c r="K401" i="5" s="1"/>
  <c r="K401" i="4"/>
  <c r="L401" i="5" s="1"/>
  <c r="B402" i="4"/>
  <c r="C402" i="5" s="1"/>
  <c r="C402" i="4"/>
  <c r="D402" i="5" s="1"/>
  <c r="D402" i="4"/>
  <c r="E402" i="5" s="1"/>
  <c r="E402" i="4"/>
  <c r="F402" i="5" s="1"/>
  <c r="F402" i="4"/>
  <c r="G402" i="5" s="1"/>
  <c r="G402" i="4"/>
  <c r="H402" i="5" s="1"/>
  <c r="H402" i="4"/>
  <c r="I402" i="5" s="1"/>
  <c r="I402" i="4"/>
  <c r="J402" i="5" s="1"/>
  <c r="J402" i="4"/>
  <c r="K402" i="5" s="1"/>
  <c r="K402" i="4"/>
  <c r="L402" i="5" s="1"/>
  <c r="B403" i="4"/>
  <c r="C403" i="5" s="1"/>
  <c r="C403" i="4"/>
  <c r="D403" i="5" s="1"/>
  <c r="D403" i="4"/>
  <c r="E403" i="5" s="1"/>
  <c r="E403" i="4"/>
  <c r="F403" i="5" s="1"/>
  <c r="F403" i="4"/>
  <c r="G403" i="5" s="1"/>
  <c r="G403" i="4"/>
  <c r="H403" i="5" s="1"/>
  <c r="H403" i="4"/>
  <c r="I403" i="5" s="1"/>
  <c r="I403" i="4"/>
  <c r="J403" i="5" s="1"/>
  <c r="J403" i="4"/>
  <c r="K403" i="5" s="1"/>
  <c r="K403" i="4"/>
  <c r="L403" i="5" s="1"/>
  <c r="B404" i="4"/>
  <c r="C404" i="5" s="1"/>
  <c r="C404" i="4"/>
  <c r="D404" i="5" s="1"/>
  <c r="D404" i="4"/>
  <c r="E404" i="5" s="1"/>
  <c r="E404" i="4"/>
  <c r="F404" i="5" s="1"/>
  <c r="F404" i="4"/>
  <c r="G404" i="5" s="1"/>
  <c r="G404" i="4"/>
  <c r="H404" i="5" s="1"/>
  <c r="H404" i="4"/>
  <c r="I404" i="5" s="1"/>
  <c r="I404" i="4"/>
  <c r="J404" i="5" s="1"/>
  <c r="J404" i="4"/>
  <c r="K404" i="5" s="1"/>
  <c r="K404" i="4"/>
  <c r="L404" i="5" s="1"/>
  <c r="B405" i="4"/>
  <c r="C405" i="5" s="1"/>
  <c r="C405" i="4"/>
  <c r="D405" i="5" s="1"/>
  <c r="D405" i="4"/>
  <c r="E405" i="5" s="1"/>
  <c r="E405" i="4"/>
  <c r="F405" i="5" s="1"/>
  <c r="F405" i="4"/>
  <c r="G405" i="5" s="1"/>
  <c r="G405" i="4"/>
  <c r="H405" i="5" s="1"/>
  <c r="H405" i="4"/>
  <c r="I405" i="5" s="1"/>
  <c r="I405" i="4"/>
  <c r="J405" i="5" s="1"/>
  <c r="J405" i="4"/>
  <c r="K405" i="5" s="1"/>
  <c r="K405" i="4"/>
  <c r="L405" i="5" s="1"/>
  <c r="B406" i="4"/>
  <c r="C406" i="5" s="1"/>
  <c r="C406" i="4"/>
  <c r="D406" i="5" s="1"/>
  <c r="D406" i="4"/>
  <c r="E406" i="5" s="1"/>
  <c r="E406" i="4"/>
  <c r="F406" i="5" s="1"/>
  <c r="F406" i="4"/>
  <c r="G406" i="5" s="1"/>
  <c r="G406" i="4"/>
  <c r="H406" i="5" s="1"/>
  <c r="H406" i="4"/>
  <c r="I406" i="5" s="1"/>
  <c r="I406" i="4"/>
  <c r="J406" i="5" s="1"/>
  <c r="J406" i="4"/>
  <c r="K406" i="5" s="1"/>
  <c r="K406" i="4"/>
  <c r="L406" i="5" s="1"/>
  <c r="B407" i="4"/>
  <c r="C407" i="5" s="1"/>
  <c r="C407" i="4"/>
  <c r="D407" i="5" s="1"/>
  <c r="D407" i="4"/>
  <c r="E407" i="5" s="1"/>
  <c r="E407" i="4"/>
  <c r="F407" i="5" s="1"/>
  <c r="F407" i="4"/>
  <c r="G407" i="5" s="1"/>
  <c r="G407" i="4"/>
  <c r="H407" i="5" s="1"/>
  <c r="H407" i="4"/>
  <c r="I407" i="5" s="1"/>
  <c r="I407" i="4"/>
  <c r="J407" i="5" s="1"/>
  <c r="J407" i="4"/>
  <c r="K407" i="5" s="1"/>
  <c r="K407" i="4"/>
  <c r="L407" i="5" s="1"/>
  <c r="B408" i="4"/>
  <c r="C408" i="5" s="1"/>
  <c r="C408" i="4"/>
  <c r="D408" i="5" s="1"/>
  <c r="D408" i="4"/>
  <c r="E408" i="5" s="1"/>
  <c r="E408" i="4"/>
  <c r="F408" i="5" s="1"/>
  <c r="F408" i="4"/>
  <c r="G408" i="5" s="1"/>
  <c r="G408" i="4"/>
  <c r="H408" i="5" s="1"/>
  <c r="H408" i="4"/>
  <c r="I408" i="5" s="1"/>
  <c r="I408" i="4"/>
  <c r="J408" i="5" s="1"/>
  <c r="J408" i="4"/>
  <c r="K408" i="5" s="1"/>
  <c r="K408" i="4"/>
  <c r="L408" i="5" s="1"/>
  <c r="B409" i="4"/>
  <c r="C409" i="5" s="1"/>
  <c r="C409" i="4"/>
  <c r="D409" i="5" s="1"/>
  <c r="D409" i="4"/>
  <c r="E409" i="5" s="1"/>
  <c r="E409" i="4"/>
  <c r="F409" i="5" s="1"/>
  <c r="F409" i="4"/>
  <c r="G409" i="5" s="1"/>
  <c r="G409" i="4"/>
  <c r="H409" i="5" s="1"/>
  <c r="H409" i="4"/>
  <c r="I409" i="5" s="1"/>
  <c r="I409" i="4"/>
  <c r="J409" i="5" s="1"/>
  <c r="J409" i="4"/>
  <c r="K409" i="5" s="1"/>
  <c r="K409" i="4"/>
  <c r="L409" i="5" s="1"/>
  <c r="B410" i="4"/>
  <c r="C410" i="5" s="1"/>
  <c r="C410" i="4"/>
  <c r="D410" i="5" s="1"/>
  <c r="D410" i="4"/>
  <c r="E410" i="5" s="1"/>
  <c r="E410" i="4"/>
  <c r="F410" i="5" s="1"/>
  <c r="F410" i="4"/>
  <c r="G410" i="5" s="1"/>
  <c r="G410" i="4"/>
  <c r="H410" i="5" s="1"/>
  <c r="H410" i="4"/>
  <c r="I410" i="5" s="1"/>
  <c r="I410" i="4"/>
  <c r="J410" i="5" s="1"/>
  <c r="J410" i="4"/>
  <c r="K410" i="5" s="1"/>
  <c r="K410" i="4"/>
  <c r="L410" i="5" s="1"/>
  <c r="B411" i="4"/>
  <c r="C411" i="5" s="1"/>
  <c r="C411" i="4"/>
  <c r="D411" i="5" s="1"/>
  <c r="D411" i="4"/>
  <c r="E411" i="5" s="1"/>
  <c r="E411" i="4"/>
  <c r="F411" i="5" s="1"/>
  <c r="F411" i="4"/>
  <c r="G411" i="5" s="1"/>
  <c r="G411" i="4"/>
  <c r="H411" i="5" s="1"/>
  <c r="H411" i="4"/>
  <c r="I411" i="5" s="1"/>
  <c r="I411" i="4"/>
  <c r="J411" i="5" s="1"/>
  <c r="J411" i="4"/>
  <c r="K411" i="5" s="1"/>
  <c r="K411" i="4"/>
  <c r="L411" i="5" s="1"/>
  <c r="B412" i="4"/>
  <c r="C412" i="5" s="1"/>
  <c r="C412" i="4"/>
  <c r="D412" i="5" s="1"/>
  <c r="D412" i="4"/>
  <c r="E412" i="5" s="1"/>
  <c r="E412" i="4"/>
  <c r="F412" i="5" s="1"/>
  <c r="F412" i="4"/>
  <c r="G412" i="5" s="1"/>
  <c r="G412" i="4"/>
  <c r="H412" i="5" s="1"/>
  <c r="H412" i="4"/>
  <c r="I412" i="5" s="1"/>
  <c r="I412" i="4"/>
  <c r="J412" i="5" s="1"/>
  <c r="J412" i="4"/>
  <c r="K412" i="5" s="1"/>
  <c r="K412" i="4"/>
  <c r="L412" i="5" s="1"/>
  <c r="B413" i="4"/>
  <c r="C413" i="5" s="1"/>
  <c r="C413" i="4"/>
  <c r="D413" i="5" s="1"/>
  <c r="D413" i="4"/>
  <c r="E413" i="5" s="1"/>
  <c r="E413" i="4"/>
  <c r="F413" i="5" s="1"/>
  <c r="F413" i="4"/>
  <c r="G413" i="5" s="1"/>
  <c r="G413" i="4"/>
  <c r="H413" i="5" s="1"/>
  <c r="H413" i="4"/>
  <c r="I413" i="5" s="1"/>
  <c r="I413" i="4"/>
  <c r="J413" i="5" s="1"/>
  <c r="J413" i="4"/>
  <c r="K413" i="5" s="1"/>
  <c r="K413" i="4"/>
  <c r="L413" i="5" s="1"/>
  <c r="B414" i="4"/>
  <c r="C414" i="5" s="1"/>
  <c r="C414" i="4"/>
  <c r="D414" i="5" s="1"/>
  <c r="D414" i="4"/>
  <c r="E414" i="5" s="1"/>
  <c r="E414" i="4"/>
  <c r="F414" i="5" s="1"/>
  <c r="F414" i="4"/>
  <c r="G414" i="5" s="1"/>
  <c r="G414" i="4"/>
  <c r="H414" i="5" s="1"/>
  <c r="H414" i="4"/>
  <c r="I414" i="5" s="1"/>
  <c r="I414" i="4"/>
  <c r="J414" i="5" s="1"/>
  <c r="J414" i="4"/>
  <c r="K414" i="5" s="1"/>
  <c r="K414" i="4"/>
  <c r="L414" i="5" s="1"/>
  <c r="B415" i="4"/>
  <c r="C415" i="5" s="1"/>
  <c r="C415" i="4"/>
  <c r="D415" i="5" s="1"/>
  <c r="D415" i="4"/>
  <c r="E415" i="5" s="1"/>
  <c r="E415" i="4"/>
  <c r="F415" i="5" s="1"/>
  <c r="F415" i="4"/>
  <c r="G415" i="5" s="1"/>
  <c r="G415" i="4"/>
  <c r="H415" i="5" s="1"/>
  <c r="H415" i="4"/>
  <c r="I415" i="5" s="1"/>
  <c r="I415" i="4"/>
  <c r="J415" i="5" s="1"/>
  <c r="J415" i="4"/>
  <c r="K415" i="5" s="1"/>
  <c r="K415" i="4"/>
  <c r="L415" i="5" s="1"/>
  <c r="B416" i="4"/>
  <c r="C416" i="5" s="1"/>
  <c r="C416" i="4"/>
  <c r="D416" i="5" s="1"/>
  <c r="D416" i="4"/>
  <c r="E416" i="5" s="1"/>
  <c r="E416" i="4"/>
  <c r="F416" i="5" s="1"/>
  <c r="F416" i="4"/>
  <c r="G416" i="5" s="1"/>
  <c r="G416" i="4"/>
  <c r="H416" i="5" s="1"/>
  <c r="H416" i="4"/>
  <c r="I416" i="5" s="1"/>
  <c r="I416" i="4"/>
  <c r="J416" i="5" s="1"/>
  <c r="J416" i="4"/>
  <c r="K416" i="5" s="1"/>
  <c r="K416" i="4"/>
  <c r="L416" i="5" s="1"/>
  <c r="B417" i="4"/>
  <c r="C417" i="5" s="1"/>
  <c r="C417" i="4"/>
  <c r="D417" i="5" s="1"/>
  <c r="D417" i="4"/>
  <c r="E417" i="5" s="1"/>
  <c r="E417" i="4"/>
  <c r="F417" i="5" s="1"/>
  <c r="F417" i="4"/>
  <c r="G417" i="5" s="1"/>
  <c r="G417" i="4"/>
  <c r="H417" i="5" s="1"/>
  <c r="H417" i="4"/>
  <c r="I417" i="5" s="1"/>
  <c r="I417" i="4"/>
  <c r="J417" i="5" s="1"/>
  <c r="J417" i="4"/>
  <c r="K417" i="5" s="1"/>
  <c r="K417" i="4"/>
  <c r="L417" i="5" s="1"/>
  <c r="B418" i="4"/>
  <c r="C418" i="5" s="1"/>
  <c r="C418" i="4"/>
  <c r="D418" i="5" s="1"/>
  <c r="D418" i="4"/>
  <c r="E418" i="5" s="1"/>
  <c r="E418" i="4"/>
  <c r="F418" i="5" s="1"/>
  <c r="F418" i="4"/>
  <c r="G418" i="5" s="1"/>
  <c r="G418" i="4"/>
  <c r="H418" i="5" s="1"/>
  <c r="H418" i="4"/>
  <c r="I418" i="5" s="1"/>
  <c r="I418" i="4"/>
  <c r="J418" i="5" s="1"/>
  <c r="J418" i="4"/>
  <c r="K418" i="5" s="1"/>
  <c r="K418" i="4"/>
  <c r="L418" i="5" s="1"/>
  <c r="B419" i="4"/>
  <c r="C419" i="5" s="1"/>
  <c r="C419" i="4"/>
  <c r="D419" i="5" s="1"/>
  <c r="D419" i="4"/>
  <c r="E419" i="5" s="1"/>
  <c r="E419" i="4"/>
  <c r="F419" i="5" s="1"/>
  <c r="F419" i="4"/>
  <c r="G419" i="5" s="1"/>
  <c r="G419" i="4"/>
  <c r="H419" i="5" s="1"/>
  <c r="H419" i="4"/>
  <c r="I419" i="5" s="1"/>
  <c r="I419" i="4"/>
  <c r="J419" i="5" s="1"/>
  <c r="J419" i="4"/>
  <c r="K419" i="5" s="1"/>
  <c r="K419" i="4"/>
  <c r="L419" i="5" s="1"/>
  <c r="B420" i="4"/>
  <c r="C420" i="5" s="1"/>
  <c r="C420" i="4"/>
  <c r="D420" i="5" s="1"/>
  <c r="D420" i="4"/>
  <c r="E420" i="5" s="1"/>
  <c r="E420" i="4"/>
  <c r="F420" i="5" s="1"/>
  <c r="F420" i="4"/>
  <c r="G420" i="5" s="1"/>
  <c r="G420" i="4"/>
  <c r="H420" i="5" s="1"/>
  <c r="H420" i="4"/>
  <c r="I420" i="5" s="1"/>
  <c r="I420" i="4"/>
  <c r="J420" i="5" s="1"/>
  <c r="J420" i="4"/>
  <c r="K420" i="5" s="1"/>
  <c r="K420" i="4"/>
  <c r="L420" i="5" s="1"/>
  <c r="B421" i="4"/>
  <c r="C421" i="5" s="1"/>
  <c r="C421" i="4"/>
  <c r="D421" i="5" s="1"/>
  <c r="D421" i="4"/>
  <c r="E421" i="5" s="1"/>
  <c r="E421" i="4"/>
  <c r="F421" i="5" s="1"/>
  <c r="F421" i="4"/>
  <c r="G421" i="5" s="1"/>
  <c r="G421" i="4"/>
  <c r="H421" i="5" s="1"/>
  <c r="H421" i="4"/>
  <c r="I421" i="5" s="1"/>
  <c r="I421" i="4"/>
  <c r="J421" i="5" s="1"/>
  <c r="J421" i="4"/>
  <c r="K421" i="5" s="1"/>
  <c r="K421" i="4"/>
  <c r="L421" i="5" s="1"/>
  <c r="B422" i="4"/>
  <c r="C422" i="5" s="1"/>
  <c r="C422" i="4"/>
  <c r="D422" i="5" s="1"/>
  <c r="D422" i="4"/>
  <c r="E422" i="5" s="1"/>
  <c r="E422" i="4"/>
  <c r="F422" i="5" s="1"/>
  <c r="F422" i="4"/>
  <c r="G422" i="5" s="1"/>
  <c r="G422" i="4"/>
  <c r="H422" i="5" s="1"/>
  <c r="H422" i="4"/>
  <c r="I422" i="5" s="1"/>
  <c r="I422" i="4"/>
  <c r="J422" i="5" s="1"/>
  <c r="J422" i="4"/>
  <c r="K422" i="5" s="1"/>
  <c r="K422" i="4"/>
  <c r="L422" i="5" s="1"/>
  <c r="B423" i="4"/>
  <c r="C423" i="5" s="1"/>
  <c r="C423" i="4"/>
  <c r="D423" i="5" s="1"/>
  <c r="D423" i="4"/>
  <c r="E423" i="5" s="1"/>
  <c r="E423" i="4"/>
  <c r="F423" i="5" s="1"/>
  <c r="F423" i="4"/>
  <c r="G423" i="5" s="1"/>
  <c r="G423" i="4"/>
  <c r="H423" i="5" s="1"/>
  <c r="H423" i="4"/>
  <c r="I423" i="5" s="1"/>
  <c r="I423" i="4"/>
  <c r="J423" i="5" s="1"/>
  <c r="J423" i="4"/>
  <c r="K423" i="5" s="1"/>
  <c r="K423" i="4"/>
  <c r="L423" i="5" s="1"/>
  <c r="B424" i="4"/>
  <c r="C424" i="5" s="1"/>
  <c r="C424" i="4"/>
  <c r="D424" i="5" s="1"/>
  <c r="D424" i="4"/>
  <c r="E424" i="5" s="1"/>
  <c r="E424" i="4"/>
  <c r="F424" i="5" s="1"/>
  <c r="F424" i="4"/>
  <c r="G424" i="5" s="1"/>
  <c r="G424" i="4"/>
  <c r="H424" i="5" s="1"/>
  <c r="H424" i="4"/>
  <c r="I424" i="5" s="1"/>
  <c r="I424" i="4"/>
  <c r="J424" i="5" s="1"/>
  <c r="J424" i="4"/>
  <c r="K424" i="5" s="1"/>
  <c r="K424" i="4"/>
  <c r="L424" i="5" s="1"/>
  <c r="B425" i="4"/>
  <c r="C425" i="5" s="1"/>
  <c r="C425" i="4"/>
  <c r="D425" i="5" s="1"/>
  <c r="D425" i="4"/>
  <c r="E425" i="5" s="1"/>
  <c r="E425" i="4"/>
  <c r="F425" i="5" s="1"/>
  <c r="F425" i="4"/>
  <c r="G425" i="5" s="1"/>
  <c r="G425" i="4"/>
  <c r="H425" i="5" s="1"/>
  <c r="H425" i="4"/>
  <c r="I425" i="5" s="1"/>
  <c r="I425" i="4"/>
  <c r="J425" i="5" s="1"/>
  <c r="J425" i="4"/>
  <c r="K425" i="5" s="1"/>
  <c r="K425" i="4"/>
  <c r="L425" i="5" s="1"/>
  <c r="B426" i="4"/>
  <c r="C426" i="5" s="1"/>
  <c r="C426" i="4"/>
  <c r="D426" i="5" s="1"/>
  <c r="D426" i="4"/>
  <c r="E426" i="5" s="1"/>
  <c r="E426" i="4"/>
  <c r="F426" i="5" s="1"/>
  <c r="F426" i="4"/>
  <c r="G426" i="5" s="1"/>
  <c r="G426" i="4"/>
  <c r="H426" i="5" s="1"/>
  <c r="H426" i="4"/>
  <c r="I426" i="5" s="1"/>
  <c r="I426" i="4"/>
  <c r="J426" i="5" s="1"/>
  <c r="J426" i="4"/>
  <c r="K426" i="5" s="1"/>
  <c r="K426" i="4"/>
  <c r="L426" i="5" s="1"/>
  <c r="B427" i="4"/>
  <c r="C427" i="5" s="1"/>
  <c r="C427" i="4"/>
  <c r="D427" i="5" s="1"/>
  <c r="D427" i="4"/>
  <c r="E427" i="5" s="1"/>
  <c r="E427" i="4"/>
  <c r="F427" i="5" s="1"/>
  <c r="F427" i="4"/>
  <c r="G427" i="5" s="1"/>
  <c r="G427" i="4"/>
  <c r="H427" i="5" s="1"/>
  <c r="H427" i="4"/>
  <c r="I427" i="5" s="1"/>
  <c r="I427" i="4"/>
  <c r="J427" i="5" s="1"/>
  <c r="J427" i="4"/>
  <c r="K427" i="5" s="1"/>
  <c r="K427" i="4"/>
  <c r="L427" i="5" s="1"/>
  <c r="B428" i="4"/>
  <c r="C428" i="5" s="1"/>
  <c r="C428" i="4"/>
  <c r="D428" i="5" s="1"/>
  <c r="D428" i="4"/>
  <c r="E428" i="5" s="1"/>
  <c r="E428" i="4"/>
  <c r="F428" i="5" s="1"/>
  <c r="F428" i="4"/>
  <c r="G428" i="5" s="1"/>
  <c r="G428" i="4"/>
  <c r="H428" i="5" s="1"/>
  <c r="H428" i="4"/>
  <c r="I428" i="5" s="1"/>
  <c r="I428" i="4"/>
  <c r="J428" i="5" s="1"/>
  <c r="J428" i="4"/>
  <c r="K428" i="5" s="1"/>
  <c r="K428" i="4"/>
  <c r="L428" i="5" s="1"/>
  <c r="B429" i="4"/>
  <c r="C429" i="5" s="1"/>
  <c r="C429" i="4"/>
  <c r="D429" i="5" s="1"/>
  <c r="D429" i="4"/>
  <c r="E429" i="5" s="1"/>
  <c r="E429" i="4"/>
  <c r="F429" i="5" s="1"/>
  <c r="F429" i="4"/>
  <c r="G429" i="5" s="1"/>
  <c r="G429" i="4"/>
  <c r="H429" i="5" s="1"/>
  <c r="H429" i="4"/>
  <c r="I429" i="5" s="1"/>
  <c r="I429" i="4"/>
  <c r="J429" i="5" s="1"/>
  <c r="J429" i="4"/>
  <c r="K429" i="5" s="1"/>
  <c r="K429" i="4"/>
  <c r="L429" i="5" s="1"/>
  <c r="B430" i="4"/>
  <c r="C430" i="5" s="1"/>
  <c r="C430" i="4"/>
  <c r="D430" i="5" s="1"/>
  <c r="D430" i="4"/>
  <c r="E430" i="5" s="1"/>
  <c r="E430" i="4"/>
  <c r="F430" i="5" s="1"/>
  <c r="F430" i="4"/>
  <c r="G430" i="5" s="1"/>
  <c r="G430" i="4"/>
  <c r="H430" i="5" s="1"/>
  <c r="H430" i="4"/>
  <c r="I430" i="5" s="1"/>
  <c r="I430" i="4"/>
  <c r="J430" i="5" s="1"/>
  <c r="J430" i="4"/>
  <c r="K430" i="5" s="1"/>
  <c r="K430" i="4"/>
  <c r="L430" i="5" s="1"/>
  <c r="B431" i="4"/>
  <c r="C431" i="5" s="1"/>
  <c r="C431" i="4"/>
  <c r="D431" i="5" s="1"/>
  <c r="D431" i="4"/>
  <c r="E431" i="5" s="1"/>
  <c r="E431" i="4"/>
  <c r="F431" i="5" s="1"/>
  <c r="F431" i="4"/>
  <c r="G431" i="5" s="1"/>
  <c r="G431" i="4"/>
  <c r="H431" i="5" s="1"/>
  <c r="H431" i="4"/>
  <c r="I431" i="5" s="1"/>
  <c r="I431" i="4"/>
  <c r="J431" i="5" s="1"/>
  <c r="J431" i="4"/>
  <c r="K431" i="5" s="1"/>
  <c r="K431" i="4"/>
  <c r="L431" i="5" s="1"/>
  <c r="B432" i="4"/>
  <c r="C432" i="5" s="1"/>
  <c r="C432" i="4"/>
  <c r="D432" i="5" s="1"/>
  <c r="D432" i="4"/>
  <c r="E432" i="5" s="1"/>
  <c r="E432" i="4"/>
  <c r="F432" i="5" s="1"/>
  <c r="F432" i="4"/>
  <c r="G432" i="5" s="1"/>
  <c r="G432" i="4"/>
  <c r="H432" i="5" s="1"/>
  <c r="H432" i="4"/>
  <c r="I432" i="5" s="1"/>
  <c r="I432" i="4"/>
  <c r="J432" i="5" s="1"/>
  <c r="J432" i="4"/>
  <c r="K432" i="5" s="1"/>
  <c r="K432" i="4"/>
  <c r="L432" i="5" s="1"/>
  <c r="B433" i="4"/>
  <c r="C433" i="5" s="1"/>
  <c r="C433" i="4"/>
  <c r="D433" i="5" s="1"/>
  <c r="D433" i="4"/>
  <c r="E433" i="5" s="1"/>
  <c r="E433" i="4"/>
  <c r="F433" i="5" s="1"/>
  <c r="F433" i="4"/>
  <c r="G433" i="5" s="1"/>
  <c r="G433" i="4"/>
  <c r="H433" i="5" s="1"/>
  <c r="H433" i="4"/>
  <c r="I433" i="5" s="1"/>
  <c r="I433" i="4"/>
  <c r="J433" i="5" s="1"/>
  <c r="J433" i="4"/>
  <c r="K433" i="5" s="1"/>
  <c r="K433" i="4"/>
  <c r="L433" i="5" s="1"/>
  <c r="B434" i="4"/>
  <c r="C434" i="5" s="1"/>
  <c r="C434" i="4"/>
  <c r="D434" i="5" s="1"/>
  <c r="D434" i="4"/>
  <c r="E434" i="5" s="1"/>
  <c r="E434" i="4"/>
  <c r="F434" i="5" s="1"/>
  <c r="F434" i="4"/>
  <c r="G434" i="5" s="1"/>
  <c r="G434" i="4"/>
  <c r="H434" i="5" s="1"/>
  <c r="H434" i="4"/>
  <c r="I434" i="5" s="1"/>
  <c r="I434" i="4"/>
  <c r="J434" i="5" s="1"/>
  <c r="J434" i="4"/>
  <c r="K434" i="5" s="1"/>
  <c r="K434" i="4"/>
  <c r="L434" i="5" s="1"/>
  <c r="B435" i="4"/>
  <c r="C435" i="5" s="1"/>
  <c r="C435" i="4"/>
  <c r="D435" i="5" s="1"/>
  <c r="D435" i="4"/>
  <c r="E435" i="5" s="1"/>
  <c r="E435" i="4"/>
  <c r="F435" i="5" s="1"/>
  <c r="F435" i="4"/>
  <c r="G435" i="5" s="1"/>
  <c r="G435" i="4"/>
  <c r="H435" i="5" s="1"/>
  <c r="H435" i="4"/>
  <c r="I435" i="5" s="1"/>
  <c r="I435" i="4"/>
  <c r="J435" i="5" s="1"/>
  <c r="J435" i="4"/>
  <c r="K435" i="5" s="1"/>
  <c r="K435" i="4"/>
  <c r="L435" i="5" s="1"/>
  <c r="B436" i="4"/>
  <c r="C436" i="5" s="1"/>
  <c r="C436" i="4"/>
  <c r="D436" i="5" s="1"/>
  <c r="D436" i="4"/>
  <c r="E436" i="5" s="1"/>
  <c r="E436" i="4"/>
  <c r="F436" i="5" s="1"/>
  <c r="F436" i="4"/>
  <c r="G436" i="5" s="1"/>
  <c r="G436" i="4"/>
  <c r="H436" i="5" s="1"/>
  <c r="H436" i="4"/>
  <c r="I436" i="5" s="1"/>
  <c r="I436" i="4"/>
  <c r="J436" i="5" s="1"/>
  <c r="J436" i="4"/>
  <c r="K436" i="5" s="1"/>
  <c r="K436" i="4"/>
  <c r="L436" i="5" s="1"/>
  <c r="B437" i="4"/>
  <c r="C437" i="5" s="1"/>
  <c r="C437" i="4"/>
  <c r="D437" i="5" s="1"/>
  <c r="D437" i="4"/>
  <c r="E437" i="5" s="1"/>
  <c r="E437" i="4"/>
  <c r="F437" i="5" s="1"/>
  <c r="F437" i="4"/>
  <c r="G437" i="5" s="1"/>
  <c r="G437" i="4"/>
  <c r="H437" i="5" s="1"/>
  <c r="H437" i="4"/>
  <c r="I437" i="5" s="1"/>
  <c r="I437" i="4"/>
  <c r="J437" i="5" s="1"/>
  <c r="J437" i="4"/>
  <c r="K437" i="5" s="1"/>
  <c r="K437" i="4"/>
  <c r="L437" i="5" s="1"/>
  <c r="B438" i="4"/>
  <c r="C438" i="5" s="1"/>
  <c r="C438" i="4"/>
  <c r="D438" i="5" s="1"/>
  <c r="D438" i="4"/>
  <c r="E438" i="5" s="1"/>
  <c r="E438" i="4"/>
  <c r="F438" i="5" s="1"/>
  <c r="F438" i="4"/>
  <c r="G438" i="5" s="1"/>
  <c r="G438" i="4"/>
  <c r="H438" i="5" s="1"/>
  <c r="H438" i="4"/>
  <c r="I438" i="5" s="1"/>
  <c r="I438" i="4"/>
  <c r="J438" i="5" s="1"/>
  <c r="J438" i="4"/>
  <c r="K438" i="5" s="1"/>
  <c r="K438" i="4"/>
  <c r="L438" i="5" s="1"/>
  <c r="B439" i="4"/>
  <c r="C439" i="5" s="1"/>
  <c r="C439" i="4"/>
  <c r="D439" i="5" s="1"/>
  <c r="D439" i="4"/>
  <c r="E439" i="5" s="1"/>
  <c r="E439" i="4"/>
  <c r="F439" i="5" s="1"/>
  <c r="F439" i="4"/>
  <c r="G439" i="5" s="1"/>
  <c r="G439" i="4"/>
  <c r="H439" i="5" s="1"/>
  <c r="H439" i="4"/>
  <c r="I439" i="5" s="1"/>
  <c r="I439" i="4"/>
  <c r="J439" i="5" s="1"/>
  <c r="J439" i="4"/>
  <c r="K439" i="5" s="1"/>
  <c r="K439" i="4"/>
  <c r="L439" i="5" s="1"/>
  <c r="B440" i="4"/>
  <c r="C440" i="5" s="1"/>
  <c r="C440" i="4"/>
  <c r="D440" i="5" s="1"/>
  <c r="D440" i="4"/>
  <c r="E440" i="5" s="1"/>
  <c r="E440" i="4"/>
  <c r="F440" i="5" s="1"/>
  <c r="F440" i="4"/>
  <c r="G440" i="5" s="1"/>
  <c r="G440" i="4"/>
  <c r="H440" i="5" s="1"/>
  <c r="H440" i="4"/>
  <c r="I440" i="5" s="1"/>
  <c r="I440" i="4"/>
  <c r="J440" i="5" s="1"/>
  <c r="J440" i="4"/>
  <c r="K440" i="5" s="1"/>
  <c r="K440" i="4"/>
  <c r="L440" i="5" s="1"/>
  <c r="B441" i="4"/>
  <c r="C441" i="5" s="1"/>
  <c r="C441" i="4"/>
  <c r="D441" i="5" s="1"/>
  <c r="D441" i="4"/>
  <c r="E441" i="5" s="1"/>
  <c r="E441" i="4"/>
  <c r="F441" i="5" s="1"/>
  <c r="F441" i="4"/>
  <c r="G441" i="5" s="1"/>
  <c r="G441" i="4"/>
  <c r="H441" i="5" s="1"/>
  <c r="H441" i="4"/>
  <c r="I441" i="5" s="1"/>
  <c r="I441" i="4"/>
  <c r="J441" i="5" s="1"/>
  <c r="J441" i="4"/>
  <c r="K441" i="5" s="1"/>
  <c r="K441" i="4"/>
  <c r="L441" i="5" s="1"/>
  <c r="B442" i="4"/>
  <c r="C442" i="5" s="1"/>
  <c r="C442" i="4"/>
  <c r="D442" i="5" s="1"/>
  <c r="D442" i="4"/>
  <c r="E442" i="5" s="1"/>
  <c r="E442" i="4"/>
  <c r="F442" i="5" s="1"/>
  <c r="F442" i="4"/>
  <c r="G442" i="5" s="1"/>
  <c r="G442" i="4"/>
  <c r="H442" i="5" s="1"/>
  <c r="H442" i="4"/>
  <c r="I442" i="5" s="1"/>
  <c r="I442" i="4"/>
  <c r="J442" i="5" s="1"/>
  <c r="J442" i="4"/>
  <c r="K442" i="5" s="1"/>
  <c r="K442" i="4"/>
  <c r="L442" i="5" s="1"/>
  <c r="B443" i="4"/>
  <c r="C443" i="5" s="1"/>
  <c r="C443" i="4"/>
  <c r="D443" i="5" s="1"/>
  <c r="D443" i="4"/>
  <c r="E443" i="5" s="1"/>
  <c r="E443" i="4"/>
  <c r="F443" i="5" s="1"/>
  <c r="F443" i="4"/>
  <c r="G443" i="5" s="1"/>
  <c r="G443" i="4"/>
  <c r="H443" i="5" s="1"/>
  <c r="H443" i="4"/>
  <c r="I443" i="5" s="1"/>
  <c r="I443" i="4"/>
  <c r="J443" i="5" s="1"/>
  <c r="J443" i="4"/>
  <c r="K443" i="5" s="1"/>
  <c r="K443" i="4"/>
  <c r="L443" i="5" s="1"/>
  <c r="B444" i="4"/>
  <c r="C444" i="5" s="1"/>
  <c r="C444" i="4"/>
  <c r="D444" i="5" s="1"/>
  <c r="D444" i="4"/>
  <c r="E444" i="5" s="1"/>
  <c r="E444" i="4"/>
  <c r="F444" i="5" s="1"/>
  <c r="F444" i="4"/>
  <c r="G444" i="5" s="1"/>
  <c r="G444" i="4"/>
  <c r="H444" i="5" s="1"/>
  <c r="H444" i="4"/>
  <c r="I444" i="5" s="1"/>
  <c r="I444" i="4"/>
  <c r="J444" i="5" s="1"/>
  <c r="J444" i="4"/>
  <c r="K444" i="5" s="1"/>
  <c r="K444" i="4"/>
  <c r="L444" i="5" s="1"/>
  <c r="B445" i="4"/>
  <c r="C445" i="5" s="1"/>
  <c r="C445" i="4"/>
  <c r="D445" i="5" s="1"/>
  <c r="D445" i="4"/>
  <c r="E445" i="5" s="1"/>
  <c r="E445" i="4"/>
  <c r="F445" i="5" s="1"/>
  <c r="F445" i="4"/>
  <c r="G445" i="5" s="1"/>
  <c r="G445" i="4"/>
  <c r="H445" i="5" s="1"/>
  <c r="H445" i="4"/>
  <c r="I445" i="5" s="1"/>
  <c r="I445" i="4"/>
  <c r="J445" i="5" s="1"/>
  <c r="J445" i="4"/>
  <c r="K445" i="5" s="1"/>
  <c r="K445" i="4"/>
  <c r="L445" i="5" s="1"/>
  <c r="B446" i="4"/>
  <c r="C446" i="5" s="1"/>
  <c r="C446" i="4"/>
  <c r="D446" i="5" s="1"/>
  <c r="D446" i="4"/>
  <c r="E446" i="5" s="1"/>
  <c r="E446" i="4"/>
  <c r="F446" i="5" s="1"/>
  <c r="F446" i="4"/>
  <c r="G446" i="5" s="1"/>
  <c r="G446" i="4"/>
  <c r="H446" i="5" s="1"/>
  <c r="H446" i="4"/>
  <c r="I446" i="5" s="1"/>
  <c r="I446" i="4"/>
  <c r="J446" i="5" s="1"/>
  <c r="J446" i="4"/>
  <c r="K446" i="5" s="1"/>
  <c r="K446" i="4"/>
  <c r="L446" i="5" s="1"/>
  <c r="B447" i="4"/>
  <c r="C447" i="5" s="1"/>
  <c r="C447" i="4"/>
  <c r="D447" i="5" s="1"/>
  <c r="D447" i="4"/>
  <c r="E447" i="5" s="1"/>
  <c r="E447" i="4"/>
  <c r="F447" i="5" s="1"/>
  <c r="F447" i="4"/>
  <c r="G447" i="5" s="1"/>
  <c r="G447" i="4"/>
  <c r="H447" i="5" s="1"/>
  <c r="H447" i="4"/>
  <c r="I447" i="5" s="1"/>
  <c r="I447" i="4"/>
  <c r="J447" i="5" s="1"/>
  <c r="J447" i="4"/>
  <c r="K447" i="5" s="1"/>
  <c r="K447" i="4"/>
  <c r="L447" i="5" s="1"/>
  <c r="B448" i="4"/>
  <c r="C448" i="5" s="1"/>
  <c r="C448" i="4"/>
  <c r="D448" i="5" s="1"/>
  <c r="D448" i="4"/>
  <c r="E448" i="5" s="1"/>
  <c r="E448" i="4"/>
  <c r="F448" i="5" s="1"/>
  <c r="F448" i="4"/>
  <c r="G448" i="5" s="1"/>
  <c r="G448" i="4"/>
  <c r="H448" i="5" s="1"/>
  <c r="H448" i="4"/>
  <c r="I448" i="5" s="1"/>
  <c r="I448" i="4"/>
  <c r="J448" i="5" s="1"/>
  <c r="J448" i="4"/>
  <c r="K448" i="5" s="1"/>
  <c r="K448" i="4"/>
  <c r="L448" i="5" s="1"/>
  <c r="B449" i="4"/>
  <c r="C449" i="5" s="1"/>
  <c r="C449" i="4"/>
  <c r="D449" i="5" s="1"/>
  <c r="D449" i="4"/>
  <c r="E449" i="5" s="1"/>
  <c r="E449" i="4"/>
  <c r="F449" i="5" s="1"/>
  <c r="F449" i="4"/>
  <c r="G449" i="5" s="1"/>
  <c r="G449" i="4"/>
  <c r="H449" i="5" s="1"/>
  <c r="H449" i="4"/>
  <c r="I449" i="5" s="1"/>
  <c r="I449" i="4"/>
  <c r="J449" i="5" s="1"/>
  <c r="J449" i="4"/>
  <c r="K449" i="5" s="1"/>
  <c r="K449" i="4"/>
  <c r="L449" i="5" s="1"/>
  <c r="B450" i="4"/>
  <c r="C450" i="5" s="1"/>
  <c r="C450" i="4"/>
  <c r="D450" i="5" s="1"/>
  <c r="D450" i="4"/>
  <c r="E450" i="5" s="1"/>
  <c r="E450" i="4"/>
  <c r="F450" i="5" s="1"/>
  <c r="F450" i="4"/>
  <c r="G450" i="5" s="1"/>
  <c r="G450" i="4"/>
  <c r="H450" i="5" s="1"/>
  <c r="H450" i="4"/>
  <c r="I450" i="5" s="1"/>
  <c r="I450" i="4"/>
  <c r="J450" i="5" s="1"/>
  <c r="J450" i="4"/>
  <c r="K450" i="5" s="1"/>
  <c r="K450" i="4"/>
  <c r="L450" i="5" s="1"/>
  <c r="B451" i="4"/>
  <c r="C451" i="5" s="1"/>
  <c r="C451" i="4"/>
  <c r="D451" i="5" s="1"/>
  <c r="D451" i="4"/>
  <c r="E451" i="5" s="1"/>
  <c r="E451" i="4"/>
  <c r="F451" i="5" s="1"/>
  <c r="F451" i="4"/>
  <c r="G451" i="5" s="1"/>
  <c r="G451" i="4"/>
  <c r="H451" i="5" s="1"/>
  <c r="H451" i="4"/>
  <c r="I451" i="5" s="1"/>
  <c r="I451" i="4"/>
  <c r="J451" i="5" s="1"/>
  <c r="J451" i="4"/>
  <c r="K451" i="5" s="1"/>
  <c r="K451" i="4"/>
  <c r="L451" i="5" s="1"/>
  <c r="B452" i="4"/>
  <c r="C452" i="5" s="1"/>
  <c r="C452" i="4"/>
  <c r="D452" i="5" s="1"/>
  <c r="D452" i="4"/>
  <c r="E452" i="5" s="1"/>
  <c r="E452" i="4"/>
  <c r="F452" i="5" s="1"/>
  <c r="F452" i="4"/>
  <c r="G452" i="5" s="1"/>
  <c r="G452" i="4"/>
  <c r="H452" i="5" s="1"/>
  <c r="H452" i="4"/>
  <c r="I452" i="5" s="1"/>
  <c r="I452" i="4"/>
  <c r="J452" i="5" s="1"/>
  <c r="J452" i="4"/>
  <c r="K452" i="5" s="1"/>
  <c r="K452" i="4"/>
  <c r="L452" i="5" s="1"/>
  <c r="B453" i="4"/>
  <c r="C453" i="5" s="1"/>
  <c r="C453" i="4"/>
  <c r="D453" i="5" s="1"/>
  <c r="D453" i="4"/>
  <c r="E453" i="5" s="1"/>
  <c r="E453" i="4"/>
  <c r="F453" i="5" s="1"/>
  <c r="F453" i="4"/>
  <c r="G453" i="5" s="1"/>
  <c r="G453" i="4"/>
  <c r="H453" i="5" s="1"/>
  <c r="H453" i="4"/>
  <c r="I453" i="5" s="1"/>
  <c r="I453" i="4"/>
  <c r="J453" i="5" s="1"/>
  <c r="J453" i="4"/>
  <c r="K453" i="5" s="1"/>
  <c r="K453" i="4"/>
  <c r="L453" i="5" s="1"/>
  <c r="B454" i="4"/>
  <c r="C454" i="5" s="1"/>
  <c r="C454" i="4"/>
  <c r="D454" i="5" s="1"/>
  <c r="D454" i="4"/>
  <c r="E454" i="5" s="1"/>
  <c r="E454" i="4"/>
  <c r="F454" i="5" s="1"/>
  <c r="F454" i="4"/>
  <c r="G454" i="5" s="1"/>
  <c r="G454" i="4"/>
  <c r="H454" i="5" s="1"/>
  <c r="H454" i="4"/>
  <c r="I454" i="5" s="1"/>
  <c r="I454" i="4"/>
  <c r="J454" i="5" s="1"/>
  <c r="J454" i="4"/>
  <c r="K454" i="5" s="1"/>
  <c r="K454" i="4"/>
  <c r="L454" i="5" s="1"/>
  <c r="B455" i="4"/>
  <c r="C455" i="5" s="1"/>
  <c r="C455" i="4"/>
  <c r="D455" i="5" s="1"/>
  <c r="D455" i="4"/>
  <c r="E455" i="5" s="1"/>
  <c r="E455" i="4"/>
  <c r="F455" i="5" s="1"/>
  <c r="F455" i="4"/>
  <c r="G455" i="5" s="1"/>
  <c r="G455" i="4"/>
  <c r="H455" i="5" s="1"/>
  <c r="H455" i="4"/>
  <c r="I455" i="5" s="1"/>
  <c r="I455" i="4"/>
  <c r="J455" i="5" s="1"/>
  <c r="J455" i="4"/>
  <c r="K455" i="5" s="1"/>
  <c r="K455" i="4"/>
  <c r="L455" i="5" s="1"/>
  <c r="B456" i="4"/>
  <c r="C456" i="5" s="1"/>
  <c r="C456" i="4"/>
  <c r="D456" i="5" s="1"/>
  <c r="D456" i="4"/>
  <c r="E456" i="5" s="1"/>
  <c r="E456" i="4"/>
  <c r="F456" i="5" s="1"/>
  <c r="F456" i="4"/>
  <c r="G456" i="5" s="1"/>
  <c r="G456" i="4"/>
  <c r="H456" i="5" s="1"/>
  <c r="H456" i="4"/>
  <c r="I456" i="5" s="1"/>
  <c r="I456" i="4"/>
  <c r="J456" i="5" s="1"/>
  <c r="J456" i="4"/>
  <c r="K456" i="5" s="1"/>
  <c r="K456" i="4"/>
  <c r="L456" i="5" s="1"/>
  <c r="B457" i="4"/>
  <c r="C457" i="5" s="1"/>
  <c r="C457" i="4"/>
  <c r="D457" i="5" s="1"/>
  <c r="D457" i="4"/>
  <c r="E457" i="5" s="1"/>
  <c r="E457" i="4"/>
  <c r="F457" i="5" s="1"/>
  <c r="F457" i="4"/>
  <c r="G457" i="5" s="1"/>
  <c r="G457" i="4"/>
  <c r="H457" i="5" s="1"/>
  <c r="H457" i="4"/>
  <c r="I457" i="5" s="1"/>
  <c r="I457" i="4"/>
  <c r="J457" i="5" s="1"/>
  <c r="J457" i="4"/>
  <c r="K457" i="5" s="1"/>
  <c r="K457" i="4"/>
  <c r="L457" i="5" s="1"/>
  <c r="B458" i="4"/>
  <c r="C458" i="5" s="1"/>
  <c r="C458" i="4"/>
  <c r="D458" i="5" s="1"/>
  <c r="D458" i="4"/>
  <c r="E458" i="5" s="1"/>
  <c r="E458" i="4"/>
  <c r="F458" i="5" s="1"/>
  <c r="F458" i="4"/>
  <c r="G458" i="5" s="1"/>
  <c r="G458" i="4"/>
  <c r="H458" i="5" s="1"/>
  <c r="H458" i="4"/>
  <c r="I458" i="5" s="1"/>
  <c r="I458" i="4"/>
  <c r="J458" i="5" s="1"/>
  <c r="J458" i="4"/>
  <c r="K458" i="5" s="1"/>
  <c r="K458" i="4"/>
  <c r="L458" i="5" s="1"/>
  <c r="B459" i="4"/>
  <c r="C459" i="5" s="1"/>
  <c r="C459" i="4"/>
  <c r="D459" i="5" s="1"/>
  <c r="D459" i="4"/>
  <c r="E459" i="5" s="1"/>
  <c r="E459" i="4"/>
  <c r="F459" i="5" s="1"/>
  <c r="F459" i="4"/>
  <c r="G459" i="5" s="1"/>
  <c r="G459" i="4"/>
  <c r="H459" i="5" s="1"/>
  <c r="H459" i="4"/>
  <c r="I459" i="5" s="1"/>
  <c r="I459" i="4"/>
  <c r="J459" i="5" s="1"/>
  <c r="J459" i="4"/>
  <c r="K459" i="5" s="1"/>
  <c r="K459" i="4"/>
  <c r="L459" i="5" s="1"/>
  <c r="B460" i="4"/>
  <c r="C460" i="5" s="1"/>
  <c r="C460" i="4"/>
  <c r="D460" i="5" s="1"/>
  <c r="D460" i="4"/>
  <c r="E460" i="5" s="1"/>
  <c r="E460" i="4"/>
  <c r="F460" i="5" s="1"/>
  <c r="F460" i="4"/>
  <c r="G460" i="5" s="1"/>
  <c r="G460" i="4"/>
  <c r="H460" i="5" s="1"/>
  <c r="H460" i="4"/>
  <c r="I460" i="5" s="1"/>
  <c r="I460" i="4"/>
  <c r="J460" i="5" s="1"/>
  <c r="J460" i="4"/>
  <c r="K460" i="5" s="1"/>
  <c r="K460" i="4"/>
  <c r="L460" i="5" s="1"/>
  <c r="B461" i="4"/>
  <c r="C461" i="5" s="1"/>
  <c r="C461" i="4"/>
  <c r="D461" i="5" s="1"/>
  <c r="D461" i="4"/>
  <c r="E461" i="5" s="1"/>
  <c r="E461" i="4"/>
  <c r="F461" i="5" s="1"/>
  <c r="F461" i="4"/>
  <c r="G461" i="5" s="1"/>
  <c r="G461" i="4"/>
  <c r="H461" i="5" s="1"/>
  <c r="H461" i="4"/>
  <c r="I461" i="5" s="1"/>
  <c r="I461" i="4"/>
  <c r="J461" i="5" s="1"/>
  <c r="J461" i="4"/>
  <c r="K461" i="5" s="1"/>
  <c r="K461" i="4"/>
  <c r="L461" i="5" s="1"/>
  <c r="B462" i="4"/>
  <c r="C462" i="5" s="1"/>
  <c r="C462" i="4"/>
  <c r="D462" i="5" s="1"/>
  <c r="D462" i="4"/>
  <c r="E462" i="5" s="1"/>
  <c r="E462" i="4"/>
  <c r="F462" i="5" s="1"/>
  <c r="F462" i="4"/>
  <c r="G462" i="5" s="1"/>
  <c r="G462" i="4"/>
  <c r="H462" i="5" s="1"/>
  <c r="H462" i="4"/>
  <c r="I462" i="5" s="1"/>
  <c r="I462" i="4"/>
  <c r="J462" i="5" s="1"/>
  <c r="J462" i="4"/>
  <c r="K462" i="5" s="1"/>
  <c r="K462" i="4"/>
  <c r="L462" i="5" s="1"/>
  <c r="B463" i="4"/>
  <c r="C463" i="5" s="1"/>
  <c r="C463" i="4"/>
  <c r="D463" i="5" s="1"/>
  <c r="D463" i="4"/>
  <c r="E463" i="5" s="1"/>
  <c r="E463" i="4"/>
  <c r="F463" i="5" s="1"/>
  <c r="F463" i="4"/>
  <c r="G463" i="5" s="1"/>
  <c r="G463" i="4"/>
  <c r="H463" i="5" s="1"/>
  <c r="H463" i="4"/>
  <c r="I463" i="5" s="1"/>
  <c r="I463" i="4"/>
  <c r="J463" i="5" s="1"/>
  <c r="J463" i="4"/>
  <c r="K463" i="5" s="1"/>
  <c r="K463" i="4"/>
  <c r="L463" i="5" s="1"/>
  <c r="B464" i="4"/>
  <c r="C464" i="5" s="1"/>
  <c r="C464" i="4"/>
  <c r="D464" i="5" s="1"/>
  <c r="D464" i="4"/>
  <c r="E464" i="5" s="1"/>
  <c r="E464" i="4"/>
  <c r="F464" i="5" s="1"/>
  <c r="F464" i="4"/>
  <c r="G464" i="5" s="1"/>
  <c r="G464" i="4"/>
  <c r="H464" i="5" s="1"/>
  <c r="H464" i="4"/>
  <c r="I464" i="5" s="1"/>
  <c r="I464" i="4"/>
  <c r="J464" i="5" s="1"/>
  <c r="J464" i="4"/>
  <c r="K464" i="5" s="1"/>
  <c r="K464" i="4"/>
  <c r="L464" i="5" s="1"/>
  <c r="B465" i="4"/>
  <c r="C465" i="5" s="1"/>
  <c r="C465" i="4"/>
  <c r="D465" i="5" s="1"/>
  <c r="D465" i="4"/>
  <c r="E465" i="5" s="1"/>
  <c r="E465" i="4"/>
  <c r="F465" i="5" s="1"/>
  <c r="F465" i="4"/>
  <c r="G465" i="5" s="1"/>
  <c r="G465" i="4"/>
  <c r="H465" i="5" s="1"/>
  <c r="H465" i="4"/>
  <c r="I465" i="5" s="1"/>
  <c r="I465" i="4"/>
  <c r="J465" i="5" s="1"/>
  <c r="J465" i="4"/>
  <c r="K465" i="5" s="1"/>
  <c r="K465" i="4"/>
  <c r="L465" i="5" s="1"/>
  <c r="B466" i="4"/>
  <c r="C466" i="5" s="1"/>
  <c r="C466" i="4"/>
  <c r="D466" i="5" s="1"/>
  <c r="D466" i="4"/>
  <c r="E466" i="5" s="1"/>
  <c r="E466" i="4"/>
  <c r="F466" i="5" s="1"/>
  <c r="F466" i="4"/>
  <c r="G466" i="5" s="1"/>
  <c r="G466" i="4"/>
  <c r="H466" i="5" s="1"/>
  <c r="H466" i="4"/>
  <c r="I466" i="5" s="1"/>
  <c r="I466" i="4"/>
  <c r="J466" i="5" s="1"/>
  <c r="J466" i="4"/>
  <c r="K466" i="5" s="1"/>
  <c r="K466" i="4"/>
  <c r="L466" i="5" s="1"/>
  <c r="B467" i="4"/>
  <c r="C467" i="5" s="1"/>
  <c r="C467" i="4"/>
  <c r="D467" i="5" s="1"/>
  <c r="D467" i="4"/>
  <c r="E467" i="5" s="1"/>
  <c r="E467" i="4"/>
  <c r="F467" i="5" s="1"/>
  <c r="F467" i="4"/>
  <c r="G467" i="5" s="1"/>
  <c r="G467" i="4"/>
  <c r="H467" i="5" s="1"/>
  <c r="H467" i="4"/>
  <c r="I467" i="5" s="1"/>
  <c r="I467" i="4"/>
  <c r="J467" i="5" s="1"/>
  <c r="J467" i="4"/>
  <c r="K467" i="5" s="1"/>
  <c r="K467" i="4"/>
  <c r="L467" i="5" s="1"/>
  <c r="B468" i="4"/>
  <c r="C468" i="5" s="1"/>
  <c r="C468" i="4"/>
  <c r="D468" i="5" s="1"/>
  <c r="D468" i="4"/>
  <c r="E468" i="5" s="1"/>
  <c r="E468" i="4"/>
  <c r="F468" i="5" s="1"/>
  <c r="F468" i="4"/>
  <c r="G468" i="5" s="1"/>
  <c r="G468" i="4"/>
  <c r="H468" i="5" s="1"/>
  <c r="H468" i="4"/>
  <c r="I468" i="5" s="1"/>
  <c r="I468" i="4"/>
  <c r="J468" i="5" s="1"/>
  <c r="J468" i="4"/>
  <c r="K468" i="5" s="1"/>
  <c r="K468" i="4"/>
  <c r="L468" i="5" s="1"/>
  <c r="B469" i="4"/>
  <c r="C469" i="5" s="1"/>
  <c r="C469" i="4"/>
  <c r="D469" i="5" s="1"/>
  <c r="D469" i="4"/>
  <c r="E469" i="5" s="1"/>
  <c r="E469" i="4"/>
  <c r="F469" i="5" s="1"/>
  <c r="F469" i="4"/>
  <c r="G469" i="5" s="1"/>
  <c r="G469" i="4"/>
  <c r="H469" i="5" s="1"/>
  <c r="H469" i="4"/>
  <c r="I469" i="5" s="1"/>
  <c r="I469" i="4"/>
  <c r="J469" i="5" s="1"/>
  <c r="J469" i="4"/>
  <c r="K469" i="5" s="1"/>
  <c r="K469" i="4"/>
  <c r="L469" i="5" s="1"/>
  <c r="B470" i="4"/>
  <c r="C470" i="5" s="1"/>
  <c r="C470" i="4"/>
  <c r="D470" i="5" s="1"/>
  <c r="D470" i="4"/>
  <c r="E470" i="5" s="1"/>
  <c r="E470" i="4"/>
  <c r="F470" i="5" s="1"/>
  <c r="F470" i="4"/>
  <c r="G470" i="5" s="1"/>
  <c r="G470" i="4"/>
  <c r="H470" i="5" s="1"/>
  <c r="H470" i="4"/>
  <c r="I470" i="5" s="1"/>
  <c r="I470" i="4"/>
  <c r="J470" i="5" s="1"/>
  <c r="J470" i="4"/>
  <c r="K470" i="5" s="1"/>
  <c r="K470" i="4"/>
  <c r="L470" i="5" s="1"/>
  <c r="B471" i="4"/>
  <c r="C471" i="5" s="1"/>
  <c r="C471" i="4"/>
  <c r="D471" i="5" s="1"/>
  <c r="D471" i="4"/>
  <c r="E471" i="5" s="1"/>
  <c r="E471" i="4"/>
  <c r="F471" i="5" s="1"/>
  <c r="F471" i="4"/>
  <c r="G471" i="5" s="1"/>
  <c r="G471" i="4"/>
  <c r="H471" i="5" s="1"/>
  <c r="H471" i="4"/>
  <c r="I471" i="5" s="1"/>
  <c r="I471" i="4"/>
  <c r="J471" i="5" s="1"/>
  <c r="J471" i="4"/>
  <c r="K471" i="5" s="1"/>
  <c r="K471" i="4"/>
  <c r="L471" i="5" s="1"/>
  <c r="B472" i="4"/>
  <c r="C472" i="5" s="1"/>
  <c r="C472" i="4"/>
  <c r="D472" i="5" s="1"/>
  <c r="D472" i="4"/>
  <c r="E472" i="5" s="1"/>
  <c r="E472" i="4"/>
  <c r="F472" i="5" s="1"/>
  <c r="F472" i="4"/>
  <c r="G472" i="5" s="1"/>
  <c r="G472" i="4"/>
  <c r="H472" i="5" s="1"/>
  <c r="H472" i="4"/>
  <c r="I472" i="5" s="1"/>
  <c r="I472" i="4"/>
  <c r="J472" i="5" s="1"/>
  <c r="J472" i="4"/>
  <c r="K472" i="5" s="1"/>
  <c r="K472" i="4"/>
  <c r="L472" i="5" s="1"/>
  <c r="B473" i="4"/>
  <c r="C473" i="5" s="1"/>
  <c r="C473" i="4"/>
  <c r="D473" i="5" s="1"/>
  <c r="D473" i="4"/>
  <c r="E473" i="5" s="1"/>
  <c r="E473" i="4"/>
  <c r="F473" i="5" s="1"/>
  <c r="F473" i="4"/>
  <c r="G473" i="5" s="1"/>
  <c r="G473" i="4"/>
  <c r="H473" i="5" s="1"/>
  <c r="H473" i="4"/>
  <c r="I473" i="5" s="1"/>
  <c r="I473" i="4"/>
  <c r="J473" i="5" s="1"/>
  <c r="J473" i="4"/>
  <c r="K473" i="5" s="1"/>
  <c r="K473" i="4"/>
  <c r="L473" i="5" s="1"/>
  <c r="B474" i="4"/>
  <c r="C474" i="5" s="1"/>
  <c r="C474" i="4"/>
  <c r="D474" i="5" s="1"/>
  <c r="D474" i="4"/>
  <c r="E474" i="5" s="1"/>
  <c r="E474" i="4"/>
  <c r="F474" i="5" s="1"/>
  <c r="F474" i="4"/>
  <c r="G474" i="5" s="1"/>
  <c r="G474" i="4"/>
  <c r="H474" i="5" s="1"/>
  <c r="H474" i="4"/>
  <c r="I474" i="5" s="1"/>
  <c r="I474" i="4"/>
  <c r="J474" i="5" s="1"/>
  <c r="J474" i="4"/>
  <c r="K474" i="5" s="1"/>
  <c r="K474" i="4"/>
  <c r="L474" i="5" s="1"/>
  <c r="B475" i="4"/>
  <c r="C475" i="5" s="1"/>
  <c r="C475" i="4"/>
  <c r="D475" i="5" s="1"/>
  <c r="D475" i="4"/>
  <c r="E475" i="5" s="1"/>
  <c r="E475" i="4"/>
  <c r="F475" i="5" s="1"/>
  <c r="F475" i="4"/>
  <c r="G475" i="5" s="1"/>
  <c r="G475" i="4"/>
  <c r="H475" i="5" s="1"/>
  <c r="H475" i="4"/>
  <c r="I475" i="5" s="1"/>
  <c r="I475" i="4"/>
  <c r="J475" i="5" s="1"/>
  <c r="J475" i="4"/>
  <c r="K475" i="5" s="1"/>
  <c r="K475" i="4"/>
  <c r="L475" i="5" s="1"/>
  <c r="B476" i="4"/>
  <c r="C476" i="5" s="1"/>
  <c r="C476" i="4"/>
  <c r="D476" i="5" s="1"/>
  <c r="D476" i="4"/>
  <c r="E476" i="5" s="1"/>
  <c r="E476" i="4"/>
  <c r="F476" i="5" s="1"/>
  <c r="F476" i="4"/>
  <c r="G476" i="5" s="1"/>
  <c r="G476" i="4"/>
  <c r="H476" i="5" s="1"/>
  <c r="H476" i="4"/>
  <c r="I476" i="5" s="1"/>
  <c r="I476" i="4"/>
  <c r="J476" i="5" s="1"/>
  <c r="J476" i="4"/>
  <c r="K476" i="5" s="1"/>
  <c r="K476" i="4"/>
  <c r="L476" i="5" s="1"/>
  <c r="B477" i="4"/>
  <c r="C477" i="5" s="1"/>
  <c r="C477" i="4"/>
  <c r="D477" i="5" s="1"/>
  <c r="D477" i="4"/>
  <c r="E477" i="5" s="1"/>
  <c r="E477" i="4"/>
  <c r="F477" i="5" s="1"/>
  <c r="F477" i="4"/>
  <c r="G477" i="5" s="1"/>
  <c r="G477" i="4"/>
  <c r="H477" i="5" s="1"/>
  <c r="H477" i="4"/>
  <c r="I477" i="5" s="1"/>
  <c r="I477" i="4"/>
  <c r="J477" i="5" s="1"/>
  <c r="J477" i="4"/>
  <c r="K477" i="5" s="1"/>
  <c r="K477" i="4"/>
  <c r="L477" i="5" s="1"/>
  <c r="B478" i="4"/>
  <c r="C478" i="5" s="1"/>
  <c r="C478" i="4"/>
  <c r="D478" i="5" s="1"/>
  <c r="D478" i="4"/>
  <c r="E478" i="5" s="1"/>
  <c r="E478" i="4"/>
  <c r="F478" i="5" s="1"/>
  <c r="F478" i="4"/>
  <c r="G478" i="5" s="1"/>
  <c r="G478" i="4"/>
  <c r="H478" i="5" s="1"/>
  <c r="H478" i="4"/>
  <c r="I478" i="5" s="1"/>
  <c r="I478" i="4"/>
  <c r="J478" i="5" s="1"/>
  <c r="J478" i="4"/>
  <c r="K478" i="5" s="1"/>
  <c r="K478" i="4"/>
  <c r="L478" i="5" s="1"/>
  <c r="B479" i="4"/>
  <c r="C479" i="5" s="1"/>
  <c r="C479" i="4"/>
  <c r="D479" i="5" s="1"/>
  <c r="D479" i="4"/>
  <c r="E479" i="5" s="1"/>
  <c r="E479" i="4"/>
  <c r="F479" i="5" s="1"/>
  <c r="F479" i="4"/>
  <c r="G479" i="5" s="1"/>
  <c r="G479" i="4"/>
  <c r="H479" i="5" s="1"/>
  <c r="H479" i="4"/>
  <c r="I479" i="5" s="1"/>
  <c r="I479" i="4"/>
  <c r="J479" i="5" s="1"/>
  <c r="J479" i="4"/>
  <c r="K479" i="5" s="1"/>
  <c r="K479" i="4"/>
  <c r="L479" i="5" s="1"/>
  <c r="B480" i="4"/>
  <c r="C480" i="5" s="1"/>
  <c r="C480" i="4"/>
  <c r="D480" i="5" s="1"/>
  <c r="D480" i="4"/>
  <c r="E480" i="5" s="1"/>
  <c r="E480" i="4"/>
  <c r="F480" i="5" s="1"/>
  <c r="F480" i="4"/>
  <c r="G480" i="5" s="1"/>
  <c r="G480" i="4"/>
  <c r="H480" i="5" s="1"/>
  <c r="H480" i="4"/>
  <c r="I480" i="5" s="1"/>
  <c r="I480" i="4"/>
  <c r="J480" i="5" s="1"/>
  <c r="J480" i="4"/>
  <c r="K480" i="5" s="1"/>
  <c r="K480" i="4"/>
  <c r="L480" i="5" s="1"/>
  <c r="B481" i="4"/>
  <c r="C481" i="5" s="1"/>
  <c r="C481" i="4"/>
  <c r="D481" i="5" s="1"/>
  <c r="D481" i="4"/>
  <c r="E481" i="5" s="1"/>
  <c r="E481" i="4"/>
  <c r="F481" i="5" s="1"/>
  <c r="F481" i="4"/>
  <c r="G481" i="5" s="1"/>
  <c r="G481" i="4"/>
  <c r="H481" i="5" s="1"/>
  <c r="H481" i="4"/>
  <c r="I481" i="5" s="1"/>
  <c r="I481" i="4"/>
  <c r="J481" i="5" s="1"/>
  <c r="J481" i="4"/>
  <c r="K481" i="5" s="1"/>
  <c r="K481" i="4"/>
  <c r="L481" i="5" s="1"/>
  <c r="B482" i="4"/>
  <c r="C482" i="5" s="1"/>
  <c r="C482" i="4"/>
  <c r="D482" i="5" s="1"/>
  <c r="D482" i="4"/>
  <c r="E482" i="5" s="1"/>
  <c r="E482" i="4"/>
  <c r="F482" i="5" s="1"/>
  <c r="F482" i="4"/>
  <c r="G482" i="5" s="1"/>
  <c r="G482" i="4"/>
  <c r="H482" i="5" s="1"/>
  <c r="H482" i="4"/>
  <c r="I482" i="5" s="1"/>
  <c r="I482" i="4"/>
  <c r="J482" i="5" s="1"/>
  <c r="J482" i="4"/>
  <c r="K482" i="5" s="1"/>
  <c r="K482" i="4"/>
  <c r="L482" i="5" s="1"/>
  <c r="B483" i="4"/>
  <c r="C483" i="5" s="1"/>
  <c r="C483" i="4"/>
  <c r="D483" i="5" s="1"/>
  <c r="D483" i="4"/>
  <c r="E483" i="5" s="1"/>
  <c r="E483" i="4"/>
  <c r="F483" i="5" s="1"/>
  <c r="F483" i="4"/>
  <c r="G483" i="5" s="1"/>
  <c r="G483" i="4"/>
  <c r="H483" i="5" s="1"/>
  <c r="H483" i="4"/>
  <c r="I483" i="5" s="1"/>
  <c r="I483" i="4"/>
  <c r="J483" i="5" s="1"/>
  <c r="J483" i="4"/>
  <c r="K483" i="5" s="1"/>
  <c r="K483" i="4"/>
  <c r="L483" i="5" s="1"/>
  <c r="B484" i="4"/>
  <c r="C484" i="5" s="1"/>
  <c r="C484" i="4"/>
  <c r="D484" i="5" s="1"/>
  <c r="D484" i="4"/>
  <c r="E484" i="5" s="1"/>
  <c r="E484" i="4"/>
  <c r="F484" i="5" s="1"/>
  <c r="F484" i="4"/>
  <c r="G484" i="5" s="1"/>
  <c r="G484" i="4"/>
  <c r="H484" i="5" s="1"/>
  <c r="H484" i="4"/>
  <c r="I484" i="5" s="1"/>
  <c r="I484" i="4"/>
  <c r="J484" i="5" s="1"/>
  <c r="J484" i="4"/>
  <c r="K484" i="5" s="1"/>
  <c r="K484" i="4"/>
  <c r="L484" i="5" s="1"/>
  <c r="B485" i="4"/>
  <c r="C485" i="5" s="1"/>
  <c r="C485" i="4"/>
  <c r="D485" i="5" s="1"/>
  <c r="D485" i="4"/>
  <c r="E485" i="5" s="1"/>
  <c r="E485" i="4"/>
  <c r="F485" i="5" s="1"/>
  <c r="F485" i="4"/>
  <c r="G485" i="5" s="1"/>
  <c r="G485" i="4"/>
  <c r="H485" i="5" s="1"/>
  <c r="H485" i="4"/>
  <c r="I485" i="5" s="1"/>
  <c r="I485" i="4"/>
  <c r="J485" i="5" s="1"/>
  <c r="J485" i="4"/>
  <c r="K485" i="5" s="1"/>
  <c r="K485" i="4"/>
  <c r="L485" i="5" s="1"/>
  <c r="B486" i="4"/>
  <c r="C486" i="5" s="1"/>
  <c r="C486" i="4"/>
  <c r="D486" i="5" s="1"/>
  <c r="D486" i="4"/>
  <c r="E486" i="5" s="1"/>
  <c r="E486" i="4"/>
  <c r="F486" i="5" s="1"/>
  <c r="F486" i="4"/>
  <c r="G486" i="5" s="1"/>
  <c r="G486" i="4"/>
  <c r="H486" i="5" s="1"/>
  <c r="H486" i="4"/>
  <c r="I486" i="5" s="1"/>
  <c r="I486" i="4"/>
  <c r="J486" i="5" s="1"/>
  <c r="J486" i="4"/>
  <c r="K486" i="5" s="1"/>
  <c r="K486" i="4"/>
  <c r="L486" i="5" s="1"/>
  <c r="B487" i="4"/>
  <c r="C487" i="5" s="1"/>
  <c r="C487" i="4"/>
  <c r="D487" i="5" s="1"/>
  <c r="D487" i="4"/>
  <c r="E487" i="5" s="1"/>
  <c r="E487" i="4"/>
  <c r="F487" i="5" s="1"/>
  <c r="F487" i="4"/>
  <c r="G487" i="5" s="1"/>
  <c r="G487" i="4"/>
  <c r="H487" i="5" s="1"/>
  <c r="H487" i="4"/>
  <c r="I487" i="5" s="1"/>
  <c r="I487" i="4"/>
  <c r="J487" i="5" s="1"/>
  <c r="J487" i="4"/>
  <c r="K487" i="5" s="1"/>
  <c r="K487" i="4"/>
  <c r="L487" i="5" s="1"/>
  <c r="B488" i="4"/>
  <c r="C488" i="5" s="1"/>
  <c r="C488" i="4"/>
  <c r="D488" i="5" s="1"/>
  <c r="D488" i="4"/>
  <c r="E488" i="5" s="1"/>
  <c r="E488" i="4"/>
  <c r="F488" i="5" s="1"/>
  <c r="F488" i="4"/>
  <c r="G488" i="5" s="1"/>
  <c r="G488" i="4"/>
  <c r="H488" i="5" s="1"/>
  <c r="H488" i="4"/>
  <c r="I488" i="5" s="1"/>
  <c r="I488" i="4"/>
  <c r="J488" i="5" s="1"/>
  <c r="J488" i="4"/>
  <c r="K488" i="5" s="1"/>
  <c r="K488" i="4"/>
  <c r="L488" i="5" s="1"/>
  <c r="B489" i="4"/>
  <c r="C489" i="5" s="1"/>
  <c r="C489" i="4"/>
  <c r="D489" i="5" s="1"/>
  <c r="D489" i="4"/>
  <c r="E489" i="5" s="1"/>
  <c r="E489" i="4"/>
  <c r="F489" i="5" s="1"/>
  <c r="F489" i="4"/>
  <c r="G489" i="5" s="1"/>
  <c r="G489" i="4"/>
  <c r="H489" i="5" s="1"/>
  <c r="H489" i="4"/>
  <c r="I489" i="5" s="1"/>
  <c r="I489" i="4"/>
  <c r="J489" i="5" s="1"/>
  <c r="J489" i="4"/>
  <c r="K489" i="5" s="1"/>
  <c r="K489" i="4"/>
  <c r="L489" i="5" s="1"/>
  <c r="B490" i="4"/>
  <c r="C490" i="5" s="1"/>
  <c r="C490" i="4"/>
  <c r="D490" i="5" s="1"/>
  <c r="D490" i="4"/>
  <c r="E490" i="5" s="1"/>
  <c r="E490" i="4"/>
  <c r="F490" i="5" s="1"/>
  <c r="F490" i="4"/>
  <c r="G490" i="5" s="1"/>
  <c r="G490" i="4"/>
  <c r="H490" i="5" s="1"/>
  <c r="H490" i="4"/>
  <c r="I490" i="5" s="1"/>
  <c r="I490" i="4"/>
  <c r="J490" i="5" s="1"/>
  <c r="J490" i="4"/>
  <c r="K490" i="5" s="1"/>
  <c r="K490" i="4"/>
  <c r="L490" i="5" s="1"/>
  <c r="B491" i="4"/>
  <c r="C491" i="5" s="1"/>
  <c r="C491" i="4"/>
  <c r="D491" i="5" s="1"/>
  <c r="D491" i="4"/>
  <c r="E491" i="5" s="1"/>
  <c r="E491" i="4"/>
  <c r="F491" i="5" s="1"/>
  <c r="F491" i="4"/>
  <c r="G491" i="5" s="1"/>
  <c r="G491" i="4"/>
  <c r="H491" i="5" s="1"/>
  <c r="H491" i="4"/>
  <c r="I491" i="5" s="1"/>
  <c r="I491" i="4"/>
  <c r="J491" i="5" s="1"/>
  <c r="J491" i="4"/>
  <c r="K491" i="5" s="1"/>
  <c r="K491" i="4"/>
  <c r="L491" i="5" s="1"/>
  <c r="B492" i="4"/>
  <c r="C492" i="5" s="1"/>
  <c r="C492" i="4"/>
  <c r="D492" i="5" s="1"/>
  <c r="D492" i="4"/>
  <c r="E492" i="5" s="1"/>
  <c r="E492" i="4"/>
  <c r="F492" i="5" s="1"/>
  <c r="F492" i="4"/>
  <c r="G492" i="5" s="1"/>
  <c r="G492" i="4"/>
  <c r="H492" i="5" s="1"/>
  <c r="H492" i="4"/>
  <c r="I492" i="5" s="1"/>
  <c r="I492" i="4"/>
  <c r="J492" i="5" s="1"/>
  <c r="J492" i="4"/>
  <c r="K492" i="5" s="1"/>
  <c r="K492" i="4"/>
  <c r="L492" i="5" s="1"/>
  <c r="B493" i="4"/>
  <c r="C493" i="5" s="1"/>
  <c r="C493" i="4"/>
  <c r="D493" i="5" s="1"/>
  <c r="D493" i="4"/>
  <c r="E493" i="5" s="1"/>
  <c r="E493" i="4"/>
  <c r="F493" i="5" s="1"/>
  <c r="F493" i="4"/>
  <c r="G493" i="5" s="1"/>
  <c r="G493" i="4"/>
  <c r="H493" i="5" s="1"/>
  <c r="H493" i="4"/>
  <c r="I493" i="5" s="1"/>
  <c r="I493" i="4"/>
  <c r="J493" i="5" s="1"/>
  <c r="J493" i="4"/>
  <c r="K493" i="5" s="1"/>
  <c r="K493" i="4"/>
  <c r="L493" i="5" s="1"/>
  <c r="B494" i="4"/>
  <c r="C494" i="5" s="1"/>
  <c r="C494" i="4"/>
  <c r="D494" i="5" s="1"/>
  <c r="D494" i="4"/>
  <c r="E494" i="5" s="1"/>
  <c r="E494" i="4"/>
  <c r="F494" i="5" s="1"/>
  <c r="F494" i="4"/>
  <c r="G494" i="5" s="1"/>
  <c r="G494" i="4"/>
  <c r="H494" i="5" s="1"/>
  <c r="H494" i="4"/>
  <c r="I494" i="5" s="1"/>
  <c r="I494" i="4"/>
  <c r="J494" i="5" s="1"/>
  <c r="J494" i="4"/>
  <c r="K494" i="5" s="1"/>
  <c r="K494" i="4"/>
  <c r="L494" i="5" s="1"/>
  <c r="B495" i="4"/>
  <c r="C495" i="5" s="1"/>
  <c r="C495" i="4"/>
  <c r="D495" i="5" s="1"/>
  <c r="D495" i="4"/>
  <c r="E495" i="5" s="1"/>
  <c r="E495" i="4"/>
  <c r="F495" i="5" s="1"/>
  <c r="F495" i="4"/>
  <c r="G495" i="5" s="1"/>
  <c r="G495" i="4"/>
  <c r="H495" i="5" s="1"/>
  <c r="H495" i="4"/>
  <c r="I495" i="5" s="1"/>
  <c r="I495" i="4"/>
  <c r="J495" i="5" s="1"/>
  <c r="J495" i="4"/>
  <c r="K495" i="5" s="1"/>
  <c r="K495" i="4"/>
  <c r="L495" i="5" s="1"/>
  <c r="B496" i="4"/>
  <c r="C496" i="5" s="1"/>
  <c r="C496" i="4"/>
  <c r="D496" i="5" s="1"/>
  <c r="D496" i="4"/>
  <c r="E496" i="5" s="1"/>
  <c r="E496" i="4"/>
  <c r="F496" i="5" s="1"/>
  <c r="F496" i="4"/>
  <c r="G496" i="5" s="1"/>
  <c r="G496" i="4"/>
  <c r="H496" i="5" s="1"/>
  <c r="H496" i="4"/>
  <c r="I496" i="5" s="1"/>
  <c r="I496" i="4"/>
  <c r="J496" i="5" s="1"/>
  <c r="J496" i="4"/>
  <c r="K496" i="5" s="1"/>
  <c r="K496" i="4"/>
  <c r="L496" i="5" s="1"/>
  <c r="B497" i="4"/>
  <c r="C497" i="5" s="1"/>
  <c r="C497" i="4"/>
  <c r="D497" i="5" s="1"/>
  <c r="D497" i="4"/>
  <c r="E497" i="5" s="1"/>
  <c r="E497" i="4"/>
  <c r="F497" i="5" s="1"/>
  <c r="F497" i="4"/>
  <c r="G497" i="5" s="1"/>
  <c r="G497" i="4"/>
  <c r="H497" i="5" s="1"/>
  <c r="H497" i="4"/>
  <c r="I497" i="5" s="1"/>
  <c r="I497" i="4"/>
  <c r="J497" i="5" s="1"/>
  <c r="J497" i="4"/>
  <c r="K497" i="5" s="1"/>
  <c r="K497" i="4"/>
  <c r="L497" i="5" s="1"/>
  <c r="B498" i="4"/>
  <c r="C498" i="5" s="1"/>
  <c r="C498" i="4"/>
  <c r="D498" i="5" s="1"/>
  <c r="D498" i="4"/>
  <c r="E498" i="5" s="1"/>
  <c r="E498" i="4"/>
  <c r="F498" i="5" s="1"/>
  <c r="F498" i="4"/>
  <c r="G498" i="5" s="1"/>
  <c r="G498" i="4"/>
  <c r="H498" i="5" s="1"/>
  <c r="H498" i="4"/>
  <c r="I498" i="5" s="1"/>
  <c r="I498" i="4"/>
  <c r="J498" i="5" s="1"/>
  <c r="J498" i="4"/>
  <c r="K498" i="5" s="1"/>
  <c r="K498" i="4"/>
  <c r="L498" i="5" s="1"/>
  <c r="B499" i="4"/>
  <c r="C499" i="5" s="1"/>
  <c r="C499" i="4"/>
  <c r="D499" i="5" s="1"/>
  <c r="D499" i="4"/>
  <c r="E499" i="5" s="1"/>
  <c r="E499" i="4"/>
  <c r="F499" i="5" s="1"/>
  <c r="F499" i="4"/>
  <c r="G499" i="5" s="1"/>
  <c r="G499" i="4"/>
  <c r="H499" i="5" s="1"/>
  <c r="H499" i="4"/>
  <c r="I499" i="5" s="1"/>
  <c r="I499" i="4"/>
  <c r="J499" i="5" s="1"/>
  <c r="J499" i="4"/>
  <c r="K499" i="5" s="1"/>
  <c r="K499" i="4"/>
  <c r="L499" i="5" s="1"/>
  <c r="B500" i="4"/>
  <c r="C500" i="5" s="1"/>
  <c r="C500" i="4"/>
  <c r="D500" i="5" s="1"/>
  <c r="D500" i="4"/>
  <c r="E500" i="5" s="1"/>
  <c r="E500" i="4"/>
  <c r="F500" i="5" s="1"/>
  <c r="F500" i="4"/>
  <c r="G500" i="5" s="1"/>
  <c r="G500" i="4"/>
  <c r="H500" i="5" s="1"/>
  <c r="H500" i="4"/>
  <c r="I500" i="5" s="1"/>
  <c r="I500" i="4"/>
  <c r="J500" i="5" s="1"/>
  <c r="J500" i="4"/>
  <c r="K500" i="5" s="1"/>
  <c r="K500" i="4"/>
  <c r="L500" i="5" s="1"/>
  <c r="B501" i="4"/>
  <c r="C501" i="5" s="1"/>
  <c r="C501" i="4"/>
  <c r="D501" i="5" s="1"/>
  <c r="D501" i="4"/>
  <c r="E501" i="5" s="1"/>
  <c r="E501" i="4"/>
  <c r="F501" i="5" s="1"/>
  <c r="F501" i="4"/>
  <c r="G501" i="5" s="1"/>
  <c r="G501" i="4"/>
  <c r="H501" i="5" s="1"/>
  <c r="H501" i="4"/>
  <c r="I501" i="5" s="1"/>
  <c r="I501" i="4"/>
  <c r="J501" i="5" s="1"/>
  <c r="J501" i="4"/>
  <c r="K501" i="5" s="1"/>
  <c r="K501" i="4"/>
  <c r="L501" i="5" s="1"/>
  <c r="B502" i="4"/>
  <c r="C502" i="5" s="1"/>
  <c r="C502" i="4"/>
  <c r="D502" i="5" s="1"/>
  <c r="D502" i="4"/>
  <c r="E502" i="5" s="1"/>
  <c r="E502" i="4"/>
  <c r="F502" i="5" s="1"/>
  <c r="F502" i="4"/>
  <c r="G502" i="5" s="1"/>
  <c r="G502" i="4"/>
  <c r="H502" i="5" s="1"/>
  <c r="H502" i="4"/>
  <c r="I502" i="5" s="1"/>
  <c r="I502" i="4"/>
  <c r="J502" i="5" s="1"/>
  <c r="J502" i="4"/>
  <c r="K502" i="5" s="1"/>
  <c r="K502" i="4"/>
  <c r="L502" i="5" s="1"/>
  <c r="B503" i="4"/>
  <c r="C503" i="5" s="1"/>
  <c r="C503" i="4"/>
  <c r="D503" i="5" s="1"/>
  <c r="D503" i="4"/>
  <c r="E503" i="5" s="1"/>
  <c r="E503" i="4"/>
  <c r="F503" i="5" s="1"/>
  <c r="F503" i="4"/>
  <c r="G503" i="5" s="1"/>
  <c r="G503" i="4"/>
  <c r="H503" i="5" s="1"/>
  <c r="H503" i="4"/>
  <c r="I503" i="5" s="1"/>
  <c r="I503" i="4"/>
  <c r="J503" i="5" s="1"/>
  <c r="J503" i="4"/>
  <c r="K503" i="5" s="1"/>
  <c r="K503" i="4"/>
  <c r="L503" i="5" s="1"/>
  <c r="B504" i="4"/>
  <c r="C504" i="5" s="1"/>
  <c r="C504" i="4"/>
  <c r="D504" i="5" s="1"/>
  <c r="D504" i="4"/>
  <c r="E504" i="5" s="1"/>
  <c r="E504" i="4"/>
  <c r="F504" i="5" s="1"/>
  <c r="F504" i="4"/>
  <c r="G504" i="5" s="1"/>
  <c r="G504" i="4"/>
  <c r="H504" i="5" s="1"/>
  <c r="H504" i="4"/>
  <c r="I504" i="5" s="1"/>
  <c r="I504" i="4"/>
  <c r="J504" i="5" s="1"/>
  <c r="J504" i="4"/>
  <c r="K504" i="5" s="1"/>
  <c r="K504" i="4"/>
  <c r="L504" i="5" s="1"/>
  <c r="B505" i="4"/>
  <c r="C505" i="5" s="1"/>
  <c r="C505" i="4"/>
  <c r="D505" i="5" s="1"/>
  <c r="D505" i="4"/>
  <c r="E505" i="5" s="1"/>
  <c r="E505" i="4"/>
  <c r="F505" i="5" s="1"/>
  <c r="F505" i="4"/>
  <c r="G505" i="5" s="1"/>
  <c r="G505" i="4"/>
  <c r="H505" i="5" s="1"/>
  <c r="H505" i="4"/>
  <c r="I505" i="5" s="1"/>
  <c r="I505" i="4"/>
  <c r="J505" i="5" s="1"/>
  <c r="J505" i="4"/>
  <c r="K505" i="5" s="1"/>
  <c r="K505" i="4"/>
  <c r="L505" i="5" s="1"/>
  <c r="B506" i="4"/>
  <c r="C506" i="5" s="1"/>
  <c r="C506" i="4"/>
  <c r="D506" i="5" s="1"/>
  <c r="D506" i="4"/>
  <c r="E506" i="5" s="1"/>
  <c r="E506" i="4"/>
  <c r="F506" i="5" s="1"/>
  <c r="F506" i="4"/>
  <c r="G506" i="5" s="1"/>
  <c r="G506" i="4"/>
  <c r="H506" i="5" s="1"/>
  <c r="H506" i="4"/>
  <c r="I506" i="5" s="1"/>
  <c r="I506" i="4"/>
  <c r="J506" i="5" s="1"/>
  <c r="J506" i="4"/>
  <c r="K506" i="5" s="1"/>
  <c r="K506" i="4"/>
  <c r="L506" i="5" s="1"/>
  <c r="B507" i="4"/>
  <c r="C507" i="5" s="1"/>
  <c r="C507" i="4"/>
  <c r="D507" i="5" s="1"/>
  <c r="D507" i="4"/>
  <c r="E507" i="5" s="1"/>
  <c r="E507" i="4"/>
  <c r="F507" i="5" s="1"/>
  <c r="F507" i="4"/>
  <c r="G507" i="5" s="1"/>
  <c r="G507" i="4"/>
  <c r="H507" i="5" s="1"/>
  <c r="H507" i="4"/>
  <c r="I507" i="5" s="1"/>
  <c r="I507" i="4"/>
  <c r="J507" i="5" s="1"/>
  <c r="J507" i="4"/>
  <c r="K507" i="5" s="1"/>
  <c r="K507" i="4"/>
  <c r="L507" i="5" s="1"/>
  <c r="B508" i="4"/>
  <c r="C508" i="5" s="1"/>
  <c r="C508" i="4"/>
  <c r="D508" i="5" s="1"/>
  <c r="D508" i="4"/>
  <c r="E508" i="5" s="1"/>
  <c r="E508" i="4"/>
  <c r="F508" i="5" s="1"/>
  <c r="F508" i="4"/>
  <c r="G508" i="5" s="1"/>
  <c r="G508" i="4"/>
  <c r="H508" i="5" s="1"/>
  <c r="H508" i="4"/>
  <c r="I508" i="5" s="1"/>
  <c r="I508" i="4"/>
  <c r="J508" i="5" s="1"/>
  <c r="J508" i="4"/>
  <c r="K508" i="5" s="1"/>
  <c r="K508" i="4"/>
  <c r="L508" i="5" s="1"/>
  <c r="B509" i="4"/>
  <c r="C509" i="5" s="1"/>
  <c r="C509" i="4"/>
  <c r="D509" i="5" s="1"/>
  <c r="D509" i="4"/>
  <c r="E509" i="5" s="1"/>
  <c r="E509" i="4"/>
  <c r="F509" i="5" s="1"/>
  <c r="F509" i="4"/>
  <c r="G509" i="5" s="1"/>
  <c r="G509" i="4"/>
  <c r="H509" i="5" s="1"/>
  <c r="H509" i="4"/>
  <c r="I509" i="5" s="1"/>
  <c r="I509" i="4"/>
  <c r="J509" i="5" s="1"/>
  <c r="J509" i="4"/>
  <c r="K509" i="5" s="1"/>
  <c r="K509" i="4"/>
  <c r="L509" i="5" s="1"/>
  <c r="B510" i="4"/>
  <c r="C510" i="5" s="1"/>
  <c r="C510" i="4"/>
  <c r="D510" i="5" s="1"/>
  <c r="D510" i="4"/>
  <c r="E510" i="5" s="1"/>
  <c r="E510" i="4"/>
  <c r="F510" i="5" s="1"/>
  <c r="F510" i="4"/>
  <c r="G510" i="5" s="1"/>
  <c r="G510" i="4"/>
  <c r="H510" i="5" s="1"/>
  <c r="H510" i="4"/>
  <c r="I510" i="5" s="1"/>
  <c r="I510" i="4"/>
  <c r="J510" i="5" s="1"/>
  <c r="J510" i="4"/>
  <c r="K510" i="5" s="1"/>
  <c r="K510" i="4"/>
  <c r="L510" i="5" s="1"/>
  <c r="B511" i="4"/>
  <c r="C511" i="5" s="1"/>
  <c r="C511" i="4"/>
  <c r="D511" i="5" s="1"/>
  <c r="D511" i="4"/>
  <c r="E511" i="5" s="1"/>
  <c r="E511" i="4"/>
  <c r="F511" i="5" s="1"/>
  <c r="F511" i="4"/>
  <c r="G511" i="5" s="1"/>
  <c r="G511" i="4"/>
  <c r="H511" i="5" s="1"/>
  <c r="H511" i="4"/>
  <c r="I511" i="5" s="1"/>
  <c r="I511" i="4"/>
  <c r="J511" i="5" s="1"/>
  <c r="J511" i="4"/>
  <c r="K511" i="5" s="1"/>
  <c r="K511" i="4"/>
  <c r="L511" i="5" s="1"/>
  <c r="B512" i="4"/>
  <c r="C512" i="5" s="1"/>
  <c r="C512" i="4"/>
  <c r="D512" i="5" s="1"/>
  <c r="D512" i="4"/>
  <c r="E512" i="5" s="1"/>
  <c r="E512" i="4"/>
  <c r="F512" i="5" s="1"/>
  <c r="F512" i="4"/>
  <c r="G512" i="5" s="1"/>
  <c r="G512" i="4"/>
  <c r="H512" i="5" s="1"/>
  <c r="H512" i="4"/>
  <c r="I512" i="5" s="1"/>
  <c r="I512" i="4"/>
  <c r="J512" i="5" s="1"/>
  <c r="J512" i="4"/>
  <c r="K512" i="5" s="1"/>
  <c r="K512" i="4"/>
  <c r="L512" i="5" s="1"/>
  <c r="B513" i="4"/>
  <c r="C513" i="5" s="1"/>
  <c r="C513" i="4"/>
  <c r="D513" i="5" s="1"/>
  <c r="D513" i="4"/>
  <c r="E513" i="5" s="1"/>
  <c r="E513" i="4"/>
  <c r="F513" i="5" s="1"/>
  <c r="F513" i="4"/>
  <c r="G513" i="5" s="1"/>
  <c r="G513" i="4"/>
  <c r="H513" i="5" s="1"/>
  <c r="H513" i="4"/>
  <c r="I513" i="5" s="1"/>
  <c r="I513" i="4"/>
  <c r="J513" i="5" s="1"/>
  <c r="J513" i="4"/>
  <c r="K513" i="5" s="1"/>
  <c r="K513" i="4"/>
  <c r="L513" i="5" s="1"/>
  <c r="B514" i="4"/>
  <c r="C514" i="5" s="1"/>
  <c r="C514" i="4"/>
  <c r="D514" i="5" s="1"/>
  <c r="D514" i="4"/>
  <c r="E514" i="5" s="1"/>
  <c r="E514" i="4"/>
  <c r="F514" i="5" s="1"/>
  <c r="F514" i="4"/>
  <c r="G514" i="5" s="1"/>
  <c r="G514" i="4"/>
  <c r="H514" i="5" s="1"/>
  <c r="H514" i="4"/>
  <c r="I514" i="5" s="1"/>
  <c r="I514" i="4"/>
  <c r="J514" i="5" s="1"/>
  <c r="J514" i="4"/>
  <c r="K514" i="5" s="1"/>
  <c r="K514" i="4"/>
  <c r="L514" i="5" s="1"/>
  <c r="B515" i="4"/>
  <c r="C515" i="5" s="1"/>
  <c r="C515" i="4"/>
  <c r="D515" i="5" s="1"/>
  <c r="D515" i="4"/>
  <c r="E515" i="5" s="1"/>
  <c r="E515" i="4"/>
  <c r="F515" i="5" s="1"/>
  <c r="F515" i="4"/>
  <c r="G515" i="5" s="1"/>
  <c r="G515" i="4"/>
  <c r="H515" i="5" s="1"/>
  <c r="H515" i="4"/>
  <c r="I515" i="5" s="1"/>
  <c r="I515" i="4"/>
  <c r="J515" i="5" s="1"/>
  <c r="J515" i="4"/>
  <c r="K515" i="5" s="1"/>
  <c r="K515" i="4"/>
  <c r="L515" i="5" s="1"/>
  <c r="B516" i="4"/>
  <c r="C516" i="5" s="1"/>
  <c r="C516" i="4"/>
  <c r="D516" i="5" s="1"/>
  <c r="D516" i="4"/>
  <c r="E516" i="5" s="1"/>
  <c r="E516" i="4"/>
  <c r="F516" i="5" s="1"/>
  <c r="F516" i="4"/>
  <c r="G516" i="5" s="1"/>
  <c r="G516" i="4"/>
  <c r="H516" i="5" s="1"/>
  <c r="H516" i="4"/>
  <c r="I516" i="5" s="1"/>
  <c r="I516" i="4"/>
  <c r="J516" i="5" s="1"/>
  <c r="J516" i="4"/>
  <c r="K516" i="5" s="1"/>
  <c r="K516" i="4"/>
  <c r="L516" i="5" s="1"/>
  <c r="B517" i="4"/>
  <c r="C517" i="5" s="1"/>
  <c r="C517" i="4"/>
  <c r="D517" i="5" s="1"/>
  <c r="D517" i="4"/>
  <c r="E517" i="5" s="1"/>
  <c r="E517" i="4"/>
  <c r="F517" i="5" s="1"/>
  <c r="F517" i="4"/>
  <c r="G517" i="5" s="1"/>
  <c r="G517" i="4"/>
  <c r="H517" i="5" s="1"/>
  <c r="H517" i="4"/>
  <c r="I517" i="5" s="1"/>
  <c r="I517" i="4"/>
  <c r="J517" i="5" s="1"/>
  <c r="J517" i="4"/>
  <c r="K517" i="5" s="1"/>
  <c r="K517" i="4"/>
  <c r="L517" i="5" s="1"/>
  <c r="B518" i="4"/>
  <c r="C518" i="5" s="1"/>
  <c r="C518" i="4"/>
  <c r="D518" i="5" s="1"/>
  <c r="D518" i="4"/>
  <c r="E518" i="5" s="1"/>
  <c r="E518" i="4"/>
  <c r="F518" i="5" s="1"/>
  <c r="F518" i="4"/>
  <c r="G518" i="5" s="1"/>
  <c r="G518" i="4"/>
  <c r="H518" i="5" s="1"/>
  <c r="H518" i="4"/>
  <c r="I518" i="5" s="1"/>
  <c r="I518" i="4"/>
  <c r="J518" i="5" s="1"/>
  <c r="J518" i="4"/>
  <c r="K518" i="5" s="1"/>
  <c r="K518" i="4"/>
  <c r="L518" i="5" s="1"/>
  <c r="B519" i="4"/>
  <c r="C519" i="5" s="1"/>
  <c r="C519" i="4"/>
  <c r="D519" i="5" s="1"/>
  <c r="D519" i="4"/>
  <c r="E519" i="5" s="1"/>
  <c r="E519" i="4"/>
  <c r="F519" i="5" s="1"/>
  <c r="F519" i="4"/>
  <c r="G519" i="5" s="1"/>
  <c r="G519" i="4"/>
  <c r="H519" i="5" s="1"/>
  <c r="H519" i="4"/>
  <c r="I519" i="5" s="1"/>
  <c r="I519" i="4"/>
  <c r="J519" i="5" s="1"/>
  <c r="J519" i="4"/>
  <c r="K519" i="5" s="1"/>
  <c r="K519" i="4"/>
  <c r="L519" i="5" s="1"/>
  <c r="B520" i="4"/>
  <c r="C520" i="5" s="1"/>
  <c r="C520" i="4"/>
  <c r="D520" i="5" s="1"/>
  <c r="D520" i="4"/>
  <c r="E520" i="5" s="1"/>
  <c r="E520" i="4"/>
  <c r="F520" i="5" s="1"/>
  <c r="F520" i="4"/>
  <c r="G520" i="5" s="1"/>
  <c r="G520" i="4"/>
  <c r="H520" i="5" s="1"/>
  <c r="H520" i="4"/>
  <c r="I520" i="5" s="1"/>
  <c r="I520" i="4"/>
  <c r="J520" i="5" s="1"/>
  <c r="J520" i="4"/>
  <c r="K520" i="5" s="1"/>
  <c r="K520" i="4"/>
  <c r="L520" i="5" s="1"/>
  <c r="B521" i="4"/>
  <c r="C521" i="5" s="1"/>
  <c r="C521" i="4"/>
  <c r="D521" i="5" s="1"/>
  <c r="D521" i="4"/>
  <c r="E521" i="5" s="1"/>
  <c r="E521" i="4"/>
  <c r="F521" i="5" s="1"/>
  <c r="F521" i="4"/>
  <c r="G521" i="5" s="1"/>
  <c r="G521" i="4"/>
  <c r="H521" i="5" s="1"/>
  <c r="H521" i="4"/>
  <c r="I521" i="5" s="1"/>
  <c r="I521" i="4"/>
  <c r="J521" i="5" s="1"/>
  <c r="J521" i="4"/>
  <c r="K521" i="5" s="1"/>
  <c r="K521" i="4"/>
  <c r="L521" i="5" s="1"/>
  <c r="B522" i="4"/>
  <c r="C522" i="5" s="1"/>
  <c r="C522" i="4"/>
  <c r="D522" i="5" s="1"/>
  <c r="D522" i="4"/>
  <c r="E522" i="5" s="1"/>
  <c r="E522" i="4"/>
  <c r="F522" i="5" s="1"/>
  <c r="F522" i="4"/>
  <c r="G522" i="5" s="1"/>
  <c r="G522" i="4"/>
  <c r="H522" i="5" s="1"/>
  <c r="H522" i="4"/>
  <c r="I522" i="5" s="1"/>
  <c r="I522" i="4"/>
  <c r="J522" i="5" s="1"/>
  <c r="J522" i="4"/>
  <c r="K522" i="5" s="1"/>
  <c r="K522" i="4"/>
  <c r="L522" i="5" s="1"/>
  <c r="B523" i="4"/>
  <c r="C523" i="5" s="1"/>
  <c r="C523" i="4"/>
  <c r="D523" i="5" s="1"/>
  <c r="D523" i="4"/>
  <c r="E523" i="5" s="1"/>
  <c r="E523" i="4"/>
  <c r="F523" i="5" s="1"/>
  <c r="F523" i="4"/>
  <c r="G523" i="5" s="1"/>
  <c r="G523" i="4"/>
  <c r="H523" i="5" s="1"/>
  <c r="H523" i="4"/>
  <c r="I523" i="5" s="1"/>
  <c r="I523" i="4"/>
  <c r="J523" i="5" s="1"/>
  <c r="J523" i="4"/>
  <c r="K523" i="5" s="1"/>
  <c r="K523" i="4"/>
  <c r="L523" i="5" s="1"/>
  <c r="B524" i="4"/>
  <c r="C524" i="5" s="1"/>
  <c r="C524" i="4"/>
  <c r="D524" i="5" s="1"/>
  <c r="D524" i="4"/>
  <c r="E524" i="5" s="1"/>
  <c r="E524" i="4"/>
  <c r="F524" i="5" s="1"/>
  <c r="F524" i="4"/>
  <c r="G524" i="5" s="1"/>
  <c r="G524" i="4"/>
  <c r="H524" i="5" s="1"/>
  <c r="H524" i="4"/>
  <c r="I524" i="5" s="1"/>
  <c r="I524" i="4"/>
  <c r="J524" i="5" s="1"/>
  <c r="J524" i="4"/>
  <c r="K524" i="5" s="1"/>
  <c r="K524" i="4"/>
  <c r="L524" i="5" s="1"/>
  <c r="B525" i="4"/>
  <c r="C525" i="5" s="1"/>
  <c r="C525" i="4"/>
  <c r="D525" i="5" s="1"/>
  <c r="D525" i="4"/>
  <c r="E525" i="5" s="1"/>
  <c r="E525" i="4"/>
  <c r="F525" i="5" s="1"/>
  <c r="F525" i="4"/>
  <c r="G525" i="5" s="1"/>
  <c r="G525" i="4"/>
  <c r="H525" i="5" s="1"/>
  <c r="H525" i="4"/>
  <c r="I525" i="5" s="1"/>
  <c r="I525" i="4"/>
  <c r="J525" i="5" s="1"/>
  <c r="J525" i="4"/>
  <c r="K525" i="5" s="1"/>
  <c r="K525" i="4"/>
  <c r="L525" i="5" s="1"/>
  <c r="B526" i="4"/>
  <c r="C526" i="5" s="1"/>
  <c r="C526" i="4"/>
  <c r="D526" i="5" s="1"/>
  <c r="D526" i="4"/>
  <c r="E526" i="5" s="1"/>
  <c r="E526" i="4"/>
  <c r="F526" i="5" s="1"/>
  <c r="F526" i="4"/>
  <c r="G526" i="5" s="1"/>
  <c r="G526" i="4"/>
  <c r="H526" i="5" s="1"/>
  <c r="H526" i="4"/>
  <c r="I526" i="5" s="1"/>
  <c r="I526" i="4"/>
  <c r="J526" i="5" s="1"/>
  <c r="J526" i="4"/>
  <c r="K526" i="5" s="1"/>
  <c r="K526" i="4"/>
  <c r="L526" i="5" s="1"/>
  <c r="B527" i="4"/>
  <c r="C527" i="5" s="1"/>
  <c r="C527" i="4"/>
  <c r="D527" i="5" s="1"/>
  <c r="D527" i="4"/>
  <c r="E527" i="5" s="1"/>
  <c r="E527" i="4"/>
  <c r="F527" i="5" s="1"/>
  <c r="F527" i="4"/>
  <c r="G527" i="5" s="1"/>
  <c r="G527" i="4"/>
  <c r="H527" i="5" s="1"/>
  <c r="H527" i="4"/>
  <c r="I527" i="5" s="1"/>
  <c r="I527" i="4"/>
  <c r="J527" i="5" s="1"/>
  <c r="J527" i="4"/>
  <c r="K527" i="5" s="1"/>
  <c r="K527" i="4"/>
  <c r="L527" i="5" s="1"/>
  <c r="B528" i="4"/>
  <c r="C528" i="5" s="1"/>
  <c r="C528" i="4"/>
  <c r="D528" i="5" s="1"/>
  <c r="D528" i="4"/>
  <c r="E528" i="5" s="1"/>
  <c r="E528" i="4"/>
  <c r="F528" i="5" s="1"/>
  <c r="F528" i="4"/>
  <c r="G528" i="5" s="1"/>
  <c r="G528" i="4"/>
  <c r="H528" i="5" s="1"/>
  <c r="H528" i="4"/>
  <c r="I528" i="5" s="1"/>
  <c r="I528" i="4"/>
  <c r="J528" i="5" s="1"/>
  <c r="J528" i="4"/>
  <c r="K528" i="5" s="1"/>
  <c r="K528" i="4"/>
  <c r="L528" i="5" s="1"/>
  <c r="B529" i="4"/>
  <c r="C529" i="5" s="1"/>
  <c r="C529" i="4"/>
  <c r="D529" i="5" s="1"/>
  <c r="D529" i="4"/>
  <c r="E529" i="5" s="1"/>
  <c r="E529" i="4"/>
  <c r="F529" i="5" s="1"/>
  <c r="F529" i="4"/>
  <c r="G529" i="5" s="1"/>
  <c r="G529" i="4"/>
  <c r="H529" i="5" s="1"/>
  <c r="H529" i="4"/>
  <c r="I529" i="5" s="1"/>
  <c r="I529" i="4"/>
  <c r="J529" i="5" s="1"/>
  <c r="J529" i="4"/>
  <c r="K529" i="5" s="1"/>
  <c r="K529" i="4"/>
  <c r="L529" i="5" s="1"/>
  <c r="B530" i="4"/>
  <c r="C530" i="5" s="1"/>
  <c r="C530" i="4"/>
  <c r="D530" i="5" s="1"/>
  <c r="D530" i="4"/>
  <c r="E530" i="5" s="1"/>
  <c r="E530" i="4"/>
  <c r="F530" i="5" s="1"/>
  <c r="F530" i="4"/>
  <c r="G530" i="5" s="1"/>
  <c r="G530" i="4"/>
  <c r="H530" i="5" s="1"/>
  <c r="H530" i="4"/>
  <c r="I530" i="5" s="1"/>
  <c r="I530" i="4"/>
  <c r="J530" i="5" s="1"/>
  <c r="J530" i="4"/>
  <c r="K530" i="5" s="1"/>
  <c r="K530" i="4"/>
  <c r="L530" i="5" s="1"/>
  <c r="B531" i="4"/>
  <c r="C531" i="5" s="1"/>
  <c r="C531" i="4"/>
  <c r="D531" i="5" s="1"/>
  <c r="D531" i="4"/>
  <c r="E531" i="5" s="1"/>
  <c r="E531" i="4"/>
  <c r="F531" i="5" s="1"/>
  <c r="F531" i="4"/>
  <c r="G531" i="5" s="1"/>
  <c r="G531" i="4"/>
  <c r="H531" i="5" s="1"/>
  <c r="H531" i="4"/>
  <c r="I531" i="5" s="1"/>
  <c r="I531" i="4"/>
  <c r="J531" i="5" s="1"/>
  <c r="J531" i="4"/>
  <c r="K531" i="5" s="1"/>
  <c r="K531" i="4"/>
  <c r="L531" i="5" s="1"/>
  <c r="B532" i="4"/>
  <c r="C532" i="5" s="1"/>
  <c r="C532" i="4"/>
  <c r="D532" i="5" s="1"/>
  <c r="D532" i="4"/>
  <c r="E532" i="5" s="1"/>
  <c r="E532" i="4"/>
  <c r="F532" i="5" s="1"/>
  <c r="F532" i="4"/>
  <c r="G532" i="5" s="1"/>
  <c r="G532" i="4"/>
  <c r="H532" i="5" s="1"/>
  <c r="H532" i="4"/>
  <c r="I532" i="5" s="1"/>
  <c r="I532" i="4"/>
  <c r="J532" i="5" s="1"/>
  <c r="J532" i="4"/>
  <c r="K532" i="5" s="1"/>
  <c r="K532" i="4"/>
  <c r="L532" i="5" s="1"/>
  <c r="B533" i="4"/>
  <c r="C533" i="5" s="1"/>
  <c r="C533" i="4"/>
  <c r="D533" i="5" s="1"/>
  <c r="D533" i="4"/>
  <c r="E533" i="5" s="1"/>
  <c r="E533" i="4"/>
  <c r="F533" i="5" s="1"/>
  <c r="F533" i="4"/>
  <c r="G533" i="5" s="1"/>
  <c r="G533" i="4"/>
  <c r="H533" i="5" s="1"/>
  <c r="H533" i="4"/>
  <c r="I533" i="5" s="1"/>
  <c r="I533" i="4"/>
  <c r="J533" i="5" s="1"/>
  <c r="J533" i="4"/>
  <c r="K533" i="5" s="1"/>
  <c r="K533" i="4"/>
  <c r="L533" i="5" s="1"/>
  <c r="B534" i="4"/>
  <c r="C534" i="5" s="1"/>
  <c r="C534" i="4"/>
  <c r="D534" i="5" s="1"/>
  <c r="D534" i="4"/>
  <c r="E534" i="5" s="1"/>
  <c r="E534" i="4"/>
  <c r="F534" i="5" s="1"/>
  <c r="F534" i="4"/>
  <c r="G534" i="5" s="1"/>
  <c r="G534" i="4"/>
  <c r="H534" i="5" s="1"/>
  <c r="H534" i="4"/>
  <c r="I534" i="5" s="1"/>
  <c r="I534" i="4"/>
  <c r="J534" i="5" s="1"/>
  <c r="J534" i="4"/>
  <c r="K534" i="5" s="1"/>
  <c r="K534" i="4"/>
  <c r="L534" i="5" s="1"/>
  <c r="B535" i="4"/>
  <c r="C535" i="5" s="1"/>
  <c r="C535" i="4"/>
  <c r="D535" i="5" s="1"/>
  <c r="D535" i="4"/>
  <c r="E535" i="5" s="1"/>
  <c r="E535" i="4"/>
  <c r="F535" i="5" s="1"/>
  <c r="F535" i="4"/>
  <c r="G535" i="5" s="1"/>
  <c r="G535" i="4"/>
  <c r="H535" i="5" s="1"/>
  <c r="H535" i="4"/>
  <c r="I535" i="5" s="1"/>
  <c r="I535" i="4"/>
  <c r="J535" i="5" s="1"/>
  <c r="J535" i="4"/>
  <c r="K535" i="5" s="1"/>
  <c r="K535" i="4"/>
  <c r="L535" i="5" s="1"/>
  <c r="B536" i="4"/>
  <c r="C536" i="5" s="1"/>
  <c r="C536" i="4"/>
  <c r="D536" i="5" s="1"/>
  <c r="D536" i="4"/>
  <c r="E536" i="5" s="1"/>
  <c r="E536" i="4"/>
  <c r="F536" i="5" s="1"/>
  <c r="F536" i="4"/>
  <c r="G536" i="5" s="1"/>
  <c r="G536" i="4"/>
  <c r="H536" i="5" s="1"/>
  <c r="H536" i="4"/>
  <c r="I536" i="5" s="1"/>
  <c r="I536" i="4"/>
  <c r="J536" i="5" s="1"/>
  <c r="J536" i="4"/>
  <c r="K536" i="5" s="1"/>
  <c r="K536" i="4"/>
  <c r="L536" i="5" s="1"/>
  <c r="B537" i="4"/>
  <c r="C537" i="5" s="1"/>
  <c r="C537" i="4"/>
  <c r="D537" i="5" s="1"/>
  <c r="D537" i="4"/>
  <c r="E537" i="5" s="1"/>
  <c r="E537" i="4"/>
  <c r="F537" i="5" s="1"/>
  <c r="F537" i="4"/>
  <c r="G537" i="5" s="1"/>
  <c r="G537" i="4"/>
  <c r="H537" i="5" s="1"/>
  <c r="H537" i="4"/>
  <c r="I537" i="5" s="1"/>
  <c r="I537" i="4"/>
  <c r="J537" i="5" s="1"/>
  <c r="J537" i="4"/>
  <c r="K537" i="5" s="1"/>
  <c r="K537" i="4"/>
  <c r="L537" i="5" s="1"/>
  <c r="B538" i="4"/>
  <c r="C538" i="5" s="1"/>
  <c r="C538" i="4"/>
  <c r="D538" i="5" s="1"/>
  <c r="D538" i="4"/>
  <c r="E538" i="5" s="1"/>
  <c r="E538" i="4"/>
  <c r="F538" i="5" s="1"/>
  <c r="F538" i="4"/>
  <c r="G538" i="5" s="1"/>
  <c r="G538" i="4"/>
  <c r="H538" i="5" s="1"/>
  <c r="H538" i="4"/>
  <c r="I538" i="5" s="1"/>
  <c r="I538" i="4"/>
  <c r="J538" i="5" s="1"/>
  <c r="J538" i="4"/>
  <c r="K538" i="5" s="1"/>
  <c r="K538" i="4"/>
  <c r="L538" i="5" s="1"/>
  <c r="B539" i="4"/>
  <c r="C539" i="5" s="1"/>
  <c r="C539" i="4"/>
  <c r="D539" i="5" s="1"/>
  <c r="D539" i="4"/>
  <c r="E539" i="5" s="1"/>
  <c r="E539" i="4"/>
  <c r="F539" i="5" s="1"/>
  <c r="F539" i="4"/>
  <c r="G539" i="5" s="1"/>
  <c r="G539" i="4"/>
  <c r="H539" i="5" s="1"/>
  <c r="H539" i="4"/>
  <c r="I539" i="5" s="1"/>
  <c r="I539" i="4"/>
  <c r="J539" i="5" s="1"/>
  <c r="J539" i="4"/>
  <c r="K539" i="5" s="1"/>
  <c r="K539" i="4"/>
  <c r="L539" i="5" s="1"/>
  <c r="B540" i="4"/>
  <c r="C540" i="5" s="1"/>
  <c r="C540" i="4"/>
  <c r="D540" i="5" s="1"/>
  <c r="D540" i="4"/>
  <c r="E540" i="5" s="1"/>
  <c r="E540" i="4"/>
  <c r="F540" i="5" s="1"/>
  <c r="F540" i="4"/>
  <c r="G540" i="5" s="1"/>
  <c r="G540" i="4"/>
  <c r="H540" i="5" s="1"/>
  <c r="H540" i="4"/>
  <c r="I540" i="5" s="1"/>
  <c r="I540" i="4"/>
  <c r="J540" i="5" s="1"/>
  <c r="J540" i="4"/>
  <c r="K540" i="5" s="1"/>
  <c r="K540" i="4"/>
  <c r="L540" i="5" s="1"/>
  <c r="B541" i="4"/>
  <c r="C541" i="5" s="1"/>
  <c r="C541" i="4"/>
  <c r="D541" i="5" s="1"/>
  <c r="D541" i="4"/>
  <c r="E541" i="5" s="1"/>
  <c r="E541" i="4"/>
  <c r="F541" i="5" s="1"/>
  <c r="F541" i="4"/>
  <c r="G541" i="5" s="1"/>
  <c r="G541" i="4"/>
  <c r="H541" i="5" s="1"/>
  <c r="H541" i="4"/>
  <c r="I541" i="5" s="1"/>
  <c r="I541" i="4"/>
  <c r="J541" i="5" s="1"/>
  <c r="J541" i="4"/>
  <c r="K541" i="5" s="1"/>
  <c r="K541" i="4"/>
  <c r="L541" i="5" s="1"/>
  <c r="B542" i="4"/>
  <c r="C542" i="5" s="1"/>
  <c r="C542" i="4"/>
  <c r="D542" i="5" s="1"/>
  <c r="D542" i="4"/>
  <c r="E542" i="5" s="1"/>
  <c r="E542" i="4"/>
  <c r="F542" i="5" s="1"/>
  <c r="F542" i="4"/>
  <c r="G542" i="5" s="1"/>
  <c r="G542" i="4"/>
  <c r="H542" i="5" s="1"/>
  <c r="H542" i="4"/>
  <c r="I542" i="5" s="1"/>
  <c r="I542" i="4"/>
  <c r="J542" i="5" s="1"/>
  <c r="J542" i="4"/>
  <c r="K542" i="5" s="1"/>
  <c r="K542" i="4"/>
  <c r="L542" i="5" s="1"/>
  <c r="B543" i="4"/>
  <c r="C543" i="5" s="1"/>
  <c r="C543" i="4"/>
  <c r="D543" i="5" s="1"/>
  <c r="D543" i="4"/>
  <c r="E543" i="5" s="1"/>
  <c r="E543" i="4"/>
  <c r="F543" i="5" s="1"/>
  <c r="F543" i="4"/>
  <c r="G543" i="5" s="1"/>
  <c r="G543" i="4"/>
  <c r="H543" i="5" s="1"/>
  <c r="H543" i="4"/>
  <c r="I543" i="5" s="1"/>
  <c r="I543" i="4"/>
  <c r="J543" i="5" s="1"/>
  <c r="J543" i="4"/>
  <c r="K543" i="5" s="1"/>
  <c r="K543" i="4"/>
  <c r="L543" i="5" s="1"/>
  <c r="B544" i="4"/>
  <c r="C544" i="5" s="1"/>
  <c r="C544" i="4"/>
  <c r="D544" i="5" s="1"/>
  <c r="D544" i="4"/>
  <c r="E544" i="5" s="1"/>
  <c r="E544" i="4"/>
  <c r="F544" i="5" s="1"/>
  <c r="F544" i="4"/>
  <c r="G544" i="5" s="1"/>
  <c r="G544" i="4"/>
  <c r="H544" i="5" s="1"/>
  <c r="H544" i="4"/>
  <c r="I544" i="5" s="1"/>
  <c r="I544" i="4"/>
  <c r="J544" i="5" s="1"/>
  <c r="J544" i="4"/>
  <c r="K544" i="5" s="1"/>
  <c r="K544" i="4"/>
  <c r="L544" i="5" s="1"/>
  <c r="B545" i="4"/>
  <c r="C545" i="5" s="1"/>
  <c r="C545" i="4"/>
  <c r="D545" i="5" s="1"/>
  <c r="D545" i="4"/>
  <c r="E545" i="5" s="1"/>
  <c r="E545" i="4"/>
  <c r="F545" i="5" s="1"/>
  <c r="F545" i="4"/>
  <c r="G545" i="5" s="1"/>
  <c r="G545" i="4"/>
  <c r="H545" i="5" s="1"/>
  <c r="H545" i="4"/>
  <c r="I545" i="5" s="1"/>
  <c r="I545" i="4"/>
  <c r="J545" i="5" s="1"/>
  <c r="J545" i="4"/>
  <c r="K545" i="5" s="1"/>
  <c r="K545" i="4"/>
  <c r="L545" i="5" s="1"/>
  <c r="B546" i="4"/>
  <c r="C546" i="5" s="1"/>
  <c r="C546" i="4"/>
  <c r="D546" i="5" s="1"/>
  <c r="D546" i="4"/>
  <c r="E546" i="5" s="1"/>
  <c r="E546" i="4"/>
  <c r="F546" i="5" s="1"/>
  <c r="F546" i="4"/>
  <c r="G546" i="5" s="1"/>
  <c r="G546" i="4"/>
  <c r="H546" i="5" s="1"/>
  <c r="H546" i="4"/>
  <c r="I546" i="5" s="1"/>
  <c r="I546" i="4"/>
  <c r="J546" i="5" s="1"/>
  <c r="J546" i="4"/>
  <c r="K546" i="5" s="1"/>
  <c r="K546" i="4"/>
  <c r="L546" i="5" s="1"/>
  <c r="B547" i="4"/>
  <c r="C547" i="5" s="1"/>
  <c r="C547" i="4"/>
  <c r="D547" i="5" s="1"/>
  <c r="D547" i="4"/>
  <c r="E547" i="5" s="1"/>
  <c r="E547" i="4"/>
  <c r="F547" i="5" s="1"/>
  <c r="F547" i="4"/>
  <c r="G547" i="5" s="1"/>
  <c r="G547" i="4"/>
  <c r="H547" i="5" s="1"/>
  <c r="H547" i="4"/>
  <c r="I547" i="5" s="1"/>
  <c r="I547" i="4"/>
  <c r="J547" i="5" s="1"/>
  <c r="J547" i="4"/>
  <c r="K547" i="5" s="1"/>
  <c r="K547" i="4"/>
  <c r="L547" i="5" s="1"/>
  <c r="B548" i="4"/>
  <c r="C548" i="5" s="1"/>
  <c r="C548" i="4"/>
  <c r="D548" i="5" s="1"/>
  <c r="D548" i="4"/>
  <c r="E548" i="5" s="1"/>
  <c r="E548" i="4"/>
  <c r="F548" i="5" s="1"/>
  <c r="F548" i="4"/>
  <c r="G548" i="5" s="1"/>
  <c r="G548" i="4"/>
  <c r="H548" i="5" s="1"/>
  <c r="H548" i="4"/>
  <c r="I548" i="5" s="1"/>
  <c r="I548" i="4"/>
  <c r="J548" i="5" s="1"/>
  <c r="J548" i="4"/>
  <c r="K548" i="5" s="1"/>
  <c r="K548" i="4"/>
  <c r="L548" i="5" s="1"/>
  <c r="B549" i="4"/>
  <c r="C549" i="5" s="1"/>
  <c r="C549" i="4"/>
  <c r="D549" i="5" s="1"/>
  <c r="D549" i="4"/>
  <c r="E549" i="5" s="1"/>
  <c r="E549" i="4"/>
  <c r="F549" i="5" s="1"/>
  <c r="F549" i="4"/>
  <c r="G549" i="5" s="1"/>
  <c r="G549" i="4"/>
  <c r="H549" i="5" s="1"/>
  <c r="H549" i="4"/>
  <c r="I549" i="5" s="1"/>
  <c r="I549" i="4"/>
  <c r="J549" i="5" s="1"/>
  <c r="J549" i="4"/>
  <c r="K549" i="5" s="1"/>
  <c r="K549" i="4"/>
  <c r="L549" i="5" s="1"/>
  <c r="B550" i="4"/>
  <c r="C550" i="5" s="1"/>
  <c r="C550" i="4"/>
  <c r="D550" i="5" s="1"/>
  <c r="D550" i="4"/>
  <c r="E550" i="5" s="1"/>
  <c r="E550" i="4"/>
  <c r="F550" i="5" s="1"/>
  <c r="F550" i="4"/>
  <c r="G550" i="5" s="1"/>
  <c r="G550" i="4"/>
  <c r="H550" i="5" s="1"/>
  <c r="H550" i="4"/>
  <c r="I550" i="5" s="1"/>
  <c r="I550" i="4"/>
  <c r="J550" i="5" s="1"/>
  <c r="J550" i="4"/>
  <c r="K550" i="5" s="1"/>
  <c r="K550" i="4"/>
  <c r="L550" i="5" s="1"/>
  <c r="B551" i="4"/>
  <c r="C551" i="5" s="1"/>
  <c r="C551" i="4"/>
  <c r="D551" i="5" s="1"/>
  <c r="D551" i="4"/>
  <c r="E551" i="5" s="1"/>
  <c r="E551" i="4"/>
  <c r="F551" i="5" s="1"/>
  <c r="F551" i="4"/>
  <c r="G551" i="5" s="1"/>
  <c r="G551" i="4"/>
  <c r="H551" i="5" s="1"/>
  <c r="H551" i="4"/>
  <c r="I551" i="5" s="1"/>
  <c r="I551" i="4"/>
  <c r="J551" i="5" s="1"/>
  <c r="J551" i="4"/>
  <c r="K551" i="5" s="1"/>
  <c r="K551" i="4"/>
  <c r="L551" i="5" s="1"/>
  <c r="B552" i="4"/>
  <c r="C552" i="5" s="1"/>
  <c r="C552" i="4"/>
  <c r="D552" i="5" s="1"/>
  <c r="D552" i="4"/>
  <c r="E552" i="5" s="1"/>
  <c r="E552" i="4"/>
  <c r="F552" i="5" s="1"/>
  <c r="F552" i="4"/>
  <c r="G552" i="5" s="1"/>
  <c r="G552" i="4"/>
  <c r="H552" i="5" s="1"/>
  <c r="H552" i="4"/>
  <c r="I552" i="5" s="1"/>
  <c r="I552" i="4"/>
  <c r="J552" i="5" s="1"/>
  <c r="J552" i="4"/>
  <c r="K552" i="5" s="1"/>
  <c r="K552" i="4"/>
  <c r="L552" i="5" s="1"/>
  <c r="B553" i="4"/>
  <c r="C553" i="5" s="1"/>
  <c r="C553" i="4"/>
  <c r="D553" i="5" s="1"/>
  <c r="D553" i="4"/>
  <c r="E553" i="5" s="1"/>
  <c r="E553" i="4"/>
  <c r="F553" i="5" s="1"/>
  <c r="F553" i="4"/>
  <c r="G553" i="5" s="1"/>
  <c r="G553" i="4"/>
  <c r="H553" i="5" s="1"/>
  <c r="H553" i="4"/>
  <c r="I553" i="5" s="1"/>
  <c r="I553" i="4"/>
  <c r="J553" i="5" s="1"/>
  <c r="J553" i="4"/>
  <c r="K553" i="5" s="1"/>
  <c r="K553" i="4"/>
  <c r="L553" i="5" s="1"/>
  <c r="B554" i="4"/>
  <c r="C554" i="5" s="1"/>
  <c r="C554" i="4"/>
  <c r="D554" i="5" s="1"/>
  <c r="D554" i="4"/>
  <c r="E554" i="5" s="1"/>
  <c r="E554" i="4"/>
  <c r="F554" i="5" s="1"/>
  <c r="F554" i="4"/>
  <c r="G554" i="5" s="1"/>
  <c r="G554" i="4"/>
  <c r="H554" i="5" s="1"/>
  <c r="H554" i="4"/>
  <c r="I554" i="5" s="1"/>
  <c r="I554" i="4"/>
  <c r="J554" i="5" s="1"/>
  <c r="J554" i="4"/>
  <c r="K554" i="5" s="1"/>
  <c r="K554" i="4"/>
  <c r="L554" i="5" s="1"/>
  <c r="B555" i="4"/>
  <c r="C555" i="5" s="1"/>
  <c r="C555" i="4"/>
  <c r="D555" i="5" s="1"/>
  <c r="D555" i="4"/>
  <c r="E555" i="5" s="1"/>
  <c r="E555" i="4"/>
  <c r="F555" i="5" s="1"/>
  <c r="F555" i="4"/>
  <c r="G555" i="5" s="1"/>
  <c r="G555" i="4"/>
  <c r="H555" i="5" s="1"/>
  <c r="H555" i="4"/>
  <c r="I555" i="5" s="1"/>
  <c r="I555" i="4"/>
  <c r="J555" i="5" s="1"/>
  <c r="J555" i="4"/>
  <c r="K555" i="5" s="1"/>
  <c r="K555" i="4"/>
  <c r="L555" i="5" s="1"/>
  <c r="B556" i="4"/>
  <c r="C556" i="5" s="1"/>
  <c r="C556" i="4"/>
  <c r="D556" i="5" s="1"/>
  <c r="D556" i="4"/>
  <c r="E556" i="5" s="1"/>
  <c r="E556" i="4"/>
  <c r="F556" i="5" s="1"/>
  <c r="F556" i="4"/>
  <c r="G556" i="5" s="1"/>
  <c r="G556" i="4"/>
  <c r="H556" i="5" s="1"/>
  <c r="H556" i="4"/>
  <c r="I556" i="5" s="1"/>
  <c r="I556" i="4"/>
  <c r="J556" i="5" s="1"/>
  <c r="J556" i="4"/>
  <c r="K556" i="5" s="1"/>
  <c r="K556" i="4"/>
  <c r="L556" i="5" s="1"/>
  <c r="B557" i="4"/>
  <c r="C557" i="5" s="1"/>
  <c r="C557" i="4"/>
  <c r="D557" i="5" s="1"/>
  <c r="D557" i="4"/>
  <c r="E557" i="5" s="1"/>
  <c r="E557" i="4"/>
  <c r="F557" i="5" s="1"/>
  <c r="F557" i="4"/>
  <c r="G557" i="5" s="1"/>
  <c r="G557" i="4"/>
  <c r="H557" i="5" s="1"/>
  <c r="H557" i="4"/>
  <c r="I557" i="5" s="1"/>
  <c r="I557" i="4"/>
  <c r="J557" i="5" s="1"/>
  <c r="J557" i="4"/>
  <c r="K557" i="5" s="1"/>
  <c r="K557" i="4"/>
  <c r="L557" i="5" s="1"/>
  <c r="B558" i="4"/>
  <c r="C558" i="5" s="1"/>
  <c r="C558" i="4"/>
  <c r="D558" i="5" s="1"/>
  <c r="D558" i="4"/>
  <c r="E558" i="5" s="1"/>
  <c r="E558" i="4"/>
  <c r="F558" i="5" s="1"/>
  <c r="F558" i="4"/>
  <c r="G558" i="5" s="1"/>
  <c r="G558" i="4"/>
  <c r="H558" i="5" s="1"/>
  <c r="H558" i="4"/>
  <c r="I558" i="5" s="1"/>
  <c r="I558" i="4"/>
  <c r="J558" i="5" s="1"/>
  <c r="J558" i="4"/>
  <c r="K558" i="5" s="1"/>
  <c r="K558" i="4"/>
  <c r="L558" i="5" s="1"/>
  <c r="B559" i="4"/>
  <c r="C559" i="5" s="1"/>
  <c r="C559" i="4"/>
  <c r="D559" i="5" s="1"/>
  <c r="D559" i="4"/>
  <c r="E559" i="5" s="1"/>
  <c r="E559" i="4"/>
  <c r="F559" i="5" s="1"/>
  <c r="F559" i="4"/>
  <c r="G559" i="5" s="1"/>
  <c r="G559" i="4"/>
  <c r="H559" i="5" s="1"/>
  <c r="H559" i="4"/>
  <c r="I559" i="5" s="1"/>
  <c r="I559" i="4"/>
  <c r="J559" i="5" s="1"/>
  <c r="J559" i="4"/>
  <c r="K559" i="5" s="1"/>
  <c r="K559" i="4"/>
  <c r="L559" i="5" s="1"/>
  <c r="B560" i="4"/>
  <c r="C560" i="5" s="1"/>
  <c r="C560" i="4"/>
  <c r="D560" i="5" s="1"/>
  <c r="D560" i="4"/>
  <c r="E560" i="5" s="1"/>
  <c r="E560" i="4"/>
  <c r="F560" i="5" s="1"/>
  <c r="F560" i="4"/>
  <c r="G560" i="5" s="1"/>
  <c r="G560" i="4"/>
  <c r="H560" i="5" s="1"/>
  <c r="H560" i="4"/>
  <c r="I560" i="5" s="1"/>
  <c r="I560" i="4"/>
  <c r="J560" i="5" s="1"/>
  <c r="J560" i="4"/>
  <c r="K560" i="5" s="1"/>
  <c r="K560" i="4"/>
  <c r="L560" i="5" s="1"/>
  <c r="B561" i="4"/>
  <c r="C561" i="5" s="1"/>
  <c r="C561" i="4"/>
  <c r="D561" i="5" s="1"/>
  <c r="D561" i="4"/>
  <c r="E561" i="5" s="1"/>
  <c r="E561" i="4"/>
  <c r="F561" i="5" s="1"/>
  <c r="F561" i="4"/>
  <c r="G561" i="5" s="1"/>
  <c r="G561" i="4"/>
  <c r="H561" i="5" s="1"/>
  <c r="H561" i="4"/>
  <c r="I561" i="5" s="1"/>
  <c r="I561" i="4"/>
  <c r="J561" i="5" s="1"/>
  <c r="J561" i="4"/>
  <c r="K561" i="5" s="1"/>
  <c r="K561" i="4"/>
  <c r="L561" i="5" s="1"/>
  <c r="B562" i="4"/>
  <c r="C562" i="5" s="1"/>
  <c r="C562" i="4"/>
  <c r="D562" i="5" s="1"/>
  <c r="D562" i="4"/>
  <c r="E562" i="5" s="1"/>
  <c r="E562" i="4"/>
  <c r="F562" i="5" s="1"/>
  <c r="F562" i="4"/>
  <c r="G562" i="5" s="1"/>
  <c r="G562" i="4"/>
  <c r="H562" i="5" s="1"/>
  <c r="H562" i="4"/>
  <c r="I562" i="5" s="1"/>
  <c r="I562" i="4"/>
  <c r="J562" i="5" s="1"/>
  <c r="J562" i="4"/>
  <c r="K562" i="5" s="1"/>
  <c r="K562" i="4"/>
  <c r="L562" i="5" s="1"/>
  <c r="B563" i="4"/>
  <c r="C563" i="5" s="1"/>
  <c r="C563" i="4"/>
  <c r="D563" i="5" s="1"/>
  <c r="D563" i="4"/>
  <c r="E563" i="5" s="1"/>
  <c r="E563" i="4"/>
  <c r="F563" i="5" s="1"/>
  <c r="F563" i="4"/>
  <c r="G563" i="5" s="1"/>
  <c r="G563" i="4"/>
  <c r="H563" i="5" s="1"/>
  <c r="H563" i="4"/>
  <c r="I563" i="5" s="1"/>
  <c r="I563" i="4"/>
  <c r="J563" i="5" s="1"/>
  <c r="J563" i="4"/>
  <c r="K563" i="5" s="1"/>
  <c r="K563" i="4"/>
  <c r="L563" i="5" s="1"/>
  <c r="B564" i="4"/>
  <c r="C564" i="5" s="1"/>
  <c r="C564" i="4"/>
  <c r="D564" i="5" s="1"/>
  <c r="D564" i="4"/>
  <c r="E564" i="5" s="1"/>
  <c r="E564" i="4"/>
  <c r="F564" i="5" s="1"/>
  <c r="F564" i="4"/>
  <c r="G564" i="5" s="1"/>
  <c r="G564" i="4"/>
  <c r="H564" i="5" s="1"/>
  <c r="H564" i="4"/>
  <c r="I564" i="5" s="1"/>
  <c r="I564" i="4"/>
  <c r="J564" i="5" s="1"/>
  <c r="J564" i="4"/>
  <c r="K564" i="5" s="1"/>
  <c r="K564" i="4"/>
  <c r="L564" i="5" s="1"/>
  <c r="B565" i="4"/>
  <c r="C565" i="5" s="1"/>
  <c r="C565" i="4"/>
  <c r="D565" i="5" s="1"/>
  <c r="D565" i="4"/>
  <c r="E565" i="5" s="1"/>
  <c r="E565" i="4"/>
  <c r="F565" i="5" s="1"/>
  <c r="F565" i="4"/>
  <c r="G565" i="5" s="1"/>
  <c r="G565" i="4"/>
  <c r="H565" i="5" s="1"/>
  <c r="H565" i="4"/>
  <c r="I565" i="5" s="1"/>
  <c r="I565" i="4"/>
  <c r="J565" i="5" s="1"/>
  <c r="J565" i="4"/>
  <c r="K565" i="5" s="1"/>
  <c r="K565" i="4"/>
  <c r="L565" i="5" s="1"/>
  <c r="B566" i="4"/>
  <c r="C566" i="5" s="1"/>
  <c r="C566" i="4"/>
  <c r="D566" i="5" s="1"/>
  <c r="D566" i="4"/>
  <c r="E566" i="5" s="1"/>
  <c r="E566" i="4"/>
  <c r="F566" i="5" s="1"/>
  <c r="F566" i="4"/>
  <c r="G566" i="5" s="1"/>
  <c r="G566" i="4"/>
  <c r="H566" i="5" s="1"/>
  <c r="H566" i="4"/>
  <c r="I566" i="5" s="1"/>
  <c r="I566" i="4"/>
  <c r="J566" i="5" s="1"/>
  <c r="J566" i="4"/>
  <c r="K566" i="5" s="1"/>
  <c r="K566" i="4"/>
  <c r="L566" i="5" s="1"/>
  <c r="B567" i="4"/>
  <c r="C567" i="5" s="1"/>
  <c r="C567" i="4"/>
  <c r="D567" i="5" s="1"/>
  <c r="D567" i="4"/>
  <c r="E567" i="5" s="1"/>
  <c r="E567" i="4"/>
  <c r="F567" i="5" s="1"/>
  <c r="F567" i="4"/>
  <c r="G567" i="5" s="1"/>
  <c r="G567" i="4"/>
  <c r="H567" i="5" s="1"/>
  <c r="H567" i="4"/>
  <c r="I567" i="5" s="1"/>
  <c r="I567" i="4"/>
  <c r="J567" i="5" s="1"/>
  <c r="J567" i="4"/>
  <c r="K567" i="5" s="1"/>
  <c r="K567" i="4"/>
  <c r="L567" i="5" s="1"/>
  <c r="B568" i="4"/>
  <c r="C568" i="5" s="1"/>
  <c r="C568" i="4"/>
  <c r="D568" i="5" s="1"/>
  <c r="D568" i="4"/>
  <c r="E568" i="5" s="1"/>
  <c r="E568" i="4"/>
  <c r="F568" i="5" s="1"/>
  <c r="F568" i="4"/>
  <c r="G568" i="5" s="1"/>
  <c r="G568" i="4"/>
  <c r="H568" i="5" s="1"/>
  <c r="H568" i="4"/>
  <c r="I568" i="5" s="1"/>
  <c r="I568" i="4"/>
  <c r="J568" i="5" s="1"/>
  <c r="J568" i="4"/>
  <c r="K568" i="5" s="1"/>
  <c r="K568" i="4"/>
  <c r="L568" i="5" s="1"/>
  <c r="B569" i="4"/>
  <c r="C569" i="5" s="1"/>
  <c r="C569" i="4"/>
  <c r="D569" i="5" s="1"/>
  <c r="D569" i="4"/>
  <c r="E569" i="5" s="1"/>
  <c r="E569" i="4"/>
  <c r="F569" i="5" s="1"/>
  <c r="F569" i="4"/>
  <c r="G569" i="5" s="1"/>
  <c r="G569" i="4"/>
  <c r="H569" i="5" s="1"/>
  <c r="H569" i="4"/>
  <c r="I569" i="5" s="1"/>
  <c r="I569" i="4"/>
  <c r="J569" i="5" s="1"/>
  <c r="J569" i="4"/>
  <c r="K569" i="5" s="1"/>
  <c r="K569" i="4"/>
  <c r="L569" i="5" s="1"/>
  <c r="B570" i="4"/>
  <c r="C570" i="5" s="1"/>
  <c r="C570" i="4"/>
  <c r="D570" i="5" s="1"/>
  <c r="D570" i="4"/>
  <c r="E570" i="5" s="1"/>
  <c r="E570" i="4"/>
  <c r="F570" i="5" s="1"/>
  <c r="F570" i="4"/>
  <c r="G570" i="5" s="1"/>
  <c r="G570" i="4"/>
  <c r="H570" i="5" s="1"/>
  <c r="H570" i="4"/>
  <c r="I570" i="5" s="1"/>
  <c r="I570" i="4"/>
  <c r="J570" i="5" s="1"/>
  <c r="J570" i="4"/>
  <c r="K570" i="5" s="1"/>
  <c r="K570" i="4"/>
  <c r="L570" i="5" s="1"/>
  <c r="B571" i="4"/>
  <c r="C571" i="5" s="1"/>
  <c r="C571" i="4"/>
  <c r="D571" i="5" s="1"/>
  <c r="D571" i="4"/>
  <c r="E571" i="5" s="1"/>
  <c r="E571" i="4"/>
  <c r="F571" i="5" s="1"/>
  <c r="F571" i="4"/>
  <c r="G571" i="5" s="1"/>
  <c r="G571" i="4"/>
  <c r="H571" i="5" s="1"/>
  <c r="H571" i="4"/>
  <c r="I571" i="5" s="1"/>
  <c r="I571" i="4"/>
  <c r="J571" i="5" s="1"/>
  <c r="J571" i="4"/>
  <c r="K571" i="5" s="1"/>
  <c r="K571" i="4"/>
  <c r="L571" i="5" s="1"/>
  <c r="B572" i="4"/>
  <c r="C572" i="5" s="1"/>
  <c r="C572" i="4"/>
  <c r="D572" i="5" s="1"/>
  <c r="D572" i="4"/>
  <c r="E572" i="5" s="1"/>
  <c r="E572" i="4"/>
  <c r="F572" i="5" s="1"/>
  <c r="F572" i="4"/>
  <c r="G572" i="5" s="1"/>
  <c r="G572" i="4"/>
  <c r="H572" i="5" s="1"/>
  <c r="H572" i="4"/>
  <c r="I572" i="5" s="1"/>
  <c r="I572" i="4"/>
  <c r="J572" i="5" s="1"/>
  <c r="J572" i="4"/>
  <c r="K572" i="5" s="1"/>
  <c r="K572" i="4"/>
  <c r="L572" i="5" s="1"/>
  <c r="B573" i="4"/>
  <c r="C573" i="5" s="1"/>
  <c r="C573" i="4"/>
  <c r="D573" i="5" s="1"/>
  <c r="D573" i="4"/>
  <c r="E573" i="5" s="1"/>
  <c r="E573" i="4"/>
  <c r="F573" i="5" s="1"/>
  <c r="F573" i="4"/>
  <c r="G573" i="5" s="1"/>
  <c r="G573" i="4"/>
  <c r="H573" i="5" s="1"/>
  <c r="H573" i="4"/>
  <c r="I573" i="5" s="1"/>
  <c r="I573" i="4"/>
  <c r="J573" i="5" s="1"/>
  <c r="J573" i="4"/>
  <c r="K573" i="5" s="1"/>
  <c r="K573" i="4"/>
  <c r="L573" i="5" s="1"/>
  <c r="B574" i="4"/>
  <c r="C574" i="5" s="1"/>
  <c r="C574" i="4"/>
  <c r="D574" i="5" s="1"/>
  <c r="D574" i="4"/>
  <c r="E574" i="5" s="1"/>
  <c r="E574" i="4"/>
  <c r="F574" i="5" s="1"/>
  <c r="F574" i="4"/>
  <c r="G574" i="5" s="1"/>
  <c r="G574" i="4"/>
  <c r="H574" i="5" s="1"/>
  <c r="H574" i="4"/>
  <c r="I574" i="5" s="1"/>
  <c r="I574" i="4"/>
  <c r="J574" i="5" s="1"/>
  <c r="J574" i="4"/>
  <c r="K574" i="5" s="1"/>
  <c r="K574" i="4"/>
  <c r="L574" i="5" s="1"/>
  <c r="B575" i="4"/>
  <c r="C575" i="5" s="1"/>
  <c r="C575" i="4"/>
  <c r="D575" i="5" s="1"/>
  <c r="D575" i="4"/>
  <c r="E575" i="5" s="1"/>
  <c r="E575" i="4"/>
  <c r="F575" i="5" s="1"/>
  <c r="F575" i="4"/>
  <c r="G575" i="5" s="1"/>
  <c r="G575" i="4"/>
  <c r="H575" i="5" s="1"/>
  <c r="H575" i="4"/>
  <c r="I575" i="5" s="1"/>
  <c r="I575" i="4"/>
  <c r="J575" i="5" s="1"/>
  <c r="J575" i="4"/>
  <c r="K575" i="5" s="1"/>
  <c r="K575" i="4"/>
  <c r="L575" i="5" s="1"/>
  <c r="B576" i="4"/>
  <c r="C576" i="5" s="1"/>
  <c r="C576" i="4"/>
  <c r="D576" i="5" s="1"/>
  <c r="D576" i="4"/>
  <c r="E576" i="5" s="1"/>
  <c r="E576" i="4"/>
  <c r="F576" i="5" s="1"/>
  <c r="F576" i="4"/>
  <c r="G576" i="5" s="1"/>
  <c r="G576" i="4"/>
  <c r="H576" i="5" s="1"/>
  <c r="H576" i="4"/>
  <c r="I576" i="5" s="1"/>
  <c r="I576" i="4"/>
  <c r="J576" i="5" s="1"/>
  <c r="J576" i="4"/>
  <c r="K576" i="5" s="1"/>
  <c r="K576" i="4"/>
  <c r="L576" i="5" s="1"/>
  <c r="B577" i="4"/>
  <c r="C577" i="5" s="1"/>
  <c r="C577" i="4"/>
  <c r="D577" i="5" s="1"/>
  <c r="D577" i="4"/>
  <c r="E577" i="5" s="1"/>
  <c r="E577" i="4"/>
  <c r="F577" i="5" s="1"/>
  <c r="F577" i="4"/>
  <c r="G577" i="5" s="1"/>
  <c r="G577" i="4"/>
  <c r="H577" i="5" s="1"/>
  <c r="H577" i="4"/>
  <c r="I577" i="5" s="1"/>
  <c r="I577" i="4"/>
  <c r="J577" i="5" s="1"/>
  <c r="J577" i="4"/>
  <c r="K577" i="5" s="1"/>
  <c r="K577" i="4"/>
  <c r="L577" i="5" s="1"/>
  <c r="B578" i="4"/>
  <c r="C578" i="5" s="1"/>
  <c r="C578" i="4"/>
  <c r="D578" i="5" s="1"/>
  <c r="D578" i="4"/>
  <c r="E578" i="5" s="1"/>
  <c r="E578" i="4"/>
  <c r="F578" i="5" s="1"/>
  <c r="F578" i="4"/>
  <c r="G578" i="5" s="1"/>
  <c r="G578" i="4"/>
  <c r="H578" i="5" s="1"/>
  <c r="H578" i="4"/>
  <c r="I578" i="5" s="1"/>
  <c r="I578" i="4"/>
  <c r="J578" i="5" s="1"/>
  <c r="J578" i="4"/>
  <c r="K578" i="5" s="1"/>
  <c r="K578" i="4"/>
  <c r="L578" i="5" s="1"/>
  <c r="B579" i="4"/>
  <c r="C579" i="5" s="1"/>
  <c r="C579" i="4"/>
  <c r="D579" i="5" s="1"/>
  <c r="D579" i="4"/>
  <c r="E579" i="5" s="1"/>
  <c r="E579" i="4"/>
  <c r="F579" i="5" s="1"/>
  <c r="F579" i="4"/>
  <c r="G579" i="5" s="1"/>
  <c r="G579" i="4"/>
  <c r="H579" i="5" s="1"/>
  <c r="H579" i="4"/>
  <c r="I579" i="5" s="1"/>
  <c r="I579" i="4"/>
  <c r="J579" i="5" s="1"/>
  <c r="J579" i="4"/>
  <c r="K579" i="5" s="1"/>
  <c r="K579" i="4"/>
  <c r="L579" i="5" s="1"/>
  <c r="B580" i="4"/>
  <c r="C580" i="5" s="1"/>
  <c r="C580" i="4"/>
  <c r="D580" i="5" s="1"/>
  <c r="D580" i="4"/>
  <c r="E580" i="5" s="1"/>
  <c r="E580" i="4"/>
  <c r="F580" i="5" s="1"/>
  <c r="F580" i="4"/>
  <c r="G580" i="5" s="1"/>
  <c r="G580" i="4"/>
  <c r="H580" i="5" s="1"/>
  <c r="H580" i="4"/>
  <c r="I580" i="5" s="1"/>
  <c r="I580" i="4"/>
  <c r="J580" i="5" s="1"/>
  <c r="J580" i="4"/>
  <c r="K580" i="5" s="1"/>
  <c r="K580" i="4"/>
  <c r="L580" i="5" s="1"/>
  <c r="B581" i="4"/>
  <c r="C581" i="5" s="1"/>
  <c r="C581" i="4"/>
  <c r="D581" i="5" s="1"/>
  <c r="D581" i="4"/>
  <c r="E581" i="5" s="1"/>
  <c r="E581" i="4"/>
  <c r="F581" i="5" s="1"/>
  <c r="F581" i="4"/>
  <c r="G581" i="5" s="1"/>
  <c r="G581" i="4"/>
  <c r="H581" i="5" s="1"/>
  <c r="H581" i="4"/>
  <c r="I581" i="5" s="1"/>
  <c r="I581" i="4"/>
  <c r="J581" i="5" s="1"/>
  <c r="J581" i="4"/>
  <c r="K581" i="5" s="1"/>
  <c r="K581" i="4"/>
  <c r="L581" i="5" s="1"/>
  <c r="B582" i="4"/>
  <c r="C582" i="5" s="1"/>
  <c r="C582" i="4"/>
  <c r="D582" i="5" s="1"/>
  <c r="D582" i="4"/>
  <c r="E582" i="5" s="1"/>
  <c r="E582" i="4"/>
  <c r="F582" i="5" s="1"/>
  <c r="F582" i="4"/>
  <c r="G582" i="5" s="1"/>
  <c r="G582" i="4"/>
  <c r="H582" i="5" s="1"/>
  <c r="H582" i="4"/>
  <c r="I582" i="5" s="1"/>
  <c r="I582" i="4"/>
  <c r="J582" i="5" s="1"/>
  <c r="J582" i="4"/>
  <c r="K582" i="5" s="1"/>
  <c r="K582" i="4"/>
  <c r="L582" i="5" s="1"/>
  <c r="B583" i="4"/>
  <c r="C583" i="5" s="1"/>
  <c r="C583" i="4"/>
  <c r="D583" i="5" s="1"/>
  <c r="D583" i="4"/>
  <c r="E583" i="5" s="1"/>
  <c r="E583" i="4"/>
  <c r="F583" i="5" s="1"/>
  <c r="F583" i="4"/>
  <c r="G583" i="5" s="1"/>
  <c r="G583" i="4"/>
  <c r="H583" i="5" s="1"/>
  <c r="H583" i="4"/>
  <c r="I583" i="5" s="1"/>
  <c r="I583" i="4"/>
  <c r="J583" i="5" s="1"/>
  <c r="J583" i="4"/>
  <c r="K583" i="5" s="1"/>
  <c r="K583" i="4"/>
  <c r="L583" i="5" s="1"/>
  <c r="B584" i="4"/>
  <c r="C584" i="5" s="1"/>
  <c r="C584" i="4"/>
  <c r="D584" i="5" s="1"/>
  <c r="D584" i="4"/>
  <c r="E584" i="5" s="1"/>
  <c r="E584" i="4"/>
  <c r="F584" i="5" s="1"/>
  <c r="F584" i="4"/>
  <c r="G584" i="5" s="1"/>
  <c r="G584" i="4"/>
  <c r="H584" i="5" s="1"/>
  <c r="H584" i="4"/>
  <c r="I584" i="5" s="1"/>
  <c r="I584" i="4"/>
  <c r="J584" i="5" s="1"/>
  <c r="J584" i="4"/>
  <c r="K584" i="5" s="1"/>
  <c r="K584" i="4"/>
  <c r="L584" i="5" s="1"/>
  <c r="B585" i="4"/>
  <c r="C585" i="5" s="1"/>
  <c r="C585" i="4"/>
  <c r="D585" i="5" s="1"/>
  <c r="D585" i="4"/>
  <c r="E585" i="5" s="1"/>
  <c r="E585" i="4"/>
  <c r="F585" i="5" s="1"/>
  <c r="F585" i="4"/>
  <c r="G585" i="5" s="1"/>
  <c r="G585" i="4"/>
  <c r="H585" i="5" s="1"/>
  <c r="H585" i="4"/>
  <c r="I585" i="5" s="1"/>
  <c r="I585" i="4"/>
  <c r="J585" i="5" s="1"/>
  <c r="J585" i="4"/>
  <c r="K585" i="5" s="1"/>
  <c r="K585" i="4"/>
  <c r="L585" i="5" s="1"/>
  <c r="B586" i="4"/>
  <c r="C586" i="5" s="1"/>
  <c r="C586" i="4"/>
  <c r="D586" i="5" s="1"/>
  <c r="D586" i="4"/>
  <c r="E586" i="5" s="1"/>
  <c r="E586" i="4"/>
  <c r="F586" i="5" s="1"/>
  <c r="F586" i="4"/>
  <c r="G586" i="5" s="1"/>
  <c r="G586" i="4"/>
  <c r="H586" i="5" s="1"/>
  <c r="H586" i="4"/>
  <c r="I586" i="5" s="1"/>
  <c r="I586" i="4"/>
  <c r="J586" i="5" s="1"/>
  <c r="J586" i="4"/>
  <c r="K586" i="5" s="1"/>
  <c r="K586" i="4"/>
  <c r="L586" i="5" s="1"/>
  <c r="B587" i="4"/>
  <c r="C587" i="5" s="1"/>
  <c r="C587" i="4"/>
  <c r="D587" i="5" s="1"/>
  <c r="D587" i="4"/>
  <c r="E587" i="5" s="1"/>
  <c r="E587" i="4"/>
  <c r="F587" i="5" s="1"/>
  <c r="F587" i="4"/>
  <c r="G587" i="5" s="1"/>
  <c r="G587" i="4"/>
  <c r="H587" i="5" s="1"/>
  <c r="H587" i="4"/>
  <c r="I587" i="5" s="1"/>
  <c r="I587" i="4"/>
  <c r="J587" i="5" s="1"/>
  <c r="J587" i="4"/>
  <c r="K587" i="5" s="1"/>
  <c r="K587" i="4"/>
  <c r="L587" i="5" s="1"/>
  <c r="B588" i="4"/>
  <c r="C588" i="5" s="1"/>
  <c r="C588" i="4"/>
  <c r="D588" i="5" s="1"/>
  <c r="D588" i="4"/>
  <c r="E588" i="5" s="1"/>
  <c r="E588" i="4"/>
  <c r="F588" i="5" s="1"/>
  <c r="F588" i="4"/>
  <c r="G588" i="5" s="1"/>
  <c r="G588" i="4"/>
  <c r="H588" i="5" s="1"/>
  <c r="H588" i="4"/>
  <c r="I588" i="5" s="1"/>
  <c r="I588" i="4"/>
  <c r="J588" i="5" s="1"/>
  <c r="J588" i="4"/>
  <c r="K588" i="5" s="1"/>
  <c r="K588" i="4"/>
  <c r="L588" i="5" s="1"/>
  <c r="B589" i="4"/>
  <c r="C589" i="5" s="1"/>
  <c r="C589" i="4"/>
  <c r="D589" i="5" s="1"/>
  <c r="D589" i="4"/>
  <c r="E589" i="5" s="1"/>
  <c r="E589" i="4"/>
  <c r="F589" i="5" s="1"/>
  <c r="F589" i="4"/>
  <c r="G589" i="5" s="1"/>
  <c r="G589" i="4"/>
  <c r="H589" i="5" s="1"/>
  <c r="H589" i="4"/>
  <c r="I589" i="5" s="1"/>
  <c r="I589" i="4"/>
  <c r="J589" i="5" s="1"/>
  <c r="J589" i="4"/>
  <c r="K589" i="5" s="1"/>
  <c r="K589" i="4"/>
  <c r="L589" i="5" s="1"/>
  <c r="B590" i="4"/>
  <c r="C590" i="5" s="1"/>
  <c r="C590" i="4"/>
  <c r="D590" i="5" s="1"/>
  <c r="D590" i="4"/>
  <c r="E590" i="5" s="1"/>
  <c r="E590" i="4"/>
  <c r="F590" i="5" s="1"/>
  <c r="F590" i="4"/>
  <c r="G590" i="5" s="1"/>
  <c r="G590" i="4"/>
  <c r="H590" i="5" s="1"/>
  <c r="H590" i="4"/>
  <c r="I590" i="5" s="1"/>
  <c r="I590" i="4"/>
  <c r="J590" i="5" s="1"/>
  <c r="J590" i="4"/>
  <c r="K590" i="5" s="1"/>
  <c r="K590" i="4"/>
  <c r="L590" i="5" s="1"/>
  <c r="B591" i="4"/>
  <c r="C591" i="5" s="1"/>
  <c r="C591" i="4"/>
  <c r="D591" i="5" s="1"/>
  <c r="D591" i="4"/>
  <c r="E591" i="5" s="1"/>
  <c r="E591" i="4"/>
  <c r="F591" i="5" s="1"/>
  <c r="F591" i="4"/>
  <c r="G591" i="5" s="1"/>
  <c r="G591" i="4"/>
  <c r="H591" i="5" s="1"/>
  <c r="H591" i="4"/>
  <c r="I591" i="5" s="1"/>
  <c r="I591" i="4"/>
  <c r="J591" i="5" s="1"/>
  <c r="J591" i="4"/>
  <c r="K591" i="5" s="1"/>
  <c r="K591" i="4"/>
  <c r="L591" i="5" s="1"/>
  <c r="B592" i="4"/>
  <c r="C592" i="5" s="1"/>
  <c r="C592" i="4"/>
  <c r="D592" i="5" s="1"/>
  <c r="D592" i="4"/>
  <c r="E592" i="5" s="1"/>
  <c r="E592" i="4"/>
  <c r="F592" i="5" s="1"/>
  <c r="F592" i="4"/>
  <c r="G592" i="5" s="1"/>
  <c r="G592" i="4"/>
  <c r="H592" i="5" s="1"/>
  <c r="H592" i="4"/>
  <c r="I592" i="5" s="1"/>
  <c r="I592" i="4"/>
  <c r="J592" i="5" s="1"/>
  <c r="J592" i="4"/>
  <c r="K592" i="5" s="1"/>
  <c r="K592" i="4"/>
  <c r="L592" i="5" s="1"/>
  <c r="B593" i="4"/>
  <c r="C593" i="5" s="1"/>
  <c r="C593" i="4"/>
  <c r="D593" i="5" s="1"/>
  <c r="D593" i="4"/>
  <c r="E593" i="5" s="1"/>
  <c r="E593" i="4"/>
  <c r="F593" i="5" s="1"/>
  <c r="F593" i="4"/>
  <c r="G593" i="5" s="1"/>
  <c r="G593" i="4"/>
  <c r="H593" i="5" s="1"/>
  <c r="H593" i="4"/>
  <c r="I593" i="5" s="1"/>
  <c r="I593" i="4"/>
  <c r="J593" i="5" s="1"/>
  <c r="J593" i="4"/>
  <c r="K593" i="5" s="1"/>
  <c r="K593" i="4"/>
  <c r="L593" i="5" s="1"/>
  <c r="B594" i="4"/>
  <c r="C594" i="5" s="1"/>
  <c r="C594" i="4"/>
  <c r="D594" i="5" s="1"/>
  <c r="D594" i="4"/>
  <c r="E594" i="5" s="1"/>
  <c r="E594" i="4"/>
  <c r="F594" i="5" s="1"/>
  <c r="F594" i="4"/>
  <c r="G594" i="5" s="1"/>
  <c r="G594" i="4"/>
  <c r="H594" i="5" s="1"/>
  <c r="H594" i="4"/>
  <c r="I594" i="5" s="1"/>
  <c r="I594" i="4"/>
  <c r="J594" i="5" s="1"/>
  <c r="J594" i="4"/>
  <c r="K594" i="5" s="1"/>
  <c r="K594" i="4"/>
  <c r="L594" i="5" s="1"/>
  <c r="B595" i="4"/>
  <c r="C595" i="5" s="1"/>
  <c r="C595" i="4"/>
  <c r="D595" i="5" s="1"/>
  <c r="D595" i="4"/>
  <c r="E595" i="5" s="1"/>
  <c r="E595" i="4"/>
  <c r="F595" i="5" s="1"/>
  <c r="F595" i="4"/>
  <c r="G595" i="5" s="1"/>
  <c r="G595" i="4"/>
  <c r="H595" i="5" s="1"/>
  <c r="H595" i="4"/>
  <c r="I595" i="5" s="1"/>
  <c r="I595" i="4"/>
  <c r="J595" i="5" s="1"/>
  <c r="J595" i="4"/>
  <c r="K595" i="5" s="1"/>
  <c r="K595" i="4"/>
  <c r="L595" i="5" s="1"/>
  <c r="B596" i="4"/>
  <c r="C596" i="5" s="1"/>
  <c r="C596" i="4"/>
  <c r="D596" i="5" s="1"/>
  <c r="D596" i="4"/>
  <c r="E596" i="5" s="1"/>
  <c r="E596" i="4"/>
  <c r="F596" i="5" s="1"/>
  <c r="F596" i="4"/>
  <c r="G596" i="5" s="1"/>
  <c r="G596" i="4"/>
  <c r="H596" i="5" s="1"/>
  <c r="H596" i="4"/>
  <c r="I596" i="5" s="1"/>
  <c r="I596" i="4"/>
  <c r="J596" i="5" s="1"/>
  <c r="J596" i="4"/>
  <c r="K596" i="5" s="1"/>
  <c r="K596" i="4"/>
  <c r="L596" i="5" s="1"/>
  <c r="B597" i="4"/>
  <c r="C597" i="5" s="1"/>
  <c r="C597" i="4"/>
  <c r="D597" i="5" s="1"/>
  <c r="D597" i="4"/>
  <c r="E597" i="5" s="1"/>
  <c r="E597" i="4"/>
  <c r="F597" i="5" s="1"/>
  <c r="F597" i="4"/>
  <c r="G597" i="5" s="1"/>
  <c r="G597" i="4"/>
  <c r="H597" i="5" s="1"/>
  <c r="H597" i="4"/>
  <c r="I597" i="5" s="1"/>
  <c r="I597" i="4"/>
  <c r="J597" i="5" s="1"/>
  <c r="J597" i="4"/>
  <c r="K597" i="5" s="1"/>
  <c r="K597" i="4"/>
  <c r="L597" i="5" s="1"/>
  <c r="B598" i="4"/>
  <c r="C598" i="5" s="1"/>
  <c r="C598" i="4"/>
  <c r="D598" i="5" s="1"/>
  <c r="D598" i="4"/>
  <c r="E598" i="5" s="1"/>
  <c r="E598" i="4"/>
  <c r="F598" i="5" s="1"/>
  <c r="F598" i="4"/>
  <c r="G598" i="5" s="1"/>
  <c r="G598" i="4"/>
  <c r="H598" i="5" s="1"/>
  <c r="H598" i="4"/>
  <c r="I598" i="5" s="1"/>
  <c r="I598" i="4"/>
  <c r="J598" i="5" s="1"/>
  <c r="J598" i="4"/>
  <c r="K598" i="5" s="1"/>
  <c r="K598" i="4"/>
  <c r="L598" i="5" s="1"/>
  <c r="B599" i="4"/>
  <c r="C599" i="5" s="1"/>
  <c r="C599" i="4"/>
  <c r="D599" i="5" s="1"/>
  <c r="D599" i="4"/>
  <c r="E599" i="5" s="1"/>
  <c r="E599" i="4"/>
  <c r="F599" i="5" s="1"/>
  <c r="F599" i="4"/>
  <c r="G599" i="5" s="1"/>
  <c r="G599" i="4"/>
  <c r="H599" i="5" s="1"/>
  <c r="H599" i="4"/>
  <c r="I599" i="5" s="1"/>
  <c r="I599" i="4"/>
  <c r="J599" i="5" s="1"/>
  <c r="J599" i="4"/>
  <c r="K599" i="5" s="1"/>
  <c r="K599" i="4"/>
  <c r="L599" i="5" s="1"/>
  <c r="B600" i="4"/>
  <c r="C600" i="5" s="1"/>
  <c r="C600" i="4"/>
  <c r="D600" i="5" s="1"/>
  <c r="D600" i="4"/>
  <c r="E600" i="5" s="1"/>
  <c r="E600" i="4"/>
  <c r="F600" i="5" s="1"/>
  <c r="F600" i="4"/>
  <c r="G600" i="5" s="1"/>
  <c r="G600" i="4"/>
  <c r="H600" i="5" s="1"/>
  <c r="H600" i="4"/>
  <c r="I600" i="5" s="1"/>
  <c r="I600" i="4"/>
  <c r="J600" i="5" s="1"/>
  <c r="J600" i="4"/>
  <c r="K600" i="5" s="1"/>
  <c r="K600" i="4"/>
  <c r="L600" i="5" s="1"/>
  <c r="B601" i="4"/>
  <c r="C601" i="5" s="1"/>
  <c r="C601" i="4"/>
  <c r="D601" i="5" s="1"/>
  <c r="D601" i="4"/>
  <c r="E601" i="5" s="1"/>
  <c r="E601" i="4"/>
  <c r="F601" i="5" s="1"/>
  <c r="F601" i="4"/>
  <c r="G601" i="5" s="1"/>
  <c r="G601" i="4"/>
  <c r="H601" i="5" s="1"/>
  <c r="H601" i="4"/>
  <c r="I601" i="5" s="1"/>
  <c r="I601" i="4"/>
  <c r="J601" i="5" s="1"/>
  <c r="J601" i="4"/>
  <c r="K601" i="5" s="1"/>
  <c r="K601" i="4"/>
  <c r="L601" i="5" s="1"/>
  <c r="B602" i="4"/>
  <c r="C602" i="5" s="1"/>
  <c r="C602" i="4"/>
  <c r="D602" i="5" s="1"/>
  <c r="D602" i="4"/>
  <c r="E602" i="5" s="1"/>
  <c r="E602" i="4"/>
  <c r="F602" i="5" s="1"/>
  <c r="F602" i="4"/>
  <c r="G602" i="5" s="1"/>
  <c r="G602" i="4"/>
  <c r="H602" i="5" s="1"/>
  <c r="H602" i="4"/>
  <c r="I602" i="5" s="1"/>
  <c r="I602" i="4"/>
  <c r="J602" i="5" s="1"/>
  <c r="J602" i="4"/>
  <c r="K602" i="5" s="1"/>
  <c r="K602" i="4"/>
  <c r="L602" i="5" s="1"/>
  <c r="B603" i="4"/>
  <c r="C603" i="5" s="1"/>
  <c r="C603" i="4"/>
  <c r="D603" i="5" s="1"/>
  <c r="D603" i="4"/>
  <c r="E603" i="5" s="1"/>
  <c r="E603" i="4"/>
  <c r="F603" i="5" s="1"/>
  <c r="F603" i="4"/>
  <c r="G603" i="5" s="1"/>
  <c r="G603" i="4"/>
  <c r="H603" i="5" s="1"/>
  <c r="H603" i="4"/>
  <c r="I603" i="5" s="1"/>
  <c r="I603" i="4"/>
  <c r="J603" i="5" s="1"/>
  <c r="J603" i="4"/>
  <c r="K603" i="5" s="1"/>
  <c r="K603" i="4"/>
  <c r="L603" i="5" s="1"/>
  <c r="B604" i="4"/>
  <c r="C604" i="5" s="1"/>
  <c r="C604" i="4"/>
  <c r="D604" i="5" s="1"/>
  <c r="D604" i="4"/>
  <c r="E604" i="5" s="1"/>
  <c r="E604" i="4"/>
  <c r="F604" i="5" s="1"/>
  <c r="F604" i="4"/>
  <c r="G604" i="5" s="1"/>
  <c r="G604" i="4"/>
  <c r="H604" i="5" s="1"/>
  <c r="H604" i="4"/>
  <c r="I604" i="5" s="1"/>
  <c r="I604" i="4"/>
  <c r="J604" i="5" s="1"/>
  <c r="J604" i="4"/>
  <c r="K604" i="5" s="1"/>
  <c r="K604" i="4"/>
  <c r="L604" i="5" s="1"/>
  <c r="B605" i="4"/>
  <c r="C605" i="5" s="1"/>
  <c r="C605" i="4"/>
  <c r="D605" i="5" s="1"/>
  <c r="D605" i="4"/>
  <c r="E605" i="5" s="1"/>
  <c r="E605" i="4"/>
  <c r="F605" i="5" s="1"/>
  <c r="F605" i="4"/>
  <c r="G605" i="5" s="1"/>
  <c r="G605" i="4"/>
  <c r="H605" i="5" s="1"/>
  <c r="H605" i="4"/>
  <c r="I605" i="5" s="1"/>
  <c r="I605" i="4"/>
  <c r="J605" i="5" s="1"/>
  <c r="J605" i="4"/>
  <c r="K605" i="5" s="1"/>
  <c r="K605" i="4"/>
  <c r="L605" i="5" s="1"/>
  <c r="B606" i="4"/>
  <c r="C606" i="5" s="1"/>
  <c r="C606" i="4"/>
  <c r="D606" i="5" s="1"/>
  <c r="D606" i="4"/>
  <c r="E606" i="5" s="1"/>
  <c r="E606" i="4"/>
  <c r="F606" i="5" s="1"/>
  <c r="F606" i="4"/>
  <c r="G606" i="5" s="1"/>
  <c r="G606" i="4"/>
  <c r="H606" i="5" s="1"/>
  <c r="H606" i="4"/>
  <c r="I606" i="5" s="1"/>
  <c r="I606" i="4"/>
  <c r="J606" i="5" s="1"/>
  <c r="J606" i="4"/>
  <c r="K606" i="5" s="1"/>
  <c r="K606" i="4"/>
  <c r="L606" i="5" s="1"/>
  <c r="B607" i="4"/>
  <c r="C607" i="5" s="1"/>
  <c r="C607" i="4"/>
  <c r="D607" i="5" s="1"/>
  <c r="D607" i="4"/>
  <c r="E607" i="5" s="1"/>
  <c r="E607" i="4"/>
  <c r="F607" i="5" s="1"/>
  <c r="F607" i="4"/>
  <c r="G607" i="5" s="1"/>
  <c r="G607" i="4"/>
  <c r="H607" i="5" s="1"/>
  <c r="H607" i="4"/>
  <c r="I607" i="5" s="1"/>
  <c r="I607" i="4"/>
  <c r="J607" i="5" s="1"/>
  <c r="J607" i="4"/>
  <c r="K607" i="5" s="1"/>
  <c r="K607" i="4"/>
  <c r="L607" i="5" s="1"/>
  <c r="B608" i="4"/>
  <c r="C608" i="5" s="1"/>
  <c r="C608" i="4"/>
  <c r="D608" i="5" s="1"/>
  <c r="D608" i="4"/>
  <c r="E608" i="5" s="1"/>
  <c r="E608" i="4"/>
  <c r="F608" i="5" s="1"/>
  <c r="F608" i="4"/>
  <c r="G608" i="5" s="1"/>
  <c r="G608" i="4"/>
  <c r="H608" i="5" s="1"/>
  <c r="H608" i="4"/>
  <c r="I608" i="5" s="1"/>
  <c r="I608" i="4"/>
  <c r="J608" i="5" s="1"/>
  <c r="J608" i="4"/>
  <c r="K608" i="5" s="1"/>
  <c r="K608" i="4"/>
  <c r="L608" i="5" s="1"/>
  <c r="B609" i="4"/>
  <c r="C609" i="5" s="1"/>
  <c r="C609" i="4"/>
  <c r="D609" i="5" s="1"/>
  <c r="D609" i="4"/>
  <c r="E609" i="5" s="1"/>
  <c r="E609" i="4"/>
  <c r="F609" i="5" s="1"/>
  <c r="F609" i="4"/>
  <c r="G609" i="5" s="1"/>
  <c r="G609" i="4"/>
  <c r="H609" i="5" s="1"/>
  <c r="H609" i="4"/>
  <c r="I609" i="5" s="1"/>
  <c r="I609" i="4"/>
  <c r="J609" i="5" s="1"/>
  <c r="J609" i="4"/>
  <c r="K609" i="5" s="1"/>
  <c r="K609" i="4"/>
  <c r="L609" i="5" s="1"/>
  <c r="B610" i="4"/>
  <c r="C610" i="5" s="1"/>
  <c r="C610" i="4"/>
  <c r="D610" i="5" s="1"/>
  <c r="D610" i="4"/>
  <c r="E610" i="5" s="1"/>
  <c r="E610" i="4"/>
  <c r="F610" i="5" s="1"/>
  <c r="F610" i="4"/>
  <c r="G610" i="5" s="1"/>
  <c r="G610" i="4"/>
  <c r="H610" i="5" s="1"/>
  <c r="H610" i="4"/>
  <c r="I610" i="5" s="1"/>
  <c r="I610" i="4"/>
  <c r="J610" i="5" s="1"/>
  <c r="J610" i="4"/>
  <c r="K610" i="5" s="1"/>
  <c r="K610" i="4"/>
  <c r="L610" i="5" s="1"/>
  <c r="B611" i="4"/>
  <c r="C611" i="5" s="1"/>
  <c r="C611" i="4"/>
  <c r="D611" i="5" s="1"/>
  <c r="D611" i="4"/>
  <c r="E611" i="5" s="1"/>
  <c r="E611" i="4"/>
  <c r="F611" i="5" s="1"/>
  <c r="F611" i="4"/>
  <c r="G611" i="5" s="1"/>
  <c r="G611" i="4"/>
  <c r="H611" i="5" s="1"/>
  <c r="H611" i="4"/>
  <c r="I611" i="5" s="1"/>
  <c r="I611" i="4"/>
  <c r="J611" i="5" s="1"/>
  <c r="J611" i="4"/>
  <c r="K611" i="5" s="1"/>
  <c r="K611" i="4"/>
  <c r="L611" i="5" s="1"/>
  <c r="B612" i="4"/>
  <c r="C612" i="5" s="1"/>
  <c r="C612" i="4"/>
  <c r="D612" i="5" s="1"/>
  <c r="D612" i="4"/>
  <c r="E612" i="5" s="1"/>
  <c r="E612" i="4"/>
  <c r="F612" i="5" s="1"/>
  <c r="F612" i="4"/>
  <c r="G612" i="5" s="1"/>
  <c r="G612" i="4"/>
  <c r="H612" i="5" s="1"/>
  <c r="H612" i="4"/>
  <c r="I612" i="5" s="1"/>
  <c r="I612" i="4"/>
  <c r="J612" i="5" s="1"/>
  <c r="J612" i="4"/>
  <c r="K612" i="5" s="1"/>
  <c r="K612" i="4"/>
  <c r="L612" i="5" s="1"/>
  <c r="B613" i="4"/>
  <c r="C613" i="5" s="1"/>
  <c r="C613" i="4"/>
  <c r="D613" i="5" s="1"/>
  <c r="D613" i="4"/>
  <c r="E613" i="5" s="1"/>
  <c r="E613" i="4"/>
  <c r="F613" i="5" s="1"/>
  <c r="F613" i="4"/>
  <c r="G613" i="5" s="1"/>
  <c r="G613" i="4"/>
  <c r="H613" i="5" s="1"/>
  <c r="H613" i="4"/>
  <c r="I613" i="5" s="1"/>
  <c r="I613" i="4"/>
  <c r="J613" i="5" s="1"/>
  <c r="J613" i="4"/>
  <c r="K613" i="5" s="1"/>
  <c r="K613" i="4"/>
  <c r="L613" i="5" s="1"/>
  <c r="B614" i="4"/>
  <c r="C614" i="5" s="1"/>
  <c r="C614" i="4"/>
  <c r="D614" i="5" s="1"/>
  <c r="D614" i="4"/>
  <c r="E614" i="5" s="1"/>
  <c r="E614" i="4"/>
  <c r="F614" i="5" s="1"/>
  <c r="F614" i="4"/>
  <c r="G614" i="5" s="1"/>
  <c r="G614" i="4"/>
  <c r="H614" i="5" s="1"/>
  <c r="H614" i="4"/>
  <c r="I614" i="5" s="1"/>
  <c r="I614" i="4"/>
  <c r="J614" i="5" s="1"/>
  <c r="J614" i="4"/>
  <c r="K614" i="5" s="1"/>
  <c r="K614" i="4"/>
  <c r="L614" i="5" s="1"/>
  <c r="B615" i="4"/>
  <c r="C615" i="5" s="1"/>
  <c r="C615" i="4"/>
  <c r="D615" i="5" s="1"/>
  <c r="D615" i="4"/>
  <c r="E615" i="5" s="1"/>
  <c r="E615" i="4"/>
  <c r="F615" i="5" s="1"/>
  <c r="F615" i="4"/>
  <c r="G615" i="5" s="1"/>
  <c r="G615" i="4"/>
  <c r="H615" i="5" s="1"/>
  <c r="H615" i="4"/>
  <c r="I615" i="5" s="1"/>
  <c r="I615" i="4"/>
  <c r="J615" i="5" s="1"/>
  <c r="J615" i="4"/>
  <c r="K615" i="5" s="1"/>
  <c r="K615" i="4"/>
  <c r="L615" i="5" s="1"/>
  <c r="B616" i="4"/>
  <c r="C616" i="5" s="1"/>
  <c r="C616" i="4"/>
  <c r="D616" i="5" s="1"/>
  <c r="D616" i="4"/>
  <c r="E616" i="5" s="1"/>
  <c r="E616" i="4"/>
  <c r="F616" i="5" s="1"/>
  <c r="F616" i="4"/>
  <c r="G616" i="5" s="1"/>
  <c r="G616" i="4"/>
  <c r="H616" i="5" s="1"/>
  <c r="H616" i="4"/>
  <c r="I616" i="5" s="1"/>
  <c r="I616" i="4"/>
  <c r="J616" i="5" s="1"/>
  <c r="J616" i="4"/>
  <c r="K616" i="5" s="1"/>
  <c r="K616" i="4"/>
  <c r="L616" i="5" s="1"/>
  <c r="B617" i="4"/>
  <c r="C617" i="5" s="1"/>
  <c r="C617" i="4"/>
  <c r="D617" i="5" s="1"/>
  <c r="D617" i="4"/>
  <c r="E617" i="5" s="1"/>
  <c r="E617" i="4"/>
  <c r="F617" i="5" s="1"/>
  <c r="F617" i="4"/>
  <c r="G617" i="5" s="1"/>
  <c r="G617" i="4"/>
  <c r="H617" i="5" s="1"/>
  <c r="H617" i="4"/>
  <c r="I617" i="5" s="1"/>
  <c r="I617" i="4"/>
  <c r="J617" i="5" s="1"/>
  <c r="J617" i="4"/>
  <c r="K617" i="5" s="1"/>
  <c r="K617" i="4"/>
  <c r="L617" i="5" s="1"/>
  <c r="B618" i="4"/>
  <c r="C618" i="5" s="1"/>
  <c r="C618" i="4"/>
  <c r="D618" i="5" s="1"/>
  <c r="D618" i="4"/>
  <c r="E618" i="5" s="1"/>
  <c r="E618" i="4"/>
  <c r="F618" i="5" s="1"/>
  <c r="F618" i="4"/>
  <c r="G618" i="5" s="1"/>
  <c r="G618" i="4"/>
  <c r="H618" i="5" s="1"/>
  <c r="H618" i="4"/>
  <c r="I618" i="5" s="1"/>
  <c r="I618" i="4"/>
  <c r="J618" i="5" s="1"/>
  <c r="J618" i="4"/>
  <c r="K618" i="5" s="1"/>
  <c r="K618" i="4"/>
  <c r="L618" i="5" s="1"/>
  <c r="B619" i="4"/>
  <c r="C619" i="5" s="1"/>
  <c r="C619" i="4"/>
  <c r="D619" i="5" s="1"/>
  <c r="D619" i="4"/>
  <c r="E619" i="5" s="1"/>
  <c r="E619" i="4"/>
  <c r="F619" i="5" s="1"/>
  <c r="F619" i="4"/>
  <c r="G619" i="5" s="1"/>
  <c r="G619" i="4"/>
  <c r="H619" i="5" s="1"/>
  <c r="H619" i="4"/>
  <c r="I619" i="5" s="1"/>
  <c r="I619" i="4"/>
  <c r="J619" i="5" s="1"/>
  <c r="J619" i="4"/>
  <c r="K619" i="5" s="1"/>
  <c r="K619" i="4"/>
  <c r="L619" i="5" s="1"/>
  <c r="B620" i="4"/>
  <c r="C620" i="5" s="1"/>
  <c r="C620" i="4"/>
  <c r="D620" i="5" s="1"/>
  <c r="D620" i="4"/>
  <c r="E620" i="5" s="1"/>
  <c r="E620" i="4"/>
  <c r="F620" i="5" s="1"/>
  <c r="F620" i="4"/>
  <c r="G620" i="5" s="1"/>
  <c r="G620" i="4"/>
  <c r="H620" i="5" s="1"/>
  <c r="H620" i="4"/>
  <c r="I620" i="5" s="1"/>
  <c r="I620" i="4"/>
  <c r="J620" i="5" s="1"/>
  <c r="J620" i="4"/>
  <c r="K620" i="5" s="1"/>
  <c r="K620" i="4"/>
  <c r="L620" i="5" s="1"/>
  <c r="B621" i="4"/>
  <c r="C621" i="5" s="1"/>
  <c r="C621" i="4"/>
  <c r="D621" i="5" s="1"/>
  <c r="D621" i="4"/>
  <c r="E621" i="5" s="1"/>
  <c r="E621" i="4"/>
  <c r="F621" i="5" s="1"/>
  <c r="F621" i="4"/>
  <c r="G621" i="5" s="1"/>
  <c r="G621" i="4"/>
  <c r="H621" i="5" s="1"/>
  <c r="H621" i="4"/>
  <c r="I621" i="5" s="1"/>
  <c r="I621" i="4"/>
  <c r="J621" i="5" s="1"/>
  <c r="J621" i="4"/>
  <c r="K621" i="5" s="1"/>
  <c r="K621" i="4"/>
  <c r="L621" i="5" s="1"/>
  <c r="B622" i="4"/>
  <c r="C622" i="5" s="1"/>
  <c r="C622" i="4"/>
  <c r="D622" i="5" s="1"/>
  <c r="D622" i="4"/>
  <c r="E622" i="5" s="1"/>
  <c r="E622" i="4"/>
  <c r="F622" i="5" s="1"/>
  <c r="F622" i="4"/>
  <c r="G622" i="5" s="1"/>
  <c r="G622" i="4"/>
  <c r="H622" i="5" s="1"/>
  <c r="H622" i="4"/>
  <c r="I622" i="5" s="1"/>
  <c r="I622" i="4"/>
  <c r="J622" i="5" s="1"/>
  <c r="J622" i="4"/>
  <c r="K622" i="5" s="1"/>
  <c r="K622" i="4"/>
  <c r="L622" i="5" s="1"/>
  <c r="B623" i="4"/>
  <c r="C623" i="5" s="1"/>
  <c r="C623" i="4"/>
  <c r="D623" i="5" s="1"/>
  <c r="D623" i="4"/>
  <c r="E623" i="5" s="1"/>
  <c r="E623" i="4"/>
  <c r="F623" i="5" s="1"/>
  <c r="F623" i="4"/>
  <c r="G623" i="5" s="1"/>
  <c r="G623" i="4"/>
  <c r="H623" i="5" s="1"/>
  <c r="H623" i="4"/>
  <c r="I623" i="5" s="1"/>
  <c r="I623" i="4"/>
  <c r="J623" i="5" s="1"/>
  <c r="J623" i="4"/>
  <c r="K623" i="5" s="1"/>
  <c r="K623" i="4"/>
  <c r="L623" i="5" s="1"/>
  <c r="B624" i="4"/>
  <c r="C624" i="5" s="1"/>
  <c r="C624" i="4"/>
  <c r="D624" i="5" s="1"/>
  <c r="D624" i="4"/>
  <c r="E624" i="5" s="1"/>
  <c r="E624" i="4"/>
  <c r="F624" i="5" s="1"/>
  <c r="F624" i="4"/>
  <c r="G624" i="5" s="1"/>
  <c r="G624" i="4"/>
  <c r="H624" i="5" s="1"/>
  <c r="H624" i="4"/>
  <c r="I624" i="5" s="1"/>
  <c r="I624" i="4"/>
  <c r="J624" i="5" s="1"/>
  <c r="J624" i="4"/>
  <c r="K624" i="5" s="1"/>
  <c r="K624" i="4"/>
  <c r="L624" i="5" s="1"/>
  <c r="B625" i="4"/>
  <c r="C625" i="5" s="1"/>
  <c r="C625" i="4"/>
  <c r="D625" i="5" s="1"/>
  <c r="D625" i="4"/>
  <c r="E625" i="5" s="1"/>
  <c r="E625" i="4"/>
  <c r="F625" i="5" s="1"/>
  <c r="F625" i="4"/>
  <c r="G625" i="5" s="1"/>
  <c r="G625" i="4"/>
  <c r="H625" i="5" s="1"/>
  <c r="H625" i="4"/>
  <c r="I625" i="5" s="1"/>
  <c r="I625" i="4"/>
  <c r="J625" i="5" s="1"/>
  <c r="J625" i="4"/>
  <c r="K625" i="5" s="1"/>
  <c r="K625" i="4"/>
  <c r="L625" i="5" s="1"/>
  <c r="B626" i="4"/>
  <c r="C626" i="5" s="1"/>
  <c r="C626" i="4"/>
  <c r="D626" i="5" s="1"/>
  <c r="D626" i="4"/>
  <c r="E626" i="5" s="1"/>
  <c r="E626" i="4"/>
  <c r="F626" i="5" s="1"/>
  <c r="F626" i="4"/>
  <c r="G626" i="5" s="1"/>
  <c r="G626" i="4"/>
  <c r="H626" i="5" s="1"/>
  <c r="H626" i="4"/>
  <c r="I626" i="5" s="1"/>
  <c r="I626" i="4"/>
  <c r="J626" i="5" s="1"/>
  <c r="J626" i="4"/>
  <c r="K626" i="5" s="1"/>
  <c r="K626" i="4"/>
  <c r="L626" i="5" s="1"/>
  <c r="B627" i="4"/>
  <c r="C627" i="5" s="1"/>
  <c r="C627" i="4"/>
  <c r="D627" i="5" s="1"/>
  <c r="D627" i="4"/>
  <c r="E627" i="5" s="1"/>
  <c r="E627" i="4"/>
  <c r="F627" i="5" s="1"/>
  <c r="F627" i="4"/>
  <c r="G627" i="5" s="1"/>
  <c r="G627" i="4"/>
  <c r="H627" i="5" s="1"/>
  <c r="H627" i="4"/>
  <c r="I627" i="5" s="1"/>
  <c r="I627" i="4"/>
  <c r="J627" i="5" s="1"/>
  <c r="J627" i="4"/>
  <c r="K627" i="5" s="1"/>
  <c r="K627" i="4"/>
  <c r="L627" i="5" s="1"/>
  <c r="B628" i="4"/>
  <c r="C628" i="5" s="1"/>
  <c r="C628" i="4"/>
  <c r="D628" i="5" s="1"/>
  <c r="D628" i="4"/>
  <c r="E628" i="5" s="1"/>
  <c r="E628" i="4"/>
  <c r="F628" i="5" s="1"/>
  <c r="F628" i="4"/>
  <c r="G628" i="5" s="1"/>
  <c r="G628" i="4"/>
  <c r="H628" i="5" s="1"/>
  <c r="H628" i="4"/>
  <c r="I628" i="5" s="1"/>
  <c r="I628" i="4"/>
  <c r="J628" i="5" s="1"/>
  <c r="J628" i="4"/>
  <c r="K628" i="5" s="1"/>
  <c r="K628" i="4"/>
  <c r="L628" i="5" s="1"/>
  <c r="B629" i="4"/>
  <c r="C629" i="5" s="1"/>
  <c r="C629" i="4"/>
  <c r="D629" i="5" s="1"/>
  <c r="D629" i="4"/>
  <c r="E629" i="5" s="1"/>
  <c r="E629" i="4"/>
  <c r="F629" i="5" s="1"/>
  <c r="F629" i="4"/>
  <c r="G629" i="5" s="1"/>
  <c r="G629" i="4"/>
  <c r="H629" i="5" s="1"/>
  <c r="H629" i="4"/>
  <c r="I629" i="5" s="1"/>
  <c r="I629" i="4"/>
  <c r="J629" i="5" s="1"/>
  <c r="J629" i="4"/>
  <c r="K629" i="5" s="1"/>
  <c r="K629" i="4"/>
  <c r="L629" i="5" s="1"/>
  <c r="B630" i="4"/>
  <c r="C630" i="5" s="1"/>
  <c r="C630" i="4"/>
  <c r="D630" i="5" s="1"/>
  <c r="D630" i="4"/>
  <c r="E630" i="5" s="1"/>
  <c r="E630" i="4"/>
  <c r="F630" i="5" s="1"/>
  <c r="F630" i="4"/>
  <c r="G630" i="5" s="1"/>
  <c r="G630" i="4"/>
  <c r="H630" i="5" s="1"/>
  <c r="H630" i="4"/>
  <c r="I630" i="5" s="1"/>
  <c r="I630" i="4"/>
  <c r="J630" i="5" s="1"/>
  <c r="J630" i="4"/>
  <c r="K630" i="5" s="1"/>
  <c r="K630" i="4"/>
  <c r="L630" i="5" s="1"/>
  <c r="B631" i="4"/>
  <c r="C631" i="5" s="1"/>
  <c r="C631" i="4"/>
  <c r="D631" i="5" s="1"/>
  <c r="D631" i="4"/>
  <c r="E631" i="5" s="1"/>
  <c r="E631" i="4"/>
  <c r="F631" i="5" s="1"/>
  <c r="F631" i="4"/>
  <c r="G631" i="5" s="1"/>
  <c r="G631" i="4"/>
  <c r="H631" i="5" s="1"/>
  <c r="H631" i="4"/>
  <c r="I631" i="5" s="1"/>
  <c r="I631" i="4"/>
  <c r="J631" i="5" s="1"/>
  <c r="J631" i="4"/>
  <c r="K631" i="5" s="1"/>
  <c r="K631" i="4"/>
  <c r="L631" i="5" s="1"/>
  <c r="B632" i="4"/>
  <c r="C632" i="5" s="1"/>
  <c r="C632" i="4"/>
  <c r="D632" i="5" s="1"/>
  <c r="D632" i="4"/>
  <c r="E632" i="5" s="1"/>
  <c r="E632" i="4"/>
  <c r="F632" i="5" s="1"/>
  <c r="F632" i="4"/>
  <c r="G632" i="5" s="1"/>
  <c r="G632" i="4"/>
  <c r="H632" i="5" s="1"/>
  <c r="H632" i="4"/>
  <c r="I632" i="5" s="1"/>
  <c r="I632" i="4"/>
  <c r="J632" i="5" s="1"/>
  <c r="J632" i="4"/>
  <c r="K632" i="5" s="1"/>
  <c r="K632" i="4"/>
  <c r="L632" i="5" s="1"/>
  <c r="B633" i="4"/>
  <c r="C633" i="5" s="1"/>
  <c r="C633" i="4"/>
  <c r="D633" i="5" s="1"/>
  <c r="D633" i="4"/>
  <c r="E633" i="5" s="1"/>
  <c r="E633" i="4"/>
  <c r="F633" i="5" s="1"/>
  <c r="F633" i="4"/>
  <c r="G633" i="5" s="1"/>
  <c r="G633" i="4"/>
  <c r="H633" i="5" s="1"/>
  <c r="H633" i="4"/>
  <c r="I633" i="5" s="1"/>
  <c r="I633" i="4"/>
  <c r="J633" i="5" s="1"/>
  <c r="J633" i="4"/>
  <c r="K633" i="5" s="1"/>
  <c r="K633" i="4"/>
  <c r="L633" i="5" s="1"/>
  <c r="B634" i="4"/>
  <c r="C634" i="5" s="1"/>
  <c r="C634" i="4"/>
  <c r="D634" i="5" s="1"/>
  <c r="D634" i="4"/>
  <c r="E634" i="5" s="1"/>
  <c r="E634" i="4"/>
  <c r="F634" i="5" s="1"/>
  <c r="F634" i="4"/>
  <c r="G634" i="5" s="1"/>
  <c r="G634" i="4"/>
  <c r="H634" i="5" s="1"/>
  <c r="H634" i="4"/>
  <c r="I634" i="5" s="1"/>
  <c r="I634" i="4"/>
  <c r="J634" i="5" s="1"/>
  <c r="J634" i="4"/>
  <c r="K634" i="5" s="1"/>
  <c r="K634" i="4"/>
  <c r="L634" i="5" s="1"/>
  <c r="B635" i="4"/>
  <c r="C635" i="5" s="1"/>
  <c r="C635" i="4"/>
  <c r="D635" i="5" s="1"/>
  <c r="D635" i="4"/>
  <c r="E635" i="5" s="1"/>
  <c r="E635" i="4"/>
  <c r="F635" i="5" s="1"/>
  <c r="F635" i="4"/>
  <c r="G635" i="5" s="1"/>
  <c r="G635" i="4"/>
  <c r="H635" i="5" s="1"/>
  <c r="H635" i="4"/>
  <c r="I635" i="5" s="1"/>
  <c r="I635" i="4"/>
  <c r="J635" i="5" s="1"/>
  <c r="J635" i="4"/>
  <c r="K635" i="5" s="1"/>
  <c r="K635" i="4"/>
  <c r="L635" i="5" s="1"/>
  <c r="B636" i="4"/>
  <c r="C636" i="5" s="1"/>
  <c r="C636" i="4"/>
  <c r="D636" i="5" s="1"/>
  <c r="D636" i="4"/>
  <c r="E636" i="5" s="1"/>
  <c r="E636" i="4"/>
  <c r="F636" i="5" s="1"/>
  <c r="F636" i="4"/>
  <c r="G636" i="5" s="1"/>
  <c r="G636" i="4"/>
  <c r="H636" i="5" s="1"/>
  <c r="H636" i="4"/>
  <c r="I636" i="5" s="1"/>
  <c r="I636" i="4"/>
  <c r="J636" i="5" s="1"/>
  <c r="J636" i="4"/>
  <c r="K636" i="5" s="1"/>
  <c r="K636" i="4"/>
  <c r="L636" i="5" s="1"/>
  <c r="B637" i="4"/>
  <c r="C637" i="5" s="1"/>
  <c r="C637" i="4"/>
  <c r="D637" i="5" s="1"/>
  <c r="D637" i="4"/>
  <c r="E637" i="5" s="1"/>
  <c r="E637" i="4"/>
  <c r="F637" i="5" s="1"/>
  <c r="F637" i="4"/>
  <c r="G637" i="5" s="1"/>
  <c r="G637" i="4"/>
  <c r="H637" i="5" s="1"/>
  <c r="H637" i="4"/>
  <c r="I637" i="5" s="1"/>
  <c r="I637" i="4"/>
  <c r="J637" i="5" s="1"/>
  <c r="J637" i="4"/>
  <c r="K637" i="5" s="1"/>
  <c r="K637" i="4"/>
  <c r="L637" i="5" s="1"/>
  <c r="B638" i="4"/>
  <c r="C638" i="5" s="1"/>
  <c r="C638" i="4"/>
  <c r="D638" i="5" s="1"/>
  <c r="D638" i="4"/>
  <c r="E638" i="5" s="1"/>
  <c r="E638" i="4"/>
  <c r="F638" i="5" s="1"/>
  <c r="F638" i="4"/>
  <c r="G638" i="5" s="1"/>
  <c r="G638" i="4"/>
  <c r="H638" i="5" s="1"/>
  <c r="H638" i="4"/>
  <c r="I638" i="5" s="1"/>
  <c r="I638" i="4"/>
  <c r="J638" i="5" s="1"/>
  <c r="J638" i="4"/>
  <c r="K638" i="5" s="1"/>
  <c r="K638" i="4"/>
  <c r="L638" i="5" s="1"/>
  <c r="B639" i="4"/>
  <c r="C639" i="5" s="1"/>
  <c r="C639" i="4"/>
  <c r="D639" i="5" s="1"/>
  <c r="D639" i="4"/>
  <c r="E639" i="5" s="1"/>
  <c r="E639" i="4"/>
  <c r="F639" i="5" s="1"/>
  <c r="F639" i="4"/>
  <c r="G639" i="5" s="1"/>
  <c r="G639" i="4"/>
  <c r="H639" i="5" s="1"/>
  <c r="H639" i="4"/>
  <c r="I639" i="5" s="1"/>
  <c r="I639" i="4"/>
  <c r="J639" i="5" s="1"/>
  <c r="J639" i="4"/>
  <c r="K639" i="5" s="1"/>
  <c r="K639" i="4"/>
  <c r="L639" i="5" s="1"/>
  <c r="B640" i="4"/>
  <c r="C640" i="5" s="1"/>
  <c r="C640" i="4"/>
  <c r="D640" i="5" s="1"/>
  <c r="D640" i="4"/>
  <c r="E640" i="5" s="1"/>
  <c r="E640" i="4"/>
  <c r="F640" i="5" s="1"/>
  <c r="F640" i="4"/>
  <c r="G640" i="5" s="1"/>
  <c r="G640" i="4"/>
  <c r="H640" i="5" s="1"/>
  <c r="H640" i="4"/>
  <c r="I640" i="5" s="1"/>
  <c r="I640" i="4"/>
  <c r="J640" i="5" s="1"/>
  <c r="J640" i="4"/>
  <c r="K640" i="5" s="1"/>
  <c r="K640" i="4"/>
  <c r="L640" i="5" s="1"/>
  <c r="B641" i="4"/>
  <c r="C641" i="5" s="1"/>
  <c r="C641" i="4"/>
  <c r="D641" i="5" s="1"/>
  <c r="D641" i="4"/>
  <c r="E641" i="5" s="1"/>
  <c r="E641" i="4"/>
  <c r="F641" i="5" s="1"/>
  <c r="F641" i="4"/>
  <c r="G641" i="5" s="1"/>
  <c r="G641" i="4"/>
  <c r="H641" i="5" s="1"/>
  <c r="H641" i="4"/>
  <c r="I641" i="5" s="1"/>
  <c r="I641" i="4"/>
  <c r="J641" i="5" s="1"/>
  <c r="J641" i="4"/>
  <c r="K641" i="5" s="1"/>
  <c r="K641" i="4"/>
  <c r="L641" i="5" s="1"/>
  <c r="B642" i="4"/>
  <c r="C642" i="5" s="1"/>
  <c r="C642" i="4"/>
  <c r="D642" i="5" s="1"/>
  <c r="D642" i="4"/>
  <c r="E642" i="5" s="1"/>
  <c r="E642" i="4"/>
  <c r="F642" i="5" s="1"/>
  <c r="F642" i="4"/>
  <c r="G642" i="5" s="1"/>
  <c r="G642" i="4"/>
  <c r="H642" i="5" s="1"/>
  <c r="H642" i="4"/>
  <c r="I642" i="5" s="1"/>
  <c r="I642" i="4"/>
  <c r="J642" i="5" s="1"/>
  <c r="J642" i="4"/>
  <c r="K642" i="5" s="1"/>
  <c r="K642" i="4"/>
  <c r="L642" i="5" s="1"/>
  <c r="B643" i="4"/>
  <c r="C643" i="5" s="1"/>
  <c r="C643" i="4"/>
  <c r="D643" i="5" s="1"/>
  <c r="D643" i="4"/>
  <c r="E643" i="5" s="1"/>
  <c r="E643" i="4"/>
  <c r="F643" i="5" s="1"/>
  <c r="F643" i="4"/>
  <c r="G643" i="5" s="1"/>
  <c r="G643" i="4"/>
  <c r="H643" i="5" s="1"/>
  <c r="H643" i="4"/>
  <c r="I643" i="5" s="1"/>
  <c r="I643" i="4"/>
  <c r="J643" i="5" s="1"/>
  <c r="J643" i="4"/>
  <c r="K643" i="5" s="1"/>
  <c r="K643" i="4"/>
  <c r="L643" i="5" s="1"/>
  <c r="B644" i="4"/>
  <c r="C644" i="5" s="1"/>
  <c r="C644" i="4"/>
  <c r="D644" i="5" s="1"/>
  <c r="D644" i="4"/>
  <c r="E644" i="5" s="1"/>
  <c r="E644" i="4"/>
  <c r="F644" i="5" s="1"/>
  <c r="F644" i="4"/>
  <c r="G644" i="5" s="1"/>
  <c r="G644" i="4"/>
  <c r="H644" i="5" s="1"/>
  <c r="H644" i="4"/>
  <c r="I644" i="5" s="1"/>
  <c r="I644" i="4"/>
  <c r="J644" i="5" s="1"/>
  <c r="J644" i="4"/>
  <c r="K644" i="5" s="1"/>
  <c r="K644" i="4"/>
  <c r="L644" i="5" s="1"/>
  <c r="B645" i="4"/>
  <c r="C645" i="5" s="1"/>
  <c r="C645" i="4"/>
  <c r="D645" i="5" s="1"/>
  <c r="D645" i="4"/>
  <c r="E645" i="5" s="1"/>
  <c r="E645" i="4"/>
  <c r="F645" i="5" s="1"/>
  <c r="F645" i="4"/>
  <c r="G645" i="5" s="1"/>
  <c r="G645" i="4"/>
  <c r="H645" i="5" s="1"/>
  <c r="H645" i="4"/>
  <c r="I645" i="5" s="1"/>
  <c r="I645" i="4"/>
  <c r="J645" i="5" s="1"/>
  <c r="J645" i="4"/>
  <c r="K645" i="5" s="1"/>
  <c r="K645" i="4"/>
  <c r="L645" i="5" s="1"/>
  <c r="B646" i="4"/>
  <c r="C646" i="5" s="1"/>
  <c r="C646" i="4"/>
  <c r="D646" i="5" s="1"/>
  <c r="D646" i="4"/>
  <c r="E646" i="5" s="1"/>
  <c r="E646" i="4"/>
  <c r="F646" i="5" s="1"/>
  <c r="F646" i="4"/>
  <c r="G646" i="5" s="1"/>
  <c r="G646" i="4"/>
  <c r="H646" i="5" s="1"/>
  <c r="H646" i="4"/>
  <c r="I646" i="5" s="1"/>
  <c r="I646" i="4"/>
  <c r="J646" i="5" s="1"/>
  <c r="J646" i="4"/>
  <c r="K646" i="5" s="1"/>
  <c r="K646" i="4"/>
  <c r="L646" i="5" s="1"/>
  <c r="B647" i="4"/>
  <c r="C647" i="5" s="1"/>
  <c r="C647" i="4"/>
  <c r="D647" i="5" s="1"/>
  <c r="D647" i="4"/>
  <c r="E647" i="5" s="1"/>
  <c r="E647" i="4"/>
  <c r="F647" i="5" s="1"/>
  <c r="F647" i="4"/>
  <c r="G647" i="5" s="1"/>
  <c r="G647" i="4"/>
  <c r="H647" i="5" s="1"/>
  <c r="H647" i="4"/>
  <c r="I647" i="5" s="1"/>
  <c r="I647" i="4"/>
  <c r="J647" i="5" s="1"/>
  <c r="J647" i="4"/>
  <c r="K647" i="5" s="1"/>
  <c r="K647" i="4"/>
  <c r="L647" i="5" s="1"/>
  <c r="B648" i="4"/>
  <c r="C648" i="5" s="1"/>
  <c r="C648" i="4"/>
  <c r="D648" i="5" s="1"/>
  <c r="D648" i="4"/>
  <c r="E648" i="5" s="1"/>
  <c r="E648" i="4"/>
  <c r="F648" i="5" s="1"/>
  <c r="F648" i="4"/>
  <c r="G648" i="5" s="1"/>
  <c r="G648" i="4"/>
  <c r="H648" i="5" s="1"/>
  <c r="H648" i="4"/>
  <c r="I648" i="5" s="1"/>
  <c r="I648" i="4"/>
  <c r="J648" i="5" s="1"/>
  <c r="J648" i="4"/>
  <c r="K648" i="5" s="1"/>
  <c r="K648" i="4"/>
  <c r="L648" i="5" s="1"/>
  <c r="B649" i="4"/>
  <c r="C649" i="5" s="1"/>
  <c r="C649" i="4"/>
  <c r="D649" i="5" s="1"/>
  <c r="D649" i="4"/>
  <c r="E649" i="5" s="1"/>
  <c r="E649" i="4"/>
  <c r="F649" i="5" s="1"/>
  <c r="F649" i="4"/>
  <c r="G649" i="5" s="1"/>
  <c r="G649" i="4"/>
  <c r="H649" i="5" s="1"/>
  <c r="H649" i="4"/>
  <c r="I649" i="5" s="1"/>
  <c r="I649" i="4"/>
  <c r="J649" i="5" s="1"/>
  <c r="J649" i="4"/>
  <c r="K649" i="5" s="1"/>
  <c r="K649" i="4"/>
  <c r="L649" i="5" s="1"/>
  <c r="B650" i="4"/>
  <c r="C650" i="5" s="1"/>
  <c r="C650" i="4"/>
  <c r="D650" i="5" s="1"/>
  <c r="D650" i="4"/>
  <c r="E650" i="5" s="1"/>
  <c r="E650" i="4"/>
  <c r="F650" i="5" s="1"/>
  <c r="F650" i="4"/>
  <c r="G650" i="5" s="1"/>
  <c r="G650" i="4"/>
  <c r="H650" i="5" s="1"/>
  <c r="H650" i="4"/>
  <c r="I650" i="5" s="1"/>
  <c r="I650" i="4"/>
  <c r="J650" i="5" s="1"/>
  <c r="J650" i="4"/>
  <c r="K650" i="5" s="1"/>
  <c r="K650" i="4"/>
  <c r="L650" i="5" s="1"/>
  <c r="B651" i="4"/>
  <c r="C651" i="5" s="1"/>
  <c r="C651" i="4"/>
  <c r="D651" i="5" s="1"/>
  <c r="D651" i="4"/>
  <c r="E651" i="5" s="1"/>
  <c r="E651" i="4"/>
  <c r="F651" i="5" s="1"/>
  <c r="F651" i="4"/>
  <c r="G651" i="5" s="1"/>
  <c r="G651" i="4"/>
  <c r="H651" i="5" s="1"/>
  <c r="H651" i="4"/>
  <c r="I651" i="5" s="1"/>
  <c r="I651" i="4"/>
  <c r="J651" i="5" s="1"/>
  <c r="J651" i="4"/>
  <c r="K651" i="5" s="1"/>
  <c r="K651" i="4"/>
  <c r="L651" i="5" s="1"/>
  <c r="B652" i="4"/>
  <c r="C652" i="5" s="1"/>
  <c r="C652" i="4"/>
  <c r="D652" i="5" s="1"/>
  <c r="D652" i="4"/>
  <c r="E652" i="5" s="1"/>
  <c r="E652" i="4"/>
  <c r="F652" i="5" s="1"/>
  <c r="F652" i="4"/>
  <c r="G652" i="5" s="1"/>
  <c r="G652" i="4"/>
  <c r="H652" i="5" s="1"/>
  <c r="H652" i="4"/>
  <c r="I652" i="5" s="1"/>
  <c r="I652" i="4"/>
  <c r="J652" i="5" s="1"/>
  <c r="J652" i="4"/>
  <c r="K652" i="5" s="1"/>
  <c r="K652" i="4"/>
  <c r="L652" i="5" s="1"/>
  <c r="B653" i="4"/>
  <c r="C653" i="5" s="1"/>
  <c r="C653" i="4"/>
  <c r="D653" i="5" s="1"/>
  <c r="D653" i="4"/>
  <c r="E653" i="5" s="1"/>
  <c r="E653" i="4"/>
  <c r="F653" i="5" s="1"/>
  <c r="F653" i="4"/>
  <c r="G653" i="5" s="1"/>
  <c r="G653" i="4"/>
  <c r="H653" i="5" s="1"/>
  <c r="H653" i="4"/>
  <c r="I653" i="5" s="1"/>
  <c r="I653" i="4"/>
  <c r="J653" i="5" s="1"/>
  <c r="J653" i="4"/>
  <c r="K653" i="5" s="1"/>
  <c r="K653" i="4"/>
  <c r="L653" i="5" s="1"/>
  <c r="B654" i="4"/>
  <c r="C654" i="5" s="1"/>
  <c r="C654" i="4"/>
  <c r="D654" i="5" s="1"/>
  <c r="D654" i="4"/>
  <c r="E654" i="5" s="1"/>
  <c r="E654" i="4"/>
  <c r="F654" i="5" s="1"/>
  <c r="F654" i="4"/>
  <c r="G654" i="5" s="1"/>
  <c r="G654" i="4"/>
  <c r="H654" i="5" s="1"/>
  <c r="H654" i="4"/>
  <c r="I654" i="5" s="1"/>
  <c r="I654" i="4"/>
  <c r="J654" i="5" s="1"/>
  <c r="J654" i="4"/>
  <c r="K654" i="5" s="1"/>
  <c r="K654" i="4"/>
  <c r="L654" i="5" s="1"/>
  <c r="B655" i="4"/>
  <c r="C655" i="5" s="1"/>
  <c r="C655" i="4"/>
  <c r="D655" i="5" s="1"/>
  <c r="D655" i="4"/>
  <c r="E655" i="5" s="1"/>
  <c r="E655" i="4"/>
  <c r="F655" i="5" s="1"/>
  <c r="F655" i="4"/>
  <c r="G655" i="5" s="1"/>
  <c r="G655" i="4"/>
  <c r="H655" i="5" s="1"/>
  <c r="H655" i="4"/>
  <c r="I655" i="5" s="1"/>
  <c r="I655" i="4"/>
  <c r="J655" i="5" s="1"/>
  <c r="J655" i="4"/>
  <c r="K655" i="5" s="1"/>
  <c r="K655" i="4"/>
  <c r="L655" i="5" s="1"/>
  <c r="B656" i="4"/>
  <c r="C656" i="5" s="1"/>
  <c r="C656" i="4"/>
  <c r="D656" i="5" s="1"/>
  <c r="D656" i="4"/>
  <c r="E656" i="5" s="1"/>
  <c r="E656" i="4"/>
  <c r="F656" i="5" s="1"/>
  <c r="F656" i="4"/>
  <c r="G656" i="5" s="1"/>
  <c r="G656" i="4"/>
  <c r="H656" i="5" s="1"/>
  <c r="H656" i="4"/>
  <c r="I656" i="5" s="1"/>
  <c r="I656" i="4"/>
  <c r="J656" i="5" s="1"/>
  <c r="J656" i="4"/>
  <c r="K656" i="5" s="1"/>
  <c r="K656" i="4"/>
  <c r="L656" i="5" s="1"/>
  <c r="B657" i="4"/>
  <c r="C657" i="5" s="1"/>
  <c r="C657" i="4"/>
  <c r="D657" i="5" s="1"/>
  <c r="D657" i="4"/>
  <c r="E657" i="5" s="1"/>
  <c r="E657" i="4"/>
  <c r="F657" i="5" s="1"/>
  <c r="F657" i="4"/>
  <c r="G657" i="5" s="1"/>
  <c r="G657" i="4"/>
  <c r="H657" i="5" s="1"/>
  <c r="H657" i="4"/>
  <c r="I657" i="5" s="1"/>
  <c r="I657" i="4"/>
  <c r="J657" i="5" s="1"/>
  <c r="J657" i="4"/>
  <c r="K657" i="5" s="1"/>
  <c r="K657" i="4"/>
  <c r="L657" i="5" s="1"/>
  <c r="B658" i="4"/>
  <c r="C658" i="5" s="1"/>
  <c r="C658" i="4"/>
  <c r="D658" i="5" s="1"/>
  <c r="D658" i="4"/>
  <c r="E658" i="5" s="1"/>
  <c r="E658" i="4"/>
  <c r="F658" i="5" s="1"/>
  <c r="F658" i="4"/>
  <c r="G658" i="5" s="1"/>
  <c r="G658" i="4"/>
  <c r="H658" i="5" s="1"/>
  <c r="H658" i="4"/>
  <c r="I658" i="5" s="1"/>
  <c r="I658" i="4"/>
  <c r="J658" i="5" s="1"/>
  <c r="J658" i="4"/>
  <c r="K658" i="5" s="1"/>
  <c r="K658" i="4"/>
  <c r="L658" i="5" s="1"/>
  <c r="B659" i="4"/>
  <c r="C659" i="5" s="1"/>
  <c r="C659" i="4"/>
  <c r="D659" i="5" s="1"/>
  <c r="D659" i="4"/>
  <c r="E659" i="5" s="1"/>
  <c r="E659" i="4"/>
  <c r="F659" i="5" s="1"/>
  <c r="F659" i="4"/>
  <c r="G659" i="5" s="1"/>
  <c r="G659" i="4"/>
  <c r="H659" i="5" s="1"/>
  <c r="H659" i="4"/>
  <c r="I659" i="5" s="1"/>
  <c r="I659" i="4"/>
  <c r="J659" i="5" s="1"/>
  <c r="J659" i="4"/>
  <c r="K659" i="5" s="1"/>
  <c r="K659" i="4"/>
  <c r="L659" i="5" s="1"/>
  <c r="B660" i="4"/>
  <c r="C660" i="5" s="1"/>
  <c r="C660" i="4"/>
  <c r="D660" i="5" s="1"/>
  <c r="D660" i="4"/>
  <c r="E660" i="5" s="1"/>
  <c r="E660" i="4"/>
  <c r="F660" i="5" s="1"/>
  <c r="F660" i="4"/>
  <c r="G660" i="5" s="1"/>
  <c r="G660" i="4"/>
  <c r="H660" i="5" s="1"/>
  <c r="H660" i="4"/>
  <c r="I660" i="5" s="1"/>
  <c r="I660" i="4"/>
  <c r="J660" i="5" s="1"/>
  <c r="J660" i="4"/>
  <c r="K660" i="5" s="1"/>
  <c r="K660" i="4"/>
  <c r="L660" i="5" s="1"/>
  <c r="B661" i="4"/>
  <c r="C661" i="5" s="1"/>
  <c r="C661" i="4"/>
  <c r="D661" i="5" s="1"/>
  <c r="D661" i="4"/>
  <c r="E661" i="5" s="1"/>
  <c r="E661" i="4"/>
  <c r="F661" i="5" s="1"/>
  <c r="F661" i="4"/>
  <c r="G661" i="5" s="1"/>
  <c r="G661" i="4"/>
  <c r="H661" i="5" s="1"/>
  <c r="H661" i="4"/>
  <c r="I661" i="5" s="1"/>
  <c r="I661" i="4"/>
  <c r="J661" i="5" s="1"/>
  <c r="J661" i="4"/>
  <c r="K661" i="5" s="1"/>
  <c r="K661" i="4"/>
  <c r="L661" i="5" s="1"/>
  <c r="B662" i="4"/>
  <c r="C662" i="5" s="1"/>
  <c r="C662" i="4"/>
  <c r="D662" i="5" s="1"/>
  <c r="D662" i="4"/>
  <c r="E662" i="5" s="1"/>
  <c r="E662" i="4"/>
  <c r="F662" i="5" s="1"/>
  <c r="F662" i="4"/>
  <c r="G662" i="5" s="1"/>
  <c r="G662" i="4"/>
  <c r="H662" i="5" s="1"/>
  <c r="H662" i="4"/>
  <c r="I662" i="5" s="1"/>
  <c r="I662" i="4"/>
  <c r="J662" i="5" s="1"/>
  <c r="J662" i="4"/>
  <c r="K662" i="5" s="1"/>
  <c r="K662" i="4"/>
  <c r="L662" i="5" s="1"/>
  <c r="B663" i="4"/>
  <c r="C663" i="5" s="1"/>
  <c r="C663" i="4"/>
  <c r="D663" i="5" s="1"/>
  <c r="D663" i="4"/>
  <c r="E663" i="5" s="1"/>
  <c r="E663" i="4"/>
  <c r="F663" i="5" s="1"/>
  <c r="F663" i="4"/>
  <c r="G663" i="5" s="1"/>
  <c r="G663" i="4"/>
  <c r="H663" i="5" s="1"/>
  <c r="H663" i="4"/>
  <c r="I663" i="5" s="1"/>
  <c r="I663" i="4"/>
  <c r="J663" i="5" s="1"/>
  <c r="J663" i="4"/>
  <c r="K663" i="5" s="1"/>
  <c r="K663" i="4"/>
  <c r="L663" i="5" s="1"/>
  <c r="B664" i="4"/>
  <c r="C664" i="5" s="1"/>
  <c r="C664" i="4"/>
  <c r="D664" i="5" s="1"/>
  <c r="D664" i="4"/>
  <c r="E664" i="5" s="1"/>
  <c r="E664" i="4"/>
  <c r="F664" i="5" s="1"/>
  <c r="F664" i="4"/>
  <c r="G664" i="5" s="1"/>
  <c r="G664" i="4"/>
  <c r="H664" i="5" s="1"/>
  <c r="H664" i="4"/>
  <c r="I664" i="5" s="1"/>
  <c r="I664" i="4"/>
  <c r="J664" i="5" s="1"/>
  <c r="J664" i="4"/>
  <c r="K664" i="5" s="1"/>
  <c r="K664" i="4"/>
  <c r="L664" i="5" s="1"/>
  <c r="B665" i="4"/>
  <c r="C665" i="5" s="1"/>
  <c r="C665" i="4"/>
  <c r="D665" i="5" s="1"/>
  <c r="D665" i="4"/>
  <c r="E665" i="5" s="1"/>
  <c r="E665" i="4"/>
  <c r="F665" i="5" s="1"/>
  <c r="F665" i="4"/>
  <c r="G665" i="5" s="1"/>
  <c r="G665" i="4"/>
  <c r="H665" i="5" s="1"/>
  <c r="H665" i="4"/>
  <c r="I665" i="5" s="1"/>
  <c r="I665" i="4"/>
  <c r="J665" i="5" s="1"/>
  <c r="J665" i="4"/>
  <c r="K665" i="5" s="1"/>
  <c r="K665" i="4"/>
  <c r="L665" i="5" s="1"/>
  <c r="B666" i="4"/>
  <c r="C666" i="5" s="1"/>
  <c r="C666" i="4"/>
  <c r="D666" i="5" s="1"/>
  <c r="D666" i="4"/>
  <c r="E666" i="5" s="1"/>
  <c r="E666" i="4"/>
  <c r="F666" i="5" s="1"/>
  <c r="F666" i="4"/>
  <c r="G666" i="5" s="1"/>
  <c r="G666" i="4"/>
  <c r="H666" i="5" s="1"/>
  <c r="H666" i="4"/>
  <c r="I666" i="5" s="1"/>
  <c r="I666" i="4"/>
  <c r="J666" i="5" s="1"/>
  <c r="J666" i="4"/>
  <c r="K666" i="5" s="1"/>
  <c r="K666" i="4"/>
  <c r="L666" i="5" s="1"/>
  <c r="B667" i="4"/>
  <c r="C667" i="5" s="1"/>
  <c r="C667" i="4"/>
  <c r="D667" i="5" s="1"/>
  <c r="D667" i="4"/>
  <c r="E667" i="5" s="1"/>
  <c r="E667" i="4"/>
  <c r="F667" i="5" s="1"/>
  <c r="F667" i="4"/>
  <c r="G667" i="5" s="1"/>
  <c r="G667" i="4"/>
  <c r="H667" i="5" s="1"/>
  <c r="H667" i="4"/>
  <c r="I667" i="5" s="1"/>
  <c r="I667" i="4"/>
  <c r="J667" i="5" s="1"/>
  <c r="J667" i="4"/>
  <c r="K667" i="5" s="1"/>
  <c r="K667" i="4"/>
  <c r="L667" i="5" s="1"/>
  <c r="B668" i="4"/>
  <c r="C668" i="5" s="1"/>
  <c r="C668" i="4"/>
  <c r="D668" i="5" s="1"/>
  <c r="D668" i="4"/>
  <c r="E668" i="5" s="1"/>
  <c r="E668" i="4"/>
  <c r="F668" i="5" s="1"/>
  <c r="F668" i="4"/>
  <c r="G668" i="5" s="1"/>
  <c r="G668" i="4"/>
  <c r="H668" i="5" s="1"/>
  <c r="H668" i="4"/>
  <c r="I668" i="5" s="1"/>
  <c r="I668" i="4"/>
  <c r="J668" i="5" s="1"/>
  <c r="J668" i="4"/>
  <c r="K668" i="5" s="1"/>
  <c r="K668" i="4"/>
  <c r="L668" i="5" s="1"/>
  <c r="B669" i="4"/>
  <c r="C669" i="5" s="1"/>
  <c r="C669" i="4"/>
  <c r="D669" i="5" s="1"/>
  <c r="D669" i="4"/>
  <c r="E669" i="5" s="1"/>
  <c r="E669" i="4"/>
  <c r="F669" i="5" s="1"/>
  <c r="F669" i="4"/>
  <c r="G669" i="5" s="1"/>
  <c r="G669" i="4"/>
  <c r="H669" i="5" s="1"/>
  <c r="H669" i="4"/>
  <c r="I669" i="5" s="1"/>
  <c r="I669" i="4"/>
  <c r="J669" i="5" s="1"/>
  <c r="J669" i="4"/>
  <c r="K669" i="5" s="1"/>
  <c r="K669" i="4"/>
  <c r="L669" i="5" s="1"/>
  <c r="B670" i="4"/>
  <c r="C670" i="5" s="1"/>
  <c r="C670" i="4"/>
  <c r="D670" i="5" s="1"/>
  <c r="D670" i="4"/>
  <c r="E670" i="5" s="1"/>
  <c r="E670" i="4"/>
  <c r="F670" i="5" s="1"/>
  <c r="F670" i="4"/>
  <c r="G670" i="5" s="1"/>
  <c r="G670" i="4"/>
  <c r="H670" i="5" s="1"/>
  <c r="H670" i="4"/>
  <c r="I670" i="5" s="1"/>
  <c r="I670" i="4"/>
  <c r="J670" i="5" s="1"/>
  <c r="J670" i="4"/>
  <c r="K670" i="5" s="1"/>
  <c r="K670" i="4"/>
  <c r="L670" i="5" s="1"/>
  <c r="B671" i="4"/>
  <c r="C671" i="5" s="1"/>
  <c r="C671" i="4"/>
  <c r="D671" i="5" s="1"/>
  <c r="D671" i="4"/>
  <c r="E671" i="5" s="1"/>
  <c r="E671" i="4"/>
  <c r="F671" i="5" s="1"/>
  <c r="F671" i="4"/>
  <c r="G671" i="5" s="1"/>
  <c r="G671" i="4"/>
  <c r="H671" i="5" s="1"/>
  <c r="H671" i="4"/>
  <c r="I671" i="5" s="1"/>
  <c r="I671" i="4"/>
  <c r="J671" i="5" s="1"/>
  <c r="J671" i="4"/>
  <c r="K671" i="5" s="1"/>
  <c r="K671" i="4"/>
  <c r="L671" i="5" s="1"/>
  <c r="B672" i="4"/>
  <c r="C672" i="5" s="1"/>
  <c r="C672" i="4"/>
  <c r="D672" i="5" s="1"/>
  <c r="D672" i="4"/>
  <c r="E672" i="5" s="1"/>
  <c r="E672" i="4"/>
  <c r="F672" i="5" s="1"/>
  <c r="F672" i="4"/>
  <c r="G672" i="5" s="1"/>
  <c r="G672" i="4"/>
  <c r="H672" i="5" s="1"/>
  <c r="H672" i="4"/>
  <c r="I672" i="5" s="1"/>
  <c r="I672" i="4"/>
  <c r="J672" i="5" s="1"/>
  <c r="J672" i="4"/>
  <c r="K672" i="5" s="1"/>
  <c r="K672" i="4"/>
  <c r="L672" i="5" s="1"/>
  <c r="B673" i="4"/>
  <c r="C673" i="5" s="1"/>
  <c r="C673" i="4"/>
  <c r="D673" i="5" s="1"/>
  <c r="D673" i="4"/>
  <c r="E673" i="5" s="1"/>
  <c r="E673" i="4"/>
  <c r="F673" i="5" s="1"/>
  <c r="F673" i="4"/>
  <c r="G673" i="5" s="1"/>
  <c r="G673" i="4"/>
  <c r="H673" i="5" s="1"/>
  <c r="H673" i="4"/>
  <c r="I673" i="5" s="1"/>
  <c r="I673" i="4"/>
  <c r="J673" i="5" s="1"/>
  <c r="J673" i="4"/>
  <c r="K673" i="5" s="1"/>
  <c r="K673" i="4"/>
  <c r="L673" i="5" s="1"/>
  <c r="B674" i="4"/>
  <c r="C674" i="5" s="1"/>
  <c r="C674" i="4"/>
  <c r="D674" i="5" s="1"/>
  <c r="D674" i="4"/>
  <c r="E674" i="5" s="1"/>
  <c r="E674" i="4"/>
  <c r="F674" i="5" s="1"/>
  <c r="F674" i="4"/>
  <c r="G674" i="5" s="1"/>
  <c r="G674" i="4"/>
  <c r="H674" i="5" s="1"/>
  <c r="H674" i="4"/>
  <c r="I674" i="5" s="1"/>
  <c r="I674" i="4"/>
  <c r="J674" i="5" s="1"/>
  <c r="J674" i="4"/>
  <c r="K674" i="5" s="1"/>
  <c r="K674" i="4"/>
  <c r="L674" i="5" s="1"/>
  <c r="B675" i="4"/>
  <c r="C675" i="5" s="1"/>
  <c r="C675" i="4"/>
  <c r="D675" i="5" s="1"/>
  <c r="D675" i="4"/>
  <c r="E675" i="5" s="1"/>
  <c r="E675" i="4"/>
  <c r="F675" i="5" s="1"/>
  <c r="F675" i="4"/>
  <c r="G675" i="5" s="1"/>
  <c r="G675" i="4"/>
  <c r="H675" i="5" s="1"/>
  <c r="H675" i="4"/>
  <c r="I675" i="5" s="1"/>
  <c r="I675" i="4"/>
  <c r="J675" i="5" s="1"/>
  <c r="J675" i="4"/>
  <c r="K675" i="5" s="1"/>
  <c r="K675" i="4"/>
  <c r="L675" i="5" s="1"/>
  <c r="B676" i="4"/>
  <c r="C676" i="5" s="1"/>
  <c r="C676" i="4"/>
  <c r="D676" i="5" s="1"/>
  <c r="D676" i="4"/>
  <c r="E676" i="5" s="1"/>
  <c r="E676" i="4"/>
  <c r="F676" i="5" s="1"/>
  <c r="F676" i="4"/>
  <c r="G676" i="5" s="1"/>
  <c r="G676" i="4"/>
  <c r="H676" i="5" s="1"/>
  <c r="H676" i="4"/>
  <c r="I676" i="5" s="1"/>
  <c r="I676" i="4"/>
  <c r="J676" i="5" s="1"/>
  <c r="J676" i="4"/>
  <c r="K676" i="5" s="1"/>
  <c r="K676" i="4"/>
  <c r="L676" i="5" s="1"/>
  <c r="B677" i="4"/>
  <c r="C677" i="5" s="1"/>
  <c r="C677" i="4"/>
  <c r="D677" i="5" s="1"/>
  <c r="D677" i="4"/>
  <c r="E677" i="5" s="1"/>
  <c r="E677" i="4"/>
  <c r="F677" i="5" s="1"/>
  <c r="F677" i="4"/>
  <c r="G677" i="5" s="1"/>
  <c r="G677" i="4"/>
  <c r="H677" i="5" s="1"/>
  <c r="H677" i="4"/>
  <c r="I677" i="5" s="1"/>
  <c r="I677" i="4"/>
  <c r="J677" i="5" s="1"/>
  <c r="J677" i="4"/>
  <c r="K677" i="5" s="1"/>
  <c r="K677" i="4"/>
  <c r="L677" i="5" s="1"/>
  <c r="B678" i="4"/>
  <c r="C678" i="5" s="1"/>
  <c r="C678" i="4"/>
  <c r="D678" i="5" s="1"/>
  <c r="D678" i="4"/>
  <c r="E678" i="5" s="1"/>
  <c r="E678" i="4"/>
  <c r="F678" i="5" s="1"/>
  <c r="F678" i="4"/>
  <c r="G678" i="5" s="1"/>
  <c r="G678" i="4"/>
  <c r="H678" i="5" s="1"/>
  <c r="H678" i="4"/>
  <c r="I678" i="5" s="1"/>
  <c r="I678" i="4"/>
  <c r="J678" i="5" s="1"/>
  <c r="J678" i="4"/>
  <c r="K678" i="5" s="1"/>
  <c r="K678" i="4"/>
  <c r="L678" i="5" s="1"/>
  <c r="B679" i="4"/>
  <c r="C679" i="5" s="1"/>
  <c r="C679" i="4"/>
  <c r="D679" i="5" s="1"/>
  <c r="D679" i="4"/>
  <c r="E679" i="5" s="1"/>
  <c r="E679" i="4"/>
  <c r="F679" i="5" s="1"/>
  <c r="F679" i="4"/>
  <c r="G679" i="5" s="1"/>
  <c r="G679" i="4"/>
  <c r="H679" i="5" s="1"/>
  <c r="H679" i="4"/>
  <c r="I679" i="5" s="1"/>
  <c r="I679" i="4"/>
  <c r="J679" i="5" s="1"/>
  <c r="J679" i="4"/>
  <c r="K679" i="5" s="1"/>
  <c r="K679" i="4"/>
  <c r="L679" i="5" s="1"/>
  <c r="B680" i="4"/>
  <c r="C680" i="5" s="1"/>
  <c r="C680" i="4"/>
  <c r="D680" i="5" s="1"/>
  <c r="D680" i="4"/>
  <c r="E680" i="5" s="1"/>
  <c r="E680" i="4"/>
  <c r="F680" i="5" s="1"/>
  <c r="F680" i="4"/>
  <c r="G680" i="5" s="1"/>
  <c r="G680" i="4"/>
  <c r="H680" i="5" s="1"/>
  <c r="H680" i="4"/>
  <c r="I680" i="5" s="1"/>
  <c r="I680" i="4"/>
  <c r="J680" i="5" s="1"/>
  <c r="J680" i="4"/>
  <c r="K680" i="5" s="1"/>
  <c r="K680" i="4"/>
  <c r="L680" i="5" s="1"/>
  <c r="B681" i="4"/>
  <c r="C681" i="5" s="1"/>
  <c r="C681" i="4"/>
  <c r="D681" i="5" s="1"/>
  <c r="D681" i="4"/>
  <c r="E681" i="5" s="1"/>
  <c r="E681" i="4"/>
  <c r="F681" i="5" s="1"/>
  <c r="F681" i="4"/>
  <c r="G681" i="5" s="1"/>
  <c r="G681" i="4"/>
  <c r="H681" i="5" s="1"/>
  <c r="H681" i="4"/>
  <c r="I681" i="5" s="1"/>
  <c r="I681" i="4"/>
  <c r="J681" i="5" s="1"/>
  <c r="J681" i="4"/>
  <c r="K681" i="5" s="1"/>
  <c r="K681" i="4"/>
  <c r="L681" i="5" s="1"/>
  <c r="B682" i="4"/>
  <c r="C682" i="5" s="1"/>
  <c r="C682" i="4"/>
  <c r="D682" i="5" s="1"/>
  <c r="D682" i="4"/>
  <c r="E682" i="5" s="1"/>
  <c r="E682" i="4"/>
  <c r="F682" i="5" s="1"/>
  <c r="F682" i="4"/>
  <c r="G682" i="5" s="1"/>
  <c r="G682" i="4"/>
  <c r="H682" i="5" s="1"/>
  <c r="H682" i="4"/>
  <c r="I682" i="5" s="1"/>
  <c r="I682" i="4"/>
  <c r="J682" i="5" s="1"/>
  <c r="J682" i="4"/>
  <c r="K682" i="5" s="1"/>
  <c r="K682" i="4"/>
  <c r="L682" i="5" s="1"/>
  <c r="B683" i="4"/>
  <c r="C683" i="5" s="1"/>
  <c r="C683" i="4"/>
  <c r="D683" i="5" s="1"/>
  <c r="D683" i="4"/>
  <c r="E683" i="5" s="1"/>
  <c r="E683" i="4"/>
  <c r="F683" i="5" s="1"/>
  <c r="F683" i="4"/>
  <c r="G683" i="5" s="1"/>
  <c r="G683" i="4"/>
  <c r="H683" i="5" s="1"/>
  <c r="H683" i="4"/>
  <c r="I683" i="5" s="1"/>
  <c r="I683" i="4"/>
  <c r="J683" i="5" s="1"/>
  <c r="J683" i="4"/>
  <c r="K683" i="5" s="1"/>
  <c r="K683" i="4"/>
  <c r="L683" i="5" s="1"/>
  <c r="B684" i="4"/>
  <c r="C684" i="5" s="1"/>
  <c r="C684" i="4"/>
  <c r="D684" i="5" s="1"/>
  <c r="D684" i="4"/>
  <c r="E684" i="5" s="1"/>
  <c r="E684" i="4"/>
  <c r="F684" i="5" s="1"/>
  <c r="F684" i="4"/>
  <c r="G684" i="5" s="1"/>
  <c r="G684" i="4"/>
  <c r="H684" i="5" s="1"/>
  <c r="H684" i="4"/>
  <c r="I684" i="5" s="1"/>
  <c r="I684" i="4"/>
  <c r="J684" i="5" s="1"/>
  <c r="J684" i="4"/>
  <c r="K684" i="5" s="1"/>
  <c r="K684" i="4"/>
  <c r="L684" i="5" s="1"/>
  <c r="B685" i="4"/>
  <c r="C685" i="5" s="1"/>
  <c r="C685" i="4"/>
  <c r="D685" i="5" s="1"/>
  <c r="D685" i="4"/>
  <c r="E685" i="5" s="1"/>
  <c r="E685" i="4"/>
  <c r="F685" i="5" s="1"/>
  <c r="F685" i="4"/>
  <c r="G685" i="5" s="1"/>
  <c r="G685" i="4"/>
  <c r="H685" i="5" s="1"/>
  <c r="H685" i="4"/>
  <c r="I685" i="5" s="1"/>
  <c r="I685" i="4"/>
  <c r="J685" i="5" s="1"/>
  <c r="J685" i="4"/>
  <c r="K685" i="5" s="1"/>
  <c r="K685" i="4"/>
  <c r="L685" i="5" s="1"/>
  <c r="B686" i="4"/>
  <c r="C686" i="5" s="1"/>
  <c r="C686" i="4"/>
  <c r="D686" i="5" s="1"/>
  <c r="D686" i="4"/>
  <c r="E686" i="5" s="1"/>
  <c r="E686" i="4"/>
  <c r="F686" i="5" s="1"/>
  <c r="F686" i="4"/>
  <c r="G686" i="5" s="1"/>
  <c r="G686" i="4"/>
  <c r="H686" i="5" s="1"/>
  <c r="H686" i="4"/>
  <c r="I686" i="5" s="1"/>
  <c r="I686" i="4"/>
  <c r="J686" i="5" s="1"/>
  <c r="J686" i="4"/>
  <c r="K686" i="5" s="1"/>
  <c r="K686" i="4"/>
  <c r="L686" i="5" s="1"/>
  <c r="B687" i="4"/>
  <c r="C687" i="5" s="1"/>
  <c r="C687" i="4"/>
  <c r="D687" i="5" s="1"/>
  <c r="D687" i="4"/>
  <c r="E687" i="5" s="1"/>
  <c r="E687" i="4"/>
  <c r="F687" i="5" s="1"/>
  <c r="F687" i="4"/>
  <c r="G687" i="5" s="1"/>
  <c r="G687" i="4"/>
  <c r="H687" i="5" s="1"/>
  <c r="H687" i="4"/>
  <c r="I687" i="5" s="1"/>
  <c r="I687" i="4"/>
  <c r="J687" i="5" s="1"/>
  <c r="J687" i="4"/>
  <c r="K687" i="5" s="1"/>
  <c r="K687" i="4"/>
  <c r="L687" i="5" s="1"/>
  <c r="B688" i="4"/>
  <c r="C688" i="5" s="1"/>
  <c r="C688" i="4"/>
  <c r="D688" i="5" s="1"/>
  <c r="D688" i="4"/>
  <c r="E688" i="5" s="1"/>
  <c r="E688" i="4"/>
  <c r="F688" i="5" s="1"/>
  <c r="F688" i="4"/>
  <c r="G688" i="5" s="1"/>
  <c r="G688" i="4"/>
  <c r="H688" i="5" s="1"/>
  <c r="H688" i="4"/>
  <c r="I688" i="5" s="1"/>
  <c r="I688" i="4"/>
  <c r="J688" i="5" s="1"/>
  <c r="J688" i="4"/>
  <c r="K688" i="5" s="1"/>
  <c r="K688" i="4"/>
  <c r="L688" i="5" s="1"/>
  <c r="B689" i="4"/>
  <c r="C689" i="5" s="1"/>
  <c r="C689" i="4"/>
  <c r="D689" i="5" s="1"/>
  <c r="D689" i="4"/>
  <c r="E689" i="5" s="1"/>
  <c r="E689" i="4"/>
  <c r="F689" i="5" s="1"/>
  <c r="F689" i="4"/>
  <c r="G689" i="5" s="1"/>
  <c r="G689" i="4"/>
  <c r="H689" i="5" s="1"/>
  <c r="H689" i="4"/>
  <c r="I689" i="5" s="1"/>
  <c r="I689" i="4"/>
  <c r="J689" i="5" s="1"/>
  <c r="J689" i="4"/>
  <c r="K689" i="5" s="1"/>
  <c r="K689" i="4"/>
  <c r="L689" i="5" s="1"/>
  <c r="B690" i="4"/>
  <c r="C690" i="5" s="1"/>
  <c r="C690" i="4"/>
  <c r="D690" i="5" s="1"/>
  <c r="D690" i="4"/>
  <c r="E690" i="5" s="1"/>
  <c r="E690" i="4"/>
  <c r="F690" i="5" s="1"/>
  <c r="F690" i="4"/>
  <c r="G690" i="5" s="1"/>
  <c r="G690" i="4"/>
  <c r="H690" i="5" s="1"/>
  <c r="H690" i="4"/>
  <c r="I690" i="5" s="1"/>
  <c r="I690" i="4"/>
  <c r="J690" i="5" s="1"/>
  <c r="J690" i="4"/>
  <c r="K690" i="5" s="1"/>
  <c r="K690" i="4"/>
  <c r="L690" i="5" s="1"/>
  <c r="B691" i="4"/>
  <c r="C691" i="5" s="1"/>
  <c r="C691" i="4"/>
  <c r="D691" i="5" s="1"/>
  <c r="D691" i="4"/>
  <c r="E691" i="5" s="1"/>
  <c r="E691" i="4"/>
  <c r="F691" i="5" s="1"/>
  <c r="F691" i="4"/>
  <c r="G691" i="5" s="1"/>
  <c r="G691" i="4"/>
  <c r="H691" i="5" s="1"/>
  <c r="H691" i="4"/>
  <c r="I691" i="5" s="1"/>
  <c r="I691" i="4"/>
  <c r="J691" i="5" s="1"/>
  <c r="J691" i="4"/>
  <c r="K691" i="5" s="1"/>
  <c r="K691" i="4"/>
  <c r="L691" i="5" s="1"/>
  <c r="B692" i="4"/>
  <c r="C692" i="5" s="1"/>
  <c r="C692" i="4"/>
  <c r="D692" i="5" s="1"/>
  <c r="D692" i="4"/>
  <c r="E692" i="5" s="1"/>
  <c r="E692" i="4"/>
  <c r="F692" i="5" s="1"/>
  <c r="F692" i="4"/>
  <c r="G692" i="5" s="1"/>
  <c r="G692" i="4"/>
  <c r="H692" i="5" s="1"/>
  <c r="H692" i="4"/>
  <c r="I692" i="5" s="1"/>
  <c r="I692" i="4"/>
  <c r="J692" i="5" s="1"/>
  <c r="J692" i="4"/>
  <c r="K692" i="5" s="1"/>
  <c r="K692" i="4"/>
  <c r="L692" i="5" s="1"/>
  <c r="B693" i="4"/>
  <c r="C693" i="5" s="1"/>
  <c r="C693" i="4"/>
  <c r="D693" i="5" s="1"/>
  <c r="D693" i="4"/>
  <c r="E693" i="5" s="1"/>
  <c r="E693" i="4"/>
  <c r="F693" i="5" s="1"/>
  <c r="F693" i="4"/>
  <c r="G693" i="5" s="1"/>
  <c r="G693" i="4"/>
  <c r="H693" i="5" s="1"/>
  <c r="H693" i="4"/>
  <c r="I693" i="5" s="1"/>
  <c r="I693" i="4"/>
  <c r="J693" i="5" s="1"/>
  <c r="J693" i="4"/>
  <c r="K693" i="5" s="1"/>
  <c r="K693" i="4"/>
  <c r="L693" i="5" s="1"/>
  <c r="B694" i="4"/>
  <c r="C694" i="5" s="1"/>
  <c r="C694" i="4"/>
  <c r="D694" i="5" s="1"/>
  <c r="D694" i="4"/>
  <c r="E694" i="5" s="1"/>
  <c r="E694" i="4"/>
  <c r="F694" i="5" s="1"/>
  <c r="F694" i="4"/>
  <c r="G694" i="5" s="1"/>
  <c r="G694" i="4"/>
  <c r="H694" i="5" s="1"/>
  <c r="H694" i="4"/>
  <c r="I694" i="5" s="1"/>
  <c r="I694" i="4"/>
  <c r="J694" i="5" s="1"/>
  <c r="J694" i="4"/>
  <c r="K694" i="5" s="1"/>
  <c r="K694" i="4"/>
  <c r="L694" i="5" s="1"/>
  <c r="B695" i="4"/>
  <c r="C695" i="5" s="1"/>
  <c r="C695" i="4"/>
  <c r="D695" i="5" s="1"/>
  <c r="D695" i="4"/>
  <c r="E695" i="5" s="1"/>
  <c r="E695" i="4"/>
  <c r="F695" i="5" s="1"/>
  <c r="F695" i="4"/>
  <c r="G695" i="5" s="1"/>
  <c r="G695" i="4"/>
  <c r="H695" i="5" s="1"/>
  <c r="H695" i="4"/>
  <c r="I695" i="5" s="1"/>
  <c r="I695" i="4"/>
  <c r="J695" i="5" s="1"/>
  <c r="J695" i="4"/>
  <c r="K695" i="5" s="1"/>
  <c r="K695" i="4"/>
  <c r="L695" i="5" s="1"/>
  <c r="B696" i="4"/>
  <c r="C696" i="5" s="1"/>
  <c r="C696" i="4"/>
  <c r="D696" i="5" s="1"/>
  <c r="D696" i="4"/>
  <c r="E696" i="5" s="1"/>
  <c r="E696" i="4"/>
  <c r="F696" i="5" s="1"/>
  <c r="F696" i="4"/>
  <c r="G696" i="5" s="1"/>
  <c r="G696" i="4"/>
  <c r="H696" i="5" s="1"/>
  <c r="H696" i="4"/>
  <c r="I696" i="5" s="1"/>
  <c r="I696" i="4"/>
  <c r="J696" i="5" s="1"/>
  <c r="J696" i="4"/>
  <c r="K696" i="5" s="1"/>
  <c r="K696" i="4"/>
  <c r="L696" i="5" s="1"/>
  <c r="B697" i="4"/>
  <c r="C697" i="5" s="1"/>
  <c r="C697" i="4"/>
  <c r="D697" i="5" s="1"/>
  <c r="D697" i="4"/>
  <c r="E697" i="5" s="1"/>
  <c r="E697" i="4"/>
  <c r="F697" i="5" s="1"/>
  <c r="F697" i="4"/>
  <c r="G697" i="5" s="1"/>
  <c r="G697" i="4"/>
  <c r="H697" i="5" s="1"/>
  <c r="H697" i="4"/>
  <c r="I697" i="5" s="1"/>
  <c r="I697" i="4"/>
  <c r="J697" i="5" s="1"/>
  <c r="J697" i="4"/>
  <c r="K697" i="5" s="1"/>
  <c r="K697" i="4"/>
  <c r="L697" i="5" s="1"/>
  <c r="B698" i="4"/>
  <c r="C698" i="5" s="1"/>
  <c r="C698" i="4"/>
  <c r="D698" i="5" s="1"/>
  <c r="D698" i="4"/>
  <c r="E698" i="5" s="1"/>
  <c r="E698" i="4"/>
  <c r="F698" i="5" s="1"/>
  <c r="F698" i="4"/>
  <c r="G698" i="5" s="1"/>
  <c r="G698" i="4"/>
  <c r="H698" i="5" s="1"/>
  <c r="H698" i="4"/>
  <c r="I698" i="5" s="1"/>
  <c r="I698" i="4"/>
  <c r="J698" i="5" s="1"/>
  <c r="J698" i="4"/>
  <c r="K698" i="5" s="1"/>
  <c r="K698" i="4"/>
  <c r="L698" i="5" s="1"/>
  <c r="B699" i="4"/>
  <c r="C699" i="5" s="1"/>
  <c r="C699" i="4"/>
  <c r="D699" i="5" s="1"/>
  <c r="D699" i="4"/>
  <c r="E699" i="5" s="1"/>
  <c r="E699" i="4"/>
  <c r="F699" i="5" s="1"/>
  <c r="F699" i="4"/>
  <c r="G699" i="5" s="1"/>
  <c r="G699" i="4"/>
  <c r="H699" i="5" s="1"/>
  <c r="H699" i="4"/>
  <c r="I699" i="5" s="1"/>
  <c r="I699" i="4"/>
  <c r="J699" i="5" s="1"/>
  <c r="J699" i="4"/>
  <c r="K699" i="5" s="1"/>
  <c r="K699" i="4"/>
  <c r="L699" i="5" s="1"/>
  <c r="B700" i="4"/>
  <c r="C700" i="5" s="1"/>
  <c r="C700" i="4"/>
  <c r="D700" i="5" s="1"/>
  <c r="D700" i="4"/>
  <c r="E700" i="5" s="1"/>
  <c r="E700" i="4"/>
  <c r="F700" i="5" s="1"/>
  <c r="F700" i="4"/>
  <c r="G700" i="5" s="1"/>
  <c r="G700" i="4"/>
  <c r="H700" i="5" s="1"/>
  <c r="H700" i="4"/>
  <c r="I700" i="5" s="1"/>
  <c r="I700" i="4"/>
  <c r="J700" i="5" s="1"/>
  <c r="J700" i="4"/>
  <c r="K700" i="5" s="1"/>
  <c r="K700" i="4"/>
  <c r="L700" i="5" s="1"/>
  <c r="B701" i="4"/>
  <c r="C701" i="5" s="1"/>
  <c r="C701" i="4"/>
  <c r="D701" i="5" s="1"/>
  <c r="D701" i="4"/>
  <c r="E701" i="5" s="1"/>
  <c r="E701" i="4"/>
  <c r="F701" i="5" s="1"/>
  <c r="F701" i="4"/>
  <c r="G701" i="5" s="1"/>
  <c r="G701" i="4"/>
  <c r="H701" i="5" s="1"/>
  <c r="H701" i="4"/>
  <c r="I701" i="5" s="1"/>
  <c r="I701" i="4"/>
  <c r="J701" i="5" s="1"/>
  <c r="J701" i="4"/>
  <c r="K701" i="5" s="1"/>
  <c r="K701" i="4"/>
  <c r="L701" i="5" s="1"/>
  <c r="B702" i="4"/>
  <c r="C702" i="5" s="1"/>
  <c r="C702" i="4"/>
  <c r="D702" i="5" s="1"/>
  <c r="D702" i="4"/>
  <c r="E702" i="5" s="1"/>
  <c r="E702" i="4"/>
  <c r="F702" i="5" s="1"/>
  <c r="F702" i="4"/>
  <c r="G702" i="5" s="1"/>
  <c r="G702" i="4"/>
  <c r="H702" i="5" s="1"/>
  <c r="H702" i="4"/>
  <c r="I702" i="5" s="1"/>
  <c r="I702" i="4"/>
  <c r="J702" i="5" s="1"/>
  <c r="J702" i="4"/>
  <c r="K702" i="5" s="1"/>
  <c r="K702" i="4"/>
  <c r="L702" i="5" s="1"/>
  <c r="B703" i="4"/>
  <c r="C703" i="5" s="1"/>
  <c r="C703" i="4"/>
  <c r="D703" i="5" s="1"/>
  <c r="D703" i="4"/>
  <c r="E703" i="5" s="1"/>
  <c r="E703" i="4"/>
  <c r="F703" i="5" s="1"/>
  <c r="F703" i="4"/>
  <c r="G703" i="5" s="1"/>
  <c r="G703" i="4"/>
  <c r="H703" i="5" s="1"/>
  <c r="H703" i="4"/>
  <c r="I703" i="5" s="1"/>
  <c r="I703" i="4"/>
  <c r="J703" i="5" s="1"/>
  <c r="J703" i="4"/>
  <c r="K703" i="5" s="1"/>
  <c r="K703" i="4"/>
  <c r="L703" i="5" s="1"/>
  <c r="B704" i="4"/>
  <c r="C704" i="5" s="1"/>
  <c r="C704" i="4"/>
  <c r="D704" i="5" s="1"/>
  <c r="D704" i="4"/>
  <c r="E704" i="5" s="1"/>
  <c r="E704" i="4"/>
  <c r="F704" i="5" s="1"/>
  <c r="F704" i="4"/>
  <c r="G704" i="5" s="1"/>
  <c r="G704" i="4"/>
  <c r="H704" i="5" s="1"/>
  <c r="H704" i="4"/>
  <c r="I704" i="5" s="1"/>
  <c r="I704" i="4"/>
  <c r="J704" i="5" s="1"/>
  <c r="J704" i="4"/>
  <c r="K704" i="5" s="1"/>
  <c r="K704" i="4"/>
  <c r="L704" i="5" s="1"/>
  <c r="B705" i="4"/>
  <c r="C705" i="5" s="1"/>
  <c r="C705" i="4"/>
  <c r="D705" i="5" s="1"/>
  <c r="D705" i="4"/>
  <c r="E705" i="5" s="1"/>
  <c r="E705" i="4"/>
  <c r="F705" i="5" s="1"/>
  <c r="F705" i="4"/>
  <c r="G705" i="5" s="1"/>
  <c r="G705" i="4"/>
  <c r="H705" i="5" s="1"/>
  <c r="H705" i="4"/>
  <c r="I705" i="5" s="1"/>
  <c r="I705" i="4"/>
  <c r="J705" i="5" s="1"/>
  <c r="J705" i="4"/>
  <c r="K705" i="5" s="1"/>
  <c r="K705" i="4"/>
  <c r="L705" i="5" s="1"/>
  <c r="B706" i="4"/>
  <c r="C706" i="5" s="1"/>
  <c r="C706" i="4"/>
  <c r="D706" i="5" s="1"/>
  <c r="D706" i="4"/>
  <c r="E706" i="5" s="1"/>
  <c r="E706" i="4"/>
  <c r="F706" i="5" s="1"/>
  <c r="F706" i="4"/>
  <c r="G706" i="5" s="1"/>
  <c r="G706" i="4"/>
  <c r="H706" i="5" s="1"/>
  <c r="H706" i="4"/>
  <c r="I706" i="5" s="1"/>
  <c r="I706" i="4"/>
  <c r="J706" i="5" s="1"/>
  <c r="J706" i="4"/>
  <c r="K706" i="5" s="1"/>
  <c r="K706" i="4"/>
  <c r="L706" i="5" s="1"/>
  <c r="B707" i="4"/>
  <c r="C707" i="5" s="1"/>
  <c r="C707" i="4"/>
  <c r="D707" i="5" s="1"/>
  <c r="D707" i="4"/>
  <c r="E707" i="5" s="1"/>
  <c r="E707" i="4"/>
  <c r="F707" i="5" s="1"/>
  <c r="F707" i="4"/>
  <c r="G707" i="5" s="1"/>
  <c r="G707" i="4"/>
  <c r="H707" i="5" s="1"/>
  <c r="H707" i="4"/>
  <c r="I707" i="5" s="1"/>
  <c r="I707" i="4"/>
  <c r="J707" i="5" s="1"/>
  <c r="J707" i="4"/>
  <c r="K707" i="5" s="1"/>
  <c r="K707" i="4"/>
  <c r="L707" i="5" s="1"/>
  <c r="B708" i="4"/>
  <c r="C708" i="5" s="1"/>
  <c r="C708" i="4"/>
  <c r="D708" i="5" s="1"/>
  <c r="D708" i="4"/>
  <c r="E708" i="5" s="1"/>
  <c r="E708" i="4"/>
  <c r="F708" i="5" s="1"/>
  <c r="F708" i="4"/>
  <c r="G708" i="5" s="1"/>
  <c r="G708" i="4"/>
  <c r="H708" i="5" s="1"/>
  <c r="H708" i="4"/>
  <c r="I708" i="5" s="1"/>
  <c r="I708" i="4"/>
  <c r="J708" i="5" s="1"/>
  <c r="J708" i="4"/>
  <c r="K708" i="5" s="1"/>
  <c r="K708" i="4"/>
  <c r="L708" i="5" s="1"/>
  <c r="B709" i="4"/>
  <c r="C709" i="5" s="1"/>
  <c r="C709" i="4"/>
  <c r="D709" i="5" s="1"/>
  <c r="D709" i="4"/>
  <c r="E709" i="5" s="1"/>
  <c r="E709" i="4"/>
  <c r="F709" i="5" s="1"/>
  <c r="F709" i="4"/>
  <c r="G709" i="5" s="1"/>
  <c r="G709" i="4"/>
  <c r="H709" i="5" s="1"/>
  <c r="H709" i="4"/>
  <c r="I709" i="5" s="1"/>
  <c r="I709" i="4"/>
  <c r="J709" i="5" s="1"/>
  <c r="J709" i="4"/>
  <c r="K709" i="5" s="1"/>
  <c r="K709" i="4"/>
  <c r="L709" i="5" s="1"/>
  <c r="B710" i="4"/>
  <c r="C710" i="5" s="1"/>
  <c r="C710" i="4"/>
  <c r="D710" i="5" s="1"/>
  <c r="D710" i="4"/>
  <c r="E710" i="5" s="1"/>
  <c r="E710" i="4"/>
  <c r="F710" i="5" s="1"/>
  <c r="F710" i="4"/>
  <c r="G710" i="5" s="1"/>
  <c r="G710" i="4"/>
  <c r="H710" i="5" s="1"/>
  <c r="H710" i="4"/>
  <c r="I710" i="5" s="1"/>
  <c r="I710" i="4"/>
  <c r="J710" i="5" s="1"/>
  <c r="J710" i="4"/>
  <c r="K710" i="5" s="1"/>
  <c r="K710" i="4"/>
  <c r="L710" i="5" s="1"/>
  <c r="B711" i="4"/>
  <c r="C711" i="5" s="1"/>
  <c r="C711" i="4"/>
  <c r="D711" i="5" s="1"/>
  <c r="D711" i="4"/>
  <c r="E711" i="5" s="1"/>
  <c r="E711" i="4"/>
  <c r="F711" i="5" s="1"/>
  <c r="F711" i="4"/>
  <c r="G711" i="5" s="1"/>
  <c r="G711" i="4"/>
  <c r="H711" i="5" s="1"/>
  <c r="H711" i="4"/>
  <c r="I711" i="5" s="1"/>
  <c r="I711" i="4"/>
  <c r="J711" i="5" s="1"/>
  <c r="J711" i="4"/>
  <c r="K711" i="5" s="1"/>
  <c r="K711" i="4"/>
  <c r="L711" i="5" s="1"/>
  <c r="B712" i="4"/>
  <c r="C712" i="5" s="1"/>
  <c r="C712" i="4"/>
  <c r="D712" i="5" s="1"/>
  <c r="D712" i="4"/>
  <c r="E712" i="5" s="1"/>
  <c r="E712" i="4"/>
  <c r="F712" i="5" s="1"/>
  <c r="F712" i="4"/>
  <c r="G712" i="5" s="1"/>
  <c r="G712" i="4"/>
  <c r="H712" i="5" s="1"/>
  <c r="H712" i="4"/>
  <c r="I712" i="5" s="1"/>
  <c r="I712" i="4"/>
  <c r="J712" i="5" s="1"/>
  <c r="J712" i="4"/>
  <c r="K712" i="5" s="1"/>
  <c r="K712" i="4"/>
  <c r="L712" i="5" s="1"/>
  <c r="B713" i="4"/>
  <c r="C713" i="5" s="1"/>
  <c r="C713" i="4"/>
  <c r="D713" i="5" s="1"/>
  <c r="D713" i="4"/>
  <c r="E713" i="5" s="1"/>
  <c r="E713" i="4"/>
  <c r="F713" i="5" s="1"/>
  <c r="F713" i="4"/>
  <c r="G713" i="5" s="1"/>
  <c r="G713" i="4"/>
  <c r="H713" i="5" s="1"/>
  <c r="H713" i="4"/>
  <c r="I713" i="5" s="1"/>
  <c r="I713" i="4"/>
  <c r="J713" i="5" s="1"/>
  <c r="J713" i="4"/>
  <c r="K713" i="5" s="1"/>
  <c r="K713" i="4"/>
  <c r="L713" i="5" s="1"/>
  <c r="B714" i="4"/>
  <c r="C714" i="5" s="1"/>
  <c r="C714" i="4"/>
  <c r="D714" i="5" s="1"/>
  <c r="D714" i="4"/>
  <c r="E714" i="5" s="1"/>
  <c r="E714" i="4"/>
  <c r="F714" i="5" s="1"/>
  <c r="F714" i="4"/>
  <c r="G714" i="5" s="1"/>
  <c r="G714" i="4"/>
  <c r="H714" i="5" s="1"/>
  <c r="H714" i="4"/>
  <c r="I714" i="5" s="1"/>
  <c r="I714" i="4"/>
  <c r="J714" i="5" s="1"/>
  <c r="J714" i="4"/>
  <c r="K714" i="5" s="1"/>
  <c r="K714" i="4"/>
  <c r="L714" i="5" s="1"/>
  <c r="B715" i="4"/>
  <c r="C715" i="5" s="1"/>
  <c r="C715" i="4"/>
  <c r="D715" i="5" s="1"/>
  <c r="D715" i="4"/>
  <c r="E715" i="5" s="1"/>
  <c r="E715" i="4"/>
  <c r="F715" i="5" s="1"/>
  <c r="F715" i="4"/>
  <c r="G715" i="5" s="1"/>
  <c r="G715" i="4"/>
  <c r="H715" i="5" s="1"/>
  <c r="H715" i="4"/>
  <c r="I715" i="5" s="1"/>
  <c r="I715" i="4"/>
  <c r="J715" i="5" s="1"/>
  <c r="J715" i="4"/>
  <c r="K715" i="5" s="1"/>
  <c r="K715" i="4"/>
  <c r="L715" i="5" s="1"/>
  <c r="B716" i="4"/>
  <c r="C716" i="5" s="1"/>
  <c r="C716" i="4"/>
  <c r="D716" i="5" s="1"/>
  <c r="D716" i="4"/>
  <c r="E716" i="5" s="1"/>
  <c r="E716" i="4"/>
  <c r="F716" i="5" s="1"/>
  <c r="F716" i="4"/>
  <c r="G716" i="5" s="1"/>
  <c r="G716" i="4"/>
  <c r="H716" i="5" s="1"/>
  <c r="H716" i="4"/>
  <c r="I716" i="5" s="1"/>
  <c r="I716" i="4"/>
  <c r="J716" i="5" s="1"/>
  <c r="J716" i="4"/>
  <c r="K716" i="5" s="1"/>
  <c r="K716" i="4"/>
  <c r="L716" i="5" s="1"/>
  <c r="B717" i="4"/>
  <c r="C717" i="5" s="1"/>
  <c r="C717" i="4"/>
  <c r="D717" i="5" s="1"/>
  <c r="D717" i="4"/>
  <c r="E717" i="5" s="1"/>
  <c r="E717" i="4"/>
  <c r="F717" i="5" s="1"/>
  <c r="F717" i="4"/>
  <c r="G717" i="5" s="1"/>
  <c r="G717" i="4"/>
  <c r="H717" i="5" s="1"/>
  <c r="H717" i="4"/>
  <c r="I717" i="5" s="1"/>
  <c r="I717" i="4"/>
  <c r="J717" i="5" s="1"/>
  <c r="J717" i="4"/>
  <c r="K717" i="5" s="1"/>
  <c r="K717" i="4"/>
  <c r="L717" i="5" s="1"/>
  <c r="B718" i="4"/>
  <c r="C718" i="5" s="1"/>
  <c r="C718" i="4"/>
  <c r="D718" i="5" s="1"/>
  <c r="D718" i="4"/>
  <c r="E718" i="5" s="1"/>
  <c r="E718" i="4"/>
  <c r="F718" i="5" s="1"/>
  <c r="F718" i="4"/>
  <c r="G718" i="5" s="1"/>
  <c r="G718" i="4"/>
  <c r="H718" i="5" s="1"/>
  <c r="H718" i="4"/>
  <c r="I718" i="5" s="1"/>
  <c r="I718" i="4"/>
  <c r="J718" i="5" s="1"/>
  <c r="J718" i="4"/>
  <c r="K718" i="5" s="1"/>
  <c r="K718" i="4"/>
  <c r="L718" i="5" s="1"/>
  <c r="B719" i="4"/>
  <c r="C719" i="5" s="1"/>
  <c r="C719" i="4"/>
  <c r="D719" i="5" s="1"/>
  <c r="D719" i="4"/>
  <c r="E719" i="5" s="1"/>
  <c r="E719" i="4"/>
  <c r="F719" i="5" s="1"/>
  <c r="F719" i="4"/>
  <c r="G719" i="5" s="1"/>
  <c r="G719" i="4"/>
  <c r="H719" i="5" s="1"/>
  <c r="H719" i="4"/>
  <c r="I719" i="5" s="1"/>
  <c r="I719" i="4"/>
  <c r="J719" i="5" s="1"/>
  <c r="J719" i="4"/>
  <c r="K719" i="5" s="1"/>
  <c r="K719" i="4"/>
  <c r="L719" i="5" s="1"/>
  <c r="B720" i="4"/>
  <c r="C720" i="5" s="1"/>
  <c r="C720" i="4"/>
  <c r="D720" i="5" s="1"/>
  <c r="D720" i="4"/>
  <c r="E720" i="5" s="1"/>
  <c r="E720" i="4"/>
  <c r="F720" i="5" s="1"/>
  <c r="F720" i="4"/>
  <c r="G720" i="5" s="1"/>
  <c r="G720" i="4"/>
  <c r="H720" i="5" s="1"/>
  <c r="H720" i="4"/>
  <c r="I720" i="5" s="1"/>
  <c r="I720" i="4"/>
  <c r="J720" i="5" s="1"/>
  <c r="J720" i="4"/>
  <c r="K720" i="5" s="1"/>
  <c r="K720" i="4"/>
  <c r="L720" i="5" s="1"/>
  <c r="B721" i="4"/>
  <c r="C721" i="5" s="1"/>
  <c r="C721" i="4"/>
  <c r="D721" i="5" s="1"/>
  <c r="D721" i="4"/>
  <c r="E721" i="5" s="1"/>
  <c r="E721" i="4"/>
  <c r="F721" i="5" s="1"/>
  <c r="F721" i="4"/>
  <c r="G721" i="5" s="1"/>
  <c r="G721" i="4"/>
  <c r="H721" i="5" s="1"/>
  <c r="H721" i="4"/>
  <c r="I721" i="5" s="1"/>
  <c r="I721" i="4"/>
  <c r="J721" i="5" s="1"/>
  <c r="J721" i="4"/>
  <c r="K721" i="5" s="1"/>
  <c r="K721" i="4"/>
  <c r="L721" i="5" s="1"/>
  <c r="B722" i="4"/>
  <c r="C722" i="5" s="1"/>
  <c r="C722" i="4"/>
  <c r="D722" i="5" s="1"/>
  <c r="D722" i="4"/>
  <c r="E722" i="5" s="1"/>
  <c r="E722" i="4"/>
  <c r="F722" i="5" s="1"/>
  <c r="F722" i="4"/>
  <c r="G722" i="5" s="1"/>
  <c r="G722" i="4"/>
  <c r="H722" i="5" s="1"/>
  <c r="H722" i="4"/>
  <c r="I722" i="5" s="1"/>
  <c r="I722" i="4"/>
  <c r="J722" i="5" s="1"/>
  <c r="J722" i="4"/>
  <c r="K722" i="5" s="1"/>
  <c r="K722" i="4"/>
  <c r="L722" i="5" s="1"/>
  <c r="B723" i="4"/>
  <c r="C723" i="5" s="1"/>
  <c r="C723" i="4"/>
  <c r="D723" i="5" s="1"/>
  <c r="D723" i="4"/>
  <c r="E723" i="5" s="1"/>
  <c r="E723" i="4"/>
  <c r="F723" i="5" s="1"/>
  <c r="F723" i="4"/>
  <c r="G723" i="5" s="1"/>
  <c r="G723" i="4"/>
  <c r="H723" i="5" s="1"/>
  <c r="H723" i="4"/>
  <c r="I723" i="5" s="1"/>
  <c r="I723" i="4"/>
  <c r="J723" i="5" s="1"/>
  <c r="J723" i="4"/>
  <c r="K723" i="5" s="1"/>
  <c r="K723" i="4"/>
  <c r="L723" i="5" s="1"/>
  <c r="B724" i="4"/>
  <c r="C724" i="5" s="1"/>
  <c r="C724" i="4"/>
  <c r="D724" i="5" s="1"/>
  <c r="D724" i="4"/>
  <c r="E724" i="5" s="1"/>
  <c r="E724" i="4"/>
  <c r="F724" i="5" s="1"/>
  <c r="F724" i="4"/>
  <c r="G724" i="5" s="1"/>
  <c r="G724" i="4"/>
  <c r="H724" i="5" s="1"/>
  <c r="H724" i="4"/>
  <c r="I724" i="5" s="1"/>
  <c r="I724" i="4"/>
  <c r="J724" i="5" s="1"/>
  <c r="J724" i="4"/>
  <c r="K724" i="5" s="1"/>
  <c r="K724" i="4"/>
  <c r="L724" i="5" s="1"/>
  <c r="B725" i="4"/>
  <c r="C725" i="5" s="1"/>
  <c r="C725" i="4"/>
  <c r="D725" i="5" s="1"/>
  <c r="D725" i="4"/>
  <c r="E725" i="5" s="1"/>
  <c r="E725" i="4"/>
  <c r="F725" i="5" s="1"/>
  <c r="F725" i="4"/>
  <c r="G725" i="5" s="1"/>
  <c r="G725" i="4"/>
  <c r="H725" i="5" s="1"/>
  <c r="H725" i="4"/>
  <c r="I725" i="5" s="1"/>
  <c r="I725" i="4"/>
  <c r="J725" i="5" s="1"/>
  <c r="J725" i="4"/>
  <c r="K725" i="5" s="1"/>
  <c r="K725" i="4"/>
  <c r="L725" i="5" s="1"/>
  <c r="B726" i="4"/>
  <c r="C726" i="5" s="1"/>
  <c r="C726" i="4"/>
  <c r="D726" i="5" s="1"/>
  <c r="D726" i="4"/>
  <c r="E726" i="5" s="1"/>
  <c r="E726" i="4"/>
  <c r="F726" i="5" s="1"/>
  <c r="F726" i="4"/>
  <c r="G726" i="5" s="1"/>
  <c r="G726" i="4"/>
  <c r="H726" i="5" s="1"/>
  <c r="H726" i="4"/>
  <c r="I726" i="5" s="1"/>
  <c r="I726" i="4"/>
  <c r="J726" i="5" s="1"/>
  <c r="J726" i="4"/>
  <c r="K726" i="5" s="1"/>
  <c r="K726" i="4"/>
  <c r="L726" i="5" s="1"/>
  <c r="B727" i="4"/>
  <c r="C727" i="5" s="1"/>
  <c r="C727" i="4"/>
  <c r="D727" i="5" s="1"/>
  <c r="D727" i="4"/>
  <c r="E727" i="5" s="1"/>
  <c r="E727" i="4"/>
  <c r="F727" i="5" s="1"/>
  <c r="F727" i="4"/>
  <c r="G727" i="5" s="1"/>
  <c r="G727" i="4"/>
  <c r="H727" i="5" s="1"/>
  <c r="H727" i="4"/>
  <c r="I727" i="5" s="1"/>
  <c r="I727" i="4"/>
  <c r="J727" i="5" s="1"/>
  <c r="J727" i="4"/>
  <c r="K727" i="5" s="1"/>
  <c r="K727" i="4"/>
  <c r="L727" i="5" s="1"/>
  <c r="B728" i="4"/>
  <c r="C728" i="5" s="1"/>
  <c r="C728" i="4"/>
  <c r="D728" i="5" s="1"/>
  <c r="D728" i="4"/>
  <c r="E728" i="5" s="1"/>
  <c r="E728" i="4"/>
  <c r="F728" i="5" s="1"/>
  <c r="F728" i="4"/>
  <c r="G728" i="5" s="1"/>
  <c r="G728" i="4"/>
  <c r="H728" i="5" s="1"/>
  <c r="H728" i="4"/>
  <c r="I728" i="5" s="1"/>
  <c r="I728" i="4"/>
  <c r="J728" i="5" s="1"/>
  <c r="J728" i="4"/>
  <c r="K728" i="5" s="1"/>
  <c r="K728" i="4"/>
  <c r="L728" i="5" s="1"/>
  <c r="B729" i="4"/>
  <c r="C729" i="5" s="1"/>
  <c r="C729" i="4"/>
  <c r="D729" i="5" s="1"/>
  <c r="D729" i="4"/>
  <c r="E729" i="5" s="1"/>
  <c r="E729" i="4"/>
  <c r="F729" i="5" s="1"/>
  <c r="F729" i="4"/>
  <c r="G729" i="5" s="1"/>
  <c r="G729" i="4"/>
  <c r="H729" i="5" s="1"/>
  <c r="H729" i="4"/>
  <c r="I729" i="5" s="1"/>
  <c r="I729" i="4"/>
  <c r="J729" i="5" s="1"/>
  <c r="J729" i="4"/>
  <c r="K729" i="5" s="1"/>
  <c r="K729" i="4"/>
  <c r="L729" i="5" s="1"/>
  <c r="B730" i="4"/>
  <c r="C730" i="5" s="1"/>
  <c r="C730" i="4"/>
  <c r="D730" i="5" s="1"/>
  <c r="D730" i="4"/>
  <c r="E730" i="5" s="1"/>
  <c r="E730" i="4"/>
  <c r="F730" i="5" s="1"/>
  <c r="F730" i="4"/>
  <c r="G730" i="5" s="1"/>
  <c r="G730" i="4"/>
  <c r="H730" i="5" s="1"/>
  <c r="H730" i="4"/>
  <c r="I730" i="5" s="1"/>
  <c r="I730" i="4"/>
  <c r="J730" i="5" s="1"/>
  <c r="J730" i="4"/>
  <c r="K730" i="5" s="1"/>
  <c r="K730" i="4"/>
  <c r="L730" i="5" s="1"/>
  <c r="B731" i="4"/>
  <c r="C731" i="5" s="1"/>
  <c r="C731" i="4"/>
  <c r="D731" i="5" s="1"/>
  <c r="D731" i="4"/>
  <c r="E731" i="5" s="1"/>
  <c r="E731" i="4"/>
  <c r="F731" i="5" s="1"/>
  <c r="F731" i="4"/>
  <c r="G731" i="5" s="1"/>
  <c r="G731" i="4"/>
  <c r="H731" i="5" s="1"/>
  <c r="H731" i="4"/>
  <c r="I731" i="5" s="1"/>
  <c r="I731" i="4"/>
  <c r="J731" i="5" s="1"/>
  <c r="J731" i="4"/>
  <c r="K731" i="5" s="1"/>
  <c r="K731" i="4"/>
  <c r="L731" i="5" s="1"/>
  <c r="B732" i="4"/>
  <c r="C732" i="5" s="1"/>
  <c r="C732" i="4"/>
  <c r="D732" i="5" s="1"/>
  <c r="D732" i="4"/>
  <c r="E732" i="5" s="1"/>
  <c r="E732" i="4"/>
  <c r="F732" i="5" s="1"/>
  <c r="F732" i="4"/>
  <c r="G732" i="5" s="1"/>
  <c r="G732" i="4"/>
  <c r="H732" i="5" s="1"/>
  <c r="H732" i="4"/>
  <c r="I732" i="5" s="1"/>
  <c r="I732" i="4"/>
  <c r="J732" i="5" s="1"/>
  <c r="J732" i="4"/>
  <c r="K732" i="5" s="1"/>
  <c r="K732" i="4"/>
  <c r="L732" i="5" s="1"/>
  <c r="B733" i="4"/>
  <c r="C733" i="5" s="1"/>
  <c r="C733" i="4"/>
  <c r="D733" i="5" s="1"/>
  <c r="D733" i="4"/>
  <c r="E733" i="5" s="1"/>
  <c r="E733" i="4"/>
  <c r="F733" i="5" s="1"/>
  <c r="F733" i="4"/>
  <c r="G733" i="5" s="1"/>
  <c r="G733" i="4"/>
  <c r="H733" i="5" s="1"/>
  <c r="H733" i="4"/>
  <c r="I733" i="5" s="1"/>
  <c r="I733" i="4"/>
  <c r="J733" i="5" s="1"/>
  <c r="J733" i="4"/>
  <c r="K733" i="5" s="1"/>
  <c r="K733" i="4"/>
  <c r="L733" i="5" s="1"/>
  <c r="B734" i="4"/>
  <c r="C734" i="5" s="1"/>
  <c r="C734" i="4"/>
  <c r="D734" i="5" s="1"/>
  <c r="D734" i="4"/>
  <c r="E734" i="5" s="1"/>
  <c r="E734" i="4"/>
  <c r="F734" i="5" s="1"/>
  <c r="F734" i="4"/>
  <c r="G734" i="5" s="1"/>
  <c r="G734" i="4"/>
  <c r="H734" i="5" s="1"/>
  <c r="H734" i="4"/>
  <c r="I734" i="5" s="1"/>
  <c r="I734" i="4"/>
  <c r="J734" i="5" s="1"/>
  <c r="J734" i="4"/>
  <c r="K734" i="5" s="1"/>
  <c r="K734" i="4"/>
  <c r="L734" i="5" s="1"/>
  <c r="B735" i="4"/>
  <c r="C735" i="5" s="1"/>
  <c r="C735" i="4"/>
  <c r="D735" i="5" s="1"/>
  <c r="D735" i="4"/>
  <c r="E735" i="5" s="1"/>
  <c r="E735" i="4"/>
  <c r="F735" i="5" s="1"/>
  <c r="F735" i="4"/>
  <c r="G735" i="5" s="1"/>
  <c r="G735" i="4"/>
  <c r="H735" i="5" s="1"/>
  <c r="H735" i="4"/>
  <c r="I735" i="5" s="1"/>
  <c r="I735" i="4"/>
  <c r="J735" i="5" s="1"/>
  <c r="J735" i="4"/>
  <c r="K735" i="5" s="1"/>
  <c r="K735" i="4"/>
  <c r="L735" i="5" s="1"/>
  <c r="B736" i="4"/>
  <c r="C736" i="5" s="1"/>
  <c r="C736" i="4"/>
  <c r="D736" i="5" s="1"/>
  <c r="D736" i="4"/>
  <c r="E736" i="5" s="1"/>
  <c r="E736" i="4"/>
  <c r="F736" i="5" s="1"/>
  <c r="F736" i="4"/>
  <c r="G736" i="5" s="1"/>
  <c r="G736" i="4"/>
  <c r="H736" i="5" s="1"/>
  <c r="H736" i="4"/>
  <c r="I736" i="5" s="1"/>
  <c r="I736" i="4"/>
  <c r="J736" i="5" s="1"/>
  <c r="J736" i="4"/>
  <c r="K736" i="5" s="1"/>
  <c r="K736" i="4"/>
  <c r="L736" i="5" s="1"/>
  <c r="B737" i="4"/>
  <c r="C737" i="5" s="1"/>
  <c r="C737" i="4"/>
  <c r="D737" i="5" s="1"/>
  <c r="D737" i="4"/>
  <c r="E737" i="5" s="1"/>
  <c r="E737" i="4"/>
  <c r="F737" i="5" s="1"/>
  <c r="F737" i="4"/>
  <c r="G737" i="5" s="1"/>
  <c r="G737" i="4"/>
  <c r="H737" i="5" s="1"/>
  <c r="H737" i="4"/>
  <c r="I737" i="5" s="1"/>
  <c r="I737" i="4"/>
  <c r="J737" i="5" s="1"/>
  <c r="J737" i="4"/>
  <c r="K737" i="5" s="1"/>
  <c r="K737" i="4"/>
  <c r="L737" i="5" s="1"/>
  <c r="B738" i="4"/>
  <c r="C738" i="5" s="1"/>
  <c r="C738" i="4"/>
  <c r="D738" i="5" s="1"/>
  <c r="D738" i="4"/>
  <c r="E738" i="5" s="1"/>
  <c r="E738" i="4"/>
  <c r="F738" i="5" s="1"/>
  <c r="F738" i="4"/>
  <c r="G738" i="5" s="1"/>
  <c r="G738" i="4"/>
  <c r="H738" i="5" s="1"/>
  <c r="H738" i="4"/>
  <c r="I738" i="5" s="1"/>
  <c r="I738" i="4"/>
  <c r="J738" i="5" s="1"/>
  <c r="J738" i="4"/>
  <c r="K738" i="5" s="1"/>
  <c r="K738" i="4"/>
  <c r="L738" i="5" s="1"/>
  <c r="B739" i="4"/>
  <c r="C739" i="5" s="1"/>
  <c r="C739" i="4"/>
  <c r="D739" i="5" s="1"/>
  <c r="D739" i="4"/>
  <c r="E739" i="5" s="1"/>
  <c r="E739" i="4"/>
  <c r="F739" i="5" s="1"/>
  <c r="F739" i="4"/>
  <c r="G739" i="5" s="1"/>
  <c r="G739" i="4"/>
  <c r="H739" i="5" s="1"/>
  <c r="H739" i="4"/>
  <c r="I739" i="5" s="1"/>
  <c r="I739" i="4"/>
  <c r="J739" i="5" s="1"/>
  <c r="J739" i="4"/>
  <c r="K739" i="5" s="1"/>
  <c r="K739" i="4"/>
  <c r="L739" i="5" s="1"/>
  <c r="B740" i="4"/>
  <c r="C740" i="5" s="1"/>
  <c r="C740" i="4"/>
  <c r="D740" i="5" s="1"/>
  <c r="D740" i="4"/>
  <c r="E740" i="5" s="1"/>
  <c r="E740" i="4"/>
  <c r="F740" i="5" s="1"/>
  <c r="F740" i="4"/>
  <c r="G740" i="5" s="1"/>
  <c r="G740" i="4"/>
  <c r="H740" i="5" s="1"/>
  <c r="H740" i="4"/>
  <c r="I740" i="5" s="1"/>
  <c r="I740" i="4"/>
  <c r="J740" i="5" s="1"/>
  <c r="J740" i="4"/>
  <c r="K740" i="5" s="1"/>
  <c r="K740" i="4"/>
  <c r="L740" i="5" s="1"/>
  <c r="B741" i="4"/>
  <c r="C741" i="5" s="1"/>
  <c r="C741" i="4"/>
  <c r="D741" i="5" s="1"/>
  <c r="D741" i="4"/>
  <c r="E741" i="5" s="1"/>
  <c r="E741" i="4"/>
  <c r="F741" i="5" s="1"/>
  <c r="F741" i="4"/>
  <c r="G741" i="5" s="1"/>
  <c r="G741" i="4"/>
  <c r="H741" i="5" s="1"/>
  <c r="H741" i="4"/>
  <c r="I741" i="5" s="1"/>
  <c r="I741" i="4"/>
  <c r="J741" i="5" s="1"/>
  <c r="J741" i="4"/>
  <c r="K741" i="5" s="1"/>
  <c r="K741" i="4"/>
  <c r="L741" i="5" s="1"/>
  <c r="B742" i="4"/>
  <c r="C742" i="5" s="1"/>
  <c r="C742" i="4"/>
  <c r="D742" i="5" s="1"/>
  <c r="D742" i="4"/>
  <c r="E742" i="5" s="1"/>
  <c r="E742" i="4"/>
  <c r="F742" i="5" s="1"/>
  <c r="F742" i="4"/>
  <c r="G742" i="5" s="1"/>
  <c r="G742" i="4"/>
  <c r="H742" i="5" s="1"/>
  <c r="H742" i="4"/>
  <c r="I742" i="5" s="1"/>
  <c r="I742" i="4"/>
  <c r="J742" i="5" s="1"/>
  <c r="J742" i="4"/>
  <c r="K742" i="5" s="1"/>
  <c r="K742" i="4"/>
  <c r="L742" i="5" s="1"/>
  <c r="B743" i="4"/>
  <c r="C743" i="5" s="1"/>
  <c r="C743" i="4"/>
  <c r="D743" i="5" s="1"/>
  <c r="D743" i="4"/>
  <c r="E743" i="5" s="1"/>
  <c r="E743" i="4"/>
  <c r="F743" i="5" s="1"/>
  <c r="F743" i="4"/>
  <c r="G743" i="5" s="1"/>
  <c r="G743" i="4"/>
  <c r="H743" i="5" s="1"/>
  <c r="H743" i="4"/>
  <c r="I743" i="5" s="1"/>
  <c r="I743" i="4"/>
  <c r="J743" i="5" s="1"/>
  <c r="J743" i="4"/>
  <c r="K743" i="5" s="1"/>
  <c r="K743" i="4"/>
  <c r="L743" i="5" s="1"/>
  <c r="B744" i="4"/>
  <c r="C744" i="5" s="1"/>
  <c r="C744" i="4"/>
  <c r="D744" i="5" s="1"/>
  <c r="D744" i="4"/>
  <c r="E744" i="5" s="1"/>
  <c r="E744" i="4"/>
  <c r="F744" i="5" s="1"/>
  <c r="F744" i="4"/>
  <c r="G744" i="5" s="1"/>
  <c r="G744" i="4"/>
  <c r="H744" i="5" s="1"/>
  <c r="H744" i="4"/>
  <c r="I744" i="5" s="1"/>
  <c r="I744" i="4"/>
  <c r="J744" i="5" s="1"/>
  <c r="J744" i="4"/>
  <c r="K744" i="5" s="1"/>
  <c r="K744" i="4"/>
  <c r="L744" i="5" s="1"/>
  <c r="B745" i="4"/>
  <c r="C745" i="5" s="1"/>
  <c r="C745" i="4"/>
  <c r="D745" i="5" s="1"/>
  <c r="D745" i="4"/>
  <c r="E745" i="5" s="1"/>
  <c r="E745" i="4"/>
  <c r="F745" i="5" s="1"/>
  <c r="F745" i="4"/>
  <c r="G745" i="5" s="1"/>
  <c r="G745" i="4"/>
  <c r="H745" i="5" s="1"/>
  <c r="H745" i="4"/>
  <c r="I745" i="5" s="1"/>
  <c r="I745" i="4"/>
  <c r="J745" i="5" s="1"/>
  <c r="J745" i="4"/>
  <c r="K745" i="5" s="1"/>
  <c r="K745" i="4"/>
  <c r="L745" i="5" s="1"/>
  <c r="B746" i="4"/>
  <c r="C746" i="5" s="1"/>
  <c r="C746" i="4"/>
  <c r="D746" i="5" s="1"/>
  <c r="D746" i="4"/>
  <c r="E746" i="5" s="1"/>
  <c r="E746" i="4"/>
  <c r="F746" i="5" s="1"/>
  <c r="F746" i="4"/>
  <c r="G746" i="5" s="1"/>
  <c r="G746" i="4"/>
  <c r="H746" i="5" s="1"/>
  <c r="H746" i="4"/>
  <c r="I746" i="5" s="1"/>
  <c r="I746" i="4"/>
  <c r="J746" i="5" s="1"/>
  <c r="J746" i="4"/>
  <c r="K746" i="5" s="1"/>
  <c r="K746" i="4"/>
  <c r="L746" i="5" s="1"/>
  <c r="B747" i="4"/>
  <c r="C747" i="5" s="1"/>
  <c r="C747" i="4"/>
  <c r="D747" i="5" s="1"/>
  <c r="D747" i="4"/>
  <c r="E747" i="5" s="1"/>
  <c r="E747" i="4"/>
  <c r="F747" i="5" s="1"/>
  <c r="F747" i="4"/>
  <c r="G747" i="5" s="1"/>
  <c r="G747" i="4"/>
  <c r="H747" i="5" s="1"/>
  <c r="H747" i="4"/>
  <c r="I747" i="5" s="1"/>
  <c r="I747" i="4"/>
  <c r="J747" i="5" s="1"/>
  <c r="J747" i="4"/>
  <c r="K747" i="5" s="1"/>
  <c r="K747" i="4"/>
  <c r="L747" i="5" s="1"/>
  <c r="B748" i="4"/>
  <c r="C748" i="5" s="1"/>
  <c r="C748" i="4"/>
  <c r="D748" i="5" s="1"/>
  <c r="D748" i="4"/>
  <c r="E748" i="5" s="1"/>
  <c r="E748" i="4"/>
  <c r="F748" i="5" s="1"/>
  <c r="F748" i="4"/>
  <c r="G748" i="5" s="1"/>
  <c r="G748" i="4"/>
  <c r="H748" i="5" s="1"/>
  <c r="H748" i="4"/>
  <c r="I748" i="5" s="1"/>
  <c r="I748" i="4"/>
  <c r="J748" i="5" s="1"/>
  <c r="J748" i="4"/>
  <c r="K748" i="5" s="1"/>
  <c r="K748" i="4"/>
  <c r="L748" i="5" s="1"/>
  <c r="B749" i="4"/>
  <c r="C749" i="5" s="1"/>
  <c r="C749" i="4"/>
  <c r="D749" i="5" s="1"/>
  <c r="D749" i="4"/>
  <c r="E749" i="5" s="1"/>
  <c r="E749" i="4"/>
  <c r="F749" i="5" s="1"/>
  <c r="F749" i="4"/>
  <c r="G749" i="5" s="1"/>
  <c r="G749" i="4"/>
  <c r="H749" i="5" s="1"/>
  <c r="H749" i="4"/>
  <c r="I749" i="5" s="1"/>
  <c r="I749" i="4"/>
  <c r="J749" i="5" s="1"/>
  <c r="J749" i="4"/>
  <c r="K749" i="5" s="1"/>
  <c r="K749" i="4"/>
  <c r="L749" i="5" s="1"/>
  <c r="B750" i="4"/>
  <c r="C750" i="5" s="1"/>
  <c r="C750" i="4"/>
  <c r="D750" i="5" s="1"/>
  <c r="D750" i="4"/>
  <c r="E750" i="5" s="1"/>
  <c r="E750" i="4"/>
  <c r="F750" i="5" s="1"/>
  <c r="F750" i="4"/>
  <c r="G750" i="5" s="1"/>
  <c r="G750" i="4"/>
  <c r="H750" i="5" s="1"/>
  <c r="H750" i="4"/>
  <c r="I750" i="5" s="1"/>
  <c r="I750" i="4"/>
  <c r="J750" i="5" s="1"/>
  <c r="J750" i="4"/>
  <c r="K750" i="5" s="1"/>
  <c r="K750" i="4"/>
  <c r="L750" i="5" s="1"/>
  <c r="B751" i="4"/>
  <c r="C751" i="5" s="1"/>
  <c r="C751" i="4"/>
  <c r="D751" i="5" s="1"/>
  <c r="D751" i="4"/>
  <c r="E751" i="5" s="1"/>
  <c r="E751" i="4"/>
  <c r="F751" i="5" s="1"/>
  <c r="F751" i="4"/>
  <c r="G751" i="5" s="1"/>
  <c r="G751" i="4"/>
  <c r="H751" i="5" s="1"/>
  <c r="H751" i="4"/>
  <c r="I751" i="5" s="1"/>
  <c r="I751" i="4"/>
  <c r="J751" i="5" s="1"/>
  <c r="J751" i="4"/>
  <c r="K751" i="5" s="1"/>
  <c r="K751" i="4"/>
  <c r="L751" i="5" s="1"/>
  <c r="B752" i="4"/>
  <c r="C752" i="5" s="1"/>
  <c r="C752" i="4"/>
  <c r="D752" i="5" s="1"/>
  <c r="D752" i="4"/>
  <c r="E752" i="5" s="1"/>
  <c r="E752" i="4"/>
  <c r="F752" i="5" s="1"/>
  <c r="F752" i="4"/>
  <c r="G752" i="5" s="1"/>
  <c r="G752" i="4"/>
  <c r="H752" i="5" s="1"/>
  <c r="H752" i="4"/>
  <c r="I752" i="5" s="1"/>
  <c r="I752" i="4"/>
  <c r="J752" i="5" s="1"/>
  <c r="J752" i="4"/>
  <c r="K752" i="5" s="1"/>
  <c r="K752" i="4"/>
  <c r="L752" i="5" s="1"/>
  <c r="C2" i="4"/>
  <c r="D2" i="5" s="1"/>
  <c r="D2" i="4"/>
  <c r="E2" i="4"/>
  <c r="F2" i="4"/>
  <c r="G2" i="4"/>
  <c r="H2" i="4"/>
  <c r="I2" i="4"/>
  <c r="J2" i="4"/>
  <c r="K2" i="4"/>
  <c r="B2" i="4"/>
  <c r="C2" i="5" s="1"/>
  <c r="A1" i="2"/>
  <c r="E13" i="16" l="1"/>
  <c r="E14" i="16" s="1"/>
  <c r="F20" i="15"/>
  <c r="F25" i="15"/>
  <c r="J20" i="15"/>
  <c r="J25" i="15"/>
  <c r="C23" i="15"/>
  <c r="C26" i="15"/>
  <c r="G21" i="15"/>
  <c r="K21" i="15"/>
  <c r="D21" i="15"/>
  <c r="D22" i="15"/>
  <c r="H21" i="15"/>
  <c r="H22" i="15"/>
  <c r="L21" i="15"/>
  <c r="L22" i="15"/>
  <c r="E22" i="15"/>
  <c r="E21" i="15"/>
  <c r="I23" i="15"/>
  <c r="I24" i="15"/>
  <c r="F26" i="15"/>
  <c r="F18" i="15"/>
  <c r="F23" i="15"/>
  <c r="J26" i="15"/>
  <c r="J18" i="15"/>
  <c r="J23" i="15"/>
  <c r="C21" i="15"/>
  <c r="C24" i="15"/>
  <c r="G26" i="15"/>
  <c r="G27" i="15"/>
  <c r="G19" i="15"/>
  <c r="K26" i="15"/>
  <c r="K27" i="15"/>
  <c r="K19" i="15"/>
  <c r="D27" i="15"/>
  <c r="D19" i="15"/>
  <c r="D20" i="15"/>
  <c r="H27" i="15"/>
  <c r="H19" i="15"/>
  <c r="H20" i="15"/>
  <c r="L27" i="15"/>
  <c r="L19" i="15"/>
  <c r="L20" i="15"/>
  <c r="E20" i="15"/>
  <c r="E25" i="15"/>
  <c r="I21" i="15"/>
  <c r="I22" i="15"/>
  <c r="F24" i="15"/>
  <c r="F21" i="15"/>
  <c r="J24" i="15"/>
  <c r="J21" i="15"/>
  <c r="C27" i="15"/>
  <c r="C19" i="15"/>
  <c r="C22" i="15"/>
  <c r="G20" i="15"/>
  <c r="G25" i="15"/>
  <c r="G24" i="15"/>
  <c r="K24" i="15"/>
  <c r="K25" i="15"/>
  <c r="K18" i="15"/>
  <c r="D25" i="15"/>
  <c r="D26" i="15"/>
  <c r="D18" i="15"/>
  <c r="H25" i="15"/>
  <c r="H26" i="15"/>
  <c r="H18" i="15"/>
  <c r="L25" i="15"/>
  <c r="L26" i="15"/>
  <c r="L18" i="15"/>
  <c r="L28" i="15" s="1"/>
  <c r="E26" i="15"/>
  <c r="E18" i="15"/>
  <c r="E23" i="15"/>
  <c r="I27" i="15"/>
  <c r="I19" i="15"/>
  <c r="I20" i="15"/>
  <c r="F22" i="15"/>
  <c r="F27" i="15"/>
  <c r="F19" i="15"/>
  <c r="J22" i="15"/>
  <c r="J27" i="15"/>
  <c r="J19" i="15"/>
  <c r="C25" i="15"/>
  <c r="C20" i="15"/>
  <c r="C18" i="15"/>
  <c r="G18" i="15"/>
  <c r="G28" i="15" s="1"/>
  <c r="G23" i="15"/>
  <c r="G22" i="15"/>
  <c r="K22" i="15"/>
  <c r="K23" i="15"/>
  <c r="K20" i="15"/>
  <c r="D23" i="15"/>
  <c r="D24" i="15"/>
  <c r="H23" i="15"/>
  <c r="H24" i="15"/>
  <c r="L23" i="15"/>
  <c r="L24" i="15"/>
  <c r="E24" i="15"/>
  <c r="E27" i="15"/>
  <c r="E19" i="15"/>
  <c r="I25" i="15"/>
  <c r="I26" i="15"/>
  <c r="I18" i="15"/>
  <c r="F2" i="5"/>
  <c r="P5" i="5"/>
  <c r="P2" i="5"/>
  <c r="I2" i="5"/>
  <c r="P8" i="5"/>
  <c r="E2" i="5"/>
  <c r="P4" i="5"/>
  <c r="P3" i="5"/>
  <c r="J2" i="5"/>
  <c r="P9" i="5"/>
  <c r="L2" i="5"/>
  <c r="P11" i="5"/>
  <c r="H2" i="5"/>
  <c r="P7" i="5"/>
  <c r="K2" i="5"/>
  <c r="P10" i="5"/>
  <c r="G2" i="5"/>
  <c r="P6" i="5"/>
  <c r="J28" i="15" l="1"/>
  <c r="C28" i="15"/>
  <c r="K28" i="15"/>
  <c r="E28" i="15"/>
  <c r="D28" i="15"/>
  <c r="I28" i="15"/>
  <c r="H28" i="15"/>
  <c r="F28" i="15"/>
  <c r="E20" i="16"/>
  <c r="E24" i="16"/>
  <c r="E17" i="16"/>
  <c r="E21" i="16"/>
  <c r="E25" i="16"/>
  <c r="E18" i="16"/>
  <c r="E22" i="16"/>
  <c r="E26" i="16"/>
  <c r="E19" i="16"/>
  <c r="E23" i="16"/>
  <c r="B8" i="13" l="1"/>
  <c r="B3" i="13"/>
  <c r="B9" i="13"/>
  <c r="B4" i="13"/>
  <c r="B10" i="13"/>
  <c r="D31" i="15"/>
  <c r="D32" i="15" s="1"/>
  <c r="B12" i="13"/>
  <c r="B7" i="13"/>
  <c r="B5" i="13"/>
  <c r="B11" i="13"/>
  <c r="B6" i="13"/>
  <c r="D29" i="13" l="1"/>
  <c r="D31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7F2FE-4A2B-45A1-A5E1-255DE6E20FF0}" keepAlive="1" name="Query - Dữ liệu Lịch sử Suất Thu lợi Trái phiếu 10 Năm Việt Nam" description="Connection to the 'Dữ liệu Lịch sử Suất Thu lợi Trái phiếu 10 Năm Việt Nam' query in the workbook." type="5" refreshedVersion="0" background="1" saveData="1">
    <dbPr connection="Provider=Microsoft.Mashup.OleDb.1;Data Source=$Workbook$;Location=&quot;Dữ liệu Lịch sử Suất Thu lợi Trái phiếu 10 Năm Việt Nam&quot;;Extended Properties=&quot;&quot;" command="SELECT * FROM [Dữ liệu Lịch sử Suất Thu lợi Trái phiếu 10 Năm Việt Nam]"/>
  </connection>
  <connection id="2" xr16:uid="{F09FC47A-A544-46A4-B936-BED95C8C6EAF}" keepAlive="1" name="Query - VNINDEX &amp;bond rate data" description="Connection to the 'VNINDEX &amp;bond rate data' query in the workbook." type="5" refreshedVersion="7" background="1" saveData="1">
    <dbPr connection="Provider=Microsoft.Mashup.OleDb.1;Data Source=$Workbook$;Location=&quot;VNINDEX &amp;bond rate data&quot;;Extended Properties=&quot;&quot;" command="SELECT * FROM [VNINDEX &amp;bond rate data]"/>
  </connection>
</connections>
</file>

<file path=xl/sharedStrings.xml><?xml version="1.0" encoding="utf-8"?>
<sst xmlns="http://schemas.openxmlformats.org/spreadsheetml/2006/main" count="1196" uniqueCount="851">
  <si>
    <t>SSI.HM</t>
  </si>
  <si>
    <t>HPG.HM</t>
  </si>
  <si>
    <t>VHM.HM</t>
  </si>
  <si>
    <t>VNM.HM</t>
  </si>
  <si>
    <t>FPT.HM</t>
  </si>
  <si>
    <t>TCB.HM</t>
  </si>
  <si>
    <t>BVH.HM</t>
  </si>
  <si>
    <t>POW.HM</t>
  </si>
  <si>
    <t>NVL.HM</t>
  </si>
  <si>
    <t>VIC.HM</t>
  </si>
  <si>
    <t xml:space="preserve">SSI SUMMARY OUTPUT 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</si>
  <si>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</si>
  <si>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</si>
  <si>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</si>
  <si>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</si>
  <si>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</si>
  <si>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</si>
  <si>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</si>
  <si>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</si>
  <si>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</si>
  <si>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</si>
  <si>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</si>
  <si>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</si>
  <si>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</si>
  <si>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</si>
  <si>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</si>
  <si>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</si>
  <si>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</si>
  <si>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</si>
  <si>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</si>
  <si>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</si>
  <si>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</si>
  <si>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</si>
  <si>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</si>
  <si>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beta</t>
  </si>
  <si>
    <t>HPG SUMMARY OUTPUT</t>
  </si>
  <si>
    <t>VHM SUMMARY OUTPUT</t>
  </si>
  <si>
    <t>VNM SUMMARY OUTPUT</t>
  </si>
  <si>
    <t>FPT SUMMARY OUTPUT</t>
  </si>
  <si>
    <t>TCB SUMMARY OUTPUT</t>
  </si>
  <si>
    <t>BVH SUMMARY OUTPUT</t>
  </si>
  <si>
    <t>POW SUMMARY OUTPUT</t>
  </si>
  <si>
    <t>NVL SUMMARY OUTPUT</t>
  </si>
  <si>
    <t>VIC SUMMARY OUTPUT</t>
  </si>
  <si>
    <t>SSI</t>
  </si>
  <si>
    <t>HPG</t>
  </si>
  <si>
    <t>VHM</t>
  </si>
  <si>
    <t>VNM</t>
  </si>
  <si>
    <t>FPT</t>
  </si>
  <si>
    <t>TCB</t>
  </si>
  <si>
    <t>BVH</t>
  </si>
  <si>
    <t>POW</t>
  </si>
  <si>
    <t>NVL</t>
  </si>
  <si>
    <t>VIC</t>
  </si>
  <si>
    <t>Date</t>
  </si>
  <si>
    <t>Rm</t>
  </si>
  <si>
    <t>Rf</t>
  </si>
  <si>
    <t>Ngày</t>
  </si>
  <si>
    <t>VNINDEX</t>
  </si>
  <si>
    <t>Bond rate 10-years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</si>
  <si>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</si>
  <si>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</si>
  <si>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</si>
  <si>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</si>
  <si>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</si>
  <si>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</si>
  <si>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</si>
  <si>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</si>
  <si>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</si>
  <si>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</si>
  <si>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</si>
  <si>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</si>
  <si>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</si>
  <si>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</si>
  <si>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</si>
  <si>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</si>
  <si>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</si>
  <si>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</si>
  <si>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</si>
  <si>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</si>
  <si>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</si>
  <si>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</si>
  <si>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</si>
  <si>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</si>
  <si>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</si>
  <si>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</si>
  <si>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</si>
  <si>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</si>
  <si>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</si>
  <si>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</si>
  <si>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</si>
  <si>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</si>
  <si>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</si>
  <si>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</si>
  <si>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</si>
  <si>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</si>
  <si>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</si>
  <si>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</si>
  <si>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</si>
  <si>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</si>
  <si>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</si>
  <si>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</si>
  <si>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</si>
  <si>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</si>
  <si>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</si>
  <si>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</si>
  <si>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</si>
  <si>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</si>
  <si>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</si>
  <si>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</si>
  <si>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</si>
  <si>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</si>
  <si>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</si>
  <si>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</si>
  <si>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</si>
  <si>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</si>
  <si>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</si>
  <si>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</si>
  <si>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</si>
  <si>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</si>
  <si>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</si>
  <si>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</si>
  <si>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</si>
  <si>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</si>
  <si>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</si>
  <si>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</si>
  <si>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</si>
  <si>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</si>
  <si>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</si>
  <si>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</si>
  <si>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</si>
  <si>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</si>
  <si>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</si>
  <si>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</si>
  <si>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</si>
  <si>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</si>
  <si>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</si>
  <si>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</si>
  <si>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</si>
  <si>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</si>
  <si>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</si>
  <si>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</si>
  <si>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</si>
  <si>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</si>
  <si>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</si>
  <si>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</si>
  <si>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</si>
  <si>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</si>
  <si>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</si>
  <si>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</si>
  <si>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</si>
  <si>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</si>
  <si>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</si>
  <si>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</si>
  <si>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</si>
  <si>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</si>
  <si>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</si>
  <si>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</si>
  <si>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</si>
  <si>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</si>
  <si>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</si>
  <si>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</si>
  <si>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</si>
  <si>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</si>
  <si>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</si>
  <si>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</si>
  <si>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</si>
  <si>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</si>
  <si>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</si>
  <si>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</si>
  <si>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</si>
  <si>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</si>
  <si>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</si>
  <si>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</si>
  <si>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</si>
  <si>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</si>
  <si>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</si>
  <si>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</si>
  <si>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</si>
  <si>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</si>
  <si>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</si>
  <si>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</si>
  <si>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</si>
  <si>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</si>
  <si>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</si>
  <si>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</si>
  <si>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</si>
  <si>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</si>
  <si>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</si>
  <si>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</si>
  <si>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</si>
  <si>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</si>
  <si>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</si>
  <si>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</si>
  <si>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</si>
  <si>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</si>
  <si>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</si>
  <si>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</si>
  <si>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</si>
  <si>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</si>
  <si>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</si>
  <si>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</si>
  <si>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</si>
  <si>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</si>
  <si>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</si>
  <si>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</si>
  <si>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</si>
  <si>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</si>
  <si>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</si>
  <si>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</si>
  <si>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</si>
  <si>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</si>
  <si>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</si>
  <si>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</si>
  <si>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</si>
  <si>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</si>
  <si>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</si>
  <si>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</si>
  <si>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</si>
  <si>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</si>
  <si>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</si>
  <si>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</si>
  <si>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</si>
  <si>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</si>
  <si>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</si>
  <si>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</si>
  <si>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</si>
  <si>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</si>
  <si>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</si>
  <si>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</si>
  <si>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</si>
  <si>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</si>
  <si>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</si>
  <si>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</si>
  <si>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</si>
  <si>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</si>
  <si>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</si>
  <si>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</si>
  <si>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</si>
  <si>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</si>
  <si>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</si>
  <si>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</si>
  <si>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</si>
  <si>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</si>
  <si>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</si>
  <si>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</si>
  <si>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</si>
  <si>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</si>
  <si>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</si>
  <si>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</si>
  <si>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</si>
  <si>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</si>
  <si>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</si>
  <si>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</si>
  <si>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</si>
  <si>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</si>
  <si>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</si>
  <si>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</si>
  <si>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</si>
  <si>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</si>
  <si>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</si>
  <si>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</si>
  <si>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</si>
  <si>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</si>
  <si>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</si>
  <si>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</si>
  <si>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</si>
  <si>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</si>
  <si>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</si>
  <si>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</si>
  <si>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</si>
  <si>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</si>
  <si>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</si>
  <si>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</si>
  <si>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</si>
  <si>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</si>
  <si>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</si>
  <si>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</si>
  <si>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</si>
  <si>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</si>
  <si>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</si>
  <si>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</si>
  <si>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</si>
  <si>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</si>
  <si>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</si>
  <si>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</si>
  <si>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</si>
  <si>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</si>
  <si>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</si>
  <si>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</si>
  <si>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</si>
  <si>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</si>
  <si>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</si>
  <si>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</si>
  <si>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</si>
  <si>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</si>
  <si>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</si>
  <si>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</si>
  <si>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</si>
  <si>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</si>
  <si>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</si>
  <si>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</si>
  <si>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</si>
  <si>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</si>
  <si>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</si>
  <si>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</si>
  <si>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</si>
  <si>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</si>
  <si>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</si>
  <si>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</si>
  <si>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</si>
  <si>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</si>
  <si>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</si>
  <si>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</si>
  <si>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</si>
  <si>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</si>
  <si>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</si>
  <si>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</si>
  <si>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</si>
  <si>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</si>
  <si>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</si>
  <si>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</si>
  <si>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</si>
  <si>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</si>
  <si>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</si>
  <si>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</si>
  <si>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</si>
  <si>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</si>
  <si>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</si>
  <si>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</si>
  <si>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</si>
  <si>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</si>
  <si>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</si>
  <si>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</si>
  <si>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</si>
  <si>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</si>
  <si>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</si>
  <si>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</si>
  <si>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</si>
  <si>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</si>
  <si>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</si>
  <si>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</si>
  <si>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</si>
  <si>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</si>
  <si>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</si>
  <si>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</si>
  <si>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</si>
  <si>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</si>
  <si>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</si>
  <si>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</si>
  <si>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</si>
  <si>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</si>
  <si>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</si>
  <si>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</si>
  <si>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</si>
  <si>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</si>
  <si>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</si>
  <si>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</si>
  <si>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</si>
  <si>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</si>
  <si>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</si>
  <si>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</si>
  <si>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</si>
  <si>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</si>
  <si>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</si>
  <si>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</si>
  <si>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</si>
  <si>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</si>
  <si>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</si>
  <si>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</si>
  <si>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</si>
  <si>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</si>
  <si>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</si>
  <si>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</si>
  <si>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</si>
  <si>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</si>
  <si>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</si>
  <si>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</si>
  <si>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</si>
  <si>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</si>
  <si>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</si>
  <si>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</si>
  <si>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</si>
  <si>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</si>
  <si>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</si>
  <si>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</si>
  <si>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</si>
  <si>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</si>
  <si>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</si>
  <si>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</si>
  <si>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</si>
  <si>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</si>
  <si>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</si>
  <si>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</si>
  <si>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</si>
  <si>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</si>
  <si>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</si>
  <si>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</si>
  <si>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</si>
  <si>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</si>
  <si>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</si>
  <si>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</si>
  <si>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</si>
  <si>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</si>
  <si>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</si>
  <si>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</si>
  <si>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</si>
  <si>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</si>
  <si>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</si>
  <si>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</si>
  <si>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</si>
  <si>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</si>
  <si>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</si>
  <si>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</si>
  <si>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</si>
  <si>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</si>
  <si>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</si>
  <si>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</si>
  <si>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</si>
  <si>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</si>
  <si>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</si>
  <si>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</si>
  <si>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</si>
  <si>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</si>
  <si>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</si>
  <si>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</si>
  <si>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</si>
  <si>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</si>
  <si>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</si>
  <si>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</si>
  <si>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</si>
  <si>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</si>
  <si>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</si>
  <si>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</si>
  <si>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</si>
  <si>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</si>
  <si>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</si>
  <si>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</si>
  <si>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</si>
  <si>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</si>
  <si>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</si>
  <si>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</si>
  <si>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</si>
  <si>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</si>
  <si>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</si>
  <si>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</si>
  <si>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</si>
  <si>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</si>
  <si>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</si>
  <si>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</si>
  <si>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</si>
  <si>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</si>
  <si>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</si>
  <si>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</si>
  <si>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</si>
  <si>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</si>
  <si>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</si>
  <si>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</si>
  <si>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</si>
  <si>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</si>
  <si>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</si>
  <si>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</si>
  <si>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</si>
  <si>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</si>
  <si>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</si>
  <si>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</si>
  <si>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</si>
  <si>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</si>
  <si>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</si>
  <si>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</si>
  <si>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</si>
  <si>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</si>
  <si>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</si>
  <si>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</si>
  <si>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</si>
  <si>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</si>
  <si>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</si>
  <si>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</si>
  <si>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</si>
  <si>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</si>
  <si>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</si>
  <si>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</si>
  <si>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</si>
  <si>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</si>
  <si>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</si>
  <si>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</si>
  <si>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</si>
  <si>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</si>
  <si>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</si>
  <si>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</si>
  <si>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</si>
  <si>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</si>
  <si>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</si>
  <si>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</si>
  <si>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</si>
  <si>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</si>
  <si>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</si>
  <si>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</si>
  <si>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</si>
  <si>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</si>
  <si>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</si>
  <si>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</si>
  <si>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</si>
  <si>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</si>
  <si>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</si>
  <si>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</si>
  <si>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</si>
  <si>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</si>
  <si>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</si>
  <si>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</si>
  <si>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</si>
  <si>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</si>
  <si>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</si>
  <si>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</si>
  <si>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</si>
  <si>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</si>
  <si>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</si>
  <si>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</si>
  <si>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</si>
  <si>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</si>
  <si>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</si>
  <si>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</si>
  <si>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</si>
  <si>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</si>
  <si>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</si>
  <si>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</si>
  <si>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</si>
  <si>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</si>
  <si>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</si>
  <si>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</si>
  <si>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</si>
  <si>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</si>
  <si>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</si>
  <si>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</si>
  <si>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</si>
  <si>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</si>
  <si>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</si>
  <si>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</si>
  <si>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</si>
  <si>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</si>
  <si>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</si>
  <si>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</si>
  <si>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</si>
  <si>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</si>
  <si>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</si>
  <si>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</si>
  <si>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</si>
  <si>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</si>
  <si>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</si>
  <si>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</si>
  <si>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</si>
  <si>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</si>
  <si>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</si>
  <si>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</si>
  <si>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</si>
  <si>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</si>
  <si>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</si>
  <si>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</si>
  <si>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</si>
  <si>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</si>
  <si>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</si>
  <si>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</si>
  <si>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</si>
  <si>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</si>
  <si>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</si>
  <si>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</si>
  <si>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</si>
  <si>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</si>
  <si>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</si>
  <si>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</si>
  <si>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</si>
  <si>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</si>
  <si>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</si>
  <si>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</si>
  <si>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</si>
  <si>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</si>
  <si>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</si>
  <si>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</si>
  <si>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</si>
  <si>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</si>
  <si>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</si>
  <si>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</si>
  <si>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</si>
  <si>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</si>
  <si>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</si>
  <si>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</si>
  <si>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</si>
  <si>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</si>
  <si>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</si>
  <si>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</si>
  <si>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</si>
  <si>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</si>
  <si>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</si>
  <si>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</si>
  <si>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</si>
  <si>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</si>
  <si>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</si>
  <si>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</si>
  <si>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</si>
  <si>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</si>
  <si>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</si>
  <si>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</si>
  <si>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</si>
  <si>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</si>
  <si>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</si>
  <si>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</si>
  <si>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</si>
  <si>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</si>
  <si>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</si>
  <si>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</si>
  <si>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</si>
  <si>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</si>
  <si>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</si>
  <si>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</si>
  <si>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</si>
  <si>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</si>
  <si>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</si>
  <si>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</si>
  <si>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</si>
  <si>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</si>
  <si>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</si>
  <si>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</si>
  <si>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</si>
  <si>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</si>
  <si>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</si>
  <si>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</si>
  <si>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</si>
  <si>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</si>
  <si>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</si>
  <si>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</si>
  <si>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</si>
  <si>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</si>
  <si>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</si>
  <si>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</si>
  <si>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</si>
  <si>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</si>
  <si>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</si>
  <si>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</si>
  <si>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</si>
  <si>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</si>
  <si>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</si>
  <si>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</si>
  <si>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</si>
  <si>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</si>
  <si>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</si>
  <si>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</si>
  <si>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</si>
  <si>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</si>
  <si>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</si>
  <si>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</si>
  <si>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</si>
  <si>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</si>
  <si>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</si>
  <si>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25/12/2019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</si>
  <si>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</si>
  <si>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</si>
  <si>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</si>
  <si>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</si>
  <si>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</si>
  <si>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</si>
  <si>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</si>
  <si>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</si>
  <si>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</si>
  <si>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</si>
  <si>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</si>
  <si>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</si>
  <si>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</si>
  <si>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</si>
  <si>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</si>
  <si>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</si>
  <si>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</si>
  <si>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</si>
  <si>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</si>
  <si>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</si>
  <si>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</si>
  <si>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</si>
  <si>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</si>
  <si>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</si>
  <si>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</si>
  <si>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</si>
  <si>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</si>
  <si>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</si>
  <si>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</si>
  <si>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</si>
  <si>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</si>
  <si>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</si>
  <si>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</si>
  <si>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</si>
  <si>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</si>
  <si>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</si>
  <si>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</si>
  <si>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</si>
  <si>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</si>
  <si>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</si>
  <si>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</si>
  <si>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</si>
  <si>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</si>
  <si>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</si>
  <si>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</si>
  <si>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</si>
  <si>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</si>
  <si>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</si>
  <si>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</si>
  <si>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</si>
  <si>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</si>
  <si>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</si>
  <si>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</si>
  <si>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</si>
  <si>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</si>
  <si>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</si>
  <si>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</si>
  <si>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</si>
  <si>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</si>
  <si>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</si>
  <si>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</si>
  <si>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</si>
  <si>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</si>
  <si>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</si>
  <si>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</si>
  <si>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</si>
  <si>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</si>
  <si>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</si>
  <si>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</si>
  <si>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</si>
  <si>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</si>
  <si>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</si>
  <si>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</si>
  <si>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</si>
  <si>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</si>
  <si>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</si>
  <si>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</si>
  <si>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</si>
  <si>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</si>
  <si>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</si>
  <si>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</si>
  <si>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</si>
  <si>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</si>
  <si>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</si>
  <si>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</si>
  <si>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</si>
  <si>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</si>
  <si>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</si>
  <si>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</si>
  <si>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</si>
  <si>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</si>
  <si>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</si>
  <si>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</si>
  <si>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</si>
  <si>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</si>
  <si>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</si>
  <si>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</si>
  <si>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</si>
  <si>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</si>
  <si>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</si>
  <si>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</si>
  <si>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</si>
  <si>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</si>
  <si>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</si>
  <si>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</si>
  <si>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</si>
  <si>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</si>
  <si>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</si>
  <si>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</si>
  <si>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</si>
  <si>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</si>
  <si>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</si>
  <si>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</si>
  <si>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</si>
  <si>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</si>
  <si>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</si>
  <si>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</si>
  <si>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</si>
  <si>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</si>
  <si>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</si>
  <si>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</si>
  <si>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</si>
  <si>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</si>
  <si>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</si>
  <si>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</si>
  <si>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</si>
  <si>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</si>
  <si>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</si>
  <si>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</si>
  <si>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</si>
  <si>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</si>
  <si>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</si>
  <si>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</si>
  <si>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</si>
  <si>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</si>
  <si>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</si>
  <si>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</si>
  <si>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</si>
  <si>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</si>
  <si>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</si>
  <si>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</si>
  <si>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</si>
  <si>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</si>
  <si>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</si>
  <si>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</si>
  <si>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</si>
  <si>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</si>
  <si>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</si>
  <si>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</si>
  <si>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</si>
  <si>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</si>
  <si>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</si>
  <si>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</si>
  <si>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</si>
  <si>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</si>
  <si>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</si>
  <si>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</si>
  <si>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</si>
  <si>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Rm-Rf</t>
  </si>
  <si>
    <t>Code</t>
  </si>
  <si>
    <t>Standard deviation</t>
  </si>
  <si>
    <t>COVARIANCE MATRIX</t>
  </si>
  <si>
    <t>Forecast</t>
  </si>
  <si>
    <t>Risk premium</t>
  </si>
  <si>
    <t>Sharp ratio</t>
  </si>
  <si>
    <t>Various points along the efficient frontier.</t>
  </si>
  <si>
    <t>SD</t>
  </si>
  <si>
    <t>Risk pre</t>
  </si>
  <si>
    <t>CAL</t>
  </si>
  <si>
    <t>Sharpe</t>
  </si>
  <si>
    <r>
      <t>R</t>
    </r>
    <r>
      <rPr>
        <sz val="10"/>
        <color theme="0"/>
        <rFont val="Calibri"/>
        <family val="2"/>
        <charset val="163"/>
        <scheme val="minor"/>
      </rPr>
      <t xml:space="preserve">SSI </t>
    </r>
    <r>
      <rPr>
        <sz val="11"/>
        <color theme="0"/>
        <rFont val="Calibri"/>
        <family val="2"/>
        <charset val="163"/>
        <scheme val="minor"/>
      </rPr>
      <t>-Rf</t>
    </r>
  </si>
  <si>
    <r>
      <t>R</t>
    </r>
    <r>
      <rPr>
        <sz val="10"/>
        <color theme="0"/>
        <rFont val="Calibri"/>
        <family val="2"/>
        <charset val="163"/>
        <scheme val="minor"/>
      </rPr>
      <t xml:space="preserve">HPG </t>
    </r>
    <r>
      <rPr>
        <sz val="11"/>
        <color theme="0"/>
        <rFont val="Calibri"/>
        <family val="2"/>
        <charset val="163"/>
        <scheme val="minor"/>
      </rPr>
      <t>-Rf</t>
    </r>
  </si>
  <si>
    <r>
      <t>R</t>
    </r>
    <r>
      <rPr>
        <sz val="10"/>
        <color theme="0"/>
        <rFont val="Calibri"/>
        <family val="2"/>
        <charset val="163"/>
        <scheme val="minor"/>
      </rPr>
      <t xml:space="preserve">VHM </t>
    </r>
    <r>
      <rPr>
        <sz val="11"/>
        <color theme="0"/>
        <rFont val="Calibri"/>
        <family val="2"/>
        <charset val="163"/>
        <scheme val="minor"/>
      </rPr>
      <t>-Rf</t>
    </r>
  </si>
  <si>
    <r>
      <t>R</t>
    </r>
    <r>
      <rPr>
        <sz val="10"/>
        <color theme="0"/>
        <rFont val="Calibri"/>
        <family val="2"/>
        <charset val="163"/>
        <scheme val="minor"/>
      </rPr>
      <t xml:space="preserve">VNM </t>
    </r>
    <r>
      <rPr>
        <sz val="11"/>
        <color theme="0"/>
        <rFont val="Calibri"/>
        <family val="2"/>
        <charset val="163"/>
        <scheme val="minor"/>
      </rPr>
      <t>-Rf</t>
    </r>
  </si>
  <si>
    <r>
      <t>R</t>
    </r>
    <r>
      <rPr>
        <sz val="10"/>
        <color theme="0"/>
        <rFont val="Calibri"/>
        <family val="2"/>
        <charset val="163"/>
        <scheme val="minor"/>
      </rPr>
      <t xml:space="preserve">FPT </t>
    </r>
    <r>
      <rPr>
        <sz val="11"/>
        <color theme="0"/>
        <rFont val="Calibri"/>
        <family val="2"/>
        <charset val="163"/>
        <scheme val="minor"/>
      </rPr>
      <t>-Rf</t>
    </r>
  </si>
  <si>
    <r>
      <t>R</t>
    </r>
    <r>
      <rPr>
        <sz val="10"/>
        <color theme="0"/>
        <rFont val="Calibri"/>
        <family val="2"/>
        <charset val="163"/>
        <scheme val="minor"/>
      </rPr>
      <t xml:space="preserve">TCB </t>
    </r>
    <r>
      <rPr>
        <sz val="11"/>
        <color theme="0"/>
        <rFont val="Calibri"/>
        <family val="2"/>
        <charset val="163"/>
        <scheme val="minor"/>
      </rPr>
      <t>-Rf</t>
    </r>
  </si>
  <si>
    <r>
      <t>R</t>
    </r>
    <r>
      <rPr>
        <sz val="10"/>
        <color theme="0"/>
        <rFont val="Calibri"/>
        <family val="2"/>
        <charset val="163"/>
        <scheme val="minor"/>
      </rPr>
      <t xml:space="preserve">BVH </t>
    </r>
    <r>
      <rPr>
        <sz val="11"/>
        <color theme="0"/>
        <rFont val="Calibri"/>
        <family val="2"/>
        <charset val="163"/>
        <scheme val="minor"/>
      </rPr>
      <t>-Rf</t>
    </r>
  </si>
  <si>
    <r>
      <t>R</t>
    </r>
    <r>
      <rPr>
        <sz val="10"/>
        <color theme="0"/>
        <rFont val="Calibri"/>
        <family val="2"/>
        <charset val="163"/>
        <scheme val="minor"/>
      </rPr>
      <t xml:space="preserve">POW </t>
    </r>
    <r>
      <rPr>
        <sz val="11"/>
        <color theme="0"/>
        <rFont val="Calibri"/>
        <family val="2"/>
        <charset val="163"/>
        <scheme val="minor"/>
      </rPr>
      <t>-Rf</t>
    </r>
  </si>
  <si>
    <r>
      <t>R</t>
    </r>
    <r>
      <rPr>
        <sz val="10"/>
        <color theme="0"/>
        <rFont val="Calibri"/>
        <family val="2"/>
        <charset val="163"/>
        <scheme val="minor"/>
      </rPr>
      <t xml:space="preserve">NVL </t>
    </r>
    <r>
      <rPr>
        <sz val="11"/>
        <color theme="0"/>
        <rFont val="Calibri"/>
        <family val="2"/>
        <charset val="163"/>
        <scheme val="minor"/>
      </rPr>
      <t>-Rf</t>
    </r>
  </si>
  <si>
    <r>
      <t>R</t>
    </r>
    <r>
      <rPr>
        <sz val="10"/>
        <color theme="0"/>
        <rFont val="Calibri"/>
        <family val="2"/>
        <charset val="163"/>
        <scheme val="minor"/>
      </rPr>
      <t xml:space="preserve">VIC </t>
    </r>
    <r>
      <rPr>
        <sz val="11"/>
        <color theme="0"/>
        <rFont val="Calibri"/>
        <family val="2"/>
        <charset val="163"/>
        <scheme val="minor"/>
      </rPr>
      <t>-Rf</t>
    </r>
  </si>
  <si>
    <t>Weight</t>
  </si>
  <si>
    <t>Min var porfolio</t>
  </si>
  <si>
    <t>Optimal porfolio</t>
  </si>
  <si>
    <t>Excess return</t>
  </si>
  <si>
    <r>
      <rPr>
        <sz val="11"/>
        <color theme="1"/>
        <rFont val="Arial"/>
        <family val="2"/>
        <charset val="163"/>
      </rPr>
      <t>σ</t>
    </r>
    <r>
      <rPr>
        <sz val="11"/>
        <color theme="1"/>
        <rFont val="Calibri"/>
        <family val="2"/>
        <scheme val="minor"/>
      </rPr>
      <t>VNINDEX</t>
    </r>
  </si>
  <si>
    <t>Year</t>
  </si>
  <si>
    <t>Grand Total</t>
  </si>
  <si>
    <t>2019</t>
  </si>
  <si>
    <t>2020</t>
  </si>
  <si>
    <t>2021</t>
  </si>
  <si>
    <t>2022</t>
  </si>
  <si>
    <t>Average of Rf</t>
  </si>
  <si>
    <t>Risk aversion</t>
  </si>
  <si>
    <t>σM</t>
  </si>
  <si>
    <t xml:space="preserve">Forecast </t>
  </si>
  <si>
    <t xml:space="preserve">Rf in 2022 </t>
  </si>
  <si>
    <t>E(rM)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</si>
</sst>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"/>
    <numFmt numFmtId="167" formatCode="0.0%"/>
    <numFmt numFmtId="168" formatCode="0.00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 tint="-0.499984740745262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0"/>
      <color theme="0"/>
      <name val="Calibri"/>
      <family val="2"/>
      <charset val="163"/>
      <scheme val="minor"/>
    </font>
    <font>
      <sz val="11"/>
      <color theme="1"/>
      <name val="Arial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1" xfId="0" applyFont="1" applyBorder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3" borderId="5" xfId="0" applyFill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2" fillId="0" borderId="11" xfId="0" applyFont="1" applyBorder="1" applyAlignment="1">
      <alignment horizontal="centerContinuous"/>
    </xf>
    <xf numFmtId="0" fontId="0" fillId="0" borderId="12" xfId="0" applyBorder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5" xfId="0" applyBorder="1"/>
    <xf numFmtId="2" fontId="0" fillId="0" borderId="5" xfId="0" applyNumberFormat="1" applyBorder="1"/>
    <xf numFmtId="166" fontId="0" fillId="0" borderId="5" xfId="0" applyNumberFormat="1" applyBorder="1"/>
    <xf numFmtId="166" fontId="0" fillId="3" borderId="5" xfId="0" applyNumberFormat="1" applyFill="1" applyBorder="1"/>
    <xf numFmtId="0" fontId="5" fillId="0" borderId="0" xfId="0" applyFont="1"/>
    <xf numFmtId="0" fontId="1" fillId="0" borderId="5" xfId="0" applyFont="1" applyBorder="1"/>
    <xf numFmtId="0" fontId="6" fillId="0" borderId="0" xfId="0" applyFont="1"/>
    <xf numFmtId="10" fontId="7" fillId="2" borderId="3" xfId="1" applyNumberFormat="1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10" fontId="0" fillId="0" borderId="5" xfId="0" applyNumberFormat="1" applyBorder="1"/>
    <xf numFmtId="9" fontId="0" fillId="0" borderId="5" xfId="0" applyNumberFormat="1" applyBorder="1"/>
    <xf numFmtId="0" fontId="0" fillId="0" borderId="17" xfId="0" applyBorder="1"/>
    <xf numFmtId="166" fontId="0" fillId="0" borderId="18" xfId="0" applyNumberFormat="1" applyBorder="1"/>
    <xf numFmtId="166" fontId="0" fillId="0" borderId="19" xfId="0" applyNumberFormat="1" applyBorder="1"/>
    <xf numFmtId="0" fontId="0" fillId="0" borderId="20" xfId="0" applyBorder="1"/>
    <xf numFmtId="166" fontId="0" fillId="0" borderId="0" xfId="0" applyNumberFormat="1" applyBorder="1"/>
    <xf numFmtId="166" fontId="0" fillId="0" borderId="21" xfId="0" applyNumberFormat="1" applyBorder="1"/>
    <xf numFmtId="0" fontId="0" fillId="0" borderId="22" xfId="0" applyBorder="1"/>
    <xf numFmtId="166" fontId="0" fillId="0" borderId="23" xfId="0" applyNumberFormat="1" applyBorder="1"/>
    <xf numFmtId="166" fontId="0" fillId="0" borderId="24" xfId="0" applyNumberFormat="1" applyBorder="1"/>
    <xf numFmtId="14" fontId="4" fillId="2" borderId="26" xfId="0" applyNumberFormat="1" applyFont="1" applyFill="1" applyBorder="1"/>
    <xf numFmtId="2" fontId="4" fillId="2" borderId="26" xfId="0" applyNumberFormat="1" applyFont="1" applyFill="1" applyBorder="1"/>
    <xf numFmtId="0" fontId="4" fillId="2" borderId="26" xfId="0" applyNumberFormat="1" applyFont="1" applyFill="1" applyBorder="1"/>
    <xf numFmtId="14" fontId="4" fillId="2" borderId="27" xfId="0" applyNumberFormat="1" applyFont="1" applyFill="1" applyBorder="1"/>
    <xf numFmtId="166" fontId="0" fillId="0" borderId="28" xfId="0" applyNumberFormat="1" applyBorder="1"/>
    <xf numFmtId="166" fontId="0" fillId="0" borderId="16" xfId="0" applyNumberFormat="1" applyBorder="1"/>
    <xf numFmtId="2" fontId="4" fillId="2" borderId="32" xfId="0" applyNumberFormat="1" applyFont="1" applyFill="1" applyBorder="1"/>
    <xf numFmtId="14" fontId="4" fillId="2" borderId="33" xfId="0" applyNumberFormat="1" applyFont="1" applyFill="1" applyBorder="1"/>
    <xf numFmtId="2" fontId="4" fillId="2" borderId="33" xfId="0" applyNumberFormat="1" applyFont="1" applyFill="1" applyBorder="1"/>
    <xf numFmtId="0" fontId="4" fillId="2" borderId="33" xfId="0" applyNumberFormat="1" applyFont="1" applyFill="1" applyBorder="1"/>
    <xf numFmtId="14" fontId="4" fillId="2" borderId="34" xfId="0" applyNumberFormat="1" applyFont="1" applyFill="1" applyBorder="1"/>
    <xf numFmtId="14" fontId="4" fillId="4" borderId="5" xfId="0" applyNumberFormat="1" applyFont="1" applyFill="1" applyBorder="1"/>
    <xf numFmtId="0" fontId="0" fillId="0" borderId="18" xfId="0" applyBorder="1"/>
    <xf numFmtId="165" fontId="0" fillId="0" borderId="18" xfId="0" applyNumberFormat="1" applyBorder="1"/>
    <xf numFmtId="165" fontId="0" fillId="0" borderId="19" xfId="0" applyNumberFormat="1" applyBorder="1"/>
    <xf numFmtId="164" fontId="0" fillId="0" borderId="0" xfId="0" applyNumberFormat="1" applyBorder="1"/>
    <xf numFmtId="164" fontId="0" fillId="0" borderId="21" xfId="0" applyNumberFormat="1" applyBorder="1"/>
    <xf numFmtId="1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0" fontId="4" fillId="2" borderId="25" xfId="0" applyFont="1" applyFill="1" applyBorder="1"/>
    <xf numFmtId="2" fontId="4" fillId="2" borderId="35" xfId="0" applyNumberFormat="1" applyFont="1" applyFill="1" applyBorder="1"/>
    <xf numFmtId="14" fontId="4" fillId="2" borderId="35" xfId="0" applyNumberFormat="1" applyFont="1" applyFill="1" applyBorder="1"/>
    <xf numFmtId="0" fontId="4" fillId="2" borderId="35" xfId="0" applyNumberFormat="1" applyFont="1" applyFill="1" applyBorder="1"/>
    <xf numFmtId="14" fontId="4" fillId="2" borderId="36" xfId="0" applyNumberFormat="1" applyFont="1" applyFill="1" applyBorder="1"/>
    <xf numFmtId="0" fontId="0" fillId="0" borderId="15" xfId="0" applyBorder="1"/>
    <xf numFmtId="165" fontId="0" fillId="0" borderId="21" xfId="0" applyNumberFormat="1" applyBorder="1"/>
    <xf numFmtId="0" fontId="0" fillId="0" borderId="24" xfId="0" applyBorder="1"/>
    <xf numFmtId="0" fontId="0" fillId="0" borderId="19" xfId="0" applyBorder="1"/>
    <xf numFmtId="0" fontId="0" fillId="0" borderId="21" xfId="0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166" fontId="0" fillId="0" borderId="18" xfId="0" applyNumberFormat="1" applyFill="1" applyBorder="1"/>
    <xf numFmtId="166" fontId="0" fillId="0" borderId="0" xfId="0" applyNumberFormat="1" applyFill="1" applyBorder="1"/>
    <xf numFmtId="166" fontId="0" fillId="0" borderId="23" xfId="0" applyNumberFormat="1" applyFill="1" applyBorder="1"/>
    <xf numFmtId="165" fontId="0" fillId="0" borderId="24" xfId="0" applyNumberFormat="1" applyBorder="1"/>
    <xf numFmtId="166" fontId="0" fillId="5" borderId="18" xfId="0" applyNumberFormat="1" applyFill="1" applyBorder="1"/>
    <xf numFmtId="166" fontId="0" fillId="5" borderId="0" xfId="0" applyNumberFormat="1" applyFill="1" applyBorder="1"/>
    <xf numFmtId="166" fontId="0" fillId="5" borderId="23" xfId="0" applyNumberFormat="1" applyFill="1" applyBorder="1"/>
    <xf numFmtId="0" fontId="1" fillId="0" borderId="0" xfId="0" applyFont="1"/>
    <xf numFmtId="166" fontId="0" fillId="0" borderId="0" xfId="0" applyNumberFormat="1" applyBorder="1" applyAlignment="1">
      <alignment wrapText="1"/>
    </xf>
    <xf numFmtId="164" fontId="0" fillId="0" borderId="0" xfId="0" applyNumberFormat="1" applyFill="1" applyBorder="1" applyAlignment="1"/>
    <xf numFmtId="164" fontId="0" fillId="0" borderId="19" xfId="0" applyNumberFormat="1" applyBorder="1"/>
    <xf numFmtId="165" fontId="0" fillId="0" borderId="18" xfId="0" applyNumberFormat="1" applyFill="1" applyBorder="1"/>
    <xf numFmtId="165" fontId="0" fillId="0" borderId="0" xfId="0" applyNumberFormat="1" applyFill="1" applyBorder="1"/>
    <xf numFmtId="165" fontId="0" fillId="0" borderId="23" xfId="0" applyNumberFormat="1" applyFill="1" applyBorder="1"/>
    <xf numFmtId="9" fontId="0" fillId="0" borderId="0" xfId="0" applyNumberFormat="1" applyBorder="1"/>
    <xf numFmtId="0" fontId="1" fillId="0" borderId="0" xfId="0" applyFont="1" applyAlignment="1">
      <alignment wrapText="1"/>
    </xf>
    <xf numFmtId="0" fontId="0" fillId="5" borderId="18" xfId="0" applyFill="1" applyBorder="1"/>
    <xf numFmtId="0" fontId="0" fillId="5" borderId="0" xfId="0" applyFill="1" applyBorder="1"/>
    <xf numFmtId="0" fontId="0" fillId="5" borderId="23" xfId="0" applyFill="1" applyBorder="1"/>
    <xf numFmtId="166" fontId="0" fillId="0" borderId="17" xfId="0" applyNumberFormat="1" applyFill="1" applyBorder="1"/>
    <xf numFmtId="166" fontId="0" fillId="0" borderId="19" xfId="0" applyNumberFormat="1" applyFill="1" applyBorder="1"/>
    <xf numFmtId="166" fontId="0" fillId="0" borderId="20" xfId="0" applyNumberFormat="1" applyFill="1" applyBorder="1"/>
    <xf numFmtId="166" fontId="0" fillId="0" borderId="21" xfId="0" applyNumberFormat="1" applyFill="1" applyBorder="1"/>
    <xf numFmtId="166" fontId="0" fillId="0" borderId="22" xfId="0" applyNumberFormat="1" applyFill="1" applyBorder="1"/>
    <xf numFmtId="166" fontId="0" fillId="0" borderId="24" xfId="0" applyNumberFormat="1" applyFill="1" applyBorder="1"/>
    <xf numFmtId="166" fontId="0" fillId="0" borderId="15" xfId="0" applyNumberFormat="1" applyBorder="1"/>
    <xf numFmtId="164" fontId="0" fillId="0" borderId="21" xfId="0" applyNumberFormat="1" applyFill="1" applyBorder="1" applyAlignment="1"/>
    <xf numFmtId="0" fontId="0" fillId="0" borderId="0" xfId="0" applyAlignment="1">
      <alignment horizontal="left"/>
    </xf>
    <xf numFmtId="168" fontId="0" fillId="0" borderId="0" xfId="0" applyNumberFormat="1"/>
    <xf numFmtId="9" fontId="0" fillId="0" borderId="0" xfId="0" pivotButton="1" applyNumberFormat="1"/>
    <xf numFmtId="0" fontId="6" fillId="3" borderId="5" xfId="0" applyFont="1" applyFill="1" applyBorder="1"/>
    <xf numFmtId="0" fontId="4" fillId="2" borderId="3" xfId="0" applyFont="1" applyFill="1" applyBorder="1"/>
    <xf numFmtId="14" fontId="0" fillId="6" borderId="3" xfId="0" applyNumberFormat="1" applyFont="1" applyFill="1" applyBorder="1"/>
    <xf numFmtId="14" fontId="0" fillId="0" borderId="3" xfId="0" applyNumberFormat="1" applyFont="1" applyBorder="1"/>
    <xf numFmtId="0" fontId="1" fillId="0" borderId="6" xfId="0" applyFont="1" applyBorder="1" applyAlignment="1">
      <alignment horizontal="left"/>
    </xf>
    <xf numFmtId="0" fontId="0" fillId="0" borderId="37" xfId="0" applyBorder="1" applyAlignment="1">
      <alignment horizontal="left"/>
    </xf>
    <xf numFmtId="167" fontId="0" fillId="0" borderId="38" xfId="0" applyNumberFormat="1" applyBorder="1"/>
    <xf numFmtId="166" fontId="0" fillId="0" borderId="38" xfId="1" applyNumberFormat="1" applyFont="1" applyBorder="1"/>
    <xf numFmtId="0" fontId="0" fillId="0" borderId="37" xfId="0" applyBorder="1"/>
    <xf numFmtId="166" fontId="0" fillId="0" borderId="38" xfId="0" applyNumberFormat="1" applyBorder="1"/>
    <xf numFmtId="0" fontId="0" fillId="0" borderId="39" xfId="0" applyBorder="1"/>
    <xf numFmtId="167" fontId="0" fillId="0" borderId="40" xfId="1" applyNumberFormat="1" applyFont="1" applyBorder="1"/>
    <xf numFmtId="166" fontId="0" fillId="0" borderId="40" xfId="0" applyNumberFormat="1" applyBorder="1"/>
    <xf numFmtId="2" fontId="4" fillId="2" borderId="25" xfId="0" applyNumberFormat="1" applyFont="1" applyFill="1" applyBorder="1"/>
    <xf numFmtId="166" fontId="0" fillId="0" borderId="22" xfId="0" applyNumberFormat="1" applyBorder="1"/>
    <xf numFmtId="14" fontId="4" fillId="4" borderId="15" xfId="0" applyNumberFormat="1" applyFont="1" applyFill="1" applyBorder="1"/>
    <xf numFmtId="166" fontId="0" fillId="0" borderId="20" xfId="0" applyNumberForma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Normal" xfId="0" builtinId="0"/>
    <cellStyle name="Percent" xfId="1" builtinId="5"/>
  </cellStyles>
  <dxfs count="42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168" formatCode="0.00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3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Optimal 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'Optimal portfolio'!$B$36:$N$36</c:f>
              <c:numCache>
                <c:formatCode>0.000</c:formatCode>
                <c:ptCount val="13"/>
                <c:pt idx="0">
                  <c:v>1.3142916065802262E-2</c:v>
                </c:pt>
                <c:pt idx="1">
                  <c:v>1.2117385635678782E-2</c:v>
                </c:pt>
                <c:pt idx="2">
                  <c:v>1.1376851941754286E-2</c:v>
                </c:pt>
                <c:pt idx="3" formatCode="General">
                  <c:v>1.0921400799036945E-2</c:v>
                </c:pt>
                <c:pt idx="4">
                  <c:v>1.0961608314951021E-2</c:v>
                </c:pt>
                <c:pt idx="5">
                  <c:v>1.1326053518686164E-2</c:v>
                </c:pt>
                <c:pt idx="6">
                  <c:v>1.2037824412104998E-2</c:v>
                </c:pt>
                <c:pt idx="7" formatCode="0.0000">
                  <c:v>1.2506576988450632E-2</c:v>
                </c:pt>
                <c:pt idx="8" formatCode="General">
                  <c:v>1.4048295087706719E-2</c:v>
                </c:pt>
                <c:pt idx="9">
                  <c:v>1.4271969676935519E-2</c:v>
                </c:pt>
                <c:pt idx="10">
                  <c:v>1.5679274302406728E-2</c:v>
                </c:pt>
                <c:pt idx="11">
                  <c:v>1.7219095452640564E-2</c:v>
                </c:pt>
                <c:pt idx="12">
                  <c:v>1.8858997333228631E-2</c:v>
                </c:pt>
              </c:numCache>
            </c:numRef>
          </c:xVal>
          <c:yVal>
            <c:numRef>
              <c:f>'Optimal portfolio'!$B$35:$N$35</c:f>
              <c:numCache>
                <c:formatCode>General</c:formatCode>
                <c:ptCount val="13"/>
                <c:pt idx="0">
                  <c:v>3.0000000174040947E-3</c:v>
                </c:pt>
                <c:pt idx="1">
                  <c:v>4.0000000175687486E-3</c:v>
                </c:pt>
                <c:pt idx="2">
                  <c:v>5.0000000178684039E-3</c:v>
                </c:pt>
                <c:pt idx="3">
                  <c:v>6.5468526507941657E-3</c:v>
                </c:pt>
                <c:pt idx="4">
                  <c:v>7.0000000002361992E-3</c:v>
                </c:pt>
                <c:pt idx="5" formatCode="0.000">
                  <c:v>8.0000000052712766E-3</c:v>
                </c:pt>
                <c:pt idx="6" formatCode="0.000">
                  <c:v>9.0000000190320478E-3</c:v>
                </c:pt>
                <c:pt idx="7" formatCode="0.0000">
                  <c:v>9.5000000141673147E-3</c:v>
                </c:pt>
                <c:pt idx="8">
                  <c:v>1.0829591357640051E-2</c:v>
                </c:pt>
                <c:pt idx="9" formatCode="0.000">
                  <c:v>1.1000000015020168E-2</c:v>
                </c:pt>
                <c:pt idx="10" formatCode="0.000">
                  <c:v>1.2000000007319317E-2</c:v>
                </c:pt>
                <c:pt idx="11" formatCode="0.000">
                  <c:v>1.300000002521989E-2</c:v>
                </c:pt>
                <c:pt idx="12" formatCode="0.000">
                  <c:v>1.4000000031600237E-2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7C7-4715-B69F-6245E3C6172E}"/>
            </c:ext>
          </c:extLst>
        </c:ser>
        <c:ser>
          <c:idx val="1"/>
          <c:order val="1"/>
          <c:tx>
            <c:v>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'Optimal portfolio'!$B$36:$N$36</c:f>
              <c:numCache>
                <c:formatCode>0.000</c:formatCode>
                <c:ptCount val="13"/>
                <c:pt idx="0">
                  <c:v>1.3142916065802262E-2</c:v>
                </c:pt>
                <c:pt idx="1">
                  <c:v>1.2117385635678782E-2</c:v>
                </c:pt>
                <c:pt idx="2">
                  <c:v>1.1376851941754286E-2</c:v>
                </c:pt>
                <c:pt idx="3" formatCode="General">
                  <c:v>1.0921400799036945E-2</c:v>
                </c:pt>
                <c:pt idx="4">
                  <c:v>1.0961608314951021E-2</c:v>
                </c:pt>
                <c:pt idx="5">
                  <c:v>1.1326053518686164E-2</c:v>
                </c:pt>
                <c:pt idx="6">
                  <c:v>1.2037824412104998E-2</c:v>
                </c:pt>
                <c:pt idx="7" formatCode="0.0000">
                  <c:v>1.2506576988450632E-2</c:v>
                </c:pt>
                <c:pt idx="8" formatCode="General">
                  <c:v>1.4048295087706719E-2</c:v>
                </c:pt>
                <c:pt idx="9">
                  <c:v>1.4271969676935519E-2</c:v>
                </c:pt>
                <c:pt idx="10">
                  <c:v>1.5679274302406728E-2</c:v>
                </c:pt>
                <c:pt idx="11">
                  <c:v>1.7219095452640564E-2</c:v>
                </c:pt>
                <c:pt idx="12">
                  <c:v>1.8858997333228631E-2</c:v>
                </c:pt>
              </c:numCache>
            </c:numRef>
          </c:xVal>
          <c:yVal>
            <c:numRef>
              <c:f>'Optimal portfolio'!$B$48:$N$48</c:f>
              <c:numCache>
                <c:formatCode>0.000</c:formatCode>
                <c:ptCount val="13"/>
                <c:pt idx="0">
                  <c:v>1.0131650093608297E-2</c:v>
                </c:pt>
                <c:pt idx="1">
                  <c:v>9.3410861558689221E-3</c:v>
                </c:pt>
                <c:pt idx="2">
                  <c:v>8.7702213468869566E-3</c:v>
                </c:pt>
                <c:pt idx="3">
                  <c:v>8.4191218199902614E-3</c:v>
                </c:pt>
                <c:pt idx="4">
                  <c:v>8.4501171090368508E-3</c:v>
                </c:pt>
                <c:pt idx="5">
                  <c:v>8.7310617079410409E-3</c:v>
                </c:pt>
                <c:pt idx="6">
                  <c:v>9.279753764013637E-3</c:v>
                </c:pt>
                <c:pt idx="7">
                  <c:v>9.6411071394923737E-3</c:v>
                </c:pt>
                <c:pt idx="8">
                  <c:v>1.0829591357640051E-2</c:v>
                </c:pt>
                <c:pt idx="9">
                  <c:v>1.1002018287976643E-2</c:v>
                </c:pt>
                <c:pt idx="10">
                  <c:v>1.208688544903923E-2</c:v>
                </c:pt>
                <c:pt idx="11">
                  <c:v>1.3273907341501905E-2</c:v>
                </c:pt>
                <c:pt idx="12">
                  <c:v>1.4538079764028466E-2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7C7-4715-B69F-6245E3C61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990895"/>
        <c:axId val="1262991311"/>
      </c:scatterChart>
      <c:valAx>
        <c:axId val="126299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991311"/>
        <c:crosses val="autoZero"/>
        <c:crossBetween val="midCat"/>
      </c:valAx>
      <c:valAx>
        <c:axId val="126299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99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0</xdr:row>
      <xdr:rowOff>0</xdr:rowOff>
    </xdr:from>
    <xdr:to>
      <xdr:col>11</xdr:col>
      <xdr:colOff>266700</xdr:colOff>
      <xdr:row>13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D6F012-F217-FDA1-A75C-26935D3A2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e Minh" refreshedDate="44723.012726967594" createdVersion="8" refreshedVersion="8" minRefreshableVersion="3" recordCount="751" xr:uid="{BCFB41D7-F47D-40C2-A291-0E069BC67D71}">
  <cacheSource type="worksheet">
    <worksheetSource ref="A3:B754" sheet="Excess return"/>
  </cacheSource>
  <cacheFields count="5">
    <cacheField name="Date" numFmtId="14">
      <sharedItems containsSemiMixedTypes="0" containsNonDate="0" containsDate="1" containsString="0" minDate="2019-05-17T00:00:00" maxDate="2022-05-17T00:00:00" count="751">
        <d v="2022-05-16T00:00:00"/>
        <d v="2022-05-13T00:00:00"/>
        <d v="2022-05-12T00:00:00"/>
        <d v="2022-05-11T00:00:00"/>
        <d v="2022-05-10T00:00:00"/>
        <d v="2022-05-09T00:00:00"/>
        <d v="2022-05-06T00:00:00"/>
        <d v="2022-05-05T00:00:00"/>
        <d v="2022-05-04T00:00:00"/>
        <d v="2022-04-29T00:00:00"/>
        <d v="2022-04-28T00:00:00"/>
        <d v="2022-04-27T00:00:00"/>
        <d v="2022-04-26T00:00:00"/>
        <d v="2022-04-25T00:00:00"/>
        <d v="2022-04-22T00:00:00"/>
        <d v="2022-04-21T00:00:00"/>
        <d v="2022-04-20T00:00:00"/>
        <d v="2022-04-19T00:00:00"/>
        <d v="2022-04-18T00:00:00"/>
        <d v="2022-04-15T00:00:00"/>
        <d v="2022-04-14T00:00:00"/>
        <d v="2022-04-13T00:00:00"/>
        <d v="2022-04-12T00:00:00"/>
        <d v="2022-04-08T00:00:00"/>
        <d v="2022-04-07T00:00:00"/>
        <d v="2022-04-06T00:00:00"/>
        <d v="2022-04-05T00:00:00"/>
        <d v="2022-04-04T00:00:00"/>
        <d v="2022-04-01T00:00:00"/>
        <d v="2022-03-31T00:00:00"/>
        <d v="2022-03-30T00:00:00"/>
        <d v="2022-03-29T00:00:00"/>
        <d v="2022-03-28T00:00:00"/>
        <d v="2022-03-25T00:00:00"/>
        <d v="2022-03-24T00:00:00"/>
        <d v="2022-03-23T00:00:00"/>
        <d v="2022-03-22T00:00:00"/>
        <d v="2022-03-21T00:00:00"/>
        <d v="2022-03-18T00:00:00"/>
        <d v="2022-03-17T00:00:00"/>
        <d v="2022-03-16T00:00:00"/>
        <d v="2022-03-15T00:00:00"/>
        <d v="2022-03-14T00:00:00"/>
        <d v="2022-03-11T00:00:00"/>
        <d v="2022-03-10T00:00:00"/>
        <d v="2022-03-09T00:00:00"/>
        <d v="2022-03-08T00:00:00"/>
        <d v="2022-03-07T00:00:00"/>
        <d v="2022-03-04T00:00:00"/>
        <d v="2022-03-03T00:00:00"/>
        <d v="2022-03-02T00:00:00"/>
        <d v="2022-03-01T00:00:00"/>
        <d v="2022-02-28T00:00:00"/>
        <d v="2022-02-25T00:00:00"/>
        <d v="2022-02-24T00:00:00"/>
        <d v="2022-02-23T00:00:00"/>
        <d v="2022-02-22T00:00:00"/>
        <d v="2022-02-21T00:00:00"/>
        <d v="2022-02-18T00:00:00"/>
        <d v="2022-02-17T00:00:00"/>
        <d v="2022-02-16T00:00:00"/>
        <d v="2022-02-15T00:00:00"/>
        <d v="2022-02-14T00:00:00"/>
        <d v="2022-02-11T00:00:00"/>
        <d v="2022-02-10T00:00:00"/>
        <d v="2022-02-09T00:00:00"/>
        <d v="2022-02-08T00:00:00"/>
        <d v="2022-02-07T00:00:00"/>
        <d v="2022-01-28T00:00:00"/>
        <d v="2022-01-27T00:00:00"/>
        <d v="2022-01-26T00:00:00"/>
        <d v="2022-01-25T00:00:00"/>
        <d v="2022-01-24T00:00:00"/>
        <d v="2022-01-21T00:00:00"/>
        <d v="2022-01-20T00:00:00"/>
        <d v="2022-01-19T00:00:00"/>
        <d v="2022-01-18T00:00:00"/>
        <d v="2022-01-17T00:00:00"/>
        <d v="2022-01-14T00:00:00"/>
        <d v="2022-01-13T00:00:00"/>
        <d v="2022-01-12T00:00:00"/>
        <d v="2022-01-11T00:00:00"/>
        <d v="2022-01-10T00:00:00"/>
        <d v="2022-01-07T00:00:00"/>
        <d v="2022-01-06T00:00:00"/>
        <d v="2022-01-05T00:00:00"/>
        <d v="2022-01-04T00:00:00"/>
        <d v="2021-12-31T00:00:00"/>
        <d v="2021-12-30T00:00:00"/>
        <d v="2021-12-29T00:00:00"/>
        <d v="2021-12-28T00:00:00"/>
        <d v="2021-12-27T00:00:00"/>
        <d v="2021-12-24T00:00:00"/>
        <d v="2021-12-23T00:00:00"/>
        <d v="2021-12-22T00:00:00"/>
        <d v="2021-12-21T00:00:00"/>
        <d v="2021-12-20T00:00:00"/>
        <d v="2021-12-17T00:00:00"/>
        <d v="2021-12-16T00:00:00"/>
        <d v="2021-12-15T00:00:00"/>
        <d v="2021-12-14T00:00:00"/>
        <d v="2021-12-13T00:00:00"/>
        <d v="2021-12-10T00:00:00"/>
        <d v="2021-12-09T00:00:00"/>
        <d v="2021-12-08T00:00:00"/>
        <d v="2021-12-07T00:00:00"/>
        <d v="2021-12-06T00:00:00"/>
        <d v="2021-12-03T00:00:00"/>
        <d v="2021-12-02T00:00:00"/>
        <d v="2021-12-01T00:00:00"/>
        <d v="2021-11-30T00:00:00"/>
        <d v="2021-11-29T00:00:00"/>
        <d v="2021-11-26T00:00:00"/>
        <d v="2021-11-25T00:00:00"/>
        <d v="2021-11-24T00:00:00"/>
        <d v="2021-11-23T00:00:00"/>
        <d v="2021-11-22T00:00:00"/>
        <d v="2021-11-19T00:00:00"/>
        <d v="2021-11-18T00:00:00"/>
        <d v="2021-11-17T00:00:00"/>
        <d v="2021-11-16T00:00:00"/>
        <d v="2021-11-15T00:00:00"/>
        <d v="2021-11-12T00:00:00"/>
        <d v="2021-11-11T00:00:00"/>
        <d v="2021-11-10T00:00:00"/>
        <d v="2021-11-09T00:00:00"/>
        <d v="2021-11-08T00:00:00"/>
        <d v="2021-11-05T00:00:00"/>
        <d v="2021-11-04T00:00:00"/>
        <d v="2021-11-03T00:00:00"/>
        <d v="2021-11-02T00:00:00"/>
        <d v="2021-11-01T00:00:00"/>
        <d v="2021-10-29T00:00:00"/>
        <d v="2021-10-28T00:00:00"/>
        <d v="2021-10-27T00:00:00"/>
        <d v="2021-10-26T00:00:00"/>
        <d v="2021-10-25T00:00:00"/>
        <d v="2021-10-22T00:00:00"/>
        <d v="2021-10-21T00:00:00"/>
        <d v="2021-10-20T00:00:00"/>
        <d v="2021-10-19T00:00:00"/>
        <d v="2021-10-18T00:00:00"/>
        <d v="2021-10-15T00:00:00"/>
        <d v="2021-10-14T00:00:00"/>
        <d v="2021-10-13T00:00:00"/>
        <d v="2021-10-12T00:00:00"/>
        <d v="2021-10-11T00:00:00"/>
        <d v="2021-10-08T00:00:00"/>
        <d v="2021-10-07T00:00:00"/>
        <d v="2021-10-06T00:00:00"/>
        <d v="2021-10-05T00:00:00"/>
        <d v="2021-10-04T00:00:00"/>
        <d v="2021-10-01T00:00:00"/>
        <d v="2021-09-30T00:00:00"/>
        <d v="2021-09-29T00:00:00"/>
        <d v="2021-09-28T00:00:00"/>
        <d v="2021-09-27T00:00:00"/>
        <d v="2021-09-24T00:00:00"/>
        <d v="2021-09-23T00:00:00"/>
        <d v="2021-09-22T00:00:00"/>
        <d v="2021-09-21T00:00:00"/>
        <d v="2021-09-20T00:00:00"/>
        <d v="2021-09-17T00:00:00"/>
        <d v="2021-09-16T00:00:00"/>
        <d v="2021-09-15T00:00:00"/>
        <d v="2021-09-14T00:00:00"/>
        <d v="2021-09-13T00:00:00"/>
        <d v="2021-09-10T00:00:00"/>
        <d v="2021-09-09T00:00:00"/>
        <d v="2021-09-08T00:00:00"/>
        <d v="2021-09-07T00:00:00"/>
        <d v="2021-09-06T00:00:00"/>
        <d v="2021-09-01T00:00:00"/>
        <d v="2021-08-31T00:00:00"/>
        <d v="2021-08-30T00:00:00"/>
        <d v="2021-08-27T00:00:00"/>
        <d v="2021-08-26T00:00:00"/>
        <d v="2021-08-25T00:00:00"/>
        <d v="2021-08-24T00:00:00"/>
        <d v="2021-08-23T00:00:00"/>
        <d v="2021-08-20T00:00:00"/>
        <d v="2021-08-19T00:00:00"/>
        <d v="2021-08-18T00:00:00"/>
        <d v="2021-08-17T00:00:00"/>
        <d v="2021-08-16T00:00:00"/>
        <d v="2021-08-13T00:00:00"/>
        <d v="2021-08-12T00:00:00"/>
        <d v="2021-08-11T00:00:00"/>
        <d v="2021-08-10T00:00:00"/>
        <d v="2021-08-09T00:00:00"/>
        <d v="2021-08-06T00:00:00"/>
        <d v="2021-08-05T00:00:00"/>
        <d v="2021-08-04T00:00:00"/>
        <d v="2021-08-03T00:00:00"/>
        <d v="2021-08-02T00:00:00"/>
        <d v="2021-07-30T00:00:00"/>
        <d v="2021-07-29T00:00:00"/>
        <d v="2021-07-28T00:00:00"/>
        <d v="2021-07-27T00:00:00"/>
        <d v="2021-07-26T00:00:00"/>
        <d v="2021-07-23T00:00:00"/>
        <d v="2021-07-22T00:00:00"/>
        <d v="2021-07-21T00:00:00"/>
        <d v="2021-07-20T00:00:00"/>
        <d v="2021-07-19T00:00:00"/>
        <d v="2021-07-16T00:00:00"/>
        <d v="2021-07-15T00:00:00"/>
        <d v="2021-07-14T00:00:00"/>
        <d v="2021-07-13T00:00:00"/>
        <d v="2021-07-12T00:00:00"/>
        <d v="2021-07-09T00:00:00"/>
        <d v="2021-07-08T00:00:00"/>
        <d v="2021-07-07T00:00:00"/>
        <d v="2021-07-06T00:00:00"/>
        <d v="2021-07-05T00:00:00"/>
        <d v="2021-07-02T00:00:00"/>
        <d v="2021-07-01T00:00:00"/>
        <d v="2021-06-30T00:00:00"/>
        <d v="2021-06-29T00:00:00"/>
        <d v="2021-06-28T00:00:00"/>
        <d v="2021-06-25T00:00:00"/>
        <d v="2021-06-24T00:00:00"/>
        <d v="2021-06-23T00:00:00"/>
        <d v="2021-06-22T00:00:00"/>
        <d v="2021-06-21T00:00:00"/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5T00:00:00"/>
        <d v="2021-05-24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4-29T00:00:00"/>
        <d v="2021-04-28T00:00:00"/>
        <d v="2021-04-27T00:00:00"/>
        <d v="2021-04-26T00:00:00"/>
        <d v="2021-04-23T00:00:00"/>
        <d v="2021-04-22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4-02T00:00:00"/>
        <d v="2021-04-01T00:00:00"/>
        <d v="2021-03-31T00:00:00"/>
        <d v="2021-03-30T00:00:00"/>
        <d v="2021-03-29T00:00:00"/>
        <d v="2021-03-26T00:00:00"/>
        <d v="2021-03-25T00:00:00"/>
        <d v="2021-03-24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1T00:00:00"/>
        <d v="2020-12-30T00:00:00"/>
        <d v="2020-12-29T00:00:00"/>
        <d v="2020-12-28T00:00:00"/>
        <d v="2020-12-25T00:00:00"/>
        <d v="2020-12-24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8T00:00:00"/>
        <d v="2020-12-07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3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12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  <d v="2020-09-04T00:00:00"/>
        <d v="2020-09-03T00:00:00"/>
        <d v="2020-09-01T00:00:00"/>
        <d v="2020-08-31T00:00:00"/>
        <d v="2020-08-28T00:00:00"/>
        <d v="2020-08-27T00:00:00"/>
        <d v="2020-08-26T00:00:00"/>
        <d v="2020-08-25T00:00:00"/>
        <d v="2020-08-24T00:00:00"/>
        <d v="2020-08-21T00:00:00"/>
        <d v="2020-08-20T00:00:00"/>
        <d v="2020-08-19T00:00:00"/>
        <d v="2020-08-18T00:00:00"/>
        <d v="2020-08-17T00:00:00"/>
        <d v="2020-08-14T00:00:00"/>
        <d v="2020-08-13T00:00:00"/>
        <d v="2020-08-12T00:00:00"/>
        <d v="2020-08-11T00:00:00"/>
        <d v="2020-08-10T00:00:00"/>
        <d v="2020-08-07T00:00:00"/>
        <d v="2020-08-06T00:00:00"/>
        <d v="2020-08-05T00:00:00"/>
        <d v="2020-08-04T00:00:00"/>
        <d v="2020-08-03T00:00:00"/>
        <d v="2020-07-31T00:00:00"/>
        <d v="2020-07-30T00:00:00"/>
        <d v="2020-07-29T00:00:00"/>
        <d v="2020-07-28T00:00:00"/>
        <d v="2020-07-27T00:00:00"/>
        <d v="2020-07-24T00:00:00"/>
        <d v="2020-07-23T00:00:00"/>
        <d v="2020-07-22T00:00:00"/>
        <d v="2020-07-21T00:00:00"/>
        <d v="2020-07-20T00:00:00"/>
        <d v="2020-07-17T00:00:00"/>
        <d v="2020-07-16T00:00:00"/>
        <d v="2020-07-15T00:00:00"/>
        <d v="2020-07-14T00:00:00"/>
        <d v="2020-07-13T00:00:00"/>
        <d v="2020-07-10T00:00:00"/>
        <d v="2020-07-09T00:00:00"/>
        <d v="2020-07-08T00:00:00"/>
        <d v="2020-07-07T00:00:00"/>
        <d v="2020-07-06T00:00:00"/>
        <d v="2020-07-03T00:00:00"/>
        <d v="2020-07-02T00:00:00"/>
        <d v="2020-07-01T00:00:00"/>
        <d v="2020-06-30T00:00:00"/>
        <d v="2020-06-29T00:00:00"/>
        <d v="2020-06-26T00:00:00"/>
        <d v="2020-06-25T00:00:00"/>
        <d v="2020-06-24T00:00:00"/>
        <d v="2020-06-23T00:00:00"/>
        <d v="2020-06-22T00:00:00"/>
        <d v="2020-06-19T00:00:00"/>
        <d v="2020-06-18T00:00:00"/>
        <d v="2020-06-17T00:00:00"/>
        <d v="2020-06-16T00:00:00"/>
        <d v="2020-06-15T00:00:00"/>
        <d v="2020-06-12T00:00:00"/>
        <d v="2020-06-11T00:00:00"/>
        <d v="2020-06-10T00:00:00"/>
        <d v="2020-06-09T00:00:00"/>
        <d v="2020-06-08T00:00:00"/>
        <d v="2020-06-05T00:00:00"/>
        <d v="2020-06-04T00:00:00"/>
        <d v="2020-06-03T00:00:00"/>
        <d v="2020-06-02T00:00:00"/>
        <d v="2020-06-01T00:00:00"/>
        <d v="2020-05-29T00:00:00"/>
        <d v="2020-05-28T00:00:00"/>
        <d v="2020-05-27T00:00:00"/>
        <d v="2020-05-26T00:00:00"/>
        <d v="2020-05-25T00:00:00"/>
        <d v="2020-05-22T00:00:00"/>
        <d v="2020-05-21T00:00:00"/>
        <d v="2020-05-20T00:00:00"/>
        <d v="2020-05-19T00:00:00"/>
        <d v="2020-05-18T00:00:00"/>
        <d v="2020-05-15T00:00:00"/>
        <d v="2020-05-14T00:00:00"/>
        <d v="2020-05-13T00:00:00"/>
        <d v="2020-05-12T00:00:00"/>
        <d v="2020-05-11T00:00:00"/>
        <d v="2020-05-08T00:00:00"/>
        <d v="2020-05-07T00:00:00"/>
        <d v="2020-05-06T00:00:00"/>
        <d v="2020-05-05T00:00:00"/>
        <d v="2020-05-04T00:00:00"/>
        <d v="2020-04-29T00:00:00"/>
        <d v="2020-04-28T00:00:00"/>
        <d v="2020-04-27T00:00:00"/>
        <d v="2020-04-24T00:00:00"/>
        <d v="2020-04-23T00:00:00"/>
        <d v="2020-04-22T00:00:00"/>
        <d v="2020-04-21T00:00:00"/>
        <d v="2020-04-20T00:00:00"/>
        <d v="2020-04-17T00:00:00"/>
        <d v="2020-04-16T00:00:00"/>
        <d v="2020-04-15T00:00:00"/>
        <d v="2020-04-14T00:00:00"/>
        <d v="2020-04-13T00:00:00"/>
        <d v="2020-04-10T00:00:00"/>
        <d v="2020-04-09T00:00:00"/>
        <d v="2020-04-08T00:00:00"/>
        <d v="2020-04-07T00:00:00"/>
        <d v="2020-04-06T00:00:00"/>
        <d v="2020-04-03T00:00:00"/>
        <d v="2020-04-01T00:00:00"/>
        <d v="2020-03-31T00:00:00"/>
        <d v="2020-03-30T00:00:00"/>
        <d v="2020-03-27T00:00:00"/>
        <d v="2020-03-26T00:00:00"/>
        <d v="2020-03-25T00:00:00"/>
        <d v="2020-03-24T00:00:00"/>
        <d v="2020-03-23T00:00:00"/>
        <d v="2020-03-20T00:00:00"/>
        <d v="2020-03-19T00:00:00"/>
        <d v="2020-03-18T00:00:00"/>
        <d v="2020-03-17T00:00:00"/>
        <d v="2020-03-16T00:00:00"/>
        <d v="2020-03-13T00:00:00"/>
        <d v="2020-03-12T00:00:00"/>
        <d v="2020-03-11T00:00:00"/>
        <d v="2020-03-10T00:00:00"/>
        <d v="2020-03-09T00:00:00"/>
        <d v="2020-03-06T00:00:00"/>
        <d v="2020-03-05T00:00:00"/>
        <d v="2020-03-04T00:00:00"/>
        <d v="2020-03-03T00:00:00"/>
        <d v="2020-03-02T00:00:00"/>
        <d v="2020-02-28T00:00:00"/>
        <d v="2020-02-27T00:00:00"/>
        <d v="2020-02-26T00:00:00"/>
        <d v="2020-02-25T00:00:00"/>
        <d v="2020-02-24T00:00:00"/>
        <d v="2020-02-21T00:00:00"/>
        <d v="2020-02-20T00:00:00"/>
        <d v="2020-02-19T00:00:00"/>
        <d v="2020-02-18T00:00:00"/>
        <d v="2020-02-17T00:00:00"/>
        <d v="2020-02-14T00:00:00"/>
        <d v="2020-02-13T00:00:00"/>
        <d v="2020-02-12T00:00:00"/>
        <d v="2020-02-11T00:00:00"/>
        <d v="2020-02-10T00:00:00"/>
        <d v="2020-02-07T00:00:00"/>
        <d v="2020-02-06T00:00:00"/>
        <d v="2020-02-05T00:00:00"/>
        <d v="2020-02-04T00:00:00"/>
        <d v="2020-02-03T00:00:00"/>
        <d v="2020-01-31T00:00:00"/>
        <d v="2020-01-30T00:00:00"/>
        <d v="2020-01-22T00:00:00"/>
        <d v="2020-01-21T00:00:00"/>
        <d v="2020-01-20T00:00:00"/>
        <d v="2020-01-17T00:00:00"/>
        <d v="2020-01-16T00:00:00"/>
        <d v="2020-01-15T00:00:00"/>
        <d v="2020-01-14T00:00:00"/>
        <d v="2020-01-13T00:00:00"/>
        <d v="2020-01-10T00:00:00"/>
        <d v="2020-01-09T00:00:00"/>
        <d v="2020-01-08T00:00:00"/>
        <d v="2020-01-07T00:00:00"/>
        <d v="2020-01-06T00:00:00"/>
        <d v="2020-01-03T00:00:00"/>
        <d v="2020-01-02T00:00:00"/>
        <d v="2019-12-31T00:00:00"/>
        <d v="2019-12-30T00:00:00"/>
        <d v="2019-12-27T00:00:00"/>
        <d v="2019-12-26T00:00:00"/>
        <d v="2019-12-25T00:00:00"/>
        <d v="2019-12-24T00:00:00"/>
        <d v="2019-12-23T00:00:00"/>
        <d v="2019-12-20T00:00:00"/>
        <d v="2019-12-19T00:00:00"/>
        <d v="2019-12-18T00:00:00"/>
        <d v="2019-12-17T00:00:00"/>
        <d v="2019-12-16T00:00:00"/>
        <d v="2019-12-13T00:00:00"/>
        <d v="2019-12-12T00:00:00"/>
        <d v="2019-12-11T00:00:00"/>
        <d v="2019-12-10T00:00:00"/>
        <d v="2019-12-09T00:00:00"/>
        <d v="2019-12-06T00:00:00"/>
        <d v="2019-12-05T00:00:00"/>
        <d v="2019-12-04T00:00:00"/>
        <d v="2019-12-03T00:00:00"/>
        <d v="2019-12-02T00:00:00"/>
        <d v="2019-11-29T00:00:00"/>
        <d v="2019-11-28T00:00:00"/>
        <d v="2019-11-27T00:00:00"/>
        <d v="2019-11-26T00:00:00"/>
        <d v="2019-11-25T00:00:00"/>
        <d v="2019-11-22T00:00:00"/>
        <d v="2019-11-21T00:00:00"/>
        <d v="2019-11-20T00:00:00"/>
        <d v="2019-11-19T00:00:00"/>
        <d v="2019-11-18T00:00:00"/>
        <d v="2019-11-15T00:00:00"/>
        <d v="2019-11-14T00:00:00"/>
        <d v="2019-11-13T00:00:00"/>
        <d v="2019-11-12T00:00:00"/>
        <d v="2019-11-11T00:00:00"/>
        <d v="2019-11-08T00:00:00"/>
        <d v="2019-11-07T00:00:00"/>
        <d v="2019-11-06T00:00:00"/>
        <d v="2019-11-05T00:00:00"/>
        <d v="2019-11-04T00:00:00"/>
        <d v="2019-11-01T00:00:00"/>
        <d v="2019-10-31T00:00:00"/>
        <d v="2019-10-30T00:00:00"/>
        <d v="2019-10-29T00:00:00"/>
        <d v="2019-10-28T00:00:00"/>
        <d v="2019-10-25T00:00:00"/>
        <d v="2019-10-24T00:00:00"/>
        <d v="2019-10-23T00:00:00"/>
        <d v="2019-10-22T00:00:00"/>
        <d v="2019-10-21T00:00:00"/>
        <d v="2019-10-18T00:00:00"/>
        <d v="2019-10-17T00:00:00"/>
        <d v="2019-10-16T00:00:00"/>
        <d v="2019-10-15T00:00:00"/>
        <d v="2019-10-14T00:00:00"/>
        <d v="2019-10-11T00:00:00"/>
        <d v="2019-10-10T00:00:00"/>
        <d v="2019-10-09T00:00:00"/>
        <d v="2019-10-08T00:00:00"/>
        <d v="2019-10-07T00:00:00"/>
        <d v="2019-10-04T00:00:00"/>
        <d v="2019-10-03T00:00:00"/>
        <d v="2019-10-02T00:00:00"/>
        <d v="2019-10-01T00:00:00"/>
        <d v="2019-09-30T00:00:00"/>
        <d v="2019-09-27T00:00:00"/>
        <d v="2019-09-26T00:00:00"/>
        <d v="2019-09-25T00:00:00"/>
        <d v="2019-09-24T00:00:00"/>
        <d v="2019-09-23T00:00:00"/>
        <d v="2019-09-20T00:00:00"/>
        <d v="2019-09-19T00:00:00"/>
        <d v="2019-09-18T00:00:00"/>
        <d v="2019-09-17T00:00:00"/>
        <d v="2019-09-16T00:00:00"/>
        <d v="2019-09-13T00:00:00"/>
        <d v="2019-09-12T00:00:00"/>
        <d v="2019-09-11T00:00:00"/>
        <d v="2019-09-10T00:00:00"/>
        <d v="2019-09-09T00:00:00"/>
        <d v="2019-09-06T00:00:00"/>
        <d v="2019-09-05T00:00:00"/>
        <d v="2019-09-04T00:00:00"/>
        <d v="2019-09-03T00:00:00"/>
        <d v="2019-08-30T00:00:00"/>
        <d v="2019-08-29T00:00:00"/>
        <d v="2019-08-28T00:00:00"/>
        <d v="2019-08-27T00:00:00"/>
        <d v="2019-08-26T00:00:00"/>
        <d v="2019-08-23T00:00:00"/>
        <d v="2019-08-22T00:00:00"/>
        <d v="2019-08-21T00:00:00"/>
        <d v="2019-08-20T00:00:00"/>
        <d v="2019-08-19T00:00:00"/>
        <d v="2019-08-16T00:00:00"/>
        <d v="2019-08-15T00:00:00"/>
        <d v="2019-08-14T00:00:00"/>
        <d v="2019-08-13T00:00:00"/>
        <d v="2019-08-12T00:00:00"/>
        <d v="2019-08-09T00:00:00"/>
        <d v="2019-08-08T00:00:00"/>
        <d v="2019-08-07T00:00:00"/>
        <d v="2019-08-06T00:00:00"/>
        <d v="2019-08-05T00:00:00"/>
        <d v="2019-08-02T00:00:00"/>
        <d v="2019-08-01T00:00:00"/>
        <d v="2019-07-31T00:00:00"/>
        <d v="2019-07-30T00:00:00"/>
        <d v="2019-07-29T00:00:00"/>
        <d v="2019-07-26T00:00:00"/>
        <d v="2019-07-25T00:00:00"/>
        <d v="2019-07-24T00:00:00"/>
        <d v="2019-07-23T00:00:00"/>
        <d v="2019-07-22T00:00:00"/>
        <d v="2019-07-19T00:00:00"/>
        <d v="2019-07-18T00:00:00"/>
        <d v="2019-07-17T00:00:00"/>
        <d v="2019-07-16T00:00:00"/>
        <d v="2019-07-15T00:00:00"/>
        <d v="2019-07-12T00:00:00"/>
        <d v="2019-07-11T00:00:00"/>
        <d v="2019-07-10T00:00:00"/>
        <d v="2019-07-09T00:00:00"/>
        <d v="2019-07-08T00:00:00"/>
        <d v="2019-07-05T00:00:00"/>
        <d v="2019-07-04T00:00:00"/>
        <d v="2019-07-03T00:00:00"/>
        <d v="2019-07-02T00:00:00"/>
        <d v="2019-07-01T00:00:00"/>
        <d v="2019-06-28T00:00:00"/>
        <d v="2019-06-27T00:00:00"/>
        <d v="2019-06-26T00:00:00"/>
        <d v="2019-06-25T00:00:00"/>
        <d v="2019-06-24T00:00:00"/>
        <d v="2019-06-21T00:00:00"/>
        <d v="2019-06-20T00:00:00"/>
        <d v="2019-06-19T00:00:00"/>
        <d v="2019-06-18T00:00:00"/>
        <d v="2019-06-17T00:00:00"/>
        <d v="2019-06-14T00:00:00"/>
        <d v="2019-06-13T00:00:00"/>
        <d v="2019-06-12T00:00:00"/>
        <d v="2019-06-11T00:00:00"/>
        <d v="2019-06-10T00:00:00"/>
        <d v="2019-06-07T00:00:00"/>
        <d v="2019-06-06T00:00:00"/>
        <d v="2019-06-05T00:00:00"/>
        <d v="2019-06-04T00:00:00"/>
        <d v="2019-06-03T00:00:00"/>
        <d v="2019-05-31T00:00:00"/>
        <d v="2019-05-30T00:00:00"/>
        <d v="2019-05-29T00:00:00"/>
        <d v="2019-05-28T00:00:00"/>
        <d v="2019-05-27T00:00:00"/>
        <d v="2019-05-24T00:00:00"/>
        <d v="2019-05-23T00:00:00"/>
        <d v="2019-05-22T00:00:00"/>
        <d v="2019-05-21T00:00:00"/>
        <d v="2019-05-20T00:00:00"/>
        <d v="2019-05-17T00:00:00"/>
      </sharedItems>
      <fieldGroup par="4" base="0">
        <rangePr groupBy="months" startDate="2019-05-17T00:00:00" endDate="2022-05-17T00:00:00"/>
        <groupItems count="14">
          <s v="&lt;5/17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7/2022"/>
        </groupItems>
      </fieldGroup>
    </cacheField>
    <cacheField name="Rm" numFmtId="10">
      <sharedItems containsSemiMixedTypes="0" containsString="0" containsNumber="1" minValue="-6.6744442520302247E-2" maxValue="4.9800512966657239E-2" count="751">
        <n v="-9.1480169432771683E-3"/>
        <n v="-4.5260082012204918E-2"/>
        <n v="-4.8166388788579637E-2"/>
        <n v="6.1612913200779461E-3"/>
        <n v="1.8856035664214534E-2"/>
        <n v="-4.4867068895475752E-2"/>
        <n v="-2.3091395478731274E-2"/>
        <n v="8.897588753447816E-3"/>
        <n v="-1.3257243195785697E-2"/>
        <n v="1.17025292563231E-2"/>
        <n v="-2.0535246016679144E-3"/>
        <n v="9.2668525504346882E-3"/>
        <n v="2.3205077350257716E-2"/>
        <n v="-4.952763498473782E-2"/>
        <n v="6.5829325431867973E-3"/>
        <n v="-1.04786527240164E-2"/>
        <n v="-1.5450247075971429E-2"/>
        <n v="-1.8253525059332587E-2"/>
        <n v="-1.7798376480912707E-2"/>
        <n v="-9.2112056082384233E-3"/>
        <n v="-3.4389385323586206E-3"/>
        <n v="1.5083319017351002E-2"/>
        <n v="-1.8049932523616734E-2"/>
        <n v="-1.354544546876554E-2"/>
        <n v="-1.3493991726311761E-2"/>
        <n v="1.8881206291981858E-3"/>
        <n v="-3.0628976192038256E-3"/>
        <n v="5.4469678984991098E-3"/>
        <n v="1.6278524277049868E-2"/>
        <n v="1.1002945300602478E-3"/>
        <n v="-4.8405619057792972E-3"/>
        <n v="9.8302296417157233E-3"/>
        <n v="-1.0223556890223515E-2"/>
        <n v="1.6018581554603947E-4"/>
        <n v="-2.715763409081784E-3"/>
        <n v="-9.575868810597658E-4"/>
        <n v="5.9065520585972284E-3"/>
        <n v="1.7595806956640214E-2"/>
        <n v="5.3101947527611588E-3"/>
        <n v="1.3773443977715739E-3"/>
        <n v="4.5362556272973264E-3"/>
        <n v="4.4874675885911907E-3"/>
        <n v="-1.3835285774680517E-2"/>
        <n v="-8.4782432322795011E-3"/>
        <n v="3.6234342557031215E-3"/>
        <n v="2.0356786613358607E-5"/>
        <n v="-1.6904039224842345E-2"/>
        <n v="-4.1718427188722563E-3"/>
        <n v="2.1926910298998488E-4"/>
        <n v="1.3113253271581681E-2"/>
        <n v="-8.8471957191849308E-3"/>
        <n v="5.804862662989043E-3"/>
        <n v="-5.8443248003522538E-3"/>
        <n v="2.7026123022378108E-3"/>
        <n v="-1.1538715863254676E-2"/>
        <n v="5.8730802742987401E-3"/>
        <n v="-4.8780810674855651E-3"/>
        <n v="3.987134844900455E-3"/>
        <n v="-2.0888732683904342E-3"/>
        <n v="1.0649420280142149E-2"/>
        <n v="-4.3543795009217279E-4"/>
        <n v="1.4124025109377948E-2"/>
        <n v="-1.9810749079382836E-2"/>
        <n v="-3.3714054380503768E-3"/>
        <n v="9.3664058244420309E-4"/>
        <n v="2.9247363406818831E-3"/>
        <n v="2.223468611033163E-3"/>
        <n v="1.2644020122248096E-2"/>
        <n v="5.5753487992602777E-3"/>
        <n v="-7.3030143495457127E-3"/>
        <n v="1.351734951810649E-3"/>
        <n v="2.7693077078022581E-2"/>
        <n v="-2.2527140519658671E-2"/>
        <n v="5.1798266566574396E-3"/>
        <n v="1.5601716119462979E-2"/>
        <n v="2.6755806357456938E-3"/>
        <n v="-9.5674678560611383E-3"/>
        <n v="-2.8863250491303637E-2"/>
        <n v="-2.0052805721715662E-5"/>
        <n v="-9.5729257005912147E-3"/>
        <n v="1.2195857429086481E-2"/>
        <n v="-7.5812490440311563E-3"/>
        <n v="-1.6205642206636648E-2"/>
        <n v="-5.8878559699534957E-5"/>
        <n v="3.9868637110015998E-3"/>
        <n v="-2.0189042855831402E-3"/>
        <n v="1.8220893290973619E-2"/>
        <n v="8.2841510932252643E-3"/>
        <n v="1.0095435517094328E-4"/>
        <n v="-5.734781415828641E-3"/>
        <n v="3.7007683627961895E-3"/>
        <n v="8.0228566786051305E-3"/>
        <n v="1.3775258071601099E-2"/>
        <n v="-1.401530788335693E-2"/>
        <n v="-7.2358900144713491E-4"/>
        <n v="9.5442453615649989E-4"/>
        <n v="-1.6623980429655806E-3"/>
        <n v="2.1535815144148175E-3"/>
        <n v="7.522873602168078E-4"/>
        <n v="-3.5229874933942755E-4"/>
        <n v="-1.2870797515262365E-4"/>
        <n v="8.6570917091436331E-3"/>
        <n v="-3.0245643673619902E-3"/>
        <n v="1.0400104620509838E-2"/>
        <n v="4.2162886982726414E-3"/>
        <n v="2.3479392747492223E-2"/>
        <n v="-2.0605271180334235E-2"/>
        <n v="-2.6132721568098257E-2"/>
        <n v="-2.1142076098008334E-3"/>
        <n v="4.565623224479857E-3"/>
        <n v="-4.3102287115109128E-3"/>
        <n v="-5.4854892400019121E-3"/>
        <n v="-5.1838673782823759E-3"/>
        <n v="8.0195047250599828E-3"/>
        <n v="1.7244795474265887E-2"/>
        <n v="1.1318016928657875E-2"/>
        <n v="-3.5115502461527245E-3"/>
        <n v="-1.1892531789390622E-2"/>
        <n v="-4.0790053189687179E-3"/>
        <n v="6.4100378464999582E-3"/>
        <n v="-6.8537218012013597E-3"/>
        <n v="2.1718916497553537E-3"/>
        <n v="7.535815639210847E-3"/>
        <n v="-1.8225007167138147E-3"/>
        <n v="2.408484433800877E-3"/>
        <n v="-4.1360889088765352E-3"/>
        <n v="7.5934940371160829E-3"/>
        <n v="5.6409406631040175E-3"/>
        <n v="2.797202797202772E-3"/>
        <n v="-5.6180548861931353E-3"/>
        <n v="9.3747611138522754E-3"/>
        <n v="-3.6696739529312071E-3"/>
        <n v="4.3532381555065622E-3"/>
        <n v="1.0533934870908356E-2"/>
        <n v="2.2556282920028939E-2"/>
        <n v="4.4968962032626084E-3"/>
        <n v="-2.7641012352076807E-3"/>
        <n v="3.2279728763621594E-3"/>
        <n v="-6.4786913473955897E-3"/>
        <n v="-1.0965148029498204E-3"/>
        <n v="-1.4331472630473404E-4"/>
        <n v="2.0320241257987559E-3"/>
        <n v="6.1069799188140708E-4"/>
        <n v="-4.3106235317062741E-5"/>
        <n v="-2.0719816461140469E-3"/>
        <n v="5.0929280032138268E-4"/>
        <n v="1.556023398629002E-2"/>
        <n v="4.9341503232088147E-3"/>
        <n v="2.3260592007749172E-3"/>
        <n v="6.0459313613310103E-3"/>
        <n v="1.1265061140391587E-2"/>
        <n v="3.483433091865145E-3"/>
        <n v="-5.342533120724741E-3"/>
        <n v="2.1281203097347759E-3"/>
        <n v="-7.4665312735594492E-5"/>
        <n v="1.0807628736820608E-2"/>
        <n v="-1.9375800232391233E-2"/>
        <n v="-1.1753747893195527E-3"/>
        <n v="1.5399650546390907E-3"/>
        <n v="8.0905182708384173E-3"/>
        <n v="-7.8786801729756085E-3"/>
        <n v="-1.5968772178850852E-3"/>
        <n v="5.0302035114834342E-3"/>
        <n v="2.9721435842538525E-5"/>
        <n v="4.57565126520854E-3"/>
        <n v="-1.28966848810599E-3"/>
        <n v="-2.8840936289776199E-3"/>
        <n v="9.8959805949487881E-4"/>
        <n v="7.7758865035506023E-3"/>
        <n v="-6.177807586258432E-3"/>
        <n v="-3.3348435445896127E-3"/>
        <n v="8.7963136402802299E-3"/>
        <n v="2.3883377019385068E-3"/>
        <n v="2.5072658002920829E-3"/>
        <n v="1.1376789521778901E-2"/>
        <n v="9.2843089030989878E-3"/>
        <n v="-6.4373257989386156E-3"/>
        <n v="8.3234519611315155E-3"/>
        <n v="-9.23887100995418E-5"/>
        <n v="-2.2994817327727044E-2"/>
        <n v="-3.3036331236134739E-2"/>
        <n v="1.0220876746954204E-2"/>
        <n v="-1.5772986376540535E-3"/>
        <n v="-5.7405030051935271E-3"/>
        <n v="1.0250175011974564E-2"/>
        <n v="2.9562839510735009E-3"/>
        <n v="-3.4909669389228152E-3"/>
        <n v="-3.4056795578489168E-3"/>
        <n v="1.8899004309268336E-3"/>
        <n v="1.3723955421372287E-2"/>
        <n v="-3.0470811192448511E-3"/>
        <n v="8.0989556018400185E-3"/>
        <n v="1.7261565248716298E-3"/>
        <n v="1.3863736665094144E-2"/>
        <n v="3.1830846150910828E-3"/>
        <n v="1.2716450216450252E-2"/>
        <n v="1.2943691418637956E-2"/>
        <n v="1.0963795979409417E-4"/>
        <n v="3.3157592853046078E-3"/>
        <n v="3.0579352631953131E-3"/>
        <n v="-1.9201187319795733E-2"/>
        <n v="1.8004548351812737E-2"/>
        <n v="-1.9634176032168635E-3"/>
        <n v="2.3948339780138456E-2"/>
        <n v="-4.2945871270135653E-2"/>
        <n v="4.1656362062568566E-3"/>
        <n v="1.0946082146400912E-2"/>
        <n v="-1.3587249718698369E-2"/>
        <n v="9.5656869551801989E-4"/>
        <n v="-3.7739210475526037E-2"/>
        <n v="-2.0033753309861176E-2"/>
        <n v="-9.9888372762953377E-3"/>
        <n v="2.4918991135157473E-2"/>
        <n v="-3.9925449816813577E-2"/>
        <n v="-6.435396086659489E-3"/>
        <n v="2.2511079120445246E-3"/>
        <n v="6.0558730609491839E-3"/>
        <n v="-1.0567076111316057E-3"/>
        <n v="3.0089414643515258E-3"/>
        <n v="1.1286795384571157E-2"/>
        <n v="7.537761284898286E-3"/>
        <n v="2.0699121921460535E-3"/>
        <n v="-2.2464256469344524E-3"/>
        <n v="5.3473987891856636E-3"/>
        <n v="-3.7306662215027711E-3"/>
        <n v="1.3125772104241358E-2"/>
        <n v="2.5064134697609258E-3"/>
        <n v="-7.9276854668850327E-3"/>
        <n v="4.1418206386040247E-3"/>
        <n v="7.3830766271620416E-3"/>
        <n v="2.1275631242539238E-2"/>
        <n v="-6.9922724885589042E-3"/>
        <n v="9.8645331393762917E-3"/>
        <n v="-2.8628622735100504E-2"/>
        <n v="-1.1113132709872263E-2"/>
        <n v="7.161286539420047E-3"/>
        <n v="1.752711108459255E-2"/>
        <n v="2.2425211918252626E-3"/>
        <n v="7.3265313805956243E-3"/>
        <n v="5.7479969101676071E-3"/>
        <n v="1.2956726527919561E-2"/>
        <n v="-9.9718994455837394E-3"/>
        <n v="6.2051995292608164E-3"/>
        <n v="8.1665356939243355E-3"/>
        <n v="1.0942964180290166E-2"/>
        <n v="4.4671496299541836E-3"/>
        <n v="1.2459504629739656E-2"/>
        <n v="7.8312098860043623E-3"/>
        <n v="-4.7827123222372141E-3"/>
        <n v="-6.0488328753275965E-3"/>
        <n v="3.4627849666002829E-3"/>
        <n v="-5.594559881489815E-3"/>
        <n v="1.0389796503296038E-2"/>
        <n v="-2.8104606297336921E-3"/>
        <n v="1.4309757531345361E-2"/>
        <n v="-7.0048058085512939E-3"/>
        <n v="-4.6640083410935161E-3"/>
        <n v="1.1455482208984074E-2"/>
        <n v="2.2672443702143356E-3"/>
        <n v="8.0029279004515032E-3"/>
        <n v="8.0344332855092886E-3"/>
        <n v="3.2736455086077288E-3"/>
        <n v="-2.6238856895709348E-2"/>
        <n v="1.6867293251453825E-2"/>
        <n v="-3.1901472860882484E-2"/>
        <n v="6.1082993542655329E-3"/>
        <n v="1.7655464152222789E-2"/>
        <n v="-6.8470635397875033E-3"/>
        <n v="-6.8637677466615908E-3"/>
        <n v="6.0400695328959204E-3"/>
        <n v="-3.2895524771448903E-3"/>
        <n v="1.6879658347271131E-2"/>
        <n v="-2.6156175853719911E-3"/>
        <n v="-6.0287512677280773E-3"/>
        <n v="1.9516758605116881E-3"/>
        <n v="3.1633024554023558E-3"/>
        <n v="9.4736412266731261E-3"/>
        <n v="6.8662116602254235E-3"/>
        <n v="2.0697643188074811E-2"/>
        <n v="4.2820054620858385E-3"/>
        <n v="9.0841045182361146E-3"/>
        <n v="1.1589988040027213E-2"/>
        <n v="-7.651964577421312E-4"/>
        <n v="1.1103364577684507E-3"/>
        <n v="-1.8285521145802612E-2"/>
        <n v="-9.192669306698608E-3"/>
        <n v="3.1824462962196657E-4"/>
        <n v="-5.7371725481706829E-3"/>
        <n v="1.2520129163891558E-2"/>
        <n v="5.2462073057037263E-3"/>
        <n v="-3.933950158708596E-3"/>
        <n v="2.5390162158502321E-3"/>
        <n v="-1.4385688778322694E-4"/>
        <n v="9.9565841651853646E-3"/>
        <n v="6.9795261495562708E-3"/>
        <n v="-5.3925890419166417E-3"/>
        <n v="-3.5937673805720315E-4"/>
        <n v="1.4548317529873068E-4"/>
        <n v="-1.5527191541345518E-2"/>
        <n v="2.8653053657068926E-4"/>
        <n v="3.7094177057236922E-4"/>
        <n v="1.5148014069680903E-2"/>
        <n v="2.6084792737444233E-3"/>
        <n v="2.9431760483989576E-3"/>
        <n v="-1.3272307326517534E-2"/>
        <n v="2.2126906318083949E-3"/>
        <n v="1.3123135918193128E-3"/>
        <n v="-7.4933156218609737E-4"/>
        <n v="1.6093028084929777E-2"/>
        <n v="3.663907151121587E-2"/>
        <n v="2.9311841060580879E-2"/>
        <n v="-3.8805228456575962E-2"/>
        <n v="1.3235148670640831E-2"/>
        <n v="8.0986961099271211E-4"/>
        <n v="3.3248723884968336E-2"/>
        <n v="3.8647622910449909E-2"/>
        <n v="-1.996952517958368E-2"/>
        <n v="3.1906166376935996E-2"/>
        <n v="-6.6744442520302247E-2"/>
        <n v="-3.4283350350314948E-2"/>
        <n v="-2.566785300801858E-2"/>
        <n v="-6.2565350794495812E-4"/>
        <n v="2.2075055187637423E-3"/>
        <n v="2.6024958578630072E-2"/>
        <n v="3.2537577365164133E-3"/>
        <n v="-5.1126734567176244E-2"/>
        <n v="-1.8924803215541709E-3"/>
        <n v="5.7267980461512165E-3"/>
        <n v="1.1382319463767434E-3"/>
        <n v="-5.2252826517261196E-3"/>
        <n v="6.2368658694054906E-3"/>
        <n v="1.4729936883933275E-2"/>
        <n v="9.6844763032970845E-3"/>
        <n v="1.1616413432352736E-2"/>
        <n v="9.4123879740409533E-3"/>
        <n v="1.0781190036323978E-2"/>
        <n v="1.5038002663357223E-2"/>
        <n v="5.7674435555878853E-3"/>
        <n v="-1.7735495547936274E-3"/>
        <n v="7.4771150797651332E-3"/>
        <n v="6.3720698622303663E-3"/>
        <n v="1.583108513189457E-2"/>
        <n v="-1.0547780146445553E-2"/>
        <n v="-4.1995477410124646E-3"/>
        <n v="2.1922521922523018E-3"/>
        <n v="1.275926030015166E-2"/>
        <n v="1.4917710145754352E-2"/>
        <n v="-1.4264426095839723E-2"/>
        <n v="1.1106162403934564E-2"/>
        <n v="-8.2887725662302413E-3"/>
        <n v="1.7333358828253358E-2"/>
        <n v="1.4598752558419215E-2"/>
        <n v="-7.9104635608634403E-3"/>
        <n v="9.5894137535706414E-3"/>
        <n v="-6.9904269985827613E-4"/>
        <n v="8.3113882661602252E-3"/>
        <n v="1.6571876838596339E-3"/>
        <n v="5.4026342771511006E-3"/>
        <n v="5.4020835191848759E-3"/>
        <n v="5.7722215576025476E-3"/>
        <n v="-7.067767416998264E-3"/>
        <n v="4.224778074892889E-3"/>
        <n v="6.030361821709275E-3"/>
        <n v="4.1977986663453678E-3"/>
        <n v="1.5791750067893826E-3"/>
        <n v="4.2323232323232879E-3"/>
        <n v="6.8547484897178868E-3"/>
        <n v="9.9945558945281794E-3"/>
        <n v="4.7786149241407739E-3"/>
        <n v="1.9047318545630489E-2"/>
        <n v="-1.6040733113247576E-2"/>
        <n v="7.3075640063380775E-3"/>
        <n v="7.4142530087584228E-3"/>
        <n v="3.3616976573174704E-4"/>
        <n v="-9.4538808180791639E-5"/>
        <n v="1.4601029532447374E-2"/>
        <n v="5.7584644094904147E-4"/>
        <n v="-2.138843960160031E-3"/>
        <n v="4.6503672186528075E-3"/>
        <n v="1.8528832148059489E-3"/>
        <n v="8.8711681632034772E-3"/>
        <n v="6.9526047786917199E-3"/>
        <n v="-2.1388632538949176E-3"/>
        <n v="-2.6857692267055557E-2"/>
        <n v="-4.5540597391669413E-3"/>
        <n v="-1.0881551297255723E-2"/>
        <n v="1.1959153595115291E-2"/>
        <n v="1.1575775001863631E-2"/>
        <n v="-5.7072065394633605E-3"/>
        <n v="7.7355911369189503E-4"/>
        <n v="4.1344217110155841E-4"/>
        <n v="5.7278628707196281E-4"/>
        <n v="2.7441553745027984E-3"/>
        <n v="1.1098444927193273E-2"/>
        <n v="4.3528509553589457E-3"/>
        <n v="1.9805194805195248E-3"/>
        <n v="5.6157764137390277E-3"/>
        <n v="-9.5681294306962492E-4"/>
        <n v="4.4229908154685294E-3"/>
        <n v="1.0823457384003248E-3"/>
        <n v="5.2422767086854546E-3"/>
        <n v="-4.5728538765330146E-3"/>
        <n v="9.8098783707647897E-3"/>
        <n v="1.3606495718932036E-3"/>
        <n v="-9.3369863013698425E-3"/>
        <n v="4.6572054565272641E-3"/>
        <n v="-3.4119174976343208E-4"/>
        <n v="-4.2958904109588591E-3"/>
        <n v="6.9632196338515603E-3"/>
        <n v="-1.9274401392162476E-3"/>
        <n v="7.7584771629946262E-3"/>
        <n v="7.7289606729006336E-3"/>
        <n v="-3.8218547695188293E-3"/>
        <n v="1.3500546716355036E-3"/>
        <n v="1.8891758051353619E-3"/>
        <n v="6.299425177452583E-3"/>
        <n v="1.6876307913860766E-4"/>
        <n v="-5.6222731974992131E-4"/>
        <n v="-9.2120340620569386E-4"/>
        <n v="2.1277793414016173E-3"/>
        <n v="-1.4741442420746683E-2"/>
        <n v="-2.6881423056075572E-3"/>
        <n v="1.372612786381529E-2"/>
        <n v="1.1433108376339865E-2"/>
        <n v="3.0376117772872636E-3"/>
        <n v="4.881617907649371E-3"/>
        <n v="1.4196251731599357E-3"/>
        <n v="-7.4360499702555395E-4"/>
        <n v="6.2623750978496743E-3"/>
        <n v="1.6261494185638384E-2"/>
        <n v="7.7457233468126241E-3"/>
        <n v="-3.5243946852128146E-3"/>
        <n v="5.6472478527463425E-3"/>
        <n v="-4.3756984061636504E-3"/>
        <n v="-6.9351388203215064E-4"/>
        <n v="-5.0406408981930242E-3"/>
        <n v="9.5994899164029614E-3"/>
        <n v="4.5547279024528136E-3"/>
        <n v="-1.4231499051233935E-4"/>
        <n v="2.0678344781689078E-3"/>
        <n v="1.6903956954431609E-3"/>
        <n v="2.6736691334447471E-3"/>
        <n v="1.2361492079219768E-2"/>
        <n v="1.5859571595163657E-2"/>
        <n v="2.0365986547927692E-2"/>
        <n v="-3.4201690112715902E-3"/>
        <n v="1.3011481462748423E-2"/>
        <n v="-2.7687616799449175E-2"/>
        <n v="3.5903052842059753E-2"/>
        <n v="-5.3053692894013231E-2"/>
        <n v="-3.2203093084330357E-2"/>
        <n v="1.9530336342797854E-3"/>
        <n v="-7.6709721593612706E-3"/>
        <n v="3.3666124912941413E-4"/>
        <n v="-1.217861975642761E-2"/>
        <n v="-5.4856699702337496E-3"/>
        <n v="7.9548459035993068E-3"/>
        <n v="2.0734699519645602E-3"/>
        <n v="-7.0218252141082704E-4"/>
        <n v="-2.8580939153591087E-3"/>
        <n v="-5.9900052483855505E-3"/>
        <n v="1.3834586466165456E-2"/>
        <n v="1.2508396840472088E-3"/>
        <n v="2.6243671327047134E-3"/>
        <n v="1.5986125694600058E-2"/>
        <n v="6.208599444431276E-3"/>
        <n v="-1.3159610665212553E-3"/>
        <n v="2.2275817769751904E-2"/>
        <n v="-5.1244332979646957E-3"/>
        <n v="-2.6549919012183388E-2"/>
        <n v="-3.0540961162662957E-3"/>
        <n v="-5.9554966209535822E-3"/>
        <n v="-9.7788527988942747E-3"/>
        <n v="-3.5350289229638316E-3"/>
        <n v="3.1316201528967802E-3"/>
        <n v="1.553895261145599E-2"/>
        <n v="9.7139647020262068E-4"/>
        <n v="-1.9739992758108474E-3"/>
        <n v="2.8421444616622781E-2"/>
        <n v="-3.5957476375764262E-2"/>
        <n v="-4.4387055120652351E-3"/>
        <n v="-3.6255555555555548E-2"/>
        <n v="6.3373469864252919E-4"/>
        <n v="-5.4449284380834865E-4"/>
        <n v="1.5458915393468813E-2"/>
        <n v="2.6247313044462611E-3"/>
        <n v="3.0981535912480208E-3"/>
        <n v="7.281664380429818E-3"/>
        <n v="-4.4043838983918934E-3"/>
        <n v="1.6426249609587298E-2"/>
        <n v="3.5756161552839491E-3"/>
        <n v="4.5598731165741105E-3"/>
        <n v="-1.3404208806507631E-2"/>
        <n v="1.1745669584652674E-2"/>
        <n v="7.3879494335904903E-3"/>
        <n v="-1.1579520823432603E-2"/>
        <n v="1.1513524287439531E-2"/>
        <n v="8.2631927369018459E-3"/>
        <n v="1.0645034109508809E-2"/>
        <n v="1.2067276882338027E-2"/>
        <n v="-6.4512253724171124E-3"/>
        <n v="-2.1697174572350595E-3"/>
        <n v="-1.3288320643585854E-3"/>
        <n v="8.4386657491579541E-3"/>
        <n v="1.7942069236724738E-2"/>
        <n v="2.1580837120546432E-2"/>
        <n v="1.7825425829616954E-2"/>
        <n v="2.4117985762144138E-2"/>
        <n v="2.2164806484188766E-3"/>
        <n v="-8.6333554368035609E-3"/>
        <n v="2.4765057806858319E-3"/>
        <n v="-4.6187578655110416E-3"/>
        <n v="-7.5837560837431909E-3"/>
        <n v="3.5533847605018674E-3"/>
        <n v="6.4896218072101252E-3"/>
        <n v="2.712430233164581E-3"/>
        <n v="-3.5384983081122548E-2"/>
        <n v="6.8009118541033494E-3"/>
        <n v="1.1400025618035067E-2"/>
        <n v="4.4774967190757036E-3"/>
        <n v="1.2783257971618899E-2"/>
        <n v="2.1154624635996875E-3"/>
        <n v="1.0357020344618186E-2"/>
        <n v="-3.1433719569134272E-3"/>
        <n v="1.6456779230501938E-2"/>
        <n v="1.7811943376768501E-3"/>
        <n v="1.3491686460807674E-2"/>
        <n v="4.9800512966657239E-2"/>
        <n v="3.1709862840509737E-2"/>
        <n v="2.6715771361296915E-2"/>
        <n v="4.0769486304469816E-4"/>
        <n v="-4.8559032267333213E-2"/>
        <n v="2.6648996701285044E-3"/>
        <n v="5.7370517928287384E-3"/>
        <n v="4.7086664340650113E-2"/>
        <n v="-1.1071273196417581E-2"/>
        <n v="-6.0783678300198644E-2"/>
        <n v="-2.2329669118659991E-2"/>
        <n v="-2.9050637990530339E-2"/>
        <n v="2.5208506530075832E-3"/>
        <n v="-2.7812692215121023E-3"/>
        <n v="-1.8272992202473103E-2"/>
        <n v="-9.7107572310692579E-3"/>
        <n v="-5.1888827263203333E-2"/>
        <n v="-3.1223880597014898E-2"/>
        <n v="2.4057738572574069E-3"/>
        <n v="-6.2763618415148575E-2"/>
        <n v="-2.093338258834997E-3"/>
        <n v="4.4301022071802972E-3"/>
        <n v="-1.392304151087467E-3"/>
        <n v="6.9875513042299154E-3"/>
        <n v="2.5391355603666958E-3"/>
        <n v="-1.8086906192956678E-2"/>
        <n v="2.756788731765603E-3"/>
        <n v="-1.5060406521046019E-2"/>
        <n v="7.0073283592002201E-3"/>
        <n v="-3.1883312435027705E-2"/>
        <n v="-5.3723897540852161E-3"/>
        <n v="1.0088720444463592E-2"/>
        <n v="8.9446402207067448E-4"/>
        <n v="-7.3173080008986507E-3"/>
        <n v="-2.8588191370207089E-3"/>
        <n v="-8.4200204638468158E-4"/>
        <n v="5.9721866734926531E-4"/>
        <n v="3.2203879444081774E-3"/>
        <n v="4.2332362769008638E-3"/>
        <n v="-1.0651076268934341E-2"/>
        <n v="2.3547211626569315E-3"/>
        <n v="1.364063461891544E-2"/>
        <n v="-3.4227039361095948E-3"/>
        <n v="1.0235524813067484E-3"/>
        <n v="-9.0538318635092329E-3"/>
        <n v="-2.3927134788136514E-2"/>
        <n v="-3.2154600286446247E-2"/>
        <n v="5.1603353711082373E-3"/>
        <n v="7.9090156647558408E-3"/>
        <n v="-3.3709242461391775E-4"/>
        <n v="4.7726083074176506E-3"/>
        <n v="6.9763115465707555E-3"/>
        <n v="5.7911065149942654E-4"/>
        <n v="1.2010270852314754E-3"/>
        <n v="-2.7877010758460487E-3"/>
        <n v="8.7382179867728869E-3"/>
        <n v="1.1770532571813904E-2"/>
        <n v="-1.0324545302853306E-2"/>
        <n v="3.2329277351719854E-3"/>
        <n v="-9.6877136995669258E-3"/>
        <n v="-1.5827531629200996E-3"/>
        <n v="5.9105713899207588E-3"/>
        <n v="-4.1863983503103155E-3"/>
        <n v="1.5775653599858662E-3"/>
        <n v="5.1325384157981605E-3"/>
        <n v="-2.4247596053781038E-3"/>
        <n v="2.1274820624061024E-3"/>
        <n v="-5.7325703803295144E-4"/>
        <n v="3.1576415972229292E-3"/>
        <n v="4.3580534727910205E-3"/>
        <n v="1.1880605174897181E-3"/>
        <n v="-3.0397366959110063E-3"/>
        <n v="-7.7381509563481483E-3"/>
        <n v="-4.8748680370116568E-3"/>
        <n v="-2.0554241507173424E-3"/>
        <n v="6.6439310445216022E-3"/>
        <n v="1.5411850463397045E-3"/>
        <n v="-5.9623625861747629E-3"/>
        <n v="2.5945452281124167E-3"/>
        <n v="3.0105785501465177E-4"/>
        <n v="-2.7228491562273482E-3"/>
        <n v="1.3079093378643453E-2"/>
        <n v="-6.129405510210459E-3"/>
        <n v="-1.1784702549575128E-2"/>
        <n v="3.7098486175662736E-4"/>
        <n v="-7.9536276925278558E-3"/>
        <n v="1.4127908762374671E-3"/>
        <n v="4.506580631944906E-4"/>
        <n v="-1.4624966761438668E-3"/>
        <n v="-1.0233932927755129E-2"/>
        <n v="-1.266290877108815E-2"/>
        <n v="-7.7254921406258508E-3"/>
        <n v="5.4242155327996078E-3"/>
        <n v="-7.0492955654782577E-3"/>
        <n v="-2.2424182554578505E-3"/>
        <n v="-4.6407377785679602E-4"/>
        <n v="-5.4599196724048771E-3"/>
        <n v="1.5539709859847955E-3"/>
        <n v="-5.6137468337098739E-3"/>
        <n v="-1.5038621915373217E-3"/>
        <n v="-8.5861197568577643E-4"/>
        <n v="5.564558642639785E-4"/>
        <n v="1.8680985495339224E-3"/>
        <n v="6.7350013292764976E-3"/>
        <n v="1.678981197813418E-2"/>
        <n v="-2.0681593381889482E-3"/>
        <n v="5.0408185807384312E-3"/>
        <n v="-6.1215478484265978E-4"/>
        <n v="-9.0309762485356597E-5"/>
        <n v="2.9891304347826361E-3"/>
        <n v="5.8818169853916916E-3"/>
        <n v="6.0778573526870108E-4"/>
        <n v="3.6906746919355294E-3"/>
        <n v="-5.7015770319451074E-3"/>
        <n v="-6.2637651290134021E-4"/>
        <n v="-4.6658488023650887E-3"/>
        <n v="1.4198680831781702E-3"/>
        <n v="-5.2336523848354468E-4"/>
        <n v="1.7442329407969209E-3"/>
        <n v="4.5170045980271389E-3"/>
        <n v="-4.5554397011636158E-4"/>
        <n v="-3.9464896480539388E-4"/>
        <n v="5.2182404459408553E-3"/>
        <n v="-4.5565467451067748E-3"/>
        <n v="-2.1017106712337722E-3"/>
        <n v="-1.5335102250830773E-3"/>
        <n v="-8.4034454126191514E-3"/>
        <n v="3.0404591795778345E-3"/>
        <n v="-1.2827707848954606E-3"/>
        <n v="7.1561948019177712E-3"/>
        <n v="3.4943786083257832E-3"/>
        <n v="-8.399704492324299E-4"/>
        <n v="2.414405275171185E-3"/>
        <n v="-4.6548729754836765E-3"/>
        <n v="-6.7596028482599631E-3"/>
        <n v="1.9595035924232984E-3"/>
        <n v="-1.595200353151305E-3"/>
        <n v="6.9504778453518632E-3"/>
        <n v="2.6741759688823021E-3"/>
        <n v="1.142336102943434E-2"/>
        <n v="6.9740330750741302E-3"/>
        <n v="-9.7911899903123443E-4"/>
        <n v="-3.9625508150946632E-3"/>
        <n v="4.1064388961854897E-5"/>
        <n v="-2.774393677248869E-3"/>
        <n v="-8.5922076859346768E-4"/>
        <n v="-1.7664597288025018E-3"/>
        <n v="-4.7761315366948477E-3"/>
        <n v="5.5896749404754937E-3"/>
        <n v="1.3609479565315687E-3"/>
        <n v="4.8116790712438424E-4"/>
        <n v="-6.1960768354224647E-3"/>
        <n v="-9.6428031638873986E-3"/>
        <n v="-4.8232156107734644E-3"/>
        <n v="2.8962770771737119E-3"/>
        <n v="9.8611717631288016E-3"/>
        <n v="3.7103860228535177E-3"/>
        <n v="1.0510204081632375E-3"/>
        <n v="6.3305356449999445E-4"/>
        <n v="1.0805957209647983E-2"/>
        <n v="2.1513606321689718E-3"/>
        <n v="-8.694671437799166E-3"/>
        <n v="9.9554570273201713E-4"/>
        <n v="-9.2284976005903904E-4"/>
        <n v="9.6383795927241726E-3"/>
        <n v="1.3684286913881634E-3"/>
        <n v="-8.7756255459075817E-3"/>
        <n v="-1.8111189587327256E-2"/>
        <n v="-6.3064598602351777E-3"/>
        <n v="5.7781901054797195E-3"/>
        <n v="5.7199651122695145E-3"/>
        <n v="-1.1944605888129619E-2"/>
        <n v="4.6207278401369425E-3"/>
        <n v="-1.6081210111061086E-3"/>
        <n v="6.6166874070477614E-3"/>
        <n v="-1.0611848887272534E-3"/>
        <n v="7.5557003788033822E-3"/>
        <n v="-3.0539324470149664E-4"/>
        <n v="6.4443419906767864E-3"/>
        <n v="-6.635659545884868E-3"/>
        <n v="4.6837930578044859E-4"/>
        <n v="9.850595868507955E-3"/>
        <n v="-2.942382612261641E-3"/>
        <n v="-3.3005323768942481E-3"/>
        <n v="5.1147743028809312E-3"/>
        <n v="4.7469170837418327E-3"/>
        <n v="2.7940187302736398E-3"/>
        <n v="-9.2172985830582255E-3"/>
        <n v="2.3637260544274318E-3"/>
        <n v="1.3171732317079497E-2"/>
        <n v="-1.6528410154057586E-3"/>
        <n v="-3.7592816975797637E-3"/>
        <n v="1.649577868075874E-2"/>
        <n v="7.2419972219571853E-3"/>
        <n v="-1.6702636764567871E-2"/>
        <n v="-1.041525626738046E-3"/>
        <n v="-2.8249467726021989E-3"/>
        <n v="3.8052543786488502E-3"/>
        <n v="2.0851143685330697E-5"/>
        <n v="9.9927344712484028E-3"/>
        <n v="6.0168854143494918E-3"/>
        <n v="-3.1047045778552769E-3"/>
        <n v="-6.9839871645640964E-3"/>
        <n v="3.7154765914449023E-3"/>
        <n v="-4.2864479076054774E-3"/>
        <n v="-8.2114607045226332E-3"/>
        <n v="-8.6197943711696678E-4"/>
        <n v="4.8211378720207088E-3"/>
        <n v="1.0620010335263217E-2"/>
        <n v="-3.3634290158816196E-3"/>
        <n v="2.6283695697884688E-4"/>
        <n v="4.9552547888469158E-3"/>
        <n v="-1.3970496312038972E-2"/>
        <n v="-9.7592176119834489E-3"/>
        <n v="-2.2644461370606786E-3"/>
        <n v="-4.732510288066218E-4"/>
        <n v="-3.2200504542937284E-3"/>
        <n v="5.267878313041879E-3"/>
        <n v="-1.2903094503973769E-2"/>
        <n v="-1.087641545874013E-3"/>
        <n v="-2.5448904480426557E-3"/>
        <n v="-8.5095174900978786E-4"/>
        <n v="1.0906521382926406E-2"/>
        <n v="8.0968340354002145E-4"/>
      </sharedItems>
    </cacheField>
    <cacheField name="Rf" numFmtId="10">
      <sharedItems containsSemiMixedTypes="0" containsString="0" containsNumber="1" minValue="2.0379999999999999E-2" maxValue="4.743E-2" count="592">
        <n v="3.3430000000000001E-2"/>
        <n v="3.415E-2"/>
        <n v="3.388E-2"/>
        <n v="3.3020000000000001E-2"/>
        <n v="3.2349999999999997E-2"/>
        <n v="3.2390000000000002E-2"/>
        <n v="3.1910000000000001E-2"/>
        <n v="3.159E-2"/>
        <n v="3.1370000000000002E-2"/>
        <n v="3.1030000000000002E-2"/>
        <n v="3.1269999999999999E-2"/>
        <n v="3.1280000000000002E-2"/>
        <n v="3.1230000000000001E-2"/>
        <n v="3.1629999999999998E-2"/>
        <n v="3.1829999999999997E-2"/>
        <n v="3.1809999999999998E-2"/>
        <n v="3.1920000000000004E-2"/>
        <n v="3.1669999999999997E-2"/>
        <n v="3.1709999999999995E-2"/>
        <n v="3.1649999999999998E-2"/>
        <n v="3.1120000000000002E-2"/>
        <n v="3.134E-2"/>
        <n v="3.1489999999999997E-2"/>
        <n v="2.8730000000000002E-2"/>
        <n v="2.802E-2"/>
        <n v="2.8410000000000001E-2"/>
        <n v="2.538E-2"/>
        <n v="2.5070000000000002E-2"/>
        <n v="2.5009999999999998E-2"/>
        <n v="2.479E-2"/>
        <n v="2.4980000000000002E-2"/>
        <n v="2.5019999999999997E-2"/>
        <n v="2.5190000000000001E-2"/>
        <n v="2.4929999999999997E-2"/>
        <n v="2.511E-2"/>
        <n v="2.5249999999999998E-2"/>
        <n v="2.5059999999999999E-2"/>
        <n v="2.4319999999999998E-2"/>
        <n v="2.4279999999999999E-2"/>
        <n v="2.4160000000000001E-2"/>
        <n v="2.3940000000000003E-2"/>
        <n v="2.3719999999999998E-2"/>
        <n v="2.366E-2"/>
        <n v="2.3530000000000002E-2"/>
        <n v="2.3990000000000001E-2"/>
        <n v="2.3730000000000001E-2"/>
        <n v="2.3849999999999996E-2"/>
        <n v="2.3450000000000002E-2"/>
        <n v="2.4150000000000001E-2"/>
        <n v="2.3550000000000001E-2"/>
        <n v="2.3399999999999997E-2"/>
        <n v="2.2839999999999999E-2"/>
        <n v="2.2890000000000001E-2"/>
        <n v="2.2959999999999998E-2"/>
        <n v="2.2850000000000002E-2"/>
        <n v="2.2940000000000002E-2"/>
        <n v="2.307E-2"/>
        <n v="2.3479999999999997E-2"/>
        <n v="2.2610000000000002E-2"/>
        <n v="2.222E-2"/>
        <n v="2.1909999999999999E-2"/>
        <n v="2.1920000000000002E-2"/>
        <n v="2.18E-2"/>
        <n v="2.1899999999999999E-2"/>
        <n v="2.146E-2"/>
        <n v="2.1569999999999999E-2"/>
        <n v="2.1629999999999996E-2"/>
        <n v="2.1589999999999998E-2"/>
        <n v="2.1360000000000001E-2"/>
        <n v="2.155E-2"/>
        <n v="2.1389999999999999E-2"/>
        <n v="2.137E-2"/>
        <n v="2.1440000000000001E-2"/>
        <n v="2.1349999999999997E-2"/>
        <n v="2.1250000000000002E-2"/>
        <n v="2.1409999999999998E-2"/>
        <n v="2.1400000000000002E-2"/>
        <n v="2.1509999999999998E-2"/>
        <n v="2.1419999999999998E-2"/>
        <n v="2.1649999999999999E-2"/>
        <n v="2.1760000000000002E-2"/>
        <n v="2.1499999999999998E-2"/>
        <n v="2.1480000000000003E-2"/>
        <n v="2.1789999999999997E-2"/>
        <n v="2.1000000000000001E-2"/>
        <n v="2.1230000000000002E-2"/>
        <n v="2.1299999999999999E-2"/>
        <n v="2.0930000000000001E-2"/>
        <n v="2.0889999999999999E-2"/>
        <n v="2.0979999999999999E-2"/>
        <n v="2.112E-2"/>
        <n v="2.0790000000000003E-2"/>
        <n v="2.07E-2"/>
        <n v="2.0920000000000001E-2"/>
        <n v="2.078E-2"/>
        <n v="2.0379999999999999E-2"/>
        <n v="2.0579999999999998E-2"/>
        <n v="2.0569999999999998E-2"/>
        <n v="2.0760000000000001E-2"/>
        <n v="2.077E-2"/>
        <n v="2.0879999999999999E-2"/>
        <n v="2.0720000000000002E-2"/>
        <n v="2.0899999999999998E-2"/>
        <n v="2.0959999999999999E-2"/>
        <n v="2.0819999999999998E-2"/>
        <n v="2.0649999999999998E-2"/>
        <n v="2.068E-2"/>
        <n v="2.0560000000000002E-2"/>
        <n v="2.0619999999999999E-2"/>
        <n v="2.0489999999999998E-2"/>
        <n v="2.0750000000000001E-2"/>
        <n v="2.1070000000000002E-2"/>
        <n v="2.0990000000000002E-2"/>
        <n v="2.1339999999999998E-2"/>
        <n v="2.1579999999999998E-2"/>
        <n v="2.1530000000000001E-2"/>
        <n v="2.1160000000000002E-2"/>
        <n v="2.1139999999999999E-2"/>
        <n v="2.128E-2"/>
        <n v="2.1080000000000002E-2"/>
        <n v="2.1309999999999999E-2"/>
        <n v="2.129E-2"/>
        <n v="2.1320000000000002E-2"/>
        <n v="2.12E-2"/>
        <n v="2.1099999999999997E-2"/>
        <n v="2.121E-2"/>
        <n v="2.145E-2"/>
        <n v="2.1429999999999998E-2"/>
        <n v="2.1179999999999997E-2"/>
        <n v="2.1190000000000001E-2"/>
        <n v="2.0870000000000003E-2"/>
        <n v="2.0710000000000003E-2"/>
        <n v="2.0539999999999999E-2"/>
        <n v="2.043E-2"/>
        <n v="2.051E-2"/>
        <n v="2.0590000000000001E-2"/>
        <n v="2.1110000000000004E-2"/>
        <n v="2.0950000000000003E-2"/>
        <n v="2.1010000000000001E-2"/>
        <n v="2.0840000000000001E-2"/>
        <n v="2.0809999999999999E-2"/>
        <n v="2.069E-2"/>
        <n v="2.1129999999999999E-2"/>
        <n v="2.1150000000000002E-2"/>
        <n v="2.086E-2"/>
        <n v="2.1600000000000001E-2"/>
        <n v="2.1059999999999999E-2"/>
        <n v="2.1269999999999997E-2"/>
        <n v="2.1489999999999999E-2"/>
        <n v="2.1720000000000003E-2"/>
        <n v="2.1049999999999999E-2"/>
        <n v="2.2120000000000001E-2"/>
        <n v="2.1520000000000001E-2"/>
        <n v="2.1330000000000002E-2"/>
        <n v="2.1240000000000002E-2"/>
        <n v="2.1030000000000004E-2"/>
        <n v="2.154E-2"/>
        <n v="2.1610000000000001E-2"/>
        <n v="2.1739999999999999E-2"/>
        <n v="2.2240000000000003E-2"/>
        <n v="2.1729999999999999E-2"/>
        <n v="2.1669999999999998E-2"/>
        <n v="2.1680000000000001E-2"/>
        <n v="2.2099999999999998E-2"/>
        <n v="2.1690000000000001E-2"/>
        <n v="2.181E-2"/>
        <n v="2.215E-2"/>
        <n v="2.205E-2"/>
        <n v="2.2210000000000001E-2"/>
        <n v="2.2419999999999999E-2"/>
        <n v="2.239E-2"/>
        <n v="2.2530000000000001E-2"/>
        <n v="2.273E-2"/>
        <n v="2.298E-2"/>
        <n v="2.3039999999999998E-2"/>
        <n v="2.3170000000000003E-2"/>
        <n v="2.316E-2"/>
        <n v="2.3239999999999997E-2"/>
        <n v="2.3460000000000002E-2"/>
        <n v="2.3559999999999998E-2"/>
        <n v="2.3690000000000003E-2"/>
        <n v="2.3789999999999999E-2"/>
        <n v="2.3900000000000001E-2"/>
        <n v="2.3889999999999998E-2"/>
        <n v="2.3929999999999996E-2"/>
        <n v="2.4E-2"/>
        <n v="2.3980000000000001E-2"/>
        <n v="2.3740000000000001E-2"/>
        <n v="2.3780000000000003E-2"/>
        <n v="2.3130000000000001E-2"/>
        <n v="2.308E-2"/>
        <n v="2.281E-2"/>
        <n v="2.2949999999999998E-2"/>
        <n v="2.2429999999999999E-2"/>
        <n v="2.3189999999999999E-2"/>
        <n v="2.3370000000000002E-2"/>
        <n v="2.2869999999999998E-2"/>
        <n v="2.376E-2"/>
        <n v="2.3629999999999998E-2"/>
        <n v="2.3860000000000003E-2"/>
        <n v="2.3650000000000001E-2"/>
        <n v="2.367E-2"/>
        <n v="2.3620000000000002E-2"/>
        <n v="2.351E-2"/>
        <n v="2.3820000000000001E-2"/>
        <n v="2.359E-2"/>
        <n v="2.3949999999999999E-2"/>
        <n v="2.4080000000000001E-2"/>
        <n v="2.4310000000000002E-2"/>
        <n v="2.4119999999999999E-2"/>
        <n v="2.4199999999999999E-2"/>
        <n v="2.3319999999999997E-2"/>
        <n v="2.3879999999999998E-2"/>
        <n v="2.3429999999999999E-2"/>
        <n v="2.3769999999999999E-2"/>
        <n v="2.3349999999999999E-2"/>
        <n v="2.3099999999999999E-2"/>
        <n v="2.2700000000000001E-2"/>
        <n v="2.2759999999999999E-2"/>
        <n v="2.2540000000000001E-2"/>
        <n v="2.2090000000000002E-2"/>
        <n v="2.2679999999999999E-2"/>
        <n v="2.247E-2"/>
        <n v="2.2509999999999999E-2"/>
        <n v="2.3019999999999999E-2"/>
        <n v="2.2789999999999998E-2"/>
        <n v="2.315E-2"/>
        <n v="2.23E-2"/>
        <n v="2.231E-2"/>
        <n v="2.2069999999999999E-2"/>
        <n v="2.188E-2"/>
        <n v="2.06E-2"/>
        <n v="2.197E-2"/>
        <n v="2.3220000000000001E-2"/>
        <n v="2.3310000000000001E-2"/>
        <n v="2.384E-2"/>
        <n v="2.402E-2"/>
        <n v="2.436E-2"/>
        <n v="2.4220000000000002E-2"/>
        <n v="2.427E-2"/>
        <n v="2.4510000000000001E-2"/>
        <n v="2.419E-2"/>
        <n v="2.2930000000000002E-2"/>
        <n v="2.3300000000000001E-2"/>
        <n v="2.3709999999999998E-2"/>
        <n v="2.3390000000000001E-2"/>
        <n v="2.392E-2"/>
        <n v="2.3610000000000003E-2"/>
        <n v="2.4209999999999999E-2"/>
        <n v="2.4340000000000001E-2"/>
        <n v="2.3799999999999998E-2"/>
        <n v="2.5139999999999999E-2"/>
        <n v="2.53E-2"/>
        <n v="2.5360000000000001E-2"/>
        <n v="2.5419999999999998E-2"/>
        <n v="2.5680000000000001E-2"/>
        <n v="2.564E-2"/>
        <n v="2.5760000000000002E-2"/>
        <n v="2.5699999999999997E-2"/>
        <n v="2.5539999999999997E-2"/>
        <n v="2.5770000000000001E-2"/>
        <n v="2.589E-2"/>
        <n v="2.5750000000000002E-2"/>
        <n v="2.5569999999999999E-2"/>
        <n v="2.5920000000000002E-2"/>
        <n v="2.6000000000000002E-2"/>
        <n v="2.5739999999999999E-2"/>
        <n v="2.6040000000000001E-2"/>
        <n v="2.5690000000000001E-2"/>
        <n v="2.5459999999999997E-2"/>
        <n v="2.5510000000000001E-2"/>
        <n v="2.5530000000000001E-2"/>
        <n v="2.563E-2"/>
        <n v="2.5610000000000001E-2"/>
        <n v="2.5399999999999999E-2"/>
        <n v="2.5670000000000002E-2"/>
        <n v="2.5489999999999999E-2"/>
        <n v="2.5390000000000003E-2"/>
        <n v="2.5409999999999999E-2"/>
        <n v="2.545E-2"/>
        <n v="2.529E-2"/>
        <n v="2.5000000000000001E-2"/>
        <n v="2.5169999999999998E-2"/>
        <n v="2.4879999999999999E-2"/>
        <n v="2.4580000000000001E-2"/>
        <n v="2.5259999999999998E-2"/>
        <n v="2.743E-2"/>
        <n v="2.7559999999999998E-2"/>
        <n v="2.767E-2"/>
        <n v="2.7709999999999999E-2"/>
        <n v="2.793E-2"/>
        <n v="2.775E-2"/>
        <n v="2.7719999999999998E-2"/>
        <n v="2.7770000000000003E-2"/>
        <n v="2.8029999999999999E-2"/>
        <n v="2.8199999999999999E-2"/>
        <n v="2.8239999999999998E-2"/>
        <n v="2.8340000000000001E-2"/>
        <n v="2.843E-2"/>
        <n v="2.878E-2"/>
        <n v="2.904E-2"/>
        <n v="2.9180000000000001E-2"/>
        <n v="2.9140000000000003E-2"/>
        <n v="2.9220000000000003E-2"/>
        <n v="2.9100000000000001E-2"/>
        <n v="2.8820000000000002E-2"/>
        <n v="2.8900000000000002E-2"/>
        <n v="2.8929999999999997E-2"/>
        <n v="2.896E-2"/>
        <n v="2.8999999999999998E-2"/>
        <n v="2.886E-2"/>
        <n v="2.9020000000000001E-2"/>
        <n v="2.894E-2"/>
        <n v="2.8879999999999999E-2"/>
        <n v="2.8889999999999999E-2"/>
        <n v="2.8969999999999999E-2"/>
        <n v="2.8670000000000001E-2"/>
        <n v="2.8769999999999997E-2"/>
        <n v="2.8690000000000004E-2"/>
        <n v="2.8849999999999997E-2"/>
        <n v="2.8709999999999999E-2"/>
        <n v="2.86E-2"/>
        <n v="2.9009999999999998E-2"/>
        <n v="2.9700000000000001E-2"/>
        <n v="2.9660000000000002E-2"/>
        <n v="2.9870000000000001E-2"/>
        <n v="3.057E-2"/>
        <n v="2.9479999999999999E-2"/>
        <n v="2.9069999999999999E-2"/>
        <n v="2.9089999999999998E-2"/>
        <n v="2.8809999999999999E-2"/>
        <n v="2.8910000000000002E-2"/>
        <n v="2.8300000000000002E-2"/>
        <n v="2.844E-2"/>
        <n v="2.911E-2"/>
        <n v="2.9190000000000001E-2"/>
        <n v="2.954E-2"/>
        <n v="2.9569999999999999E-2"/>
        <n v="2.9929999999999998E-2"/>
        <n v="3.007E-2"/>
        <n v="2.997E-2"/>
        <n v="3.0190000000000002E-2"/>
        <n v="3.0329999999999999E-2"/>
        <n v="3.0430000000000002E-2"/>
        <n v="3.0259999999999999E-2"/>
        <n v="3.056E-2"/>
        <n v="3.0550000000000001E-2"/>
        <n v="3.0619999999999998E-2"/>
        <n v="3.0689999999999999E-2"/>
        <n v="3.039E-2"/>
        <n v="3.0710000000000001E-2"/>
        <n v="3.0590000000000003E-2"/>
        <n v="3.073E-2"/>
        <n v="3.0670000000000003E-2"/>
        <n v="3.0800000000000001E-2"/>
        <n v="3.1130000000000001E-2"/>
        <n v="3.1210000000000002E-2"/>
        <n v="3.0960000000000001E-2"/>
        <n v="3.0910000000000003E-2"/>
        <n v="3.1009999999999999E-2"/>
        <n v="3.1219999999999998E-2"/>
        <n v="3.1259999999999996E-2"/>
        <n v="3.1460000000000002E-2"/>
        <n v="3.1579999999999997E-2"/>
        <n v="3.0830000000000003E-2"/>
        <n v="3.0529999999999998E-2"/>
        <n v="3.058E-2"/>
        <n v="2.9510000000000002E-2"/>
        <n v="2.921E-2"/>
        <n v="2.9990000000000003E-2"/>
        <n v="3.0099999999999998E-2"/>
        <n v="0.03"/>
        <n v="2.946E-2"/>
        <n v="2.9440000000000001E-2"/>
        <n v="3.0630000000000001E-2"/>
        <n v="3.1099999999999999E-2"/>
        <n v="3.024E-2"/>
        <n v="3.0419999999999999E-2"/>
        <n v="3.0499999999999999E-2"/>
        <n v="3.065E-2"/>
        <n v="3.1969999999999998E-2"/>
        <n v="3.2460000000000003E-2"/>
        <n v="3.2469999999999999E-2"/>
        <n v="3.2289999999999999E-2"/>
        <n v="3.2780000000000004E-2"/>
        <n v="3.3059999999999999E-2"/>
        <n v="3.2440000000000004E-2"/>
        <n v="3.2189999999999996E-2"/>
        <n v="3.2240000000000005E-2"/>
        <n v="3.1549999999999995E-2"/>
        <n v="3.1419999999999997E-2"/>
        <n v="3.1739999999999997E-2"/>
        <n v="3.4369999999999998E-2"/>
        <n v="3.526E-2"/>
        <n v="3.6220000000000002E-2"/>
        <n v="3.517E-2"/>
        <n v="3.5400000000000001E-2"/>
        <n v="3.4540000000000001E-2"/>
        <n v="3.2989999999999998E-2"/>
        <n v="2.9689999999999998E-2"/>
        <n v="3.1699999999999999E-2"/>
        <n v="2.8799999999999999E-2"/>
        <n v="2.8450000000000003E-2"/>
        <n v="2.596E-2"/>
        <n v="2.4729999999999999E-2"/>
        <n v="2.4239999999999998E-2"/>
        <n v="2.4390000000000002E-2"/>
        <n v="2.4140000000000002E-2"/>
        <n v="2.3380000000000001E-2"/>
        <n v="2.2349999999999998E-2"/>
        <n v="2.4629999999999999E-2"/>
        <n v="2.5559999999999999E-2"/>
        <n v="2.7539999999999999E-2"/>
        <n v="2.8060000000000002E-2"/>
        <n v="2.8559999999999999E-2"/>
        <n v="2.8639999999999999E-2"/>
        <n v="2.9559999999999999E-2"/>
        <n v="2.8389999999999999E-2"/>
        <n v="2.8500000000000001E-2"/>
        <n v="2.835E-2"/>
        <n v="2.8229999999999998E-2"/>
        <n v="2.9750000000000002E-2"/>
        <n v="3.0899999999999997E-2"/>
        <n v="3.0270000000000002E-2"/>
        <n v="3.0720000000000001E-2"/>
        <n v="3.0750000000000003E-2"/>
        <n v="3.0459999999999997E-2"/>
        <n v="3.0130000000000001E-2"/>
        <n v="3.0679999999999999E-2"/>
        <n v="3.3279999999999997E-2"/>
        <n v="3.1570000000000001E-2"/>
        <n v="3.1440000000000003E-2"/>
        <n v="3.1110000000000002E-2"/>
        <n v="2.8459999999999999E-2"/>
        <n v="2.8759999999999997E-2"/>
        <n v="2.9229999999999999E-2"/>
        <n v="3.0350000000000002E-2"/>
        <n v="3.0779999999999998E-2"/>
        <n v="3.1150000000000001E-2"/>
        <n v="3.1690000000000003E-2"/>
        <n v="3.2120000000000003E-2"/>
        <n v="3.3750000000000002E-2"/>
        <n v="3.4169999999999999E-2"/>
        <n v="3.3780000000000004E-2"/>
        <n v="3.3860000000000001E-2"/>
        <n v="3.3700000000000001E-2"/>
        <n v="3.422E-2"/>
        <n v="3.456E-2"/>
        <n v="3.4840000000000003E-2"/>
        <n v="3.4889999999999997E-2"/>
        <n v="3.492E-2"/>
        <n v="3.508E-2"/>
        <n v="3.5019999999999996E-2"/>
        <n v="3.5099999999999999E-2"/>
        <n v="3.5060000000000001E-2"/>
        <n v="3.5200000000000002E-2"/>
        <n v="3.5130000000000002E-2"/>
        <n v="3.5150000000000001E-2"/>
        <n v="3.5139999999999998E-2"/>
        <n v="3.5029999999999999E-2"/>
        <n v="3.5159999999999997E-2"/>
        <n v="3.542E-2"/>
        <n v="3.5430000000000003E-2"/>
        <n v="3.5450000000000002E-2"/>
        <n v="3.5680000000000003E-2"/>
        <n v="3.5390000000000005E-2"/>
        <n v="3.7069999999999999E-2"/>
        <n v="3.6789999999999996E-2"/>
        <n v="3.6830000000000002E-2"/>
        <n v="3.6920000000000001E-2"/>
        <n v="3.6810000000000002E-2"/>
        <n v="3.6339999999999997E-2"/>
        <n v="3.6639999999999999E-2"/>
        <n v="3.712E-2"/>
        <n v="3.6989999999999995E-2"/>
        <n v="3.78E-2"/>
        <n v="3.7569999999999999E-2"/>
        <n v="3.7400000000000003E-2"/>
        <n v="3.7280000000000001E-2"/>
        <n v="3.7229999999999999E-2"/>
        <n v="3.7450000000000004E-2"/>
        <n v="3.7559999999999996E-2"/>
        <n v="3.737E-2"/>
        <n v="3.6589999999999998E-2"/>
        <n v="3.6490000000000002E-2"/>
        <n v="3.6330000000000001E-2"/>
        <n v="3.637E-2"/>
        <n v="3.7309999999999996E-2"/>
        <n v="3.6880000000000003E-2"/>
        <n v="3.5869999999999999E-2"/>
        <n v="3.5470000000000002E-2"/>
        <n v="3.6060000000000002E-2"/>
        <n v="3.6479999999999999E-2"/>
        <n v="3.746E-2"/>
        <n v="3.8379999999999997E-2"/>
        <n v="3.8789999999999998E-2"/>
        <n v="3.9019999999999999E-2"/>
        <n v="3.9190000000000003E-2"/>
        <n v="3.9269999999999999E-2"/>
        <n v="3.9599999999999996E-2"/>
        <n v="3.9759999999999997E-2"/>
        <n v="3.993E-2"/>
        <n v="3.9989999999999998E-2"/>
        <n v="4.0160000000000001E-2"/>
        <n v="0.04"/>
        <n v="4.0259999999999997E-2"/>
        <n v="4.0570000000000002E-2"/>
        <n v="4.0500000000000001E-2"/>
        <n v="4.0300000000000002E-2"/>
        <n v="4.0099999999999997E-2"/>
        <n v="4.0030000000000003E-2"/>
        <n v="4.0430000000000001E-2"/>
        <n v="4.0069999999999995E-2"/>
        <n v="4.0410000000000001E-2"/>
        <n v="4.0129999999999999E-2"/>
        <n v="4.0490000000000005E-2"/>
        <n v="4.0060000000000005E-2"/>
        <n v="3.984E-2"/>
        <n v="4.054E-2"/>
        <n v="4.1200000000000001E-2"/>
        <n v="4.1100000000000005E-2"/>
        <n v="4.0750000000000001E-2"/>
        <n v="4.079E-2"/>
        <n v="4.0869999999999997E-2"/>
        <n v="4.1390000000000003E-2"/>
        <n v="4.172E-2"/>
        <n v="4.1619999999999997E-2"/>
        <n v="4.2089999999999995E-2"/>
        <n v="4.2169999999999999E-2"/>
        <n v="4.2409999999999996E-2"/>
        <n v="4.24E-2"/>
        <n v="4.2020000000000002E-2"/>
        <n v="4.2610000000000002E-2"/>
        <n v="4.3189999999999999E-2"/>
        <n v="4.3319999999999997E-2"/>
        <n v="4.3230000000000005E-2"/>
        <n v="4.2599999999999999E-2"/>
        <n v="4.2679999999999996E-2"/>
        <n v="4.4109999999999996E-2"/>
        <n v="4.446E-2"/>
        <n v="4.4549999999999999E-2"/>
        <n v="4.4500000000000005E-2"/>
        <n v="4.4690000000000001E-2"/>
        <n v="4.4600000000000001E-2"/>
        <n v="4.4640000000000006E-2"/>
        <n v="4.4539999999999996E-2"/>
        <n v="4.4490000000000002E-2"/>
        <n v="4.478E-2"/>
        <n v="4.4039999999999996E-2"/>
        <n v="4.444E-2"/>
        <n v="4.4470000000000003E-2"/>
        <n v="4.4379999999999996E-2"/>
        <n v="4.4649999999999995E-2"/>
        <n v="4.4519999999999997E-2"/>
        <n v="4.4880000000000003E-2"/>
        <n v="4.5229999999999999E-2"/>
        <n v="4.5199999999999997E-2"/>
        <n v="4.5339999999999998E-2"/>
        <n v="4.539E-2"/>
        <n v="4.5560000000000003E-2"/>
        <n v="4.5410000000000006E-2"/>
        <n v="4.5949999999999998E-2"/>
        <n v="4.6130000000000004E-2"/>
        <n v="4.6280000000000002E-2"/>
        <n v="4.6519999999999999E-2"/>
        <n v="4.6500000000000007E-2"/>
        <n v="4.6679999999999999E-2"/>
        <n v="4.6539999999999998E-2"/>
        <n v="4.6589999999999999E-2"/>
        <n v="4.6710000000000002E-2"/>
        <n v="4.6529999999999995E-2"/>
        <n v="4.6550000000000001E-2"/>
        <n v="4.657E-2"/>
        <n v="4.6600000000000003E-2"/>
        <n v="4.6719999999999998E-2"/>
        <n v="4.6790000000000005E-2"/>
        <n v="4.6689999999999995E-2"/>
        <n v="4.6780000000000002E-2"/>
        <n v="4.6760000000000003E-2"/>
        <n v="4.6929999999999999E-2"/>
        <n v="4.6940000000000003E-2"/>
        <n v="4.6820000000000001E-2"/>
        <n v="4.7009999999999996E-2"/>
        <n v="4.7080000000000004E-2"/>
        <n v="4.7140000000000001E-2"/>
        <n v="4.7220000000000005E-2"/>
        <n v="4.7270000000000006E-2"/>
        <n v="4.7289999999999999E-2"/>
        <n v="4.7350000000000003E-2"/>
        <n v="4.7380000000000005E-2"/>
        <n v="4.7370000000000002E-2"/>
        <n v="4.743E-2"/>
      </sharedItems>
    </cacheField>
    <cacheField name="Quarters" numFmtId="0" databaseField="0">
      <fieldGroup base="0">
        <rangePr groupBy="quarters" startDate="2019-05-17T00:00:00" endDate="2022-05-17T00:00:00"/>
        <groupItems count="6">
          <s v="&lt;5/17/2019"/>
          <s v="Qtr1"/>
          <s v="Qtr2"/>
          <s v="Qtr3"/>
          <s v="Qtr4"/>
          <s v="&gt;5/17/2022"/>
        </groupItems>
      </fieldGroup>
    </cacheField>
    <cacheField name="Years" numFmtId="0" databaseField="0">
      <fieldGroup base="0">
        <rangePr groupBy="years" startDate="2019-05-17T00:00:00" endDate="2022-05-17T00:00:00"/>
        <groupItems count="6">
          <s v="&lt;5/17/2019"/>
          <s v="2019"/>
          <s v="2020"/>
          <s v="2021"/>
          <s v="2022"/>
          <s v="&gt;5/1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1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12"/>
  </r>
  <r>
    <x v="13"/>
    <x v="13"/>
    <x v="13"/>
  </r>
  <r>
    <x v="14"/>
    <x v="14"/>
    <x v="14"/>
  </r>
  <r>
    <x v="15"/>
    <x v="15"/>
    <x v="15"/>
  </r>
  <r>
    <x v="16"/>
    <x v="16"/>
    <x v="16"/>
  </r>
  <r>
    <x v="17"/>
    <x v="17"/>
    <x v="17"/>
  </r>
  <r>
    <x v="18"/>
    <x v="18"/>
    <x v="18"/>
  </r>
  <r>
    <x v="19"/>
    <x v="19"/>
    <x v="19"/>
  </r>
  <r>
    <x v="20"/>
    <x v="20"/>
    <x v="20"/>
  </r>
  <r>
    <x v="21"/>
    <x v="21"/>
    <x v="21"/>
  </r>
  <r>
    <x v="22"/>
    <x v="22"/>
    <x v="22"/>
  </r>
  <r>
    <x v="23"/>
    <x v="23"/>
    <x v="23"/>
  </r>
  <r>
    <x v="24"/>
    <x v="24"/>
    <x v="24"/>
  </r>
  <r>
    <x v="25"/>
    <x v="25"/>
    <x v="25"/>
  </r>
  <r>
    <x v="26"/>
    <x v="26"/>
    <x v="26"/>
  </r>
  <r>
    <x v="27"/>
    <x v="27"/>
    <x v="27"/>
  </r>
  <r>
    <x v="28"/>
    <x v="28"/>
    <x v="28"/>
  </r>
  <r>
    <x v="29"/>
    <x v="29"/>
    <x v="29"/>
  </r>
  <r>
    <x v="30"/>
    <x v="30"/>
    <x v="30"/>
  </r>
  <r>
    <x v="31"/>
    <x v="31"/>
    <x v="31"/>
  </r>
  <r>
    <x v="32"/>
    <x v="32"/>
    <x v="32"/>
  </r>
  <r>
    <x v="33"/>
    <x v="33"/>
    <x v="33"/>
  </r>
  <r>
    <x v="34"/>
    <x v="34"/>
    <x v="34"/>
  </r>
  <r>
    <x v="35"/>
    <x v="35"/>
    <x v="35"/>
  </r>
  <r>
    <x v="36"/>
    <x v="36"/>
    <x v="26"/>
  </r>
  <r>
    <x v="37"/>
    <x v="37"/>
    <x v="36"/>
  </r>
  <r>
    <x v="38"/>
    <x v="38"/>
    <x v="37"/>
  </r>
  <r>
    <x v="39"/>
    <x v="39"/>
    <x v="38"/>
  </r>
  <r>
    <x v="40"/>
    <x v="40"/>
    <x v="39"/>
  </r>
  <r>
    <x v="41"/>
    <x v="41"/>
    <x v="40"/>
  </r>
  <r>
    <x v="42"/>
    <x v="42"/>
    <x v="41"/>
  </r>
  <r>
    <x v="43"/>
    <x v="43"/>
    <x v="42"/>
  </r>
  <r>
    <x v="44"/>
    <x v="44"/>
    <x v="43"/>
  </r>
  <r>
    <x v="45"/>
    <x v="45"/>
    <x v="44"/>
  </r>
  <r>
    <x v="46"/>
    <x v="46"/>
    <x v="45"/>
  </r>
  <r>
    <x v="47"/>
    <x v="47"/>
    <x v="46"/>
  </r>
  <r>
    <x v="48"/>
    <x v="48"/>
    <x v="47"/>
  </r>
  <r>
    <x v="49"/>
    <x v="49"/>
    <x v="48"/>
  </r>
  <r>
    <x v="50"/>
    <x v="50"/>
    <x v="49"/>
  </r>
  <r>
    <x v="51"/>
    <x v="51"/>
    <x v="49"/>
  </r>
  <r>
    <x v="52"/>
    <x v="52"/>
    <x v="50"/>
  </r>
  <r>
    <x v="53"/>
    <x v="53"/>
    <x v="51"/>
  </r>
  <r>
    <x v="54"/>
    <x v="54"/>
    <x v="52"/>
  </r>
  <r>
    <x v="55"/>
    <x v="55"/>
    <x v="53"/>
  </r>
  <r>
    <x v="56"/>
    <x v="56"/>
    <x v="54"/>
  </r>
  <r>
    <x v="57"/>
    <x v="57"/>
    <x v="55"/>
  </r>
  <r>
    <x v="58"/>
    <x v="58"/>
    <x v="56"/>
  </r>
  <r>
    <x v="59"/>
    <x v="59"/>
    <x v="57"/>
  </r>
  <r>
    <x v="60"/>
    <x v="60"/>
    <x v="58"/>
  </r>
  <r>
    <x v="61"/>
    <x v="61"/>
    <x v="59"/>
  </r>
  <r>
    <x v="62"/>
    <x v="62"/>
    <x v="60"/>
  </r>
  <r>
    <x v="63"/>
    <x v="63"/>
    <x v="61"/>
  </r>
  <r>
    <x v="64"/>
    <x v="64"/>
    <x v="62"/>
  </r>
  <r>
    <x v="65"/>
    <x v="65"/>
    <x v="63"/>
  </r>
  <r>
    <x v="66"/>
    <x v="66"/>
    <x v="64"/>
  </r>
  <r>
    <x v="67"/>
    <x v="67"/>
    <x v="65"/>
  </r>
  <r>
    <x v="68"/>
    <x v="68"/>
    <x v="66"/>
  </r>
  <r>
    <x v="69"/>
    <x v="69"/>
    <x v="67"/>
  </r>
  <r>
    <x v="70"/>
    <x v="70"/>
    <x v="68"/>
  </r>
  <r>
    <x v="71"/>
    <x v="71"/>
    <x v="69"/>
  </r>
  <r>
    <x v="72"/>
    <x v="72"/>
    <x v="70"/>
  </r>
  <r>
    <x v="73"/>
    <x v="73"/>
    <x v="71"/>
  </r>
  <r>
    <x v="74"/>
    <x v="74"/>
    <x v="72"/>
  </r>
  <r>
    <x v="75"/>
    <x v="75"/>
    <x v="73"/>
  </r>
  <r>
    <x v="76"/>
    <x v="76"/>
    <x v="74"/>
  </r>
  <r>
    <x v="77"/>
    <x v="77"/>
    <x v="75"/>
  </r>
  <r>
    <x v="78"/>
    <x v="78"/>
    <x v="76"/>
  </r>
  <r>
    <x v="79"/>
    <x v="79"/>
    <x v="77"/>
  </r>
  <r>
    <x v="80"/>
    <x v="80"/>
    <x v="78"/>
  </r>
  <r>
    <x v="81"/>
    <x v="81"/>
    <x v="79"/>
  </r>
  <r>
    <x v="82"/>
    <x v="82"/>
    <x v="64"/>
  </r>
  <r>
    <x v="83"/>
    <x v="83"/>
    <x v="80"/>
  </r>
  <r>
    <x v="84"/>
    <x v="84"/>
    <x v="81"/>
  </r>
  <r>
    <x v="85"/>
    <x v="85"/>
    <x v="82"/>
  </r>
  <r>
    <x v="86"/>
    <x v="86"/>
    <x v="83"/>
  </r>
  <r>
    <x v="87"/>
    <x v="87"/>
    <x v="84"/>
  </r>
  <r>
    <x v="88"/>
    <x v="88"/>
    <x v="85"/>
  </r>
  <r>
    <x v="89"/>
    <x v="89"/>
    <x v="86"/>
  </r>
  <r>
    <x v="90"/>
    <x v="90"/>
    <x v="86"/>
  </r>
  <r>
    <x v="91"/>
    <x v="91"/>
    <x v="87"/>
  </r>
  <r>
    <x v="92"/>
    <x v="92"/>
    <x v="88"/>
  </r>
  <r>
    <x v="93"/>
    <x v="93"/>
    <x v="89"/>
  </r>
  <r>
    <x v="94"/>
    <x v="94"/>
    <x v="90"/>
  </r>
  <r>
    <x v="95"/>
    <x v="95"/>
    <x v="91"/>
  </r>
  <r>
    <x v="96"/>
    <x v="96"/>
    <x v="92"/>
  </r>
  <r>
    <x v="97"/>
    <x v="97"/>
    <x v="93"/>
  </r>
  <r>
    <x v="98"/>
    <x v="98"/>
    <x v="94"/>
  </r>
  <r>
    <x v="99"/>
    <x v="99"/>
    <x v="95"/>
  </r>
  <r>
    <x v="100"/>
    <x v="100"/>
    <x v="96"/>
  </r>
  <r>
    <x v="101"/>
    <x v="101"/>
    <x v="97"/>
  </r>
  <r>
    <x v="102"/>
    <x v="102"/>
    <x v="98"/>
  </r>
  <r>
    <x v="103"/>
    <x v="103"/>
    <x v="99"/>
  </r>
  <r>
    <x v="104"/>
    <x v="104"/>
    <x v="100"/>
  </r>
  <r>
    <x v="105"/>
    <x v="105"/>
    <x v="101"/>
  </r>
  <r>
    <x v="106"/>
    <x v="106"/>
    <x v="102"/>
  </r>
  <r>
    <x v="107"/>
    <x v="107"/>
    <x v="87"/>
  </r>
  <r>
    <x v="108"/>
    <x v="108"/>
    <x v="98"/>
  </r>
  <r>
    <x v="109"/>
    <x v="109"/>
    <x v="103"/>
  </r>
  <r>
    <x v="110"/>
    <x v="110"/>
    <x v="104"/>
  </r>
  <r>
    <x v="111"/>
    <x v="111"/>
    <x v="105"/>
  </r>
  <r>
    <x v="112"/>
    <x v="112"/>
    <x v="106"/>
  </r>
  <r>
    <x v="113"/>
    <x v="113"/>
    <x v="98"/>
  </r>
  <r>
    <x v="114"/>
    <x v="114"/>
    <x v="104"/>
  </r>
  <r>
    <x v="115"/>
    <x v="115"/>
    <x v="107"/>
  </r>
  <r>
    <x v="116"/>
    <x v="116"/>
    <x v="108"/>
  </r>
  <r>
    <x v="117"/>
    <x v="117"/>
    <x v="109"/>
  </r>
  <r>
    <x v="118"/>
    <x v="118"/>
    <x v="105"/>
  </r>
  <r>
    <x v="119"/>
    <x v="119"/>
    <x v="97"/>
  </r>
  <r>
    <x v="120"/>
    <x v="120"/>
    <x v="107"/>
  </r>
  <r>
    <x v="121"/>
    <x v="121"/>
    <x v="110"/>
  </r>
  <r>
    <x v="122"/>
    <x v="122"/>
    <x v="93"/>
  </r>
  <r>
    <x v="123"/>
    <x v="123"/>
    <x v="103"/>
  </r>
  <r>
    <x v="124"/>
    <x v="124"/>
    <x v="111"/>
  </r>
  <r>
    <x v="125"/>
    <x v="125"/>
    <x v="111"/>
  </r>
  <r>
    <x v="126"/>
    <x v="126"/>
    <x v="112"/>
  </r>
  <r>
    <x v="127"/>
    <x v="127"/>
    <x v="113"/>
  </r>
  <r>
    <x v="128"/>
    <x v="128"/>
    <x v="68"/>
  </r>
  <r>
    <x v="129"/>
    <x v="129"/>
    <x v="114"/>
  </r>
  <r>
    <x v="130"/>
    <x v="130"/>
    <x v="115"/>
  </r>
  <r>
    <x v="131"/>
    <x v="131"/>
    <x v="67"/>
  </r>
  <r>
    <x v="132"/>
    <x v="132"/>
    <x v="116"/>
  </r>
  <r>
    <x v="133"/>
    <x v="133"/>
    <x v="117"/>
  </r>
  <r>
    <x v="134"/>
    <x v="134"/>
    <x v="118"/>
  </r>
  <r>
    <x v="135"/>
    <x v="135"/>
    <x v="117"/>
  </r>
  <r>
    <x v="136"/>
    <x v="136"/>
    <x v="119"/>
  </r>
  <r>
    <x v="137"/>
    <x v="137"/>
    <x v="117"/>
  </r>
  <r>
    <x v="138"/>
    <x v="138"/>
    <x v="120"/>
  </r>
  <r>
    <x v="139"/>
    <x v="139"/>
    <x v="76"/>
  </r>
  <r>
    <x v="140"/>
    <x v="140"/>
    <x v="86"/>
  </r>
  <r>
    <x v="141"/>
    <x v="141"/>
    <x v="74"/>
  </r>
  <r>
    <x v="142"/>
    <x v="142"/>
    <x v="85"/>
  </r>
  <r>
    <x v="143"/>
    <x v="143"/>
    <x v="121"/>
  </r>
  <r>
    <x v="144"/>
    <x v="144"/>
    <x v="113"/>
  </r>
  <r>
    <x v="145"/>
    <x v="145"/>
    <x v="113"/>
  </r>
  <r>
    <x v="146"/>
    <x v="146"/>
    <x v="73"/>
  </r>
  <r>
    <x v="147"/>
    <x v="147"/>
    <x v="122"/>
  </r>
  <r>
    <x v="148"/>
    <x v="148"/>
    <x v="123"/>
  </r>
  <r>
    <x v="149"/>
    <x v="149"/>
    <x v="124"/>
  </r>
  <r>
    <x v="150"/>
    <x v="150"/>
    <x v="117"/>
  </r>
  <r>
    <x v="151"/>
    <x v="151"/>
    <x v="74"/>
  </r>
  <r>
    <x v="152"/>
    <x v="152"/>
    <x v="125"/>
  </r>
  <r>
    <x v="153"/>
    <x v="153"/>
    <x v="122"/>
  </r>
  <r>
    <x v="154"/>
    <x v="154"/>
    <x v="126"/>
  </r>
  <r>
    <x v="155"/>
    <x v="155"/>
    <x v="124"/>
  </r>
  <r>
    <x v="156"/>
    <x v="156"/>
    <x v="127"/>
  </r>
  <r>
    <x v="157"/>
    <x v="157"/>
    <x v="128"/>
  </r>
  <r>
    <x v="158"/>
    <x v="158"/>
    <x v="129"/>
  </r>
  <r>
    <x v="159"/>
    <x v="159"/>
    <x v="117"/>
  </r>
  <r>
    <x v="160"/>
    <x v="160"/>
    <x v="100"/>
  </r>
  <r>
    <x v="161"/>
    <x v="161"/>
    <x v="130"/>
  </r>
  <r>
    <x v="162"/>
    <x v="162"/>
    <x v="131"/>
  </r>
  <r>
    <x v="163"/>
    <x v="163"/>
    <x v="132"/>
  </r>
  <r>
    <x v="164"/>
    <x v="164"/>
    <x v="133"/>
  </r>
  <r>
    <x v="165"/>
    <x v="165"/>
    <x v="87"/>
  </r>
  <r>
    <x v="166"/>
    <x v="166"/>
    <x v="134"/>
  </r>
  <r>
    <x v="167"/>
    <x v="167"/>
    <x v="99"/>
  </r>
  <r>
    <x v="168"/>
    <x v="168"/>
    <x v="135"/>
  </r>
  <r>
    <x v="169"/>
    <x v="169"/>
    <x v="135"/>
  </r>
  <r>
    <x v="170"/>
    <x v="170"/>
    <x v="104"/>
  </r>
  <r>
    <x v="171"/>
    <x v="171"/>
    <x v="136"/>
  </r>
  <r>
    <x v="172"/>
    <x v="172"/>
    <x v="92"/>
  </r>
  <r>
    <x v="173"/>
    <x v="173"/>
    <x v="137"/>
  </r>
  <r>
    <x v="174"/>
    <x v="174"/>
    <x v="94"/>
  </r>
  <r>
    <x v="175"/>
    <x v="175"/>
    <x v="138"/>
  </r>
  <r>
    <x v="176"/>
    <x v="176"/>
    <x v="139"/>
  </r>
  <r>
    <x v="177"/>
    <x v="177"/>
    <x v="110"/>
  </r>
  <r>
    <x v="178"/>
    <x v="178"/>
    <x v="140"/>
  </r>
  <r>
    <x v="179"/>
    <x v="179"/>
    <x v="93"/>
  </r>
  <r>
    <x v="180"/>
    <x v="180"/>
    <x v="141"/>
  </r>
  <r>
    <x v="181"/>
    <x v="181"/>
    <x v="142"/>
  </r>
  <r>
    <x v="182"/>
    <x v="182"/>
    <x v="143"/>
  </r>
  <r>
    <x v="183"/>
    <x v="183"/>
    <x v="88"/>
  </r>
  <r>
    <x v="184"/>
    <x v="184"/>
    <x v="144"/>
  </r>
  <r>
    <x v="185"/>
    <x v="185"/>
    <x v="145"/>
  </r>
  <r>
    <x v="186"/>
    <x v="186"/>
    <x v="146"/>
  </r>
  <r>
    <x v="187"/>
    <x v="187"/>
    <x v="127"/>
  </r>
  <r>
    <x v="188"/>
    <x v="188"/>
    <x v="147"/>
  </r>
  <r>
    <x v="189"/>
    <x v="189"/>
    <x v="78"/>
  </r>
  <r>
    <x v="190"/>
    <x v="190"/>
    <x v="128"/>
  </r>
  <r>
    <x v="191"/>
    <x v="191"/>
    <x v="148"/>
  </r>
  <r>
    <x v="192"/>
    <x v="192"/>
    <x v="149"/>
  </r>
  <r>
    <x v="193"/>
    <x v="193"/>
    <x v="150"/>
  </r>
  <r>
    <x v="194"/>
    <x v="194"/>
    <x v="151"/>
  </r>
  <r>
    <x v="195"/>
    <x v="195"/>
    <x v="115"/>
  </r>
  <r>
    <x v="196"/>
    <x v="196"/>
    <x v="129"/>
  </r>
  <r>
    <x v="197"/>
    <x v="197"/>
    <x v="152"/>
  </r>
  <r>
    <x v="198"/>
    <x v="198"/>
    <x v="116"/>
  </r>
  <r>
    <x v="199"/>
    <x v="199"/>
    <x v="117"/>
  </r>
  <r>
    <x v="200"/>
    <x v="200"/>
    <x v="147"/>
  </r>
  <r>
    <x v="201"/>
    <x v="201"/>
    <x v="129"/>
  </r>
  <r>
    <x v="202"/>
    <x v="202"/>
    <x v="85"/>
  </r>
  <r>
    <x v="203"/>
    <x v="203"/>
    <x v="122"/>
  </r>
  <r>
    <x v="204"/>
    <x v="204"/>
    <x v="153"/>
  </r>
  <r>
    <x v="205"/>
    <x v="205"/>
    <x v="154"/>
  </r>
  <r>
    <x v="206"/>
    <x v="206"/>
    <x v="155"/>
  </r>
  <r>
    <x v="207"/>
    <x v="207"/>
    <x v="138"/>
  </r>
  <r>
    <x v="208"/>
    <x v="208"/>
    <x v="72"/>
  </r>
  <r>
    <x v="209"/>
    <x v="209"/>
    <x v="77"/>
  </r>
  <r>
    <x v="210"/>
    <x v="210"/>
    <x v="147"/>
  </r>
  <r>
    <x v="211"/>
    <x v="211"/>
    <x v="118"/>
  </r>
  <r>
    <x v="212"/>
    <x v="212"/>
    <x v="156"/>
  </r>
  <r>
    <x v="213"/>
    <x v="213"/>
    <x v="118"/>
  </r>
  <r>
    <x v="214"/>
    <x v="214"/>
    <x v="113"/>
  </r>
  <r>
    <x v="215"/>
    <x v="215"/>
    <x v="148"/>
  </r>
  <r>
    <x v="216"/>
    <x v="216"/>
    <x v="157"/>
  </r>
  <r>
    <x v="217"/>
    <x v="217"/>
    <x v="158"/>
  </r>
  <r>
    <x v="218"/>
    <x v="218"/>
    <x v="83"/>
  </r>
  <r>
    <x v="219"/>
    <x v="219"/>
    <x v="151"/>
  </r>
  <r>
    <x v="220"/>
    <x v="220"/>
    <x v="159"/>
  </r>
  <r>
    <x v="221"/>
    <x v="221"/>
    <x v="160"/>
  </r>
  <r>
    <x v="222"/>
    <x v="222"/>
    <x v="83"/>
  </r>
  <r>
    <x v="223"/>
    <x v="223"/>
    <x v="114"/>
  </r>
  <r>
    <x v="224"/>
    <x v="224"/>
    <x v="80"/>
  </r>
  <r>
    <x v="225"/>
    <x v="225"/>
    <x v="147"/>
  </r>
  <r>
    <x v="226"/>
    <x v="226"/>
    <x v="161"/>
  </r>
  <r>
    <x v="227"/>
    <x v="227"/>
    <x v="162"/>
  </r>
  <r>
    <x v="228"/>
    <x v="228"/>
    <x v="163"/>
  </r>
  <r>
    <x v="229"/>
    <x v="229"/>
    <x v="164"/>
  </r>
  <r>
    <x v="230"/>
    <x v="230"/>
    <x v="165"/>
  </r>
  <r>
    <x v="231"/>
    <x v="231"/>
    <x v="166"/>
  </r>
  <r>
    <x v="232"/>
    <x v="232"/>
    <x v="167"/>
  </r>
  <r>
    <x v="233"/>
    <x v="233"/>
    <x v="168"/>
  </r>
  <r>
    <x v="234"/>
    <x v="234"/>
    <x v="169"/>
  </r>
  <r>
    <x v="235"/>
    <x v="235"/>
    <x v="170"/>
  </r>
  <r>
    <x v="236"/>
    <x v="236"/>
    <x v="171"/>
  </r>
  <r>
    <x v="237"/>
    <x v="237"/>
    <x v="151"/>
  </r>
  <r>
    <x v="238"/>
    <x v="238"/>
    <x v="171"/>
  </r>
  <r>
    <x v="239"/>
    <x v="239"/>
    <x v="172"/>
  </r>
  <r>
    <x v="240"/>
    <x v="240"/>
    <x v="173"/>
  </r>
  <r>
    <x v="241"/>
    <x v="241"/>
    <x v="174"/>
  </r>
  <r>
    <x v="242"/>
    <x v="242"/>
    <x v="175"/>
  </r>
  <r>
    <x v="243"/>
    <x v="243"/>
    <x v="176"/>
  </r>
  <r>
    <x v="244"/>
    <x v="244"/>
    <x v="177"/>
  </r>
  <r>
    <x v="245"/>
    <x v="245"/>
    <x v="178"/>
  </r>
  <r>
    <x v="246"/>
    <x v="246"/>
    <x v="47"/>
  </r>
  <r>
    <x v="247"/>
    <x v="247"/>
    <x v="179"/>
  </r>
  <r>
    <x v="248"/>
    <x v="248"/>
    <x v="42"/>
  </r>
  <r>
    <x v="249"/>
    <x v="249"/>
    <x v="180"/>
  </r>
  <r>
    <x v="250"/>
    <x v="250"/>
    <x v="181"/>
  </r>
  <r>
    <x v="251"/>
    <x v="251"/>
    <x v="182"/>
  </r>
  <r>
    <x v="252"/>
    <x v="252"/>
    <x v="41"/>
  </r>
  <r>
    <x v="253"/>
    <x v="253"/>
    <x v="183"/>
  </r>
  <r>
    <x v="254"/>
    <x v="254"/>
    <x v="184"/>
  </r>
  <r>
    <x v="255"/>
    <x v="255"/>
    <x v="185"/>
  </r>
  <r>
    <x v="256"/>
    <x v="256"/>
    <x v="186"/>
  </r>
  <r>
    <x v="257"/>
    <x v="257"/>
    <x v="187"/>
  </r>
  <r>
    <x v="258"/>
    <x v="258"/>
    <x v="188"/>
  </r>
  <r>
    <x v="259"/>
    <x v="259"/>
    <x v="189"/>
  </r>
  <r>
    <x v="260"/>
    <x v="260"/>
    <x v="189"/>
  </r>
  <r>
    <x v="261"/>
    <x v="261"/>
    <x v="190"/>
  </r>
  <r>
    <x v="262"/>
    <x v="262"/>
    <x v="191"/>
  </r>
  <r>
    <x v="263"/>
    <x v="263"/>
    <x v="192"/>
  </r>
  <r>
    <x v="264"/>
    <x v="264"/>
    <x v="193"/>
  </r>
  <r>
    <x v="265"/>
    <x v="265"/>
    <x v="194"/>
  </r>
  <r>
    <x v="266"/>
    <x v="266"/>
    <x v="195"/>
  </r>
  <r>
    <x v="267"/>
    <x v="267"/>
    <x v="196"/>
  </r>
  <r>
    <x v="268"/>
    <x v="268"/>
    <x v="45"/>
  </r>
  <r>
    <x v="269"/>
    <x v="269"/>
    <x v="197"/>
  </r>
  <r>
    <x v="270"/>
    <x v="270"/>
    <x v="198"/>
  </r>
  <r>
    <x v="271"/>
    <x v="271"/>
    <x v="199"/>
  </r>
  <r>
    <x v="272"/>
    <x v="272"/>
    <x v="45"/>
  </r>
  <r>
    <x v="273"/>
    <x v="273"/>
    <x v="200"/>
  </r>
  <r>
    <x v="274"/>
    <x v="274"/>
    <x v="198"/>
  </r>
  <r>
    <x v="275"/>
    <x v="275"/>
    <x v="201"/>
  </r>
  <r>
    <x v="276"/>
    <x v="276"/>
    <x v="46"/>
  </r>
  <r>
    <x v="277"/>
    <x v="277"/>
    <x v="202"/>
  </r>
  <r>
    <x v="278"/>
    <x v="278"/>
    <x v="203"/>
  </r>
  <r>
    <x v="279"/>
    <x v="279"/>
    <x v="199"/>
  </r>
  <r>
    <x v="280"/>
    <x v="280"/>
    <x v="46"/>
  </r>
  <r>
    <x v="281"/>
    <x v="281"/>
    <x v="204"/>
  </r>
  <r>
    <x v="282"/>
    <x v="282"/>
    <x v="205"/>
  </r>
  <r>
    <x v="283"/>
    <x v="283"/>
    <x v="206"/>
  </r>
  <r>
    <x v="284"/>
    <x v="284"/>
    <x v="178"/>
  </r>
  <r>
    <x v="285"/>
    <x v="285"/>
    <x v="183"/>
  </r>
  <r>
    <x v="286"/>
    <x v="286"/>
    <x v="207"/>
  </r>
  <r>
    <x v="287"/>
    <x v="287"/>
    <x v="208"/>
  </r>
  <r>
    <x v="288"/>
    <x v="288"/>
    <x v="209"/>
  </r>
  <r>
    <x v="289"/>
    <x v="289"/>
    <x v="210"/>
  </r>
  <r>
    <x v="290"/>
    <x v="290"/>
    <x v="197"/>
  </r>
  <r>
    <x v="291"/>
    <x v="291"/>
    <x v="202"/>
  </r>
  <r>
    <x v="292"/>
    <x v="292"/>
    <x v="205"/>
  </r>
  <r>
    <x v="293"/>
    <x v="293"/>
    <x v="184"/>
  </r>
  <r>
    <x v="294"/>
    <x v="294"/>
    <x v="211"/>
  </r>
  <r>
    <x v="295"/>
    <x v="295"/>
    <x v="212"/>
  </r>
  <r>
    <x v="296"/>
    <x v="296"/>
    <x v="200"/>
  </r>
  <r>
    <x v="297"/>
    <x v="297"/>
    <x v="213"/>
  </r>
  <r>
    <x v="298"/>
    <x v="298"/>
    <x v="214"/>
  </r>
  <r>
    <x v="299"/>
    <x v="299"/>
    <x v="192"/>
  </r>
  <r>
    <x v="300"/>
    <x v="300"/>
    <x v="174"/>
  </r>
  <r>
    <x v="301"/>
    <x v="301"/>
    <x v="215"/>
  </r>
  <r>
    <x v="302"/>
    <x v="302"/>
    <x v="49"/>
  </r>
  <r>
    <x v="303"/>
    <x v="303"/>
    <x v="216"/>
  </r>
  <r>
    <x v="304"/>
    <x v="304"/>
    <x v="217"/>
  </r>
  <r>
    <x v="305"/>
    <x v="305"/>
    <x v="218"/>
  </r>
  <r>
    <x v="306"/>
    <x v="306"/>
    <x v="193"/>
  </r>
  <r>
    <x v="307"/>
    <x v="307"/>
    <x v="168"/>
  </r>
  <r>
    <x v="308"/>
    <x v="308"/>
    <x v="219"/>
  </r>
  <r>
    <x v="309"/>
    <x v="309"/>
    <x v="220"/>
  </r>
  <r>
    <x v="310"/>
    <x v="310"/>
    <x v="172"/>
  </r>
  <r>
    <x v="311"/>
    <x v="311"/>
    <x v="221"/>
  </r>
  <r>
    <x v="312"/>
    <x v="312"/>
    <x v="222"/>
  </r>
  <r>
    <x v="313"/>
    <x v="313"/>
    <x v="223"/>
  </r>
  <r>
    <x v="314"/>
    <x v="314"/>
    <x v="192"/>
  </r>
  <r>
    <x v="315"/>
    <x v="315"/>
    <x v="224"/>
  </r>
  <r>
    <x v="316"/>
    <x v="316"/>
    <x v="225"/>
  </r>
  <r>
    <x v="317"/>
    <x v="317"/>
    <x v="174"/>
  </r>
  <r>
    <x v="318"/>
    <x v="318"/>
    <x v="226"/>
  </r>
  <r>
    <x v="319"/>
    <x v="319"/>
    <x v="227"/>
  </r>
  <r>
    <x v="320"/>
    <x v="320"/>
    <x v="228"/>
  </r>
  <r>
    <x v="321"/>
    <x v="321"/>
    <x v="229"/>
  </r>
  <r>
    <x v="322"/>
    <x v="322"/>
    <x v="230"/>
  </r>
  <r>
    <x v="323"/>
    <x v="323"/>
    <x v="230"/>
  </r>
  <r>
    <x v="324"/>
    <x v="324"/>
    <x v="151"/>
  </r>
  <r>
    <x v="325"/>
    <x v="325"/>
    <x v="231"/>
  </r>
  <r>
    <x v="326"/>
    <x v="326"/>
    <x v="232"/>
  </r>
  <r>
    <x v="327"/>
    <x v="327"/>
    <x v="229"/>
  </r>
  <r>
    <x v="328"/>
    <x v="328"/>
    <x v="233"/>
  </r>
  <r>
    <x v="329"/>
    <x v="329"/>
    <x v="234"/>
  </r>
  <r>
    <x v="330"/>
    <x v="330"/>
    <x v="235"/>
  </r>
  <r>
    <x v="331"/>
    <x v="331"/>
    <x v="236"/>
  </r>
  <r>
    <x v="332"/>
    <x v="332"/>
    <x v="237"/>
  </r>
  <r>
    <x v="333"/>
    <x v="333"/>
    <x v="238"/>
  </r>
  <r>
    <x v="334"/>
    <x v="334"/>
    <x v="239"/>
  </r>
  <r>
    <x v="335"/>
    <x v="335"/>
    <x v="48"/>
  </r>
  <r>
    <x v="336"/>
    <x v="336"/>
    <x v="37"/>
  </r>
  <r>
    <x v="337"/>
    <x v="337"/>
    <x v="240"/>
  </r>
  <r>
    <x v="338"/>
    <x v="338"/>
    <x v="241"/>
  </r>
  <r>
    <x v="339"/>
    <x v="339"/>
    <x v="216"/>
  </r>
  <r>
    <x v="340"/>
    <x v="340"/>
    <x v="233"/>
  </r>
  <r>
    <x v="341"/>
    <x v="341"/>
    <x v="56"/>
  </r>
  <r>
    <x v="342"/>
    <x v="342"/>
    <x v="51"/>
  </r>
  <r>
    <x v="343"/>
    <x v="343"/>
    <x v="224"/>
  </r>
  <r>
    <x v="344"/>
    <x v="344"/>
    <x v="242"/>
  </r>
  <r>
    <x v="345"/>
    <x v="345"/>
    <x v="195"/>
  </r>
  <r>
    <x v="346"/>
    <x v="346"/>
    <x v="243"/>
  </r>
  <r>
    <x v="347"/>
    <x v="347"/>
    <x v="226"/>
  </r>
  <r>
    <x v="348"/>
    <x v="348"/>
    <x v="233"/>
  </r>
  <r>
    <x v="349"/>
    <x v="349"/>
    <x v="53"/>
  </r>
  <r>
    <x v="350"/>
    <x v="350"/>
    <x v="178"/>
  </r>
  <r>
    <x v="351"/>
    <x v="351"/>
    <x v="244"/>
  </r>
  <r>
    <x v="352"/>
    <x v="352"/>
    <x v="245"/>
  </r>
  <r>
    <x v="353"/>
    <x v="353"/>
    <x v="246"/>
  </r>
  <r>
    <x v="354"/>
    <x v="354"/>
    <x v="46"/>
  </r>
  <r>
    <x v="355"/>
    <x v="355"/>
    <x v="247"/>
  </r>
  <r>
    <x v="356"/>
    <x v="356"/>
    <x v="181"/>
  </r>
  <r>
    <x v="357"/>
    <x v="357"/>
    <x v="40"/>
  </r>
  <r>
    <x v="358"/>
    <x v="358"/>
    <x v="210"/>
  </r>
  <r>
    <x v="359"/>
    <x v="359"/>
    <x v="210"/>
  </r>
  <r>
    <x v="360"/>
    <x v="360"/>
    <x v="248"/>
  </r>
  <r>
    <x v="361"/>
    <x v="361"/>
    <x v="249"/>
  </r>
  <r>
    <x v="362"/>
    <x v="362"/>
    <x v="250"/>
  </r>
  <r>
    <x v="363"/>
    <x v="363"/>
    <x v="33"/>
  </r>
  <r>
    <x v="364"/>
    <x v="364"/>
    <x v="251"/>
  </r>
  <r>
    <x v="365"/>
    <x v="365"/>
    <x v="252"/>
  </r>
  <r>
    <x v="366"/>
    <x v="366"/>
    <x v="253"/>
  </r>
  <r>
    <x v="367"/>
    <x v="367"/>
    <x v="254"/>
  </r>
  <r>
    <x v="368"/>
    <x v="368"/>
    <x v="26"/>
  </r>
  <r>
    <x v="369"/>
    <x v="369"/>
    <x v="255"/>
  </r>
  <r>
    <x v="370"/>
    <x v="370"/>
    <x v="256"/>
  </r>
  <r>
    <x v="371"/>
    <x v="371"/>
    <x v="257"/>
  </r>
  <r>
    <x v="372"/>
    <x v="372"/>
    <x v="258"/>
  </r>
  <r>
    <x v="373"/>
    <x v="373"/>
    <x v="259"/>
  </r>
  <r>
    <x v="374"/>
    <x v="374"/>
    <x v="260"/>
  </r>
  <r>
    <x v="375"/>
    <x v="375"/>
    <x v="261"/>
  </r>
  <r>
    <x v="376"/>
    <x v="376"/>
    <x v="262"/>
  </r>
  <r>
    <x v="377"/>
    <x v="377"/>
    <x v="263"/>
  </r>
  <r>
    <x v="378"/>
    <x v="378"/>
    <x v="264"/>
  </r>
  <r>
    <x v="379"/>
    <x v="379"/>
    <x v="264"/>
  </r>
  <r>
    <x v="380"/>
    <x v="380"/>
    <x v="265"/>
  </r>
  <r>
    <x v="381"/>
    <x v="381"/>
    <x v="266"/>
  </r>
  <r>
    <x v="382"/>
    <x v="382"/>
    <x v="267"/>
  </r>
  <r>
    <x v="383"/>
    <x v="383"/>
    <x v="268"/>
  </r>
  <r>
    <x v="384"/>
    <x v="384"/>
    <x v="269"/>
  </r>
  <r>
    <x v="385"/>
    <x v="385"/>
    <x v="270"/>
  </r>
  <r>
    <x v="386"/>
    <x v="386"/>
    <x v="271"/>
  </r>
  <r>
    <x v="387"/>
    <x v="387"/>
    <x v="272"/>
  </r>
  <r>
    <x v="388"/>
    <x v="388"/>
    <x v="273"/>
  </r>
  <r>
    <x v="389"/>
    <x v="389"/>
    <x v="274"/>
  </r>
  <r>
    <x v="390"/>
    <x v="390"/>
    <x v="275"/>
  </r>
  <r>
    <x v="391"/>
    <x v="391"/>
    <x v="276"/>
  </r>
  <r>
    <x v="392"/>
    <x v="392"/>
    <x v="277"/>
  </r>
  <r>
    <x v="393"/>
    <x v="393"/>
    <x v="278"/>
  </r>
  <r>
    <x v="394"/>
    <x v="394"/>
    <x v="279"/>
  </r>
  <r>
    <x v="395"/>
    <x v="395"/>
    <x v="277"/>
  </r>
  <r>
    <x v="396"/>
    <x v="396"/>
    <x v="280"/>
  </r>
  <r>
    <x v="397"/>
    <x v="397"/>
    <x v="281"/>
  </r>
  <r>
    <x v="398"/>
    <x v="398"/>
    <x v="31"/>
  </r>
  <r>
    <x v="399"/>
    <x v="399"/>
    <x v="282"/>
  </r>
  <r>
    <x v="400"/>
    <x v="400"/>
    <x v="283"/>
  </r>
  <r>
    <x v="401"/>
    <x v="401"/>
    <x v="284"/>
  </r>
  <r>
    <x v="402"/>
    <x v="402"/>
    <x v="285"/>
  </r>
  <r>
    <x v="403"/>
    <x v="403"/>
    <x v="286"/>
  </r>
  <r>
    <x v="404"/>
    <x v="404"/>
    <x v="287"/>
  </r>
  <r>
    <x v="405"/>
    <x v="405"/>
    <x v="288"/>
  </r>
  <r>
    <x v="406"/>
    <x v="406"/>
    <x v="289"/>
  </r>
  <r>
    <x v="407"/>
    <x v="407"/>
    <x v="290"/>
  </r>
  <r>
    <x v="408"/>
    <x v="408"/>
    <x v="291"/>
  </r>
  <r>
    <x v="409"/>
    <x v="409"/>
    <x v="292"/>
  </r>
  <r>
    <x v="410"/>
    <x v="410"/>
    <x v="293"/>
  </r>
  <r>
    <x v="411"/>
    <x v="411"/>
    <x v="294"/>
  </r>
  <r>
    <x v="412"/>
    <x v="412"/>
    <x v="295"/>
  </r>
  <r>
    <x v="413"/>
    <x v="413"/>
    <x v="296"/>
  </r>
  <r>
    <x v="414"/>
    <x v="414"/>
    <x v="297"/>
  </r>
  <r>
    <x v="415"/>
    <x v="415"/>
    <x v="298"/>
  </r>
  <r>
    <x v="416"/>
    <x v="416"/>
    <x v="299"/>
  </r>
  <r>
    <x v="417"/>
    <x v="417"/>
    <x v="300"/>
  </r>
  <r>
    <x v="418"/>
    <x v="418"/>
    <x v="301"/>
  </r>
  <r>
    <x v="419"/>
    <x v="419"/>
    <x v="302"/>
  </r>
  <r>
    <x v="420"/>
    <x v="420"/>
    <x v="303"/>
  </r>
  <r>
    <x v="421"/>
    <x v="421"/>
    <x v="302"/>
  </r>
  <r>
    <x v="422"/>
    <x v="422"/>
    <x v="303"/>
  </r>
  <r>
    <x v="423"/>
    <x v="423"/>
    <x v="304"/>
  </r>
  <r>
    <x v="424"/>
    <x v="424"/>
    <x v="23"/>
  </r>
  <r>
    <x v="425"/>
    <x v="425"/>
    <x v="305"/>
  </r>
  <r>
    <x v="426"/>
    <x v="426"/>
    <x v="306"/>
  </r>
  <r>
    <x v="427"/>
    <x v="427"/>
    <x v="307"/>
  </r>
  <r>
    <x v="428"/>
    <x v="428"/>
    <x v="308"/>
  </r>
  <r>
    <x v="429"/>
    <x v="429"/>
    <x v="309"/>
  </r>
  <r>
    <x v="430"/>
    <x v="430"/>
    <x v="310"/>
  </r>
  <r>
    <x v="431"/>
    <x v="431"/>
    <x v="311"/>
  </r>
  <r>
    <x v="432"/>
    <x v="432"/>
    <x v="312"/>
  </r>
  <r>
    <x v="433"/>
    <x v="433"/>
    <x v="313"/>
  </r>
  <r>
    <x v="434"/>
    <x v="434"/>
    <x v="313"/>
  </r>
  <r>
    <x v="435"/>
    <x v="435"/>
    <x v="314"/>
  </r>
  <r>
    <x v="436"/>
    <x v="436"/>
    <x v="315"/>
  </r>
  <r>
    <x v="437"/>
    <x v="437"/>
    <x v="316"/>
  </r>
  <r>
    <x v="438"/>
    <x v="438"/>
    <x v="317"/>
  </r>
  <r>
    <x v="439"/>
    <x v="439"/>
    <x v="318"/>
  </r>
  <r>
    <x v="440"/>
    <x v="440"/>
    <x v="319"/>
  </r>
  <r>
    <x v="441"/>
    <x v="441"/>
    <x v="320"/>
  </r>
  <r>
    <x v="442"/>
    <x v="442"/>
    <x v="321"/>
  </r>
  <r>
    <x v="443"/>
    <x v="443"/>
    <x v="322"/>
  </r>
  <r>
    <x v="444"/>
    <x v="444"/>
    <x v="323"/>
  </r>
  <r>
    <x v="445"/>
    <x v="445"/>
    <x v="324"/>
  </r>
  <r>
    <x v="446"/>
    <x v="446"/>
    <x v="325"/>
  </r>
  <r>
    <x v="447"/>
    <x v="447"/>
    <x v="326"/>
  </r>
  <r>
    <x v="448"/>
    <x v="448"/>
    <x v="327"/>
  </r>
  <r>
    <x v="449"/>
    <x v="449"/>
    <x v="328"/>
  </r>
  <r>
    <x v="450"/>
    <x v="450"/>
    <x v="310"/>
  </r>
  <r>
    <x v="451"/>
    <x v="451"/>
    <x v="329"/>
  </r>
  <r>
    <x v="452"/>
    <x v="452"/>
    <x v="316"/>
  </r>
  <r>
    <x v="453"/>
    <x v="453"/>
    <x v="315"/>
  </r>
  <r>
    <x v="454"/>
    <x v="454"/>
    <x v="322"/>
  </r>
  <r>
    <x v="455"/>
    <x v="455"/>
    <x v="330"/>
  </r>
  <r>
    <x v="456"/>
    <x v="456"/>
    <x v="331"/>
  </r>
  <r>
    <x v="457"/>
    <x v="457"/>
    <x v="332"/>
  </r>
  <r>
    <x v="458"/>
    <x v="458"/>
    <x v="333"/>
  </r>
  <r>
    <x v="459"/>
    <x v="459"/>
    <x v="334"/>
  </r>
  <r>
    <x v="460"/>
    <x v="460"/>
    <x v="335"/>
  </r>
  <r>
    <x v="461"/>
    <x v="461"/>
    <x v="335"/>
  </r>
  <r>
    <x v="462"/>
    <x v="462"/>
    <x v="336"/>
  </r>
  <r>
    <x v="463"/>
    <x v="463"/>
    <x v="337"/>
  </r>
  <r>
    <x v="464"/>
    <x v="464"/>
    <x v="338"/>
  </r>
  <r>
    <x v="465"/>
    <x v="465"/>
    <x v="339"/>
  </r>
  <r>
    <x v="466"/>
    <x v="466"/>
    <x v="340"/>
  </r>
  <r>
    <x v="467"/>
    <x v="467"/>
    <x v="341"/>
  </r>
  <r>
    <x v="468"/>
    <x v="468"/>
    <x v="342"/>
  </r>
  <r>
    <x v="469"/>
    <x v="469"/>
    <x v="343"/>
  </r>
  <r>
    <x v="470"/>
    <x v="470"/>
    <x v="344"/>
  </r>
  <r>
    <x v="471"/>
    <x v="471"/>
    <x v="341"/>
  </r>
  <r>
    <x v="472"/>
    <x v="472"/>
    <x v="345"/>
  </r>
  <r>
    <x v="473"/>
    <x v="473"/>
    <x v="346"/>
  </r>
  <r>
    <x v="474"/>
    <x v="474"/>
    <x v="347"/>
  </r>
  <r>
    <x v="475"/>
    <x v="475"/>
    <x v="348"/>
  </r>
  <r>
    <x v="476"/>
    <x v="476"/>
    <x v="349"/>
  </r>
  <r>
    <x v="477"/>
    <x v="477"/>
    <x v="350"/>
  </r>
  <r>
    <x v="478"/>
    <x v="478"/>
    <x v="351"/>
  </r>
  <r>
    <x v="479"/>
    <x v="479"/>
    <x v="352"/>
  </r>
  <r>
    <x v="480"/>
    <x v="480"/>
    <x v="353"/>
  </r>
  <r>
    <x v="481"/>
    <x v="481"/>
    <x v="351"/>
  </r>
  <r>
    <x v="482"/>
    <x v="482"/>
    <x v="354"/>
  </r>
  <r>
    <x v="483"/>
    <x v="483"/>
    <x v="355"/>
  </r>
  <r>
    <x v="484"/>
    <x v="484"/>
    <x v="356"/>
  </r>
  <r>
    <x v="485"/>
    <x v="485"/>
    <x v="357"/>
  </r>
  <r>
    <x v="486"/>
    <x v="486"/>
    <x v="358"/>
  </r>
  <r>
    <x v="487"/>
    <x v="487"/>
    <x v="359"/>
  </r>
  <r>
    <x v="488"/>
    <x v="488"/>
    <x v="360"/>
  </r>
  <r>
    <x v="489"/>
    <x v="489"/>
    <x v="361"/>
  </r>
  <r>
    <x v="490"/>
    <x v="490"/>
    <x v="362"/>
  </r>
  <r>
    <x v="491"/>
    <x v="491"/>
    <x v="363"/>
  </r>
  <r>
    <x v="492"/>
    <x v="492"/>
    <x v="364"/>
  </r>
  <r>
    <x v="493"/>
    <x v="493"/>
    <x v="365"/>
  </r>
  <r>
    <x v="494"/>
    <x v="494"/>
    <x v="366"/>
  </r>
  <r>
    <x v="495"/>
    <x v="495"/>
    <x v="344"/>
  </r>
  <r>
    <x v="496"/>
    <x v="496"/>
    <x v="335"/>
  </r>
  <r>
    <x v="497"/>
    <x v="497"/>
    <x v="367"/>
  </r>
  <r>
    <x v="498"/>
    <x v="498"/>
    <x v="368"/>
  </r>
  <r>
    <x v="499"/>
    <x v="499"/>
    <x v="369"/>
  </r>
  <r>
    <x v="500"/>
    <x v="500"/>
    <x v="370"/>
  </r>
  <r>
    <x v="501"/>
    <x v="501"/>
    <x v="371"/>
  </r>
  <r>
    <x v="502"/>
    <x v="502"/>
    <x v="301"/>
  </r>
  <r>
    <x v="503"/>
    <x v="503"/>
    <x v="372"/>
  </r>
  <r>
    <x v="504"/>
    <x v="504"/>
    <x v="373"/>
  </r>
  <r>
    <x v="505"/>
    <x v="505"/>
    <x v="374"/>
  </r>
  <r>
    <x v="506"/>
    <x v="506"/>
    <x v="363"/>
  </r>
  <r>
    <x v="507"/>
    <x v="507"/>
    <x v="375"/>
  </r>
  <r>
    <x v="508"/>
    <x v="508"/>
    <x v="376"/>
  </r>
  <r>
    <x v="509"/>
    <x v="509"/>
    <x v="377"/>
  </r>
  <r>
    <x v="510"/>
    <x v="510"/>
    <x v="378"/>
  </r>
  <r>
    <x v="511"/>
    <x v="511"/>
    <x v="379"/>
  </r>
  <r>
    <x v="512"/>
    <x v="512"/>
    <x v="357"/>
  </r>
  <r>
    <x v="513"/>
    <x v="513"/>
    <x v="380"/>
  </r>
  <r>
    <x v="514"/>
    <x v="514"/>
    <x v="14"/>
  </r>
  <r>
    <x v="515"/>
    <x v="515"/>
    <x v="381"/>
  </r>
  <r>
    <x v="516"/>
    <x v="516"/>
    <x v="382"/>
  </r>
  <r>
    <x v="517"/>
    <x v="517"/>
    <x v="383"/>
  </r>
  <r>
    <x v="518"/>
    <x v="518"/>
    <x v="381"/>
  </r>
  <r>
    <x v="519"/>
    <x v="519"/>
    <x v="384"/>
  </r>
  <r>
    <x v="520"/>
    <x v="520"/>
    <x v="385"/>
  </r>
  <r>
    <x v="521"/>
    <x v="521"/>
    <x v="386"/>
  </r>
  <r>
    <x v="522"/>
    <x v="522"/>
    <x v="387"/>
  </r>
  <r>
    <x v="523"/>
    <x v="523"/>
    <x v="388"/>
  </r>
  <r>
    <x v="524"/>
    <x v="524"/>
    <x v="389"/>
  </r>
  <r>
    <x v="525"/>
    <x v="525"/>
    <x v="390"/>
  </r>
  <r>
    <x v="526"/>
    <x v="526"/>
    <x v="391"/>
  </r>
  <r>
    <x v="527"/>
    <x v="527"/>
    <x v="392"/>
  </r>
  <r>
    <x v="528"/>
    <x v="528"/>
    <x v="393"/>
  </r>
  <r>
    <x v="529"/>
    <x v="529"/>
    <x v="394"/>
  </r>
  <r>
    <x v="530"/>
    <x v="530"/>
    <x v="395"/>
  </r>
  <r>
    <x v="531"/>
    <x v="531"/>
    <x v="396"/>
  </r>
  <r>
    <x v="532"/>
    <x v="532"/>
    <x v="397"/>
  </r>
  <r>
    <x v="533"/>
    <x v="533"/>
    <x v="398"/>
  </r>
  <r>
    <x v="534"/>
    <x v="534"/>
    <x v="399"/>
  </r>
  <r>
    <x v="535"/>
    <x v="535"/>
    <x v="363"/>
  </r>
  <r>
    <x v="536"/>
    <x v="536"/>
    <x v="400"/>
  </r>
  <r>
    <x v="537"/>
    <x v="537"/>
    <x v="401"/>
  </r>
  <r>
    <x v="538"/>
    <x v="538"/>
    <x v="402"/>
  </r>
  <r>
    <x v="539"/>
    <x v="539"/>
    <x v="403"/>
  </r>
  <r>
    <x v="540"/>
    <x v="540"/>
    <x v="404"/>
  </r>
  <r>
    <x v="541"/>
    <x v="541"/>
    <x v="405"/>
  </r>
  <r>
    <x v="542"/>
    <x v="542"/>
    <x v="406"/>
  </r>
  <r>
    <x v="543"/>
    <x v="543"/>
    <x v="407"/>
  </r>
  <r>
    <x v="544"/>
    <x v="544"/>
    <x v="224"/>
  </r>
  <r>
    <x v="545"/>
    <x v="545"/>
    <x v="408"/>
  </r>
  <r>
    <x v="546"/>
    <x v="546"/>
    <x v="409"/>
  </r>
  <r>
    <x v="547"/>
    <x v="547"/>
    <x v="50"/>
  </r>
  <r>
    <x v="548"/>
    <x v="548"/>
    <x v="410"/>
  </r>
  <r>
    <x v="549"/>
    <x v="549"/>
    <x v="411"/>
  </r>
  <r>
    <x v="550"/>
    <x v="550"/>
    <x v="412"/>
  </r>
  <r>
    <x v="551"/>
    <x v="551"/>
    <x v="413"/>
  </r>
  <r>
    <x v="552"/>
    <x v="552"/>
    <x v="414"/>
  </r>
  <r>
    <x v="553"/>
    <x v="553"/>
    <x v="315"/>
  </r>
  <r>
    <x v="554"/>
    <x v="554"/>
    <x v="415"/>
  </r>
  <r>
    <x v="555"/>
    <x v="555"/>
    <x v="401"/>
  </r>
  <r>
    <x v="556"/>
    <x v="556"/>
    <x v="416"/>
  </r>
  <r>
    <x v="557"/>
    <x v="557"/>
    <x v="317"/>
  </r>
  <r>
    <x v="558"/>
    <x v="558"/>
    <x v="417"/>
  </r>
  <r>
    <x v="559"/>
    <x v="559"/>
    <x v="418"/>
  </r>
  <r>
    <x v="560"/>
    <x v="560"/>
    <x v="419"/>
  </r>
  <r>
    <x v="561"/>
    <x v="561"/>
    <x v="420"/>
  </r>
  <r>
    <x v="562"/>
    <x v="562"/>
    <x v="421"/>
  </r>
  <r>
    <x v="563"/>
    <x v="563"/>
    <x v="422"/>
  </r>
  <r>
    <x v="564"/>
    <x v="564"/>
    <x v="423"/>
  </r>
  <r>
    <x v="565"/>
    <x v="565"/>
    <x v="424"/>
  </r>
  <r>
    <x v="566"/>
    <x v="566"/>
    <x v="425"/>
  </r>
  <r>
    <x v="567"/>
    <x v="567"/>
    <x v="426"/>
  </r>
  <r>
    <x v="568"/>
    <x v="568"/>
    <x v="427"/>
  </r>
  <r>
    <x v="569"/>
    <x v="569"/>
    <x v="428"/>
  </r>
  <r>
    <x v="570"/>
    <x v="570"/>
    <x v="11"/>
  </r>
  <r>
    <x v="571"/>
    <x v="571"/>
    <x v="429"/>
  </r>
  <r>
    <x v="572"/>
    <x v="572"/>
    <x v="430"/>
  </r>
  <r>
    <x v="573"/>
    <x v="573"/>
    <x v="431"/>
  </r>
  <r>
    <x v="574"/>
    <x v="574"/>
    <x v="432"/>
  </r>
  <r>
    <x v="575"/>
    <x v="575"/>
    <x v="424"/>
  </r>
  <r>
    <x v="576"/>
    <x v="576"/>
    <x v="373"/>
  </r>
  <r>
    <x v="577"/>
    <x v="577"/>
    <x v="433"/>
  </r>
  <r>
    <x v="578"/>
    <x v="578"/>
    <x v="434"/>
  </r>
  <r>
    <x v="579"/>
    <x v="579"/>
    <x v="435"/>
  </r>
  <r>
    <x v="580"/>
    <x v="580"/>
    <x v="436"/>
  </r>
  <r>
    <x v="581"/>
    <x v="581"/>
    <x v="428"/>
  </r>
  <r>
    <x v="582"/>
    <x v="582"/>
    <x v="425"/>
  </r>
  <r>
    <x v="583"/>
    <x v="583"/>
    <x v="437"/>
  </r>
  <r>
    <x v="584"/>
    <x v="584"/>
    <x v="438"/>
  </r>
  <r>
    <x v="585"/>
    <x v="585"/>
    <x v="439"/>
  </r>
  <r>
    <x v="586"/>
    <x v="586"/>
    <x v="440"/>
  </r>
  <r>
    <x v="587"/>
    <x v="587"/>
    <x v="441"/>
  </r>
  <r>
    <x v="588"/>
    <x v="588"/>
    <x v="442"/>
  </r>
  <r>
    <x v="589"/>
    <x v="589"/>
    <x v="443"/>
  </r>
  <r>
    <x v="590"/>
    <x v="590"/>
    <x v="444"/>
  </r>
  <r>
    <x v="591"/>
    <x v="591"/>
    <x v="445"/>
  </r>
  <r>
    <x v="592"/>
    <x v="592"/>
    <x v="441"/>
  </r>
  <r>
    <x v="593"/>
    <x v="593"/>
    <x v="446"/>
  </r>
  <r>
    <x v="594"/>
    <x v="594"/>
    <x v="447"/>
  </r>
  <r>
    <x v="595"/>
    <x v="595"/>
    <x v="448"/>
  </r>
  <r>
    <x v="596"/>
    <x v="596"/>
    <x v="449"/>
  </r>
  <r>
    <x v="597"/>
    <x v="597"/>
    <x v="450"/>
  </r>
  <r>
    <x v="598"/>
    <x v="598"/>
    <x v="451"/>
  </r>
  <r>
    <x v="599"/>
    <x v="599"/>
    <x v="452"/>
  </r>
  <r>
    <x v="600"/>
    <x v="600"/>
    <x v="453"/>
  </r>
  <r>
    <x v="601"/>
    <x v="601"/>
    <x v="454"/>
  </r>
  <r>
    <x v="602"/>
    <x v="602"/>
    <x v="455"/>
  </r>
  <r>
    <x v="603"/>
    <x v="603"/>
    <x v="456"/>
  </r>
  <r>
    <x v="604"/>
    <x v="604"/>
    <x v="457"/>
  </r>
  <r>
    <x v="605"/>
    <x v="605"/>
    <x v="458"/>
  </r>
  <r>
    <x v="606"/>
    <x v="606"/>
    <x v="459"/>
  </r>
  <r>
    <x v="607"/>
    <x v="607"/>
    <x v="460"/>
  </r>
  <r>
    <x v="608"/>
    <x v="608"/>
    <x v="461"/>
  </r>
  <r>
    <x v="609"/>
    <x v="609"/>
    <x v="462"/>
  </r>
  <r>
    <x v="610"/>
    <x v="610"/>
    <x v="463"/>
  </r>
  <r>
    <x v="611"/>
    <x v="611"/>
    <x v="464"/>
  </r>
  <r>
    <x v="612"/>
    <x v="612"/>
    <x v="465"/>
  </r>
  <r>
    <x v="613"/>
    <x v="613"/>
    <x v="462"/>
  </r>
  <r>
    <x v="614"/>
    <x v="614"/>
    <x v="466"/>
  </r>
  <r>
    <x v="615"/>
    <x v="615"/>
    <x v="467"/>
  </r>
  <r>
    <x v="616"/>
    <x v="616"/>
    <x v="468"/>
  </r>
  <r>
    <x v="617"/>
    <x v="617"/>
    <x v="469"/>
  </r>
  <r>
    <x v="618"/>
    <x v="618"/>
    <x v="470"/>
  </r>
  <r>
    <x v="619"/>
    <x v="619"/>
    <x v="471"/>
  </r>
  <r>
    <x v="620"/>
    <x v="620"/>
    <x v="472"/>
  </r>
  <r>
    <x v="621"/>
    <x v="621"/>
    <x v="473"/>
  </r>
  <r>
    <x v="622"/>
    <x v="622"/>
    <x v="474"/>
  </r>
  <r>
    <x v="623"/>
    <x v="623"/>
    <x v="475"/>
  </r>
  <r>
    <x v="624"/>
    <x v="624"/>
    <x v="476"/>
  </r>
  <r>
    <x v="625"/>
    <x v="625"/>
    <x v="477"/>
  </r>
  <r>
    <x v="626"/>
    <x v="626"/>
    <x v="478"/>
  </r>
  <r>
    <x v="627"/>
    <x v="627"/>
    <x v="479"/>
  </r>
  <r>
    <x v="628"/>
    <x v="628"/>
    <x v="480"/>
  </r>
  <r>
    <x v="629"/>
    <x v="629"/>
    <x v="481"/>
  </r>
  <r>
    <x v="630"/>
    <x v="630"/>
    <x v="482"/>
  </r>
  <r>
    <x v="631"/>
    <x v="631"/>
    <x v="483"/>
  </r>
  <r>
    <x v="632"/>
    <x v="632"/>
    <x v="484"/>
  </r>
  <r>
    <x v="633"/>
    <x v="633"/>
    <x v="485"/>
  </r>
  <r>
    <x v="634"/>
    <x v="634"/>
    <x v="486"/>
  </r>
  <r>
    <x v="635"/>
    <x v="635"/>
    <x v="487"/>
  </r>
  <r>
    <x v="636"/>
    <x v="636"/>
    <x v="488"/>
  </r>
  <r>
    <x v="637"/>
    <x v="637"/>
    <x v="489"/>
  </r>
  <r>
    <x v="638"/>
    <x v="638"/>
    <x v="490"/>
  </r>
  <r>
    <x v="639"/>
    <x v="639"/>
    <x v="491"/>
  </r>
  <r>
    <x v="640"/>
    <x v="640"/>
    <x v="492"/>
  </r>
  <r>
    <x v="641"/>
    <x v="641"/>
    <x v="468"/>
  </r>
  <r>
    <x v="642"/>
    <x v="642"/>
    <x v="493"/>
  </r>
  <r>
    <x v="643"/>
    <x v="643"/>
    <x v="494"/>
  </r>
  <r>
    <x v="644"/>
    <x v="644"/>
    <x v="495"/>
  </r>
  <r>
    <x v="645"/>
    <x v="645"/>
    <x v="496"/>
  </r>
  <r>
    <x v="646"/>
    <x v="646"/>
    <x v="497"/>
  </r>
  <r>
    <x v="647"/>
    <x v="647"/>
    <x v="498"/>
  </r>
  <r>
    <x v="648"/>
    <x v="648"/>
    <x v="499"/>
  </r>
  <r>
    <x v="649"/>
    <x v="649"/>
    <x v="500"/>
  </r>
  <r>
    <x v="650"/>
    <x v="650"/>
    <x v="501"/>
  </r>
  <r>
    <x v="651"/>
    <x v="651"/>
    <x v="502"/>
  </r>
  <r>
    <x v="652"/>
    <x v="652"/>
    <x v="503"/>
  </r>
  <r>
    <x v="653"/>
    <x v="653"/>
    <x v="504"/>
  </r>
  <r>
    <x v="654"/>
    <x v="654"/>
    <x v="505"/>
  </r>
  <r>
    <x v="655"/>
    <x v="655"/>
    <x v="506"/>
  </r>
  <r>
    <x v="656"/>
    <x v="656"/>
    <x v="507"/>
  </r>
  <r>
    <x v="657"/>
    <x v="657"/>
    <x v="508"/>
  </r>
  <r>
    <x v="658"/>
    <x v="658"/>
    <x v="509"/>
  </r>
  <r>
    <x v="659"/>
    <x v="659"/>
    <x v="510"/>
  </r>
  <r>
    <x v="660"/>
    <x v="660"/>
    <x v="511"/>
  </r>
  <r>
    <x v="661"/>
    <x v="661"/>
    <x v="512"/>
  </r>
  <r>
    <x v="662"/>
    <x v="662"/>
    <x v="513"/>
  </r>
  <r>
    <x v="663"/>
    <x v="663"/>
    <x v="514"/>
  </r>
  <r>
    <x v="664"/>
    <x v="664"/>
    <x v="515"/>
  </r>
  <r>
    <x v="665"/>
    <x v="665"/>
    <x v="516"/>
  </r>
  <r>
    <x v="666"/>
    <x v="666"/>
    <x v="517"/>
  </r>
  <r>
    <x v="667"/>
    <x v="667"/>
    <x v="518"/>
  </r>
  <r>
    <x v="668"/>
    <x v="668"/>
    <x v="519"/>
  </r>
  <r>
    <x v="669"/>
    <x v="669"/>
    <x v="520"/>
  </r>
  <r>
    <x v="670"/>
    <x v="670"/>
    <x v="521"/>
  </r>
  <r>
    <x v="671"/>
    <x v="671"/>
    <x v="522"/>
  </r>
  <r>
    <x v="672"/>
    <x v="672"/>
    <x v="523"/>
  </r>
  <r>
    <x v="673"/>
    <x v="673"/>
    <x v="524"/>
  </r>
  <r>
    <x v="674"/>
    <x v="674"/>
    <x v="525"/>
  </r>
  <r>
    <x v="675"/>
    <x v="675"/>
    <x v="526"/>
  </r>
  <r>
    <x v="676"/>
    <x v="676"/>
    <x v="527"/>
  </r>
  <r>
    <x v="677"/>
    <x v="677"/>
    <x v="528"/>
  </r>
  <r>
    <x v="678"/>
    <x v="678"/>
    <x v="529"/>
  </r>
  <r>
    <x v="679"/>
    <x v="679"/>
    <x v="530"/>
  </r>
  <r>
    <x v="680"/>
    <x v="680"/>
    <x v="531"/>
  </r>
  <r>
    <x v="681"/>
    <x v="681"/>
    <x v="532"/>
  </r>
  <r>
    <x v="682"/>
    <x v="682"/>
    <x v="533"/>
  </r>
  <r>
    <x v="683"/>
    <x v="683"/>
    <x v="534"/>
  </r>
  <r>
    <x v="684"/>
    <x v="684"/>
    <x v="535"/>
  </r>
  <r>
    <x v="685"/>
    <x v="685"/>
    <x v="536"/>
  </r>
  <r>
    <x v="686"/>
    <x v="686"/>
    <x v="537"/>
  </r>
  <r>
    <x v="687"/>
    <x v="687"/>
    <x v="538"/>
  </r>
  <r>
    <x v="688"/>
    <x v="688"/>
    <x v="539"/>
  </r>
  <r>
    <x v="689"/>
    <x v="689"/>
    <x v="540"/>
  </r>
  <r>
    <x v="690"/>
    <x v="690"/>
    <x v="541"/>
  </r>
  <r>
    <x v="691"/>
    <x v="691"/>
    <x v="542"/>
  </r>
  <r>
    <x v="692"/>
    <x v="692"/>
    <x v="543"/>
  </r>
  <r>
    <x v="693"/>
    <x v="693"/>
    <x v="544"/>
  </r>
  <r>
    <x v="694"/>
    <x v="694"/>
    <x v="545"/>
  </r>
  <r>
    <x v="695"/>
    <x v="695"/>
    <x v="546"/>
  </r>
  <r>
    <x v="696"/>
    <x v="696"/>
    <x v="547"/>
  </r>
  <r>
    <x v="697"/>
    <x v="697"/>
    <x v="548"/>
  </r>
  <r>
    <x v="698"/>
    <x v="698"/>
    <x v="549"/>
  </r>
  <r>
    <x v="699"/>
    <x v="699"/>
    <x v="550"/>
  </r>
  <r>
    <x v="700"/>
    <x v="700"/>
    <x v="539"/>
  </r>
  <r>
    <x v="701"/>
    <x v="701"/>
    <x v="551"/>
  </r>
  <r>
    <x v="702"/>
    <x v="702"/>
    <x v="552"/>
  </r>
  <r>
    <x v="703"/>
    <x v="703"/>
    <x v="542"/>
  </r>
  <r>
    <x v="704"/>
    <x v="704"/>
    <x v="553"/>
  </r>
  <r>
    <x v="705"/>
    <x v="705"/>
    <x v="554"/>
  </r>
  <r>
    <x v="706"/>
    <x v="706"/>
    <x v="555"/>
  </r>
  <r>
    <x v="707"/>
    <x v="707"/>
    <x v="556"/>
  </r>
  <r>
    <x v="708"/>
    <x v="708"/>
    <x v="557"/>
  </r>
  <r>
    <x v="709"/>
    <x v="709"/>
    <x v="558"/>
  </r>
  <r>
    <x v="710"/>
    <x v="710"/>
    <x v="559"/>
  </r>
  <r>
    <x v="711"/>
    <x v="711"/>
    <x v="560"/>
  </r>
  <r>
    <x v="712"/>
    <x v="712"/>
    <x v="561"/>
  </r>
  <r>
    <x v="713"/>
    <x v="713"/>
    <x v="562"/>
  </r>
  <r>
    <x v="714"/>
    <x v="714"/>
    <x v="562"/>
  </r>
  <r>
    <x v="715"/>
    <x v="715"/>
    <x v="562"/>
  </r>
  <r>
    <x v="716"/>
    <x v="716"/>
    <x v="563"/>
  </r>
  <r>
    <x v="717"/>
    <x v="717"/>
    <x v="564"/>
  </r>
  <r>
    <x v="718"/>
    <x v="718"/>
    <x v="565"/>
  </r>
  <r>
    <x v="719"/>
    <x v="719"/>
    <x v="566"/>
  </r>
  <r>
    <x v="720"/>
    <x v="720"/>
    <x v="567"/>
  </r>
  <r>
    <x v="721"/>
    <x v="721"/>
    <x v="568"/>
  </r>
  <r>
    <x v="722"/>
    <x v="722"/>
    <x v="569"/>
  </r>
  <r>
    <x v="723"/>
    <x v="723"/>
    <x v="570"/>
  </r>
  <r>
    <x v="724"/>
    <x v="724"/>
    <x v="571"/>
  </r>
  <r>
    <x v="725"/>
    <x v="725"/>
    <x v="572"/>
  </r>
  <r>
    <x v="726"/>
    <x v="726"/>
    <x v="573"/>
  </r>
  <r>
    <x v="727"/>
    <x v="727"/>
    <x v="566"/>
  </r>
  <r>
    <x v="728"/>
    <x v="728"/>
    <x v="568"/>
  </r>
  <r>
    <x v="729"/>
    <x v="729"/>
    <x v="573"/>
  </r>
  <r>
    <x v="730"/>
    <x v="730"/>
    <x v="574"/>
  </r>
  <r>
    <x v="731"/>
    <x v="731"/>
    <x v="575"/>
  </r>
  <r>
    <x v="732"/>
    <x v="732"/>
    <x v="574"/>
  </r>
  <r>
    <x v="733"/>
    <x v="733"/>
    <x v="576"/>
  </r>
  <r>
    <x v="734"/>
    <x v="734"/>
    <x v="577"/>
  </r>
  <r>
    <x v="735"/>
    <x v="735"/>
    <x v="568"/>
  </r>
  <r>
    <x v="736"/>
    <x v="736"/>
    <x v="578"/>
  </r>
  <r>
    <x v="737"/>
    <x v="737"/>
    <x v="579"/>
  </r>
  <r>
    <x v="738"/>
    <x v="738"/>
    <x v="580"/>
  </r>
  <r>
    <x v="739"/>
    <x v="739"/>
    <x v="581"/>
  </r>
  <r>
    <x v="740"/>
    <x v="740"/>
    <x v="582"/>
  </r>
  <r>
    <x v="741"/>
    <x v="741"/>
    <x v="583"/>
  </r>
  <r>
    <x v="742"/>
    <x v="742"/>
    <x v="584"/>
  </r>
  <r>
    <x v="743"/>
    <x v="743"/>
    <x v="585"/>
  </r>
  <r>
    <x v="744"/>
    <x v="744"/>
    <x v="586"/>
  </r>
  <r>
    <x v="745"/>
    <x v="745"/>
    <x v="587"/>
  </r>
  <r>
    <x v="746"/>
    <x v="746"/>
    <x v="588"/>
  </r>
  <r>
    <x v="747"/>
    <x v="747"/>
    <x v="589"/>
  </r>
  <r>
    <x v="748"/>
    <x v="748"/>
    <x v="590"/>
  </r>
  <r>
    <x v="749"/>
    <x v="749"/>
    <x v="591"/>
  </r>
  <r>
    <x v="750"/>
    <x v="750"/>
    <x v="5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8CAC5-B2A4-48D9-8B71-6F5D37569B7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D3:E8" firstHeaderRow="1" firstDataRow="1" firstDataCol="1"/>
  <pivotFields count="5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0" showAll="0">
      <items count="752">
        <item x="318"/>
        <item x="546"/>
        <item x="536"/>
        <item x="449"/>
        <item x="543"/>
        <item x="325"/>
        <item x="13"/>
        <item x="531"/>
        <item x="2"/>
        <item x="1"/>
        <item x="5"/>
        <item x="204"/>
        <item x="213"/>
        <item x="311"/>
        <item x="209"/>
        <item x="481"/>
        <item x="479"/>
        <item x="516"/>
        <item x="319"/>
        <item x="180"/>
        <item x="450"/>
        <item x="573"/>
        <item x="264"/>
        <item x="556"/>
        <item x="544"/>
        <item x="538"/>
        <item x="77"/>
        <item x="233"/>
        <item x="447"/>
        <item x="383"/>
        <item x="469"/>
        <item x="262"/>
        <item x="107"/>
        <item x="320"/>
        <item x="572"/>
        <item x="6"/>
        <item x="179"/>
        <item x="72"/>
        <item x="537"/>
        <item x="106"/>
        <item x="210"/>
        <item x="316"/>
        <item x="62"/>
        <item x="156"/>
        <item x="200"/>
        <item x="284"/>
        <item x="541"/>
        <item x="17"/>
        <item x="694"/>
        <item x="552"/>
        <item x="22"/>
        <item x="18"/>
        <item x="46"/>
        <item x="721"/>
        <item x="82"/>
        <item x="370"/>
        <item x="298"/>
        <item x="16"/>
        <item x="554"/>
        <item x="420"/>
        <item x="347"/>
        <item x="93"/>
        <item x="739"/>
        <item x="42"/>
        <item x="207"/>
        <item x="23"/>
        <item x="24"/>
        <item x="492"/>
        <item x="304"/>
        <item x="8"/>
        <item x="745"/>
        <item x="617"/>
        <item x="454"/>
        <item x="698"/>
        <item x="117"/>
        <item x="610"/>
        <item x="495"/>
        <item x="54"/>
        <item x="234"/>
        <item x="535"/>
        <item x="385"/>
        <item x="566"/>
        <item x="342"/>
        <item x="15"/>
        <item x="584"/>
        <item x="616"/>
        <item x="32"/>
        <item x="211"/>
        <item x="241"/>
        <item x="472"/>
        <item x="740"/>
        <item x="542"/>
        <item x="586"/>
        <item x="679"/>
        <item x="79"/>
        <item x="76"/>
        <item x="404"/>
        <item x="714"/>
        <item x="19"/>
        <item x="285"/>
        <item x="0"/>
        <item x="571"/>
        <item x="50"/>
        <item x="693"/>
        <item x="688"/>
        <item x="509"/>
        <item x="43"/>
        <item x="653"/>
        <item x="349"/>
        <item x="732"/>
        <item x="612"/>
        <item x="227"/>
        <item x="352"/>
        <item x="160"/>
        <item x="599"/>
        <item x="618"/>
        <item x="452"/>
        <item x="512"/>
        <item x="81"/>
        <item x="560"/>
        <item x="69"/>
        <item x="360"/>
        <item x="620"/>
        <item x="255"/>
        <item x="231"/>
        <item x="729"/>
        <item x="268"/>
        <item x="120"/>
        <item x="267"/>
        <item x="661"/>
        <item x="706"/>
        <item x="138"/>
        <item x="500"/>
        <item x="176"/>
        <item x="214"/>
        <item x="695"/>
        <item x="678"/>
        <item x="169"/>
        <item x="609"/>
        <item x="249"/>
        <item x="273"/>
        <item x="460"/>
        <item x="604"/>
        <item x="471"/>
        <item x="52"/>
        <item x="183"/>
        <item x="287"/>
        <item x="89"/>
        <item x="388"/>
        <item x="640"/>
        <item x="129"/>
        <item x="625"/>
        <item x="251"/>
        <item x="455"/>
        <item x="111"/>
        <item x="623"/>
        <item x="295"/>
        <item x="557"/>
        <item x="152"/>
        <item x="329"/>
        <item x="112"/>
        <item x="468"/>
        <item x="435"/>
        <item x="56"/>
        <item x="600"/>
        <item x="30"/>
        <item x="680"/>
        <item x="248"/>
        <item x="674"/>
        <item x="642"/>
        <item x="256"/>
        <item x="660"/>
        <item x="511"/>
        <item x="401"/>
        <item x="650"/>
        <item x="384"/>
        <item x="480"/>
        <item x="488"/>
        <item x="433"/>
        <item x="110"/>
        <item x="407"/>
        <item x="731"/>
        <item x="343"/>
        <item x="589"/>
        <item x="47"/>
        <item x="125"/>
        <item x="118"/>
        <item x="669"/>
        <item x="290"/>
        <item x="412"/>
        <item x="718"/>
        <item x="224"/>
        <item x="131"/>
        <item x="473"/>
        <item x="431"/>
        <item x="116"/>
        <item x="186"/>
        <item x="20"/>
        <item x="569"/>
        <item x="445"/>
        <item x="187"/>
        <item x="63"/>
        <item x="736"/>
        <item x="170"/>
        <item x="710"/>
        <item x="270"/>
        <item x="743"/>
        <item x="523"/>
        <item x="728"/>
        <item x="26"/>
        <item x="470"/>
        <item x="190"/>
        <item x="598"/>
        <item x="102"/>
        <item x="709"/>
        <item x="166"/>
        <item x="561"/>
        <item x="459"/>
        <item x="723"/>
        <item x="253"/>
        <item x="581"/>
        <item x="540"/>
        <item x="671"/>
        <item x="136"/>
        <item x="607"/>
        <item x="34"/>
        <item x="421"/>
        <item x="272"/>
        <item x="747"/>
        <item x="592"/>
        <item x="741"/>
        <item x="222"/>
        <item x="621"/>
        <item x="501"/>
        <item x="382"/>
        <item x="377"/>
        <item x="108"/>
        <item x="651"/>
        <item x="547"/>
        <item x="58"/>
        <item x="144"/>
        <item x="632"/>
        <item x="601"/>
        <item x="10"/>
        <item x="85"/>
        <item x="477"/>
        <item x="202"/>
        <item x="409"/>
        <item x="326"/>
        <item x="123"/>
        <item x="338"/>
        <item x="673"/>
        <item x="96"/>
        <item x="717"/>
        <item x="700"/>
        <item x="161"/>
        <item x="663"/>
        <item x="587"/>
        <item x="182"/>
        <item x="652"/>
        <item x="626"/>
        <item x="615"/>
        <item x="549"/>
        <item x="502"/>
        <item x="466"/>
        <item x="165"/>
        <item x="655"/>
        <item x="157"/>
        <item x="139"/>
        <item x="746"/>
        <item x="702"/>
        <item x="217"/>
        <item x="722"/>
        <item x="668"/>
        <item x="35"/>
        <item x="397"/>
        <item x="690"/>
        <item x="418"/>
        <item x="733"/>
        <item x="672"/>
        <item x="627"/>
        <item x="748"/>
        <item x="562"/>
        <item x="658"/>
        <item x="282"/>
        <item x="307"/>
        <item x="427"/>
        <item x="94"/>
        <item x="458"/>
        <item x="354"/>
        <item x="434"/>
        <item x="641"/>
        <item x="321"/>
        <item x="634"/>
        <item x="594"/>
        <item x="417"/>
        <item x="483"/>
        <item x="644"/>
        <item x="742"/>
        <item x="622"/>
        <item x="647"/>
        <item x="60"/>
        <item x="648"/>
        <item x="296"/>
        <item x="99"/>
        <item x="406"/>
        <item x="576"/>
        <item x="704"/>
        <item x="292"/>
        <item x="140"/>
        <item x="438"/>
        <item x="100"/>
        <item x="374"/>
        <item x="178"/>
        <item x="635"/>
        <item x="154"/>
        <item x="83"/>
        <item x="143"/>
        <item x="78"/>
        <item x="45"/>
        <item x="725"/>
        <item x="163"/>
        <item x="670"/>
        <item x="88"/>
        <item x="197"/>
        <item x="297"/>
        <item x="33"/>
        <item x="416"/>
        <item x="48"/>
        <item x="737"/>
        <item x="299"/>
        <item x="606"/>
        <item x="286"/>
        <item x="373"/>
        <item x="453"/>
        <item x="300"/>
        <item x="611"/>
        <item x="530"/>
        <item x="390"/>
        <item x="614"/>
        <item x="707"/>
        <item x="677"/>
        <item x="145"/>
        <item x="628"/>
        <item x="391"/>
        <item x="376"/>
        <item x="579"/>
        <item x="563"/>
        <item x="638"/>
        <item x="142"/>
        <item x="685"/>
        <item x="482"/>
        <item x="98"/>
        <item x="389"/>
        <item x="750"/>
        <item x="313"/>
        <item x="559"/>
        <item x="64"/>
        <item x="95"/>
        <item x="208"/>
        <item x="476"/>
        <item x="167"/>
        <item x="689"/>
        <item x="570"/>
        <item x="684"/>
        <item x="399"/>
        <item x="29"/>
        <item x="283"/>
        <item x="328"/>
        <item x="597"/>
        <item x="580"/>
        <item x="462"/>
        <item x="306"/>
        <item x="413"/>
        <item x="70"/>
        <item x="403"/>
        <item x="676"/>
        <item x="692"/>
        <item x="39"/>
        <item x="613"/>
        <item x="426"/>
        <item x="643"/>
        <item x="158"/>
        <item x="603"/>
        <item x="624"/>
        <item x="590"/>
        <item x="364"/>
        <item x="356"/>
        <item x="440"/>
        <item x="192"/>
        <item x="645"/>
        <item x="525"/>
        <item x="379"/>
        <item x="629"/>
        <item x="25"/>
        <item x="414"/>
        <item x="188"/>
        <item x="274"/>
        <item x="451"/>
        <item x="662"/>
        <item x="395"/>
        <item x="141"/>
        <item x="439"/>
        <item x="221"/>
        <item x="457"/>
        <item x="521"/>
        <item x="593"/>
        <item x="419"/>
        <item x="153"/>
        <item x="687"/>
        <item x="97"/>
        <item x="121"/>
        <item x="344"/>
        <item x="322"/>
        <item x="305"/>
        <item x="508"/>
        <item x="66"/>
        <item x="237"/>
        <item x="215"/>
        <item x="258"/>
        <item x="148"/>
        <item x="567"/>
        <item x="715"/>
        <item x="172"/>
        <item x="545"/>
        <item x="124"/>
        <item x="659"/>
        <item x="510"/>
        <item x="226"/>
        <item x="173"/>
        <item x="539"/>
        <item x="291"/>
        <item x="551"/>
        <item x="605"/>
        <item x="302"/>
        <item x="463"/>
        <item x="485"/>
        <item x="532"/>
        <item x="441"/>
        <item x="665"/>
        <item x="75"/>
        <item x="53"/>
        <item x="515"/>
        <item x="392"/>
        <item x="553"/>
        <item x="713"/>
        <item x="128"/>
        <item x="681"/>
        <item x="65"/>
        <item x="303"/>
        <item x="185"/>
        <item x="636"/>
        <item x="218"/>
        <item x="424"/>
        <item x="654"/>
        <item x="199"/>
        <item x="486"/>
        <item x="474"/>
        <item x="595"/>
        <item x="275"/>
        <item x="194"/>
        <item x="564"/>
        <item x="137"/>
        <item x="585"/>
        <item x="324"/>
        <item x="261"/>
        <item x="198"/>
        <item x="250"/>
        <item x="151"/>
        <item x="657"/>
        <item x="513"/>
        <item x="490"/>
        <item x="44"/>
        <item x="639"/>
        <item x="90"/>
        <item x="683"/>
        <item x="730"/>
        <item x="724"/>
        <item x="84"/>
        <item x="57"/>
        <item x="228"/>
        <item x="205"/>
        <item x="363"/>
        <item x="104"/>
        <item x="361"/>
        <item x="365"/>
        <item x="565"/>
        <item x="279"/>
        <item x="394"/>
        <item x="132"/>
        <item x="596"/>
        <item x="398"/>
        <item x="548"/>
        <item x="245"/>
        <item x="519"/>
        <item x="41"/>
        <item x="135"/>
        <item x="646"/>
        <item x="40"/>
        <item x="437"/>
        <item x="491"/>
        <item x="109"/>
        <item x="164"/>
        <item x="699"/>
        <item x="378"/>
        <item x="405"/>
        <item x="712"/>
        <item x="577"/>
        <item x="368"/>
        <item x="734"/>
        <item x="425"/>
        <item x="147"/>
        <item x="738"/>
        <item x="162"/>
        <item x="633"/>
        <item x="711"/>
        <item x="591"/>
        <item x="574"/>
        <item x="73"/>
        <item x="649"/>
        <item x="400"/>
        <item x="289"/>
        <item x="744"/>
        <item x="38"/>
        <item x="223"/>
        <item x="358"/>
        <item x="357"/>
        <item x="619"/>
        <item x="27"/>
        <item x="68"/>
        <item x="675"/>
        <item x="396"/>
        <item x="127"/>
        <item x="432"/>
        <item x="697"/>
        <item x="327"/>
        <item x="533"/>
        <item x="239"/>
        <item x="337"/>
        <item x="359"/>
        <item x="696"/>
        <item x="51"/>
        <item x="55"/>
        <item x="637"/>
        <item x="36"/>
        <item x="588"/>
        <item x="727"/>
        <item x="362"/>
        <item x="269"/>
        <item x="149"/>
        <item x="216"/>
        <item x="265"/>
        <item x="3"/>
        <item x="242"/>
        <item x="465"/>
        <item x="330"/>
        <item x="428"/>
        <item x="415"/>
        <item x="340"/>
        <item x="119"/>
        <item x="705"/>
        <item x="514"/>
        <item x="14"/>
        <item x="701"/>
        <item x="602"/>
        <item x="630"/>
        <item x="517"/>
        <item x="366"/>
        <item x="277"/>
        <item x="664"/>
        <item x="381"/>
        <item x="408"/>
        <item x="667"/>
        <item x="578"/>
        <item x="294"/>
        <item x="550"/>
        <item x="555"/>
        <item x="656"/>
        <item x="235"/>
        <item x="720"/>
        <item x="487"/>
        <item x="371"/>
        <item x="238"/>
        <item x="229"/>
        <item x="494"/>
        <item x="372"/>
        <item x="339"/>
        <item x="122"/>
        <item x="220"/>
        <item x="703"/>
        <item x="126"/>
        <item x="411"/>
        <item x="430"/>
        <item x="410"/>
        <item x="168"/>
        <item x="247"/>
        <item x="575"/>
        <item x="456"/>
        <item x="259"/>
        <item x="113"/>
        <item x="91"/>
        <item x="260"/>
        <item x="159"/>
        <item x="191"/>
        <item x="243"/>
        <item x="497"/>
        <item x="87"/>
        <item x="355"/>
        <item x="177"/>
        <item x="503"/>
        <item x="101"/>
        <item x="582"/>
        <item x="171"/>
        <item x="380"/>
        <item x="7"/>
        <item x="280"/>
        <item x="11"/>
        <item x="175"/>
        <item x="130"/>
        <item x="334"/>
        <item x="276"/>
        <item x="353"/>
        <item x="436"/>
        <item x="691"/>
        <item x="332"/>
        <item x="402"/>
        <item x="31"/>
        <item x="708"/>
        <item x="682"/>
        <item x="232"/>
        <item x="293"/>
        <item x="726"/>
        <item x="367"/>
        <item x="558"/>
        <item x="181"/>
        <item x="184"/>
        <item x="522"/>
        <item x="252"/>
        <item x="103"/>
        <item x="133"/>
        <item x="735"/>
        <item x="498"/>
        <item x="59"/>
        <item x="335"/>
        <item x="686"/>
        <item x="155"/>
        <item x="749"/>
        <item x="244"/>
        <item x="206"/>
        <item x="393"/>
        <item x="348"/>
        <item x="150"/>
        <item x="219"/>
        <item x="115"/>
        <item x="174"/>
        <item x="518"/>
        <item x="666"/>
        <item x="423"/>
        <item x="257"/>
        <item x="496"/>
        <item x="387"/>
        <item x="281"/>
        <item x="333"/>
        <item x="9"/>
        <item x="493"/>
        <item x="583"/>
        <item x="386"/>
        <item x="499"/>
        <item x="80"/>
        <item x="442"/>
        <item x="246"/>
        <item x="288"/>
        <item x="67"/>
        <item x="195"/>
        <item x="345"/>
        <item x="520"/>
        <item x="196"/>
        <item x="240"/>
        <item x="446"/>
        <item x="608"/>
        <item x="49"/>
        <item x="225"/>
        <item x="716"/>
        <item x="312"/>
        <item x="526"/>
        <item x="568"/>
        <item x="189"/>
        <item x="422"/>
        <item x="92"/>
        <item x="461"/>
        <item x="193"/>
        <item x="61"/>
        <item x="254"/>
        <item x="351"/>
        <item x="375"/>
        <item x="331"/>
        <item x="346"/>
        <item x="336"/>
        <item x="21"/>
        <item x="301"/>
        <item x="484"/>
        <item x="475"/>
        <item x="146"/>
        <item x="74"/>
        <item x="341"/>
        <item x="443"/>
        <item x="464"/>
        <item x="308"/>
        <item x="429"/>
        <item x="28"/>
        <item x="489"/>
        <item x="524"/>
        <item x="719"/>
        <item x="631"/>
        <item x="263"/>
        <item x="271"/>
        <item x="114"/>
        <item x="350"/>
        <item x="236"/>
        <item x="37"/>
        <item x="266"/>
        <item x="506"/>
        <item x="504"/>
        <item x="201"/>
        <item x="86"/>
        <item x="4"/>
        <item x="369"/>
        <item x="444"/>
        <item x="278"/>
        <item x="230"/>
        <item x="505"/>
        <item x="467"/>
        <item x="134"/>
        <item x="12"/>
        <item x="105"/>
        <item x="203"/>
        <item x="507"/>
        <item x="212"/>
        <item x="323"/>
        <item x="529"/>
        <item x="71"/>
        <item x="478"/>
        <item x="310"/>
        <item x="528"/>
        <item x="317"/>
        <item x="314"/>
        <item x="448"/>
        <item x="309"/>
        <item x="315"/>
        <item x="534"/>
        <item x="527"/>
        <item t="default"/>
      </items>
    </pivotField>
    <pivotField dataField="1" numFmtId="10" showAll="0">
      <items count="593">
        <item x="95"/>
        <item x="133"/>
        <item x="109"/>
        <item x="134"/>
        <item x="132"/>
        <item x="107"/>
        <item x="97"/>
        <item x="96"/>
        <item x="135"/>
        <item x="231"/>
        <item x="108"/>
        <item x="105"/>
        <item x="106"/>
        <item x="141"/>
        <item x="92"/>
        <item x="131"/>
        <item x="101"/>
        <item x="110"/>
        <item x="98"/>
        <item x="99"/>
        <item x="94"/>
        <item x="91"/>
        <item x="140"/>
        <item x="104"/>
        <item x="139"/>
        <item x="144"/>
        <item x="130"/>
        <item x="100"/>
        <item x="88"/>
        <item x="102"/>
        <item x="93"/>
        <item x="87"/>
        <item x="137"/>
        <item x="103"/>
        <item x="89"/>
        <item x="112"/>
        <item x="84"/>
        <item x="138"/>
        <item x="155"/>
        <item x="150"/>
        <item x="146"/>
        <item x="111"/>
        <item x="119"/>
        <item x="124"/>
        <item x="136"/>
        <item x="90"/>
        <item x="142"/>
        <item x="117"/>
        <item x="143"/>
        <item x="116"/>
        <item x="128"/>
        <item x="129"/>
        <item x="123"/>
        <item x="125"/>
        <item x="85"/>
        <item x="154"/>
        <item x="74"/>
        <item x="147"/>
        <item x="118"/>
        <item x="121"/>
        <item x="86"/>
        <item x="120"/>
        <item x="122"/>
        <item x="153"/>
        <item x="113"/>
        <item x="73"/>
        <item x="68"/>
        <item x="71"/>
        <item x="70"/>
        <item x="76"/>
        <item x="75"/>
        <item x="78"/>
        <item x="127"/>
        <item x="72"/>
        <item x="126"/>
        <item x="64"/>
        <item x="82"/>
        <item x="148"/>
        <item x="81"/>
        <item x="77"/>
        <item x="152"/>
        <item x="115"/>
        <item x="156"/>
        <item x="69"/>
        <item x="65"/>
        <item x="114"/>
        <item x="67"/>
        <item x="145"/>
        <item x="157"/>
        <item x="66"/>
        <item x="79"/>
        <item x="161"/>
        <item x="162"/>
        <item x="164"/>
        <item x="149"/>
        <item x="160"/>
        <item x="158"/>
        <item x="80"/>
        <item x="83"/>
        <item x="62"/>
        <item x="165"/>
        <item x="230"/>
        <item x="63"/>
        <item x="60"/>
        <item x="61"/>
        <item x="232"/>
        <item x="167"/>
        <item x="229"/>
        <item x="220"/>
        <item x="163"/>
        <item x="151"/>
        <item x="166"/>
        <item x="168"/>
        <item x="59"/>
        <item x="159"/>
        <item x="227"/>
        <item x="228"/>
        <item x="409"/>
        <item x="170"/>
        <item x="169"/>
        <item x="193"/>
        <item x="222"/>
        <item x="223"/>
        <item x="171"/>
        <item x="219"/>
        <item x="58"/>
        <item x="221"/>
        <item x="217"/>
        <item x="172"/>
        <item x="218"/>
        <item x="225"/>
        <item x="191"/>
        <item x="51"/>
        <item x="54"/>
        <item x="196"/>
        <item x="52"/>
        <item x="242"/>
        <item x="55"/>
        <item x="192"/>
        <item x="53"/>
        <item x="173"/>
        <item x="224"/>
        <item x="174"/>
        <item x="56"/>
        <item x="190"/>
        <item x="216"/>
        <item x="189"/>
        <item x="226"/>
        <item x="176"/>
        <item x="175"/>
        <item x="194"/>
        <item x="233"/>
        <item x="177"/>
        <item x="243"/>
        <item x="234"/>
        <item x="211"/>
        <item x="215"/>
        <item x="195"/>
        <item x="408"/>
        <item x="245"/>
        <item x="50"/>
        <item x="213"/>
        <item x="47"/>
        <item x="178"/>
        <item x="57"/>
        <item x="203"/>
        <item x="43"/>
        <item x="49"/>
        <item x="179"/>
        <item x="205"/>
        <item x="247"/>
        <item x="202"/>
        <item x="198"/>
        <item x="200"/>
        <item x="42"/>
        <item x="201"/>
        <item x="180"/>
        <item x="244"/>
        <item x="41"/>
        <item x="45"/>
        <item x="187"/>
        <item x="197"/>
        <item x="214"/>
        <item x="188"/>
        <item x="181"/>
        <item x="250"/>
        <item x="204"/>
        <item x="235"/>
        <item x="46"/>
        <item x="199"/>
        <item x="212"/>
        <item x="183"/>
        <item x="182"/>
        <item x="246"/>
        <item x="184"/>
        <item x="40"/>
        <item x="206"/>
        <item x="186"/>
        <item x="44"/>
        <item x="185"/>
        <item x="236"/>
        <item x="207"/>
        <item x="209"/>
        <item x="407"/>
        <item x="48"/>
        <item x="39"/>
        <item x="241"/>
        <item x="210"/>
        <item x="248"/>
        <item x="238"/>
        <item x="405"/>
        <item x="239"/>
        <item x="38"/>
        <item x="208"/>
        <item x="37"/>
        <item x="249"/>
        <item x="237"/>
        <item x="406"/>
        <item x="240"/>
        <item x="284"/>
        <item x="410"/>
        <item x="404"/>
        <item x="29"/>
        <item x="283"/>
        <item x="33"/>
        <item x="30"/>
        <item x="281"/>
        <item x="28"/>
        <item x="31"/>
        <item x="36"/>
        <item x="27"/>
        <item x="34"/>
        <item x="251"/>
        <item x="282"/>
        <item x="32"/>
        <item x="35"/>
        <item x="285"/>
        <item x="280"/>
        <item x="252"/>
        <item x="253"/>
        <item x="26"/>
        <item x="277"/>
        <item x="274"/>
        <item x="278"/>
        <item x="254"/>
        <item x="279"/>
        <item x="269"/>
        <item x="276"/>
        <item x="270"/>
        <item x="271"/>
        <item x="259"/>
        <item x="411"/>
        <item x="263"/>
        <item x="273"/>
        <item x="272"/>
        <item x="256"/>
        <item x="275"/>
        <item x="255"/>
        <item x="268"/>
        <item x="258"/>
        <item x="266"/>
        <item x="262"/>
        <item x="257"/>
        <item x="260"/>
        <item x="261"/>
        <item x="264"/>
        <item x="403"/>
        <item x="265"/>
        <item x="267"/>
        <item x="286"/>
        <item x="412"/>
        <item x="287"/>
        <item x="288"/>
        <item x="289"/>
        <item x="292"/>
        <item x="291"/>
        <item x="293"/>
        <item x="290"/>
        <item x="24"/>
        <item x="294"/>
        <item x="413"/>
        <item x="295"/>
        <item x="420"/>
        <item x="296"/>
        <item x="332"/>
        <item x="297"/>
        <item x="419"/>
        <item x="417"/>
        <item x="25"/>
        <item x="298"/>
        <item x="333"/>
        <item x="402"/>
        <item x="433"/>
        <item x="418"/>
        <item x="414"/>
        <item x="321"/>
        <item x="415"/>
        <item x="316"/>
        <item x="318"/>
        <item x="320"/>
        <item x="23"/>
        <item x="434"/>
        <item x="317"/>
        <item x="299"/>
        <item x="401"/>
        <item x="330"/>
        <item x="305"/>
        <item x="319"/>
        <item x="310"/>
        <item x="313"/>
        <item x="314"/>
        <item x="306"/>
        <item x="331"/>
        <item x="307"/>
        <item x="312"/>
        <item x="308"/>
        <item x="315"/>
        <item x="309"/>
        <item x="322"/>
        <item x="311"/>
        <item x="300"/>
        <item x="328"/>
        <item x="329"/>
        <item x="304"/>
        <item x="334"/>
        <item x="302"/>
        <item x="301"/>
        <item x="335"/>
        <item x="368"/>
        <item x="303"/>
        <item x="435"/>
        <item x="373"/>
        <item x="372"/>
        <item x="327"/>
        <item x="367"/>
        <item x="336"/>
        <item x="416"/>
        <item x="337"/>
        <item x="324"/>
        <item x="399"/>
        <item x="323"/>
        <item x="421"/>
        <item x="325"/>
        <item x="338"/>
        <item x="340"/>
        <item x="369"/>
        <item x="371"/>
        <item x="339"/>
        <item x="370"/>
        <item x="427"/>
        <item x="341"/>
        <item x="376"/>
        <item x="344"/>
        <item x="423"/>
        <item x="342"/>
        <item x="436"/>
        <item x="349"/>
        <item x="377"/>
        <item x="343"/>
        <item x="426"/>
        <item x="378"/>
        <item x="365"/>
        <item x="346"/>
        <item x="345"/>
        <item x="326"/>
        <item x="366"/>
        <item x="351"/>
        <item x="347"/>
        <item x="374"/>
        <item x="379"/>
        <item x="353"/>
        <item x="428"/>
        <item x="348"/>
        <item x="350"/>
        <item x="424"/>
        <item x="352"/>
        <item x="425"/>
        <item x="437"/>
        <item x="354"/>
        <item x="364"/>
        <item x="422"/>
        <item x="358"/>
        <item x="357"/>
        <item x="359"/>
        <item x="9"/>
        <item x="375"/>
        <item x="432"/>
        <item x="20"/>
        <item x="355"/>
        <item x="438"/>
        <item x="356"/>
        <item x="360"/>
        <item x="12"/>
        <item x="361"/>
        <item x="10"/>
        <item x="11"/>
        <item x="21"/>
        <item x="8"/>
        <item x="390"/>
        <item x="431"/>
        <item x="362"/>
        <item x="22"/>
        <item x="389"/>
        <item x="430"/>
        <item x="363"/>
        <item x="7"/>
        <item x="13"/>
        <item x="19"/>
        <item x="17"/>
        <item x="439"/>
        <item x="400"/>
        <item x="18"/>
        <item x="391"/>
        <item x="15"/>
        <item x="14"/>
        <item x="6"/>
        <item x="16"/>
        <item x="380"/>
        <item x="440"/>
        <item x="387"/>
        <item x="388"/>
        <item x="383"/>
        <item x="4"/>
        <item x="5"/>
        <item x="386"/>
        <item x="381"/>
        <item x="382"/>
        <item x="384"/>
        <item x="398"/>
        <item x="3"/>
        <item x="385"/>
        <item x="429"/>
        <item x="0"/>
        <item x="445"/>
        <item x="441"/>
        <item x="443"/>
        <item x="444"/>
        <item x="2"/>
        <item x="1"/>
        <item x="442"/>
        <item x="446"/>
        <item x="392"/>
        <item x="397"/>
        <item x="447"/>
        <item x="448"/>
        <item x="449"/>
        <item x="450"/>
        <item x="452"/>
        <item x="459"/>
        <item x="454"/>
        <item x="451"/>
        <item x="453"/>
        <item x="456"/>
        <item x="458"/>
        <item x="457"/>
        <item x="460"/>
        <item x="395"/>
        <item x="455"/>
        <item x="393"/>
        <item x="465"/>
        <item x="396"/>
        <item x="461"/>
        <item x="462"/>
        <item x="463"/>
        <item x="490"/>
        <item x="464"/>
        <item x="489"/>
        <item x="491"/>
        <item x="394"/>
        <item x="485"/>
        <item x="471"/>
        <item x="486"/>
        <item x="492"/>
        <item x="484"/>
        <item x="483"/>
        <item x="472"/>
        <item x="467"/>
        <item x="470"/>
        <item x="468"/>
        <item x="488"/>
        <item x="469"/>
        <item x="474"/>
        <item x="466"/>
        <item x="473"/>
        <item x="479"/>
        <item x="478"/>
        <item x="487"/>
        <item x="482"/>
        <item x="477"/>
        <item x="480"/>
        <item x="493"/>
        <item x="481"/>
        <item x="476"/>
        <item x="475"/>
        <item x="494"/>
        <item x="495"/>
        <item x="496"/>
        <item x="497"/>
        <item x="498"/>
        <item x="499"/>
        <item x="500"/>
        <item x="517"/>
        <item x="501"/>
        <item x="502"/>
        <item x="504"/>
        <item x="510"/>
        <item x="516"/>
        <item x="512"/>
        <item x="509"/>
        <item x="514"/>
        <item x="503"/>
        <item x="505"/>
        <item x="508"/>
        <item x="513"/>
        <item x="511"/>
        <item x="515"/>
        <item x="507"/>
        <item x="518"/>
        <item x="506"/>
        <item x="521"/>
        <item x="522"/>
        <item x="523"/>
        <item x="520"/>
        <item x="519"/>
        <item x="524"/>
        <item x="526"/>
        <item x="525"/>
        <item x="531"/>
        <item x="527"/>
        <item x="528"/>
        <item x="530"/>
        <item x="529"/>
        <item x="536"/>
        <item x="532"/>
        <item x="537"/>
        <item x="533"/>
        <item x="535"/>
        <item x="534"/>
        <item x="548"/>
        <item x="538"/>
        <item x="551"/>
        <item x="549"/>
        <item x="539"/>
        <item x="550"/>
        <item x="546"/>
        <item x="541"/>
        <item x="553"/>
        <item x="545"/>
        <item x="540"/>
        <item x="543"/>
        <item x="544"/>
        <item x="552"/>
        <item x="542"/>
        <item x="547"/>
        <item x="554"/>
        <item x="556"/>
        <item x="555"/>
        <item x="557"/>
        <item x="558"/>
        <item x="560"/>
        <item x="559"/>
        <item x="561"/>
        <item x="562"/>
        <item x="563"/>
        <item x="565"/>
        <item x="564"/>
        <item x="570"/>
        <item x="567"/>
        <item x="571"/>
        <item x="572"/>
        <item x="568"/>
        <item x="573"/>
        <item x="566"/>
        <item x="576"/>
        <item x="569"/>
        <item x="574"/>
        <item x="578"/>
        <item x="577"/>
        <item x="575"/>
        <item x="581"/>
        <item x="579"/>
        <item x="580"/>
        <item x="582"/>
        <item x="583"/>
        <item x="584"/>
        <item x="585"/>
        <item x="586"/>
        <item x="587"/>
        <item x="588"/>
        <item x="590"/>
        <item x="589"/>
        <item x="59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descending">
      <items count="7">
        <item sd="0" x="4"/>
        <item sd="0" x="3"/>
        <item sd="0" x="2"/>
        <item sd="0" x="1"/>
        <item sd="0" x="5"/>
        <item sd="0"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f" fld="2" subtotal="average" baseField="4" baseItem="1"/>
  </dataFields>
  <formats count="3">
    <format dxfId="5">
      <pivotArea collapsedLevelsAreSubtotals="1" fieldPosition="0">
        <references count="2">
          <reference field="4294967294" count="1" selected="0">
            <x v="0"/>
          </reference>
          <reference field="4" count="4">
            <x v="0"/>
            <x v="1"/>
            <x v="2"/>
            <x v="3"/>
          </reference>
        </references>
      </pivotArea>
    </format>
    <format dxfId="4">
      <pivotArea field="4" type="button" dataOnly="0" labelOnly="1" outline="0" axis="axisRow" fieldPosition="0"/>
    </format>
    <format dxfId="3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93C14A-A191-4178-891A-E5623097CA86}" autoFormatId="16" applyNumberFormats="0" applyBorderFormats="0" applyFontFormats="0" applyPatternFormats="0" applyAlignmentFormats="0" applyWidthHeightFormats="0">
  <queryTableRefresh nextId="4">
    <queryTableFields count="3">
      <queryTableField id="1" name="Ngày" tableColumnId="1"/>
      <queryTableField id="2" name="VNINDEX" tableColumnId="2"/>
      <queryTableField id="3" name="Bond rate 10-yea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CAD22-0FEE-410F-9058-6F09635F7504}" name="VNINDEX__bond_rate_data" displayName="VNINDEX__bond_rate_data" ref="N2:P754" tableType="queryTable" totalsRowShown="0">
  <autoFilter ref="N2:P754" xr:uid="{143CAD22-0FEE-410F-9058-6F09635F7504}"/>
  <tableColumns count="3">
    <tableColumn id="1" xr3:uid="{8E55BAC6-E19E-4220-ABDF-CE998CD2492A}" uniqueName="1" name="Ngày" queryTableFieldId="1" dataDxfId="41"/>
    <tableColumn id="2" xr3:uid="{4D7EF950-C8C8-44B4-AFC3-E791249B9FCB}" uniqueName="2" name="VNINDEX" queryTableFieldId="2"/>
    <tableColumn id="3" xr3:uid="{47D70954-C0D5-471E-A1C5-AF414DC49D52}" uniqueName="3" name="Bond rate 10-year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842A98-B2B8-4FFC-85CA-6E2DD35BB368}" name="Table6" displayName="Table6" ref="B2:L754" totalsRowShown="0" headerRowDxfId="40">
  <autoFilter ref="B2:L754" xr:uid="{52842A98-B2B8-4FFC-85CA-6E2DD35BB368}"/>
  <tableColumns count="11">
    <tableColumn id="1" xr3:uid="{7EA69CC7-8C4B-4807-9998-9C6FE98DF807}" name="Date" dataDxfId="39"/>
    <tableColumn id="2" xr3:uid="{81AFF3FE-40DE-414E-A7E4-CE5282951618}" name="SSI.HM" dataDxfId="38"/>
    <tableColumn id="3" xr3:uid="{8B76CC04-F3D8-4FCF-B15A-D5F8D76256D7}" name="HPG.HM"/>
    <tableColumn id="4" xr3:uid="{88C4BE5D-E342-43AA-8F4F-EADDACE503B1}" name="VHM.HM" dataDxfId="37"/>
    <tableColumn id="5" xr3:uid="{3FF55240-AC26-42EC-B8CE-085347800AF6}" name="VNM.HM"/>
    <tableColumn id="6" xr3:uid="{E378B556-FBF1-4D6D-8B34-A74BE409BD9E}" name="FPT.HM" dataDxfId="36"/>
    <tableColumn id="7" xr3:uid="{64860D53-140E-4A6C-9200-E5707A9B7DF7}" name="TCB.HM"/>
    <tableColumn id="8" xr3:uid="{C4C55934-4AB3-42FA-AC77-948C1544A950}" name="BVH.HM" dataDxfId="35"/>
    <tableColumn id="9" xr3:uid="{954BC029-B42A-48C2-B514-996B5CA90E76}" name="POW.HM"/>
    <tableColumn id="10" xr3:uid="{530C9D65-182D-43A8-8E1B-C6B6D2281F22}" name="NVL.HM" dataDxfId="34"/>
    <tableColumn id="11" xr3:uid="{2F55F225-2A6B-4128-B480-429625E7FDAC}" name="VIC.HM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094AA-595B-4A0D-B698-35D1B1A26329}" name="Table3" displayName="Table3" ref="A1:M752" totalsRowShown="0" headerRowDxfId="33" dataDxfId="32" dataCellStyle="Percent">
  <autoFilter ref="A1:M752" xr:uid="{E39094AA-595B-4A0D-B698-35D1B1A26329}"/>
  <tableColumns count="13">
    <tableColumn id="1" xr3:uid="{BA2B855A-52F4-4610-9F3F-2A6533A50A42}" name="Date" dataDxfId="31"/>
    <tableColumn id="2" xr3:uid="{0A16A195-77FA-4E71-8BEC-B241004BDBF0}" name="SSI" dataDxfId="30" dataCellStyle="Percent">
      <calculatedColumnFormula>('Price data'!C3-'Price data'!C4)/'Price data'!C4</calculatedColumnFormula>
    </tableColumn>
    <tableColumn id="3" xr3:uid="{DE760CDF-6F6F-468B-BA89-344A01292C4C}" name="HPG" dataDxfId="29" dataCellStyle="Percent">
      <calculatedColumnFormula>('Price data'!D3-'Price data'!D4)/'Price data'!D4</calculatedColumnFormula>
    </tableColumn>
    <tableColumn id="4" xr3:uid="{50CD5277-F22B-4937-9DCF-970CD91DAFB8}" name="VHM" dataDxfId="28" dataCellStyle="Percent">
      <calculatedColumnFormula>('Price data'!E3-'Price data'!E4)/'Price data'!E4</calculatedColumnFormula>
    </tableColumn>
    <tableColumn id="5" xr3:uid="{75222AB8-5D6A-4883-ACD6-37A7D92B8A3F}" name="VNM" dataDxfId="27" dataCellStyle="Percent">
      <calculatedColumnFormula>('Price data'!F3-'Price data'!F4)/'Price data'!F4</calculatedColumnFormula>
    </tableColumn>
    <tableColumn id="6" xr3:uid="{9A636A65-6AD0-433F-8EE8-4E638758BF45}" name="FPT" dataDxfId="26" dataCellStyle="Percent">
      <calculatedColumnFormula>('Price data'!G3-'Price data'!G4)/'Price data'!G4</calculatedColumnFormula>
    </tableColumn>
    <tableColumn id="7" xr3:uid="{CE6C8EA5-3E19-43BC-8921-70723890BB9C}" name="TCB" dataDxfId="25" dataCellStyle="Percent">
      <calculatedColumnFormula>('Price data'!H3-'Price data'!H4)/'Price data'!H4</calculatedColumnFormula>
    </tableColumn>
    <tableColumn id="8" xr3:uid="{0829549F-5C96-4D85-8C9D-91B4CB30A565}" name="BVH" dataDxfId="24" dataCellStyle="Percent">
      <calculatedColumnFormula>('Price data'!I3-'Price data'!I4)/'Price data'!I4</calculatedColumnFormula>
    </tableColumn>
    <tableColumn id="9" xr3:uid="{AC34DE66-8F49-4CDE-9FAC-EEE47499544C}" name="POW" dataDxfId="23" dataCellStyle="Percent">
      <calculatedColumnFormula>('Price data'!J3-'Price data'!J4)/'Price data'!J4</calculatedColumnFormula>
    </tableColumn>
    <tableColumn id="10" xr3:uid="{25229BCA-0685-4AA5-8438-85832708CC85}" name="NVL" dataDxfId="22" dataCellStyle="Percent">
      <calculatedColumnFormula>('Price data'!K3-'Price data'!K4)/'Price data'!K4</calculatedColumnFormula>
    </tableColumn>
    <tableColumn id="11" xr3:uid="{B850AF3B-BD03-4778-B34D-DBFCF9878CC4}" name="VIC" dataDxfId="21" dataCellStyle="Percent">
      <calculatedColumnFormula>('Price data'!L3-'Price data'!L4)/'Price data'!L4</calculatedColumnFormula>
    </tableColumn>
    <tableColumn id="12" xr3:uid="{1F6872D1-AFC9-482F-9DE6-A8F882D31229}" name="Rm" dataDxfId="20" dataCellStyle="Percent">
      <calculatedColumnFormula>('Price data'!O3-'Price data'!O4)/'Price data'!O4</calculatedColumnFormula>
    </tableColumn>
    <tableColumn id="13" xr3:uid="{2B4746AF-5688-48A6-B380-C6222BC5EEC3}" name="Rf" dataDxfId="19" dataCellStyle="Percent">
      <calculatedColumnFormula>'Price data'!P3/100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EE52D2-3886-400F-90F6-65BB35D13552}" name="Table5" displayName="Table5" ref="A1:L753" totalsRowShown="0" headerRowDxfId="18">
  <autoFilter ref="A1:L753" xr:uid="{98EE52D2-3886-400F-90F6-65BB35D13552}"/>
  <tableColumns count="12">
    <tableColumn id="1" xr3:uid="{D88A4F5A-A580-4237-A98E-197284DF889E}" name="Date" dataDxfId="17"/>
    <tableColumn id="2" xr3:uid="{CD98BFA7-AD93-42CF-9179-9152569C237B}" name="Rm-Rf" dataDxfId="16">
      <calculatedColumnFormula>Table3[[#This Row],[Rm]]-Table3[[#This Row],[Rf]]/365</calculatedColumnFormula>
    </tableColumn>
    <tableColumn id="3" xr3:uid="{3AE13AFA-76A3-4332-B472-2FF249555A23}" name="RSSI -Rf" dataDxfId="15">
      <calculatedColumnFormula>Table3[[#This Row],[SSI]]-Table3[[#This Row],[Rf]]/365</calculatedColumnFormula>
    </tableColumn>
    <tableColumn id="4" xr3:uid="{E802C35E-F628-4F01-8157-D8A6D4FDC74D}" name="RHPG -Rf" dataDxfId="14">
      <calculatedColumnFormula>Table3[[#This Row],[HPG]]-Table3[[#This Row],[Rf]]/365</calculatedColumnFormula>
    </tableColumn>
    <tableColumn id="5" xr3:uid="{CDE23D6D-FA01-4951-8E90-382FAA1B9049}" name="RVHM -Rf" dataDxfId="13">
      <calculatedColumnFormula>Table3[[#This Row],[VHM]]-Table3[[#This Row],[Rf]]/365</calculatedColumnFormula>
    </tableColumn>
    <tableColumn id="6" xr3:uid="{E9EB2411-2841-488C-A0A1-816CCFF457AC}" name="RVNM -Rf" dataDxfId="12">
      <calculatedColumnFormula>Table3[[#This Row],[VNM]]-Table3[[#This Row],[Rf]]/365</calculatedColumnFormula>
    </tableColumn>
    <tableColumn id="7" xr3:uid="{B4A6A578-74AC-4C89-9437-951DEEAA9AB3}" name="RFPT -Rf" dataDxfId="11">
      <calculatedColumnFormula>Table3[[#This Row],[FPT]]-Table3[[#This Row],[Rf]]/365</calculatedColumnFormula>
    </tableColumn>
    <tableColumn id="8" xr3:uid="{42A3279F-1398-464F-8AD4-A0C776CC0D49}" name="RTCB -Rf" dataDxfId="10">
      <calculatedColumnFormula>Table3[[#This Row],[TCB]]-Table3[[#This Row],[Rf]]/365</calculatedColumnFormula>
    </tableColumn>
    <tableColumn id="9" xr3:uid="{7F026C78-5722-46EB-99F2-B8796B1978E0}" name="RBVH -Rf" dataDxfId="9">
      <calculatedColumnFormula>Table3[[#This Row],[BVH]]-Table3[[#This Row],[Rf]]/365</calculatedColumnFormula>
    </tableColumn>
    <tableColumn id="10" xr3:uid="{7B52733A-9472-4CA8-8309-7602233699F2}" name="RPOW -Rf" dataDxfId="8">
      <calculatedColumnFormula>Table3[[#This Row],[POW]]-Table3[[#This Row],[Rf]]/365</calculatedColumnFormula>
    </tableColumn>
    <tableColumn id="11" xr3:uid="{5ED778B1-64E2-4B49-8238-45848A7B5A61}" name="RNVL -Rf" dataDxfId="7">
      <calculatedColumnFormula>Table3[[#This Row],[NVL]]-Table3[[#This Row],[Rf]]/365</calculatedColumnFormula>
    </tableColumn>
    <tableColumn id="12" xr3:uid="{97E8C9ED-7401-449C-BF9E-FA33A1D0FABF}" name="RVIC -Rf" dataDxfId="6">
      <calculatedColumnFormula>Table3[[#This Row],[VIC]]-Table3[[#This Row],[Rf]]/365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9C3DBC-C984-4DA8-9065-AF483C33E902}" name="Table4" displayName="Table4" ref="A3:B754" totalsRowShown="0" tableBorderDxfId="2">
  <autoFilter ref="A3:B754" xr:uid="{339C3DBC-C984-4DA8-9065-AF483C33E902}"/>
  <tableColumns count="2">
    <tableColumn id="1" xr3:uid="{6605F92E-EB66-43C1-97FE-8D35CB72823A}" name="Date" dataDxfId="1"/>
    <tableColumn id="2" xr3:uid="{375D640E-BA0F-4068-A13D-0D5DC4D16FF1}" name="Rf" dataDxfId="0">
      <calculatedColumnFormula>'Rate of return'!M2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3558-8A89-42C6-B768-768CCCE26EFF}">
  <dimension ref="A1:N48"/>
  <sheetViews>
    <sheetView tabSelected="1" topLeftCell="A4" workbookViewId="0">
      <selection activeCell="D7" sqref="D7"/>
    </sheetView>
  </sheetViews>
  <sheetFormatPr defaultRowHeight="15" x14ac:dyDescent="0.25"/>
  <cols>
    <col min="1" max="1" width="9.140625" customWidth="1"/>
    <col min="2" max="2" width="8.7109375" customWidth="1"/>
    <col min="3" max="3" width="8.5703125" bestFit="1" customWidth="1"/>
    <col min="4" max="4" width="9.42578125" customWidth="1"/>
    <col min="5" max="5" width="9.28515625" bestFit="1" customWidth="1"/>
    <col min="6" max="6" width="9" customWidth="1"/>
    <col min="7" max="7" width="8.42578125" customWidth="1"/>
    <col min="8" max="11" width="8.5703125" bestFit="1" customWidth="1"/>
    <col min="12" max="12" width="8.5703125" customWidth="1"/>
  </cols>
  <sheetData>
    <row r="1" spans="1:12" x14ac:dyDescent="0.25">
      <c r="A1" s="14"/>
      <c r="B1" s="89"/>
      <c r="C1" s="14"/>
    </row>
    <row r="2" spans="1:12" x14ac:dyDescent="0.25">
      <c r="A2" s="122" t="s">
        <v>837</v>
      </c>
      <c r="B2" s="123"/>
    </row>
    <row r="3" spans="1:12" x14ac:dyDescent="0.25">
      <c r="A3" s="21" t="s">
        <v>44</v>
      </c>
      <c r="B3" s="23">
        <f>'Excess return'!E17</f>
        <v>1.5245700972415023E-2</v>
      </c>
    </row>
    <row r="4" spans="1:12" x14ac:dyDescent="0.25">
      <c r="A4" s="21" t="s">
        <v>45</v>
      </c>
      <c r="B4" s="23">
        <f>'Excess return'!E18</f>
        <v>1.1784958269513606E-2</v>
      </c>
    </row>
    <row r="5" spans="1:12" x14ac:dyDescent="0.25">
      <c r="A5" s="21" t="s">
        <v>46</v>
      </c>
      <c r="B5" s="23">
        <f>'Excess return'!E19</f>
        <v>1.1330573482409978E-2</v>
      </c>
    </row>
    <row r="6" spans="1:12" x14ac:dyDescent="0.25">
      <c r="A6" s="21" t="s">
        <v>47</v>
      </c>
      <c r="B6" s="23">
        <f>'Excess return'!E20</f>
        <v>7.6502495673277538E-3</v>
      </c>
    </row>
    <row r="7" spans="1:12" x14ac:dyDescent="0.25">
      <c r="A7" s="21" t="s">
        <v>48</v>
      </c>
      <c r="B7" s="23">
        <f>'Excess return'!E21</f>
        <v>1.0046670852665258E-2</v>
      </c>
    </row>
    <row r="8" spans="1:12" x14ac:dyDescent="0.25">
      <c r="A8" s="21" t="s">
        <v>49</v>
      </c>
      <c r="B8" s="23">
        <f>'Excess return'!E22</f>
        <v>1.3030619586526408E-2</v>
      </c>
    </row>
    <row r="9" spans="1:12" x14ac:dyDescent="0.25">
      <c r="A9" s="21" t="s">
        <v>50</v>
      </c>
      <c r="B9" s="23">
        <f>'Excess return'!E23</f>
        <v>1.2677413014191436E-2</v>
      </c>
    </row>
    <row r="10" spans="1:12" x14ac:dyDescent="0.25">
      <c r="A10" s="21" t="s">
        <v>51</v>
      </c>
      <c r="B10" s="23">
        <f>'Excess return'!E24</f>
        <v>1.1914840314499471E-2</v>
      </c>
    </row>
    <row r="11" spans="1:12" x14ac:dyDescent="0.25">
      <c r="A11" s="21" t="s">
        <v>52</v>
      </c>
      <c r="B11" s="23">
        <f>'Excess return'!E25</f>
        <v>3.8721065011690131E-3</v>
      </c>
    </row>
    <row r="12" spans="1:12" x14ac:dyDescent="0.25">
      <c r="A12" s="21" t="s">
        <v>53</v>
      </c>
      <c r="B12" s="23">
        <f>'Excess return'!E26</f>
        <v>9.0118525699956487E-3</v>
      </c>
    </row>
    <row r="14" spans="1:12" x14ac:dyDescent="0.25">
      <c r="A14" s="25" t="s">
        <v>815</v>
      </c>
    </row>
    <row r="15" spans="1:12" x14ac:dyDescent="0.25">
      <c r="A15" s="33" t="s">
        <v>834</v>
      </c>
      <c r="B15" s="54"/>
      <c r="C15" s="55">
        <f>A17</f>
        <v>6.1719383007000111E-2</v>
      </c>
      <c r="D15" s="55">
        <f>A18</f>
        <v>9.9016784765033936E-2</v>
      </c>
      <c r="E15" s="55">
        <f>A19</f>
        <v>0.13718659979402661</v>
      </c>
      <c r="F15" s="55">
        <f>A20</f>
        <v>0.10126131678355771</v>
      </c>
      <c r="G15" s="55">
        <f>A21</f>
        <v>7.2591442587106106E-2</v>
      </c>
      <c r="H15" s="55">
        <f>A22</f>
        <v>0.17498270125446891</v>
      </c>
      <c r="I15" s="55">
        <f>A23</f>
        <v>8.8105483989907266E-2</v>
      </c>
      <c r="J15" s="55">
        <f>A24</f>
        <v>6.8341709293873662E-2</v>
      </c>
      <c r="K15" s="55">
        <f>A25</f>
        <v>6.2551535039605033E-2</v>
      </c>
      <c r="L15" s="56">
        <f>A26</f>
        <v>0.1342430434854206</v>
      </c>
    </row>
    <row r="16" spans="1:12" x14ac:dyDescent="0.25">
      <c r="A16" s="36"/>
      <c r="B16" s="62"/>
      <c r="C16" s="63" t="s">
        <v>44</v>
      </c>
      <c r="D16" s="64" t="s">
        <v>45</v>
      </c>
      <c r="E16" s="63" t="s">
        <v>46</v>
      </c>
      <c r="F16" s="64" t="s">
        <v>47</v>
      </c>
      <c r="G16" s="63" t="s">
        <v>48</v>
      </c>
      <c r="H16" s="64" t="s">
        <v>49</v>
      </c>
      <c r="I16" s="63" t="s">
        <v>50</v>
      </c>
      <c r="J16" s="64" t="s">
        <v>51</v>
      </c>
      <c r="K16" s="65" t="s">
        <v>52</v>
      </c>
      <c r="L16" s="66" t="s">
        <v>53</v>
      </c>
    </row>
    <row r="17" spans="1:12" x14ac:dyDescent="0.25">
      <c r="A17" s="75">
        <v>6.1719383007000111E-2</v>
      </c>
      <c r="B17" s="43" t="s">
        <v>44</v>
      </c>
      <c r="C17" s="84">
        <v>7.00549561098356E-4</v>
      </c>
      <c r="D17" s="84">
        <v>3.0777261048922525E-4</v>
      </c>
      <c r="E17" s="84">
        <v>2.41718299566893E-4</v>
      </c>
      <c r="F17" s="84">
        <v>1.6654120164094391E-4</v>
      </c>
      <c r="G17" s="84">
        <v>2.5716181095651039E-4</v>
      </c>
      <c r="H17" s="84">
        <v>3.3481186799135318E-4</v>
      </c>
      <c r="I17" s="84">
        <v>3.0320608265652381E-4</v>
      </c>
      <c r="J17" s="84">
        <v>3.3906366006693467E-4</v>
      </c>
      <c r="K17" s="84">
        <v>7.7275368650891316E-5</v>
      </c>
      <c r="L17" s="101">
        <v>1.6478523177052839E-4</v>
      </c>
    </row>
    <row r="18" spans="1:12" x14ac:dyDescent="0.25">
      <c r="A18" s="76">
        <v>9.9016784765033936E-2</v>
      </c>
      <c r="B18" s="42" t="s">
        <v>45</v>
      </c>
      <c r="C18" s="84">
        <v>3.0777261048922525E-4</v>
      </c>
      <c r="D18" s="84">
        <v>4.6183759446515455E-4</v>
      </c>
      <c r="E18" s="84">
        <v>1.8302745012911594E-4</v>
      </c>
      <c r="F18" s="84">
        <v>1.1979952362320007E-4</v>
      </c>
      <c r="G18" s="84">
        <v>2.1514415480997838E-4</v>
      </c>
      <c r="H18" s="84">
        <v>2.444493649894448E-4</v>
      </c>
      <c r="I18" s="84">
        <v>2.161907936068143E-4</v>
      </c>
      <c r="J18" s="84">
        <v>2.1138767293180346E-4</v>
      </c>
      <c r="K18" s="84">
        <v>6.292593069261904E-5</v>
      </c>
      <c r="L18" s="101">
        <v>1.264672965001192E-4</v>
      </c>
    </row>
    <row r="19" spans="1:12" x14ac:dyDescent="0.25">
      <c r="A19" s="76">
        <v>0.13718659979402661</v>
      </c>
      <c r="B19" s="43" t="s">
        <v>46</v>
      </c>
      <c r="C19" s="84">
        <v>2.41718299566893E-4</v>
      </c>
      <c r="D19" s="84">
        <v>1.8302745012911594E-4</v>
      </c>
      <c r="E19" s="84">
        <v>3.7946788697992454E-4</v>
      </c>
      <c r="F19" s="84">
        <v>1.3909611968352409E-4</v>
      </c>
      <c r="G19" s="84">
        <v>1.5983966632251959E-4</v>
      </c>
      <c r="H19" s="84">
        <v>1.9269851903381361E-4</v>
      </c>
      <c r="I19" s="84">
        <v>2.0419455608089015E-4</v>
      </c>
      <c r="J19" s="84">
        <v>1.9681128485974611E-4</v>
      </c>
      <c r="K19" s="84">
        <v>6.3703988881333613E-5</v>
      </c>
      <c r="L19" s="101">
        <v>1.977910817689518E-4</v>
      </c>
    </row>
    <row r="20" spans="1:12" x14ac:dyDescent="0.25">
      <c r="A20" s="76">
        <v>0.10126131678355771</v>
      </c>
      <c r="B20" s="42" t="s">
        <v>47</v>
      </c>
      <c r="C20" s="84">
        <v>1.6654120164094391E-4</v>
      </c>
      <c r="D20" s="84">
        <v>1.1979952362320007E-4</v>
      </c>
      <c r="E20" s="84">
        <v>1.3909611968352409E-4</v>
      </c>
      <c r="F20" s="84">
        <v>2.4315788662911342E-4</v>
      </c>
      <c r="G20" s="84">
        <v>1.2162776251466523E-4</v>
      </c>
      <c r="H20" s="84">
        <v>1.3678134190188814E-4</v>
      </c>
      <c r="I20" s="84">
        <v>1.7149977313998308E-4</v>
      </c>
      <c r="J20" s="84">
        <v>1.2329537905359631E-4</v>
      </c>
      <c r="K20" s="84">
        <v>3.3620386477048586E-5</v>
      </c>
      <c r="L20" s="101">
        <v>1.129819370213197E-4</v>
      </c>
    </row>
    <row r="21" spans="1:12" x14ac:dyDescent="0.25">
      <c r="A21" s="76">
        <v>7.2591442587106106E-2</v>
      </c>
      <c r="B21" s="43" t="s">
        <v>48</v>
      </c>
      <c r="C21" s="84">
        <v>2.5716181095651039E-4</v>
      </c>
      <c r="D21" s="84">
        <v>2.1514415480997838E-4</v>
      </c>
      <c r="E21" s="84">
        <v>1.5983966632251959E-4</v>
      </c>
      <c r="F21" s="84">
        <v>1.2162776251466523E-4</v>
      </c>
      <c r="G21" s="84">
        <v>3.2651641993674662E-4</v>
      </c>
      <c r="H21" s="84">
        <v>2.2574883817680428E-4</v>
      </c>
      <c r="I21" s="84">
        <v>1.9409037009822402E-4</v>
      </c>
      <c r="J21" s="84">
        <v>1.8735708599419197E-4</v>
      </c>
      <c r="K21" s="84">
        <v>5.4779349040065851E-5</v>
      </c>
      <c r="L21" s="101">
        <v>1.1272438680569145E-4</v>
      </c>
    </row>
    <row r="22" spans="1:12" x14ac:dyDescent="0.25">
      <c r="A22" s="76">
        <v>0.17498270125446891</v>
      </c>
      <c r="B22" s="42" t="s">
        <v>49</v>
      </c>
      <c r="C22" s="84">
        <v>3.3481186799135318E-4</v>
      </c>
      <c r="D22" s="84">
        <v>2.444493649894448E-4</v>
      </c>
      <c r="E22" s="84">
        <v>1.9269851903381361E-4</v>
      </c>
      <c r="F22" s="84">
        <v>1.3678134190188814E-4</v>
      </c>
      <c r="G22" s="84">
        <v>2.2574883817680428E-4</v>
      </c>
      <c r="H22" s="84">
        <v>4.4788481544971579E-4</v>
      </c>
      <c r="I22" s="84">
        <v>2.3520223962660448E-4</v>
      </c>
      <c r="J22" s="84">
        <v>2.1043887453625908E-4</v>
      </c>
      <c r="K22" s="84">
        <v>6.879665795369219E-5</v>
      </c>
      <c r="L22" s="101">
        <v>1.3514934595842997E-4</v>
      </c>
    </row>
    <row r="23" spans="1:12" x14ac:dyDescent="0.25">
      <c r="A23" s="76">
        <v>8.8105483989907266E-2</v>
      </c>
      <c r="B23" s="43" t="s">
        <v>50</v>
      </c>
      <c r="C23" s="84">
        <v>3.0320608265652381E-4</v>
      </c>
      <c r="D23" s="84">
        <v>2.161907936068143E-4</v>
      </c>
      <c r="E23" s="84">
        <v>2.0419455608089015E-4</v>
      </c>
      <c r="F23" s="84">
        <v>1.7149977313998308E-4</v>
      </c>
      <c r="G23" s="84">
        <v>1.9409037009822402E-4</v>
      </c>
      <c r="H23" s="84">
        <v>2.3520223962660448E-4</v>
      </c>
      <c r="I23" s="84">
        <v>5.3050550421652814E-4</v>
      </c>
      <c r="J23" s="84">
        <v>2.614386351473489E-4</v>
      </c>
      <c r="K23" s="84">
        <v>5.2455343896342804E-5</v>
      </c>
      <c r="L23" s="101">
        <v>1.6682431861290092E-4</v>
      </c>
    </row>
    <row r="24" spans="1:12" x14ac:dyDescent="0.25">
      <c r="A24" s="76">
        <v>6.8341709293873662E-2</v>
      </c>
      <c r="B24" s="42" t="s">
        <v>51</v>
      </c>
      <c r="C24" s="84">
        <v>3.3906366006693467E-4</v>
      </c>
      <c r="D24" s="84">
        <v>2.1138767293180346E-4</v>
      </c>
      <c r="E24" s="84">
        <v>1.9681128485974611E-4</v>
      </c>
      <c r="F24" s="84">
        <v>1.2329537905359631E-4</v>
      </c>
      <c r="G24" s="84">
        <v>1.8735708599419197E-4</v>
      </c>
      <c r="H24" s="84">
        <v>2.1043887453625908E-4</v>
      </c>
      <c r="I24" s="84">
        <v>2.614386351473489E-4</v>
      </c>
      <c r="J24" s="84">
        <v>6.1175021186497867E-4</v>
      </c>
      <c r="K24" s="84">
        <v>5.3565727727321044E-5</v>
      </c>
      <c r="L24" s="101">
        <v>1.27921046844955E-4</v>
      </c>
    </row>
    <row r="25" spans="1:12" x14ac:dyDescent="0.25">
      <c r="A25" s="76">
        <v>6.2551535039605033E-2</v>
      </c>
      <c r="B25" s="44" t="s">
        <v>52</v>
      </c>
      <c r="C25" s="84">
        <v>7.7275368650891316E-5</v>
      </c>
      <c r="D25" s="84">
        <v>6.292593069261904E-5</v>
      </c>
      <c r="E25" s="84">
        <v>6.3703988881333613E-5</v>
      </c>
      <c r="F25" s="84">
        <v>3.3620386477048586E-5</v>
      </c>
      <c r="G25" s="84">
        <v>5.4779349040065851E-5</v>
      </c>
      <c r="H25" s="84">
        <v>6.879665795369219E-5</v>
      </c>
      <c r="I25" s="84">
        <v>5.2455343896342804E-5</v>
      </c>
      <c r="J25" s="84">
        <v>5.3565727727321044E-5</v>
      </c>
      <c r="K25" s="84">
        <v>2.3522561420711091E-4</v>
      </c>
      <c r="L25" s="101">
        <v>6.2641218883248005E-5</v>
      </c>
    </row>
    <row r="26" spans="1:12" x14ac:dyDescent="0.25">
      <c r="A26" s="77">
        <v>0.1342430434854206</v>
      </c>
      <c r="B26" s="45" t="s">
        <v>53</v>
      </c>
      <c r="C26" s="84">
        <v>1.6478523177052839E-4</v>
      </c>
      <c r="D26" s="84">
        <v>1.264672965001192E-4</v>
      </c>
      <c r="E26" s="84">
        <v>1.977910817689518E-4</v>
      </c>
      <c r="F26" s="84">
        <v>1.129819370213197E-4</v>
      </c>
      <c r="G26" s="84">
        <v>1.1272438680569145E-4</v>
      </c>
      <c r="H26" s="84">
        <v>1.3514934595842997E-4</v>
      </c>
      <c r="I26" s="84">
        <v>1.6682431861290092E-4</v>
      </c>
      <c r="J26" s="84">
        <v>1.27921046844955E-4</v>
      </c>
      <c r="K26" s="84">
        <v>6.2641218883248005E-5</v>
      </c>
      <c r="L26" s="101">
        <v>3.260545181194107E-4</v>
      </c>
    </row>
    <row r="27" spans="1:12" x14ac:dyDescent="0.25">
      <c r="A27" s="59">
        <f>SUM(A17:A26)</f>
        <v>0.99999999999999989</v>
      </c>
      <c r="B27" s="67"/>
      <c r="C27" s="60">
        <f>C15*SUMPRODUCT($A$17:$A$26,C17:C26)</f>
        <v>1.7147628175834202E-5</v>
      </c>
      <c r="D27" s="60">
        <f t="shared" ref="D27:L27" si="0">D15*SUMPRODUCT($A$17:$A$26,D17:D26)</f>
        <v>2.126532719346703E-5</v>
      </c>
      <c r="E27" s="60">
        <f t="shared" si="0"/>
        <v>2.8326878694604389E-5</v>
      </c>
      <c r="F27" s="60">
        <f t="shared" si="0"/>
        <v>1.4117390235382759E-5</v>
      </c>
      <c r="G27" s="60">
        <f t="shared" si="0"/>
        <v>1.3290546878639477E-5</v>
      </c>
      <c r="H27" s="60">
        <f t="shared" si="0"/>
        <v>4.1552331861198513E-5</v>
      </c>
      <c r="I27" s="60">
        <f t="shared" si="0"/>
        <v>2.0354891593282858E-5</v>
      </c>
      <c r="J27" s="60">
        <f t="shared" si="0"/>
        <v>1.483915129149742E-5</v>
      </c>
      <c r="K27" s="60">
        <f t="shared" si="0"/>
        <v>4.4138786767375094E-6</v>
      </c>
      <c r="L27" s="61">
        <f t="shared" si="0"/>
        <v>2.2046570270640591E-5</v>
      </c>
    </row>
    <row r="29" spans="1:12" x14ac:dyDescent="0.25">
      <c r="B29" s="33" t="s">
        <v>817</v>
      </c>
      <c r="C29" s="70"/>
      <c r="D29" s="85">
        <f>SUMPRODUCT(A17:A26,$B$3:$B$12)</f>
        <v>1.0829591357640051E-2</v>
      </c>
    </row>
    <row r="30" spans="1:12" x14ac:dyDescent="0.25">
      <c r="B30" s="36" t="s">
        <v>814</v>
      </c>
      <c r="C30" s="71"/>
      <c r="D30" s="68">
        <f>SUM(C27:L27)^0.5</f>
        <v>1.4048295087706719E-2</v>
      </c>
    </row>
    <row r="31" spans="1:12" x14ac:dyDescent="0.25">
      <c r="B31" s="39" t="s">
        <v>818</v>
      </c>
      <c r="C31" s="69"/>
      <c r="D31" s="78">
        <f>D29/D30</f>
        <v>0.77088296409126056</v>
      </c>
    </row>
    <row r="33" spans="1:14" x14ac:dyDescent="0.25">
      <c r="B33" s="82" t="s">
        <v>819</v>
      </c>
    </row>
    <row r="34" spans="1:14" ht="34.5" customHeight="1" x14ac:dyDescent="0.25">
      <c r="E34" s="90" t="s">
        <v>835</v>
      </c>
      <c r="J34" s="90" t="s">
        <v>836</v>
      </c>
    </row>
    <row r="35" spans="1:14" x14ac:dyDescent="0.25">
      <c r="A35" s="72" t="s">
        <v>821</v>
      </c>
      <c r="B35" s="33">
        <v>3.0000000174040947E-3</v>
      </c>
      <c r="C35" s="54">
        <v>4.0000000175687486E-3</v>
      </c>
      <c r="D35" s="54">
        <v>5.0000000178684039E-3</v>
      </c>
      <c r="E35" s="91">
        <v>6.5468526507941657E-3</v>
      </c>
      <c r="F35" s="54">
        <v>7.0000000002361992E-3</v>
      </c>
      <c r="G35" s="75">
        <v>8.0000000052712766E-3</v>
      </c>
      <c r="H35" s="34">
        <v>9.0000000190320478E-3</v>
      </c>
      <c r="I35" s="86">
        <v>9.5000000141673147E-3</v>
      </c>
      <c r="J35" s="91">
        <v>1.0829591357640051E-2</v>
      </c>
      <c r="K35" s="34">
        <v>1.1000000015020168E-2</v>
      </c>
      <c r="L35" s="34">
        <v>1.2000000007319317E-2</v>
      </c>
      <c r="M35" s="34">
        <v>1.300000002521989E-2</v>
      </c>
      <c r="N35" s="95">
        <v>1.4000000031600237E-2</v>
      </c>
    </row>
    <row r="36" spans="1:14" x14ac:dyDescent="0.25">
      <c r="A36" s="73" t="s">
        <v>820</v>
      </c>
      <c r="B36" s="121">
        <v>1.3142916065802262E-2</v>
      </c>
      <c r="C36" s="37">
        <v>1.2117385635678782E-2</v>
      </c>
      <c r="D36" s="37">
        <v>1.1376851941754286E-2</v>
      </c>
      <c r="E36" s="92">
        <v>1.0921400799036945E-2</v>
      </c>
      <c r="F36" s="37">
        <v>1.0961608314951021E-2</v>
      </c>
      <c r="G36" s="76">
        <v>1.1326053518686164E-2</v>
      </c>
      <c r="H36" s="37">
        <v>1.2037824412104998E-2</v>
      </c>
      <c r="I36" s="87">
        <v>1.2506576988450632E-2</v>
      </c>
      <c r="J36" s="92">
        <v>1.4048295087706719E-2</v>
      </c>
      <c r="K36" s="37">
        <v>1.4271969676935519E-2</v>
      </c>
      <c r="L36" s="37">
        <v>1.5679274302406728E-2</v>
      </c>
      <c r="M36" s="37">
        <v>1.7219095452640564E-2</v>
      </c>
      <c r="N36" s="97">
        <v>1.8858997333228631E-2</v>
      </c>
    </row>
    <row r="37" spans="1:14" x14ac:dyDescent="0.25">
      <c r="A37" s="74" t="s">
        <v>823</v>
      </c>
      <c r="B37" s="119">
        <v>0.22825984753947148</v>
      </c>
      <c r="C37" s="40">
        <v>0.3301042104157379</v>
      </c>
      <c r="D37" s="40">
        <v>0.43948888879513842</v>
      </c>
      <c r="E37" s="93">
        <v>0.59945173437563704</v>
      </c>
      <c r="F37" s="40">
        <v>0.63859242176064535</v>
      </c>
      <c r="G37" s="77">
        <v>0.70633605889929485</v>
      </c>
      <c r="H37" s="40">
        <v>0.74764340390127515</v>
      </c>
      <c r="I37" s="88">
        <v>0.75960033052530829</v>
      </c>
      <c r="J37" s="93">
        <v>0.77088296409126056</v>
      </c>
      <c r="K37" s="40">
        <v>0.77074154892557845</v>
      </c>
      <c r="L37" s="40">
        <v>0.76534154424974554</v>
      </c>
      <c r="M37" s="40">
        <v>0.7549757802885243</v>
      </c>
      <c r="N37" s="99">
        <v>0.74235123873382813</v>
      </c>
    </row>
    <row r="38" spans="1:14" x14ac:dyDescent="0.25">
      <c r="A38" s="118" t="s">
        <v>44</v>
      </c>
      <c r="B38" s="94">
        <v>-0.19249490359207014</v>
      </c>
      <c r="C38" s="75">
        <v>-0.16000950967363264</v>
      </c>
      <c r="D38" s="75">
        <v>-0.12760585798764257</v>
      </c>
      <c r="E38" s="79">
        <v>-7.7349302619984725E-2</v>
      </c>
      <c r="F38" s="75">
        <v>-6.2603693970576982E-2</v>
      </c>
      <c r="G38" s="75">
        <v>-3.0084198717928574E-2</v>
      </c>
      <c r="H38" s="34">
        <v>2.2620824396746542E-3</v>
      </c>
      <c r="I38" s="75">
        <v>1.8398417572638055E-2</v>
      </c>
      <c r="J38" s="79">
        <v>6.1719383007000111E-2</v>
      </c>
      <c r="K38" s="75">
        <v>6.7224462247468711E-2</v>
      </c>
      <c r="L38" s="75">
        <v>9.9573082907147697E-2</v>
      </c>
      <c r="M38" s="75">
        <v>0.13246262064348535</v>
      </c>
      <c r="N38" s="95">
        <v>0.16491701939072223</v>
      </c>
    </row>
    <row r="39" spans="1:14" x14ac:dyDescent="0.25">
      <c r="A39" s="42" t="s">
        <v>45</v>
      </c>
      <c r="B39" s="96">
        <v>9.5879960719359673E-3</v>
      </c>
      <c r="C39" s="76">
        <v>2.1053271881753575E-2</v>
      </c>
      <c r="D39" s="76">
        <v>3.2493219848319661E-2</v>
      </c>
      <c r="E39" s="80">
        <v>5.0294578857143453E-2</v>
      </c>
      <c r="F39" s="76">
        <v>5.5353656508395306E-2</v>
      </c>
      <c r="G39" s="76">
        <v>6.6722634298449282E-2</v>
      </c>
      <c r="H39" s="37">
        <v>7.8059584074552657E-2</v>
      </c>
      <c r="I39" s="76">
        <v>8.3419221068375571E-2</v>
      </c>
      <c r="J39" s="80">
        <v>9.9016784765033936E-2</v>
      </c>
      <c r="K39" s="76">
        <v>0.10089285199814547</v>
      </c>
      <c r="L39" s="76">
        <v>0.11249831632298582</v>
      </c>
      <c r="M39" s="76">
        <v>0.12297416198089064</v>
      </c>
      <c r="N39" s="97">
        <v>0.13421333037166483</v>
      </c>
    </row>
    <row r="40" spans="1:14" x14ac:dyDescent="0.25">
      <c r="A40" s="43" t="s">
        <v>46</v>
      </c>
      <c r="B40" s="96">
        <v>-9.7642879424043802E-2</v>
      </c>
      <c r="C40" s="76">
        <v>-6.7626794575434759E-2</v>
      </c>
      <c r="D40" s="76">
        <v>-3.7674161430967634E-2</v>
      </c>
      <c r="E40" s="80">
        <v>8.8678216132420662E-3</v>
      </c>
      <c r="F40" s="76">
        <v>2.2292264183053245E-2</v>
      </c>
      <c r="G40" s="76">
        <v>5.2311794565729944E-2</v>
      </c>
      <c r="H40" s="37">
        <v>8.2063342756773919E-2</v>
      </c>
      <c r="I40" s="76">
        <v>9.6872488154213635E-2</v>
      </c>
      <c r="J40" s="80">
        <v>0.13718659979402661</v>
      </c>
      <c r="K40" s="76">
        <v>0.14210345607263158</v>
      </c>
      <c r="L40" s="76">
        <v>0.17171353253858521</v>
      </c>
      <c r="M40" s="76">
        <v>0.20262270741723495</v>
      </c>
      <c r="N40" s="97">
        <v>0.23277415070770469</v>
      </c>
    </row>
    <row r="41" spans="1:14" x14ac:dyDescent="0.25">
      <c r="A41" s="42" t="s">
        <v>47</v>
      </c>
      <c r="B41" s="96">
        <v>0.4778922335778486</v>
      </c>
      <c r="C41" s="76">
        <v>0.42969373624810625</v>
      </c>
      <c r="D41" s="76">
        <v>0.38164489741016361</v>
      </c>
      <c r="E41" s="80">
        <v>0.30720147622236937</v>
      </c>
      <c r="F41" s="76">
        <v>0.28545601966916967</v>
      </c>
      <c r="G41" s="76">
        <v>0.23733024757882537</v>
      </c>
      <c r="H41" s="83">
        <v>0.18896692511413299</v>
      </c>
      <c r="I41" s="76">
        <v>0.165061747091655</v>
      </c>
      <c r="J41" s="80">
        <v>0.10126131678355771</v>
      </c>
      <c r="K41" s="76">
        <v>9.2936233008479641E-2</v>
      </c>
      <c r="L41" s="76">
        <v>4.5076955673582358E-2</v>
      </c>
      <c r="M41" s="76">
        <v>-3.5768832033049921E-3</v>
      </c>
      <c r="N41" s="97">
        <v>-5.193578971773076E-2</v>
      </c>
    </row>
    <row r="42" spans="1:14" x14ac:dyDescent="0.25">
      <c r="A42" s="43" t="s">
        <v>48</v>
      </c>
      <c r="B42" s="96">
        <v>0.17654827452836092</v>
      </c>
      <c r="C42" s="76">
        <v>0.16324159533678195</v>
      </c>
      <c r="D42" s="76">
        <v>0.14995691044199824</v>
      </c>
      <c r="E42" s="80">
        <v>0.12968362553983331</v>
      </c>
      <c r="F42" s="76">
        <v>0.12335001805926496</v>
      </c>
      <c r="G42" s="76">
        <v>0.1100943729673368</v>
      </c>
      <c r="H42" s="37">
        <v>9.7168704222907396E-2</v>
      </c>
      <c r="I42" s="76">
        <v>9.1268355878690338E-2</v>
      </c>
      <c r="J42" s="80">
        <v>7.2591442587106106E-2</v>
      </c>
      <c r="K42" s="76">
        <v>7.0517390724935333E-2</v>
      </c>
      <c r="L42" s="76">
        <v>5.6708113438676488E-2</v>
      </c>
      <c r="M42" s="76">
        <v>4.4165844779632986E-2</v>
      </c>
      <c r="N42" s="97">
        <v>3.1478900485953532E-2</v>
      </c>
    </row>
    <row r="43" spans="1:14" x14ac:dyDescent="0.25">
      <c r="A43" s="42" t="s">
        <v>49</v>
      </c>
      <c r="B43" s="96">
        <v>-0.11561946818296222</v>
      </c>
      <c r="C43" s="76">
        <v>-7.8456838157290043E-2</v>
      </c>
      <c r="D43" s="76">
        <v>-4.1409473574204742E-2</v>
      </c>
      <c r="E43" s="80">
        <v>1.5919745394815211E-2</v>
      </c>
      <c r="F43" s="76">
        <v>3.2835230393220539E-2</v>
      </c>
      <c r="G43" s="76">
        <v>6.9923743782487502E-2</v>
      </c>
      <c r="H43" s="37">
        <v>0.10698736988335363</v>
      </c>
      <c r="I43" s="76">
        <v>0.12616608623691392</v>
      </c>
      <c r="J43" s="80">
        <v>0.17498270125446891</v>
      </c>
      <c r="K43" s="76">
        <v>0.18111474229635555</v>
      </c>
      <c r="L43" s="76">
        <v>0.21890921950176057</v>
      </c>
      <c r="M43" s="76">
        <v>0.2549566638731004</v>
      </c>
      <c r="N43" s="97">
        <v>0.29190910479902638</v>
      </c>
    </row>
    <row r="44" spans="1:14" x14ac:dyDescent="0.25">
      <c r="A44" s="43" t="s">
        <v>50</v>
      </c>
      <c r="B44" s="96">
        <v>-0.10329727241682575</v>
      </c>
      <c r="C44" s="76">
        <v>-7.8861466950763626E-2</v>
      </c>
      <c r="D44" s="76">
        <v>-5.4471079020538188E-2</v>
      </c>
      <c r="E44" s="80">
        <v>-1.6844974913337973E-2</v>
      </c>
      <c r="F44" s="76">
        <v>-5.5655637717003182E-3</v>
      </c>
      <c r="G44" s="76">
        <v>1.8911549247240405E-2</v>
      </c>
      <c r="H44" s="37">
        <v>4.3630500707241435E-2</v>
      </c>
      <c r="I44" s="76">
        <v>5.5670650012765506E-2</v>
      </c>
      <c r="J44" s="80">
        <v>8.8105483989907266E-2</v>
      </c>
      <c r="K44" s="76">
        <v>9.2565375208837564E-2</v>
      </c>
      <c r="L44" s="76">
        <v>0.1167976120768122</v>
      </c>
      <c r="M44" s="76">
        <v>0.14177316633024356</v>
      </c>
      <c r="N44" s="97">
        <v>0.16607615506358595</v>
      </c>
    </row>
    <row r="45" spans="1:14" x14ac:dyDescent="0.25">
      <c r="A45" s="42" t="s">
        <v>51</v>
      </c>
      <c r="B45" s="96">
        <v>4.4628688284570374E-2</v>
      </c>
      <c r="C45" s="76">
        <v>4.7598458050999624E-2</v>
      </c>
      <c r="D45" s="76">
        <v>5.0872392736971188E-2</v>
      </c>
      <c r="E45" s="80">
        <v>5.5379532377118658E-2</v>
      </c>
      <c r="F45" s="76">
        <v>5.684171203486045E-2</v>
      </c>
      <c r="G45" s="76">
        <v>5.9788988222028681E-2</v>
      </c>
      <c r="H45" s="37">
        <v>6.312746519690883E-2</v>
      </c>
      <c r="I45" s="76">
        <v>6.4256600327854671E-2</v>
      </c>
      <c r="J45" s="80">
        <v>6.8341709293873662E-2</v>
      </c>
      <c r="K45" s="76">
        <v>6.9053352512466942E-2</v>
      </c>
      <c r="L45" s="76">
        <v>7.2205215293456748E-2</v>
      </c>
      <c r="M45" s="76">
        <v>7.4650031275445672E-2</v>
      </c>
      <c r="N45" s="97">
        <v>7.7641238136357718E-2</v>
      </c>
    </row>
    <row r="46" spans="1:14" x14ac:dyDescent="0.25">
      <c r="A46" s="44" t="s">
        <v>52</v>
      </c>
      <c r="B46" s="96">
        <v>0.66741074901429831</v>
      </c>
      <c r="C46" s="76">
        <v>0.59022788321087627</v>
      </c>
      <c r="D46" s="76">
        <v>0.51291764411109475</v>
      </c>
      <c r="E46" s="80">
        <v>0.39335803058295105</v>
      </c>
      <c r="F46" s="76">
        <v>0.35844490976305632</v>
      </c>
      <c r="G46" s="76">
        <v>0.281202813346701</v>
      </c>
      <c r="H46" s="37">
        <v>0.20411578899739372</v>
      </c>
      <c r="I46" s="76">
        <v>0.16534572690032562</v>
      </c>
      <c r="J46" s="80">
        <v>6.2551535039605033E-2</v>
      </c>
      <c r="K46" s="76">
        <v>4.9468953157970945E-2</v>
      </c>
      <c r="L46" s="76">
        <v>-2.7726674310763973E-2</v>
      </c>
      <c r="M46" s="76">
        <v>-0.10505929806073004</v>
      </c>
      <c r="N46" s="97">
        <v>-0.18242037836245228</v>
      </c>
    </row>
    <row r="47" spans="1:14" x14ac:dyDescent="0.25">
      <c r="A47" s="45" t="s">
        <v>53</v>
      </c>
      <c r="B47" s="98">
        <v>0.13298758213888748</v>
      </c>
      <c r="C47" s="77">
        <v>0.13314066462860324</v>
      </c>
      <c r="D47" s="77">
        <v>0.1332765074648054</v>
      </c>
      <c r="E47" s="81">
        <v>0.13348946694584957</v>
      </c>
      <c r="F47" s="77">
        <v>0.13359544713125665</v>
      </c>
      <c r="G47" s="77">
        <v>0.13379805470912934</v>
      </c>
      <c r="H47" s="40">
        <v>0.13361823660706057</v>
      </c>
      <c r="I47" s="77">
        <v>0.1335417067565676</v>
      </c>
      <c r="J47" s="81">
        <v>0.1342430434854206</v>
      </c>
      <c r="K47" s="77">
        <v>0.13412318277270846</v>
      </c>
      <c r="L47" s="77">
        <v>0.13424462655775665</v>
      </c>
      <c r="M47" s="77">
        <v>0.13503098496400157</v>
      </c>
      <c r="N47" s="99">
        <v>0.13534626912516767</v>
      </c>
    </row>
    <row r="48" spans="1:14" x14ac:dyDescent="0.25">
      <c r="A48" s="120" t="s">
        <v>822</v>
      </c>
      <c r="B48" s="100">
        <f t="shared" ref="B48:N48" si="1">B36*$J$37</f>
        <v>1.0131650093608297E-2</v>
      </c>
      <c r="C48" s="46">
        <f t="shared" si="1"/>
        <v>9.3410861558689221E-3</v>
      </c>
      <c r="D48" s="46">
        <f t="shared" si="1"/>
        <v>8.7702213468869566E-3</v>
      </c>
      <c r="E48" s="46">
        <f t="shared" si="1"/>
        <v>8.4191218199902614E-3</v>
      </c>
      <c r="F48" s="46">
        <f t="shared" si="1"/>
        <v>8.4501171090368508E-3</v>
      </c>
      <c r="G48" s="46">
        <f t="shared" si="1"/>
        <v>8.7310617079410409E-3</v>
      </c>
      <c r="H48" s="46">
        <f t="shared" si="1"/>
        <v>9.279753764013637E-3</v>
      </c>
      <c r="I48" s="46">
        <f t="shared" si="1"/>
        <v>9.6411071394923737E-3</v>
      </c>
      <c r="J48" s="46">
        <f t="shared" si="1"/>
        <v>1.0829591357640051E-2</v>
      </c>
      <c r="K48" s="46">
        <f t="shared" si="1"/>
        <v>1.1002018287976643E-2</v>
      </c>
      <c r="L48" s="46">
        <f t="shared" si="1"/>
        <v>1.208688544903923E-2</v>
      </c>
      <c r="M48" s="46">
        <f t="shared" si="1"/>
        <v>1.3273907341501905E-2</v>
      </c>
      <c r="N48" s="47">
        <f t="shared" si="1"/>
        <v>1.4538079764028466E-2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Z754"/>
  <sheetViews>
    <sheetView topLeftCell="A79" workbookViewId="0">
      <selection activeCell="E20" sqref="E20"/>
    </sheetView>
  </sheetViews>
  <sheetFormatPr defaultRowHeight="15" x14ac:dyDescent="0.25"/>
  <cols>
    <col min="2" max="2" width="11" customWidth="1"/>
    <col min="3" max="3" width="12" style="2" bestFit="1" customWidth="1"/>
    <col min="4" max="4" width="12" bestFit="1" customWidth="1"/>
    <col min="5" max="5" width="12" style="2" bestFit="1" customWidth="1"/>
    <col min="6" max="6" width="12" bestFit="1" customWidth="1"/>
    <col min="7" max="7" width="12" style="2" bestFit="1" customWidth="1"/>
    <col min="8" max="8" width="10" customWidth="1"/>
    <col min="9" max="9" width="12" style="2" bestFit="1" customWidth="1"/>
    <col min="10" max="10" width="12" bestFit="1" customWidth="1"/>
    <col min="11" max="11" width="11" style="3" bestFit="1" customWidth="1"/>
    <col min="12" max="12" width="12" bestFit="1" customWidth="1"/>
    <col min="14" max="14" width="9.140625" customWidth="1"/>
  </cols>
  <sheetData>
    <row r="1" spans="1:754" x14ac:dyDescent="0.25">
      <c r="A1" t="e">
        <f ca="1">_xll.RHistory(#REF!,"TRDPRC_1.Timestamp;TRDPRC_1.Close","START:"&amp;#REF!&amp;" END:"&amp;#REF!&amp;" INTERVAL:1D",,"TSREPEAT:NO CH:IN",B2)</f>
        <v>#NAME?</v>
      </c>
      <c r="M1" s="1"/>
      <c r="O1" s="1"/>
      <c r="Q1" s="1"/>
      <c r="S1" s="1"/>
    </row>
    <row r="2" spans="1:754" x14ac:dyDescent="0.25">
      <c r="A2" s="1"/>
      <c r="B2" t="s">
        <v>54</v>
      </c>
      <c r="C2" s="2" t="s">
        <v>0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 t="s">
        <v>6</v>
      </c>
      <c r="J2" s="1" t="s">
        <v>7</v>
      </c>
      <c r="K2" s="3" t="s">
        <v>8</v>
      </c>
      <c r="L2" s="1" t="s">
        <v>9</v>
      </c>
      <c r="M2" s="1"/>
      <c r="N2" t="s">
        <v>57</v>
      </c>
      <c r="O2" t="s">
        <v>58</v>
      </c>
      <c r="P2" t="s">
        <v>59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</row>
    <row r="3" spans="1:754" x14ac:dyDescent="0.25">
      <c r="A3" s="1"/>
      <c r="B3" s="1">
        <v>44697</v>
      </c>
      <c r="C3" s="2">
        <v>27300</v>
      </c>
      <c r="D3">
        <v>36300</v>
      </c>
      <c r="E3" s="2">
        <v>65800</v>
      </c>
      <c r="F3">
        <v>65800</v>
      </c>
      <c r="G3" s="2">
        <v>93200</v>
      </c>
      <c r="H3">
        <v>32600</v>
      </c>
      <c r="I3" s="2">
        <v>47900</v>
      </c>
      <c r="J3">
        <v>11600</v>
      </c>
      <c r="K3" s="3">
        <v>75000</v>
      </c>
      <c r="L3">
        <v>77000</v>
      </c>
      <c r="M3" s="1"/>
      <c r="N3" s="3" t="s">
        <v>60</v>
      </c>
      <c r="O3">
        <v>1171.95</v>
      </c>
      <c r="P3">
        <v>3.343</v>
      </c>
      <c r="Q3" s="1"/>
      <c r="S3" s="1"/>
    </row>
    <row r="4" spans="1:754" x14ac:dyDescent="0.25">
      <c r="A4" s="1"/>
      <c r="B4" s="1">
        <v>44694</v>
      </c>
      <c r="C4" s="2">
        <v>25800</v>
      </c>
      <c r="D4">
        <v>35900</v>
      </c>
      <c r="E4" s="2">
        <v>68000</v>
      </c>
      <c r="F4">
        <v>66100</v>
      </c>
      <c r="G4" s="2">
        <v>93600</v>
      </c>
      <c r="H4">
        <v>33800</v>
      </c>
      <c r="I4" s="2">
        <v>50700</v>
      </c>
      <c r="J4">
        <v>11450</v>
      </c>
      <c r="K4" s="3">
        <v>75000</v>
      </c>
      <c r="L4">
        <v>78000</v>
      </c>
      <c r="M4" s="1"/>
      <c r="N4" s="3" t="s">
        <v>61</v>
      </c>
      <c r="O4">
        <v>1182.77</v>
      </c>
      <c r="P4">
        <v>3.415</v>
      </c>
      <c r="Q4" s="1"/>
      <c r="S4" s="1"/>
    </row>
    <row r="5" spans="1:754" x14ac:dyDescent="0.25">
      <c r="A5" s="1"/>
      <c r="B5" s="1">
        <v>44693</v>
      </c>
      <c r="C5" s="2">
        <v>25800</v>
      </c>
      <c r="D5">
        <v>38250</v>
      </c>
      <c r="E5" s="2">
        <v>68900</v>
      </c>
      <c r="F5">
        <v>66500</v>
      </c>
      <c r="G5" s="2">
        <v>95600</v>
      </c>
      <c r="H5">
        <v>36300</v>
      </c>
      <c r="I5" s="2">
        <v>54500</v>
      </c>
      <c r="J5">
        <v>12300</v>
      </c>
      <c r="K5" s="3">
        <v>75300</v>
      </c>
      <c r="L5">
        <v>79000</v>
      </c>
      <c r="M5" s="1"/>
      <c r="N5" s="3" t="s">
        <v>62</v>
      </c>
      <c r="O5">
        <v>1238.8399999999999</v>
      </c>
      <c r="P5">
        <v>3.3879999999999999</v>
      </c>
      <c r="Q5" s="1"/>
      <c r="S5" s="1"/>
    </row>
    <row r="6" spans="1:754" x14ac:dyDescent="0.25">
      <c r="A6" s="1"/>
      <c r="B6" s="1">
        <v>44692</v>
      </c>
      <c r="C6" s="2">
        <v>27700</v>
      </c>
      <c r="D6">
        <v>40650</v>
      </c>
      <c r="E6" s="2">
        <v>70500</v>
      </c>
      <c r="F6">
        <v>69500</v>
      </c>
      <c r="G6" s="2">
        <v>101900</v>
      </c>
      <c r="H6">
        <v>39000</v>
      </c>
      <c r="I6" s="2">
        <v>58500</v>
      </c>
      <c r="J6">
        <v>13200</v>
      </c>
      <c r="K6" s="3">
        <v>78700</v>
      </c>
      <c r="L6">
        <v>80500</v>
      </c>
      <c r="M6" s="1"/>
      <c r="N6" s="3" t="s">
        <v>63</v>
      </c>
      <c r="O6">
        <v>1301.53</v>
      </c>
      <c r="P6">
        <v>3.302</v>
      </c>
      <c r="Q6" s="1"/>
      <c r="S6" s="1"/>
    </row>
    <row r="7" spans="1:754" x14ac:dyDescent="0.25">
      <c r="A7" s="1"/>
      <c r="B7" s="1">
        <v>44691</v>
      </c>
      <c r="C7" s="2">
        <v>27900</v>
      </c>
      <c r="D7">
        <v>41100</v>
      </c>
      <c r="E7" s="2">
        <v>69900</v>
      </c>
      <c r="F7">
        <v>70600</v>
      </c>
      <c r="G7" s="2">
        <v>98400</v>
      </c>
      <c r="H7">
        <v>38700</v>
      </c>
      <c r="I7" s="2">
        <v>60000</v>
      </c>
      <c r="J7">
        <v>13300</v>
      </c>
      <c r="K7" s="3">
        <v>79000</v>
      </c>
      <c r="L7">
        <v>80400</v>
      </c>
      <c r="M7" s="1"/>
      <c r="N7" s="3" t="s">
        <v>64</v>
      </c>
      <c r="O7">
        <v>1293.56</v>
      </c>
      <c r="P7">
        <v>3.2349999999999999</v>
      </c>
      <c r="Q7" s="1"/>
      <c r="S7" s="1"/>
    </row>
    <row r="8" spans="1:754" x14ac:dyDescent="0.25">
      <c r="A8" s="1"/>
      <c r="B8" s="1">
        <v>44690</v>
      </c>
      <c r="C8" s="2">
        <v>26850</v>
      </c>
      <c r="D8">
        <v>39950</v>
      </c>
      <c r="E8" s="2">
        <v>68000</v>
      </c>
      <c r="F8">
        <v>70000</v>
      </c>
      <c r="G8" s="2">
        <v>94000</v>
      </c>
      <c r="H8">
        <v>38600</v>
      </c>
      <c r="I8" s="2">
        <v>59400</v>
      </c>
      <c r="J8">
        <v>12950</v>
      </c>
      <c r="K8" s="3">
        <v>78500</v>
      </c>
      <c r="L8">
        <v>79100</v>
      </c>
      <c r="M8" s="1"/>
      <c r="N8" s="3" t="s">
        <v>65</v>
      </c>
      <c r="O8">
        <v>1269.6199999999999</v>
      </c>
      <c r="P8">
        <v>3.2389999999999999</v>
      </c>
      <c r="Q8" s="1"/>
      <c r="S8" s="1"/>
    </row>
    <row r="9" spans="1:754" x14ac:dyDescent="0.25">
      <c r="A9" s="1"/>
      <c r="B9" s="1">
        <v>44687</v>
      </c>
      <c r="C9" s="2">
        <v>28850</v>
      </c>
      <c r="D9">
        <v>41800</v>
      </c>
      <c r="E9" s="2">
        <v>68700</v>
      </c>
      <c r="F9">
        <v>70200</v>
      </c>
      <c r="G9" s="2">
        <v>100200</v>
      </c>
      <c r="H9">
        <v>41500</v>
      </c>
      <c r="I9" s="2">
        <v>63800</v>
      </c>
      <c r="J9">
        <v>13900</v>
      </c>
      <c r="K9" s="3">
        <v>80800</v>
      </c>
      <c r="L9">
        <v>79800</v>
      </c>
      <c r="M9" s="1"/>
      <c r="N9" s="3" t="s">
        <v>66</v>
      </c>
      <c r="O9">
        <v>1329.26</v>
      </c>
      <c r="P9">
        <v>3.1909999999999998</v>
      </c>
      <c r="Q9" s="1"/>
      <c r="S9" s="1"/>
    </row>
    <row r="10" spans="1:754" x14ac:dyDescent="0.25">
      <c r="A10" s="1"/>
      <c r="B10" s="1">
        <v>44686</v>
      </c>
      <c r="C10" s="2">
        <v>31000</v>
      </c>
      <c r="D10">
        <v>42050</v>
      </c>
      <c r="E10" s="2">
        <v>68800</v>
      </c>
      <c r="F10">
        <v>72100</v>
      </c>
      <c r="G10" s="2">
        <v>104700</v>
      </c>
      <c r="H10">
        <v>42600</v>
      </c>
      <c r="I10" s="2">
        <v>64000</v>
      </c>
      <c r="J10">
        <v>14150</v>
      </c>
      <c r="K10" s="3">
        <v>81200</v>
      </c>
      <c r="L10">
        <v>80000</v>
      </c>
      <c r="M10" s="1"/>
      <c r="N10" s="3" t="s">
        <v>67</v>
      </c>
      <c r="O10">
        <v>1360.68</v>
      </c>
      <c r="P10">
        <v>3.1589999999999998</v>
      </c>
      <c r="Q10" s="1"/>
      <c r="S10" s="1"/>
    </row>
    <row r="11" spans="1:754" x14ac:dyDescent="0.25">
      <c r="A11" s="1"/>
      <c r="B11" s="1">
        <v>44685</v>
      </c>
      <c r="C11" s="2">
        <v>32000</v>
      </c>
      <c r="D11">
        <v>42000</v>
      </c>
      <c r="E11" s="2">
        <v>64500</v>
      </c>
      <c r="F11">
        <v>72500</v>
      </c>
      <c r="G11" s="2">
        <v>104500</v>
      </c>
      <c r="H11">
        <v>42000</v>
      </c>
      <c r="I11" s="2">
        <v>63000</v>
      </c>
      <c r="J11">
        <v>14050</v>
      </c>
      <c r="K11" s="3">
        <v>80500</v>
      </c>
      <c r="L11">
        <v>79700</v>
      </c>
      <c r="M11" s="1"/>
      <c r="N11" s="3" t="s">
        <v>68</v>
      </c>
      <c r="O11">
        <v>1348.68</v>
      </c>
      <c r="P11">
        <v>3.137</v>
      </c>
      <c r="Q11" s="1"/>
      <c r="S11" s="1"/>
    </row>
    <row r="12" spans="1:754" x14ac:dyDescent="0.25">
      <c r="A12" s="1"/>
      <c r="B12" s="1">
        <v>44680</v>
      </c>
      <c r="C12" s="2">
        <v>33550</v>
      </c>
      <c r="D12">
        <v>43300</v>
      </c>
      <c r="E12" s="2">
        <v>65000</v>
      </c>
      <c r="F12">
        <v>74200</v>
      </c>
      <c r="G12" s="2">
        <v>105000</v>
      </c>
      <c r="H12">
        <v>44000</v>
      </c>
      <c r="I12" s="2">
        <v>62100</v>
      </c>
      <c r="J12">
        <v>13150</v>
      </c>
      <c r="K12" s="3">
        <v>82000</v>
      </c>
      <c r="L12">
        <v>80000</v>
      </c>
      <c r="M12" s="1"/>
      <c r="N12" s="3" t="s">
        <v>69</v>
      </c>
      <c r="O12">
        <v>1366.8</v>
      </c>
      <c r="P12">
        <v>3.1030000000000002</v>
      </c>
      <c r="Q12" s="1"/>
      <c r="S12" s="1"/>
    </row>
    <row r="13" spans="1:754" x14ac:dyDescent="0.25">
      <c r="A13" s="1"/>
      <c r="B13" s="1">
        <v>44679</v>
      </c>
      <c r="C13" s="2">
        <v>33500</v>
      </c>
      <c r="D13">
        <v>43100</v>
      </c>
      <c r="E13" s="2">
        <v>64500</v>
      </c>
      <c r="F13">
        <v>74300</v>
      </c>
      <c r="G13" s="2">
        <v>105500</v>
      </c>
      <c r="H13">
        <v>42300</v>
      </c>
      <c r="I13" s="2">
        <v>60000</v>
      </c>
      <c r="J13">
        <v>12800</v>
      </c>
      <c r="K13" s="3">
        <v>81700</v>
      </c>
      <c r="L13">
        <v>77900</v>
      </c>
      <c r="M13" s="1"/>
      <c r="N13" s="3" t="s">
        <v>70</v>
      </c>
      <c r="O13">
        <v>1350.99</v>
      </c>
      <c r="P13">
        <v>3.1269999999999998</v>
      </c>
      <c r="Q13" s="1"/>
      <c r="S13" s="1"/>
    </row>
    <row r="14" spans="1:754" x14ac:dyDescent="0.25">
      <c r="A14" s="1"/>
      <c r="B14" s="1">
        <v>44678</v>
      </c>
      <c r="C14" s="2">
        <v>34400</v>
      </c>
      <c r="D14">
        <v>42500</v>
      </c>
      <c r="E14" s="2">
        <v>65000</v>
      </c>
      <c r="F14">
        <v>75000</v>
      </c>
      <c r="G14" s="2">
        <v>103000</v>
      </c>
      <c r="H14">
        <v>41600</v>
      </c>
      <c r="I14" s="2">
        <v>61500</v>
      </c>
      <c r="J14">
        <v>12950</v>
      </c>
      <c r="K14" s="3">
        <v>81300</v>
      </c>
      <c r="L14">
        <v>78000</v>
      </c>
      <c r="M14" s="1"/>
      <c r="N14" s="3" t="s">
        <v>71</v>
      </c>
      <c r="O14">
        <v>1353.77</v>
      </c>
      <c r="P14">
        <v>3.1280000000000001</v>
      </c>
      <c r="Q14" s="1"/>
      <c r="S14" s="1"/>
    </row>
    <row r="15" spans="1:754" x14ac:dyDescent="0.25">
      <c r="A15" s="1"/>
      <c r="B15" s="1">
        <v>44677</v>
      </c>
      <c r="C15" s="2">
        <v>34500</v>
      </c>
      <c r="D15">
        <v>41200</v>
      </c>
      <c r="E15" s="2">
        <v>65000</v>
      </c>
      <c r="F15">
        <v>75900</v>
      </c>
      <c r="G15" s="2">
        <v>104300</v>
      </c>
      <c r="H15">
        <v>41500</v>
      </c>
      <c r="I15" s="2">
        <v>61900</v>
      </c>
      <c r="J15">
        <v>13000</v>
      </c>
      <c r="K15" s="3">
        <v>81000</v>
      </c>
      <c r="L15">
        <v>78000</v>
      </c>
      <c r="M15" s="1"/>
      <c r="N15" s="3" t="s">
        <v>72</v>
      </c>
      <c r="O15">
        <v>1341.34</v>
      </c>
      <c r="P15">
        <v>3.1230000000000002</v>
      </c>
      <c r="Q15" s="1"/>
      <c r="S15" s="1"/>
    </row>
    <row r="16" spans="1:754" x14ac:dyDescent="0.25">
      <c r="A16" s="1"/>
      <c r="B16" s="1">
        <v>44676</v>
      </c>
      <c r="C16" s="2">
        <v>33550</v>
      </c>
      <c r="D16">
        <v>40750</v>
      </c>
      <c r="E16" s="2">
        <v>63000</v>
      </c>
      <c r="F16">
        <v>73500</v>
      </c>
      <c r="G16" s="2">
        <v>103400</v>
      </c>
      <c r="H16">
        <v>41050</v>
      </c>
      <c r="I16" s="2">
        <v>58600</v>
      </c>
      <c r="J16">
        <v>12450</v>
      </c>
      <c r="K16" s="3">
        <v>80100</v>
      </c>
      <c r="L16">
        <v>76200</v>
      </c>
      <c r="M16" s="1"/>
      <c r="N16" s="3" t="s">
        <v>73</v>
      </c>
      <c r="O16">
        <v>1310.92</v>
      </c>
      <c r="P16">
        <v>3.1629999999999998</v>
      </c>
      <c r="Q16" s="1"/>
      <c r="S16" s="1"/>
    </row>
    <row r="17" spans="1:19" x14ac:dyDescent="0.25">
      <c r="A17" s="1"/>
      <c r="B17" s="1">
        <v>44673</v>
      </c>
      <c r="C17" s="2">
        <v>36050</v>
      </c>
      <c r="D17">
        <v>43800</v>
      </c>
      <c r="E17" s="2">
        <v>64700</v>
      </c>
      <c r="F17">
        <v>75900</v>
      </c>
      <c r="G17" s="2">
        <v>111100</v>
      </c>
      <c r="H17">
        <v>44100</v>
      </c>
      <c r="I17" s="2">
        <v>63000</v>
      </c>
      <c r="J17">
        <v>13350</v>
      </c>
      <c r="K17" s="3">
        <v>81000</v>
      </c>
      <c r="L17">
        <v>77700</v>
      </c>
      <c r="M17" s="1"/>
      <c r="N17" s="3" t="s">
        <v>74</v>
      </c>
      <c r="O17">
        <v>1379.23</v>
      </c>
      <c r="P17">
        <v>3.1829999999999998</v>
      </c>
      <c r="Q17" s="1"/>
      <c r="S17" s="1"/>
    </row>
    <row r="18" spans="1:19" x14ac:dyDescent="0.25">
      <c r="A18" s="1"/>
      <c r="B18" s="1">
        <v>44672</v>
      </c>
      <c r="C18" s="2">
        <v>36050</v>
      </c>
      <c r="D18">
        <v>43350</v>
      </c>
      <c r="E18" s="2">
        <v>64000</v>
      </c>
      <c r="F18">
        <v>75000</v>
      </c>
      <c r="G18" s="2">
        <v>112000</v>
      </c>
      <c r="H18">
        <v>43600</v>
      </c>
      <c r="I18" s="2">
        <v>66500</v>
      </c>
      <c r="J18">
        <v>13300</v>
      </c>
      <c r="K18" s="3">
        <v>80100</v>
      </c>
      <c r="L18">
        <v>77500</v>
      </c>
      <c r="M18" s="1"/>
      <c r="N18" s="3" t="s">
        <v>75</v>
      </c>
      <c r="O18">
        <v>1370.21</v>
      </c>
      <c r="P18">
        <v>3.181</v>
      </c>
      <c r="Q18" s="1"/>
      <c r="S18" s="1"/>
    </row>
    <row r="19" spans="1:19" x14ac:dyDescent="0.25">
      <c r="A19" s="1"/>
      <c r="B19" s="1">
        <v>44671</v>
      </c>
      <c r="C19" s="2">
        <v>35200</v>
      </c>
      <c r="D19">
        <v>43200</v>
      </c>
      <c r="E19" s="2">
        <v>66800</v>
      </c>
      <c r="F19">
        <v>75600</v>
      </c>
      <c r="G19" s="2">
        <v>112000</v>
      </c>
      <c r="H19">
        <v>43050</v>
      </c>
      <c r="I19" s="2">
        <v>64000</v>
      </c>
      <c r="J19">
        <v>13050</v>
      </c>
      <c r="K19" s="3">
        <v>81400</v>
      </c>
      <c r="L19">
        <v>79300</v>
      </c>
      <c r="M19" s="1"/>
      <c r="N19" s="3" t="s">
        <v>76</v>
      </c>
      <c r="O19">
        <v>1384.72</v>
      </c>
      <c r="P19">
        <v>3.1920000000000002</v>
      </c>
      <c r="Q19" s="1"/>
      <c r="S19" s="1"/>
    </row>
    <row r="20" spans="1:19" x14ac:dyDescent="0.25">
      <c r="A20" s="1"/>
      <c r="B20" s="1">
        <v>44670</v>
      </c>
      <c r="C20" s="2">
        <v>35000</v>
      </c>
      <c r="D20">
        <v>43300</v>
      </c>
      <c r="E20" s="2">
        <v>68900</v>
      </c>
      <c r="F20">
        <v>76000</v>
      </c>
      <c r="G20" s="2">
        <v>112000</v>
      </c>
      <c r="H20">
        <v>43700</v>
      </c>
      <c r="I20" s="2">
        <v>65700</v>
      </c>
      <c r="J20">
        <v>13500</v>
      </c>
      <c r="K20" s="3">
        <v>82000</v>
      </c>
      <c r="L20">
        <v>78800</v>
      </c>
      <c r="M20" s="1"/>
      <c r="N20" s="3" t="s">
        <v>77</v>
      </c>
      <c r="O20">
        <v>1406.45</v>
      </c>
      <c r="P20">
        <v>3.1669999999999998</v>
      </c>
      <c r="Q20" s="1"/>
      <c r="S20" s="1"/>
    </row>
    <row r="21" spans="1:19" x14ac:dyDescent="0.25">
      <c r="A21" s="1"/>
      <c r="B21" s="1">
        <v>44669</v>
      </c>
      <c r="C21" s="2">
        <v>37500</v>
      </c>
      <c r="D21">
        <v>42650</v>
      </c>
      <c r="E21" s="2">
        <v>69800</v>
      </c>
      <c r="F21">
        <v>77000</v>
      </c>
      <c r="G21" s="2">
        <v>115500</v>
      </c>
      <c r="H21">
        <v>44850</v>
      </c>
      <c r="I21" s="2">
        <v>66800</v>
      </c>
      <c r="J21">
        <v>14500</v>
      </c>
      <c r="K21" s="3">
        <v>82200</v>
      </c>
      <c r="L21">
        <v>79500</v>
      </c>
      <c r="M21" s="1"/>
      <c r="N21" s="3" t="s">
        <v>78</v>
      </c>
      <c r="O21">
        <v>1432.6</v>
      </c>
      <c r="P21">
        <v>3.1709999999999998</v>
      </c>
      <c r="Q21" s="1"/>
      <c r="S21" s="1"/>
    </row>
    <row r="22" spans="1:19" x14ac:dyDescent="0.25">
      <c r="A22" s="1"/>
      <c r="B22" s="1">
        <v>44666</v>
      </c>
      <c r="C22" s="2">
        <v>40000</v>
      </c>
      <c r="D22">
        <v>44200</v>
      </c>
      <c r="E22" s="2">
        <v>71100</v>
      </c>
      <c r="F22">
        <v>76500</v>
      </c>
      <c r="G22" s="2">
        <v>115000</v>
      </c>
      <c r="H22">
        <v>45600</v>
      </c>
      <c r="I22" s="2">
        <v>66800</v>
      </c>
      <c r="J22">
        <v>14700</v>
      </c>
      <c r="K22" s="3">
        <v>84100</v>
      </c>
      <c r="L22">
        <v>80700</v>
      </c>
      <c r="M22" s="1"/>
      <c r="N22" s="3" t="s">
        <v>79</v>
      </c>
      <c r="O22">
        <v>1458.56</v>
      </c>
      <c r="P22">
        <v>3.165</v>
      </c>
      <c r="Q22" s="1"/>
      <c r="S22" s="1"/>
    </row>
    <row r="23" spans="1:19" x14ac:dyDescent="0.25">
      <c r="A23" s="1"/>
      <c r="B23" s="1">
        <v>44665</v>
      </c>
      <c r="C23" s="2">
        <v>42000</v>
      </c>
      <c r="D23">
        <v>44900</v>
      </c>
      <c r="E23" s="2">
        <v>72300</v>
      </c>
      <c r="F23">
        <v>76300</v>
      </c>
      <c r="G23" s="2">
        <v>116600</v>
      </c>
      <c r="H23">
        <v>47300</v>
      </c>
      <c r="I23" s="2">
        <v>62500</v>
      </c>
      <c r="J23">
        <v>15550</v>
      </c>
      <c r="K23" s="3">
        <v>85000</v>
      </c>
      <c r="L23">
        <v>81700</v>
      </c>
      <c r="M23" s="1"/>
      <c r="N23" s="3" t="s">
        <v>80</v>
      </c>
      <c r="O23">
        <v>1472.12</v>
      </c>
      <c r="P23">
        <v>3.1120000000000001</v>
      </c>
      <c r="Q23" s="1"/>
      <c r="S23" s="1"/>
    </row>
    <row r="24" spans="1:19" x14ac:dyDescent="0.25">
      <c r="A24" s="1"/>
      <c r="B24" s="1">
        <v>44664</v>
      </c>
      <c r="C24" s="2">
        <v>42550</v>
      </c>
      <c r="D24">
        <v>45200</v>
      </c>
      <c r="E24" s="2">
        <v>73100</v>
      </c>
      <c r="F24">
        <v>77200</v>
      </c>
      <c r="G24" s="2">
        <v>115100</v>
      </c>
      <c r="H24">
        <v>48000</v>
      </c>
      <c r="I24" s="2">
        <v>63300</v>
      </c>
      <c r="J24">
        <v>15700</v>
      </c>
      <c r="K24" s="3">
        <v>86500</v>
      </c>
      <c r="L24">
        <v>82200</v>
      </c>
      <c r="M24" s="1"/>
      <c r="N24" s="3" t="s">
        <v>81</v>
      </c>
      <c r="O24">
        <v>1477.2</v>
      </c>
      <c r="P24">
        <v>3.1339999999999999</v>
      </c>
      <c r="Q24" s="1"/>
      <c r="S24" s="1"/>
    </row>
    <row r="25" spans="1:19" x14ac:dyDescent="0.25">
      <c r="A25" s="1"/>
      <c r="B25" s="1">
        <v>44663</v>
      </c>
      <c r="C25" s="2">
        <v>41800</v>
      </c>
      <c r="D25">
        <v>45100</v>
      </c>
      <c r="E25" s="2">
        <v>73000</v>
      </c>
      <c r="F25">
        <v>76800</v>
      </c>
      <c r="G25" s="2">
        <v>109800</v>
      </c>
      <c r="H25">
        <v>48000</v>
      </c>
      <c r="I25" s="2">
        <v>60000</v>
      </c>
      <c r="J25">
        <v>15600</v>
      </c>
      <c r="K25" s="3">
        <v>85000</v>
      </c>
      <c r="L25">
        <v>81300</v>
      </c>
      <c r="M25" s="1"/>
      <c r="N25" s="3" t="s">
        <v>82</v>
      </c>
      <c r="O25">
        <v>1455.25</v>
      </c>
      <c r="P25">
        <v>3.149</v>
      </c>
      <c r="Q25" s="1"/>
      <c r="S25" s="1"/>
    </row>
    <row r="26" spans="1:19" x14ac:dyDescent="0.25">
      <c r="A26" s="1"/>
      <c r="B26" s="1">
        <v>44659</v>
      </c>
      <c r="C26" s="2">
        <v>43000</v>
      </c>
      <c r="D26">
        <v>46400</v>
      </c>
      <c r="E26" s="2">
        <v>75100</v>
      </c>
      <c r="F26">
        <v>77300</v>
      </c>
      <c r="G26" s="2">
        <v>108500</v>
      </c>
      <c r="H26">
        <v>48850</v>
      </c>
      <c r="I26" s="2">
        <v>63500</v>
      </c>
      <c r="J26">
        <v>16200</v>
      </c>
      <c r="K26" s="3">
        <v>85400</v>
      </c>
      <c r="L26">
        <v>81700</v>
      </c>
      <c r="M26" s="1"/>
      <c r="N26" s="3" t="s">
        <v>83</v>
      </c>
      <c r="O26">
        <v>1482</v>
      </c>
      <c r="P26">
        <v>2.8730000000000002</v>
      </c>
      <c r="Q26" s="1"/>
      <c r="S26" s="1"/>
    </row>
    <row r="27" spans="1:19" x14ac:dyDescent="0.25">
      <c r="A27" s="1"/>
      <c r="B27" s="1">
        <v>44658</v>
      </c>
      <c r="C27" s="2">
        <v>44050</v>
      </c>
      <c r="D27">
        <v>46550</v>
      </c>
      <c r="E27" s="2">
        <v>75000</v>
      </c>
      <c r="F27">
        <v>78500</v>
      </c>
      <c r="G27" s="2">
        <v>113300</v>
      </c>
      <c r="H27">
        <v>49300</v>
      </c>
      <c r="I27" s="2">
        <v>64400</v>
      </c>
      <c r="J27">
        <v>16650</v>
      </c>
      <c r="K27" s="3">
        <v>84600</v>
      </c>
      <c r="L27">
        <v>79500</v>
      </c>
      <c r="M27" s="1"/>
      <c r="N27" s="3" t="s">
        <v>84</v>
      </c>
      <c r="O27">
        <v>1502.35</v>
      </c>
      <c r="P27">
        <v>2.802</v>
      </c>
      <c r="Q27" s="1"/>
      <c r="S27" s="1"/>
    </row>
    <row r="28" spans="1:19" x14ac:dyDescent="0.25">
      <c r="A28" s="1"/>
      <c r="B28" s="1">
        <v>44657</v>
      </c>
      <c r="C28" s="2">
        <v>44600</v>
      </c>
      <c r="D28">
        <v>47250</v>
      </c>
      <c r="E28" s="2">
        <v>76300</v>
      </c>
      <c r="F28">
        <v>79300</v>
      </c>
      <c r="G28" s="2">
        <v>113000</v>
      </c>
      <c r="H28">
        <v>49900</v>
      </c>
      <c r="I28" s="2">
        <v>65200</v>
      </c>
      <c r="J28">
        <v>16400</v>
      </c>
      <c r="K28" s="3">
        <v>86300</v>
      </c>
      <c r="L28">
        <v>80500</v>
      </c>
      <c r="M28" s="1"/>
      <c r="N28" s="3" t="s">
        <v>85</v>
      </c>
      <c r="O28">
        <v>1522.9</v>
      </c>
      <c r="P28">
        <v>2.8410000000000002</v>
      </c>
      <c r="Q28" s="1"/>
      <c r="S28" s="1"/>
    </row>
    <row r="29" spans="1:19" x14ac:dyDescent="0.25">
      <c r="A29" s="1"/>
      <c r="B29" s="1">
        <v>44656</v>
      </c>
      <c r="C29" s="2">
        <v>44300</v>
      </c>
      <c r="D29">
        <v>46100</v>
      </c>
      <c r="E29" s="2">
        <v>76400</v>
      </c>
      <c r="F29">
        <v>80400</v>
      </c>
      <c r="G29" s="2">
        <v>109000</v>
      </c>
      <c r="H29">
        <v>49050</v>
      </c>
      <c r="I29" s="2">
        <v>63800</v>
      </c>
      <c r="J29">
        <v>16350</v>
      </c>
      <c r="K29" s="3">
        <v>87700</v>
      </c>
      <c r="L29">
        <v>82300</v>
      </c>
      <c r="M29" s="1"/>
      <c r="N29" s="3" t="s">
        <v>86</v>
      </c>
      <c r="O29">
        <v>1520.03</v>
      </c>
      <c r="P29">
        <v>2.5379999999999998</v>
      </c>
      <c r="Q29" s="1"/>
      <c r="S29" s="1"/>
    </row>
    <row r="30" spans="1:19" x14ac:dyDescent="0.25">
      <c r="A30" s="1"/>
      <c r="B30" s="1">
        <v>44655</v>
      </c>
      <c r="C30" s="2">
        <v>45000</v>
      </c>
      <c r="D30">
        <v>45850</v>
      </c>
      <c r="E30" s="2">
        <v>76300</v>
      </c>
      <c r="F30">
        <v>82200</v>
      </c>
      <c r="G30" s="2">
        <v>109300</v>
      </c>
      <c r="H30">
        <v>49650</v>
      </c>
      <c r="I30" s="2">
        <v>63600</v>
      </c>
      <c r="J30">
        <v>16200</v>
      </c>
      <c r="K30" s="3">
        <v>86500</v>
      </c>
      <c r="L30">
        <v>82700</v>
      </c>
      <c r="M30" s="1"/>
      <c r="N30" s="3" t="s">
        <v>87</v>
      </c>
      <c r="O30">
        <v>1524.7</v>
      </c>
      <c r="P30">
        <v>2.5070000000000001</v>
      </c>
      <c r="Q30" s="1"/>
      <c r="S30" s="1"/>
    </row>
    <row r="31" spans="1:19" x14ac:dyDescent="0.25">
      <c r="A31" s="1"/>
      <c r="B31" s="1">
        <v>44652</v>
      </c>
      <c r="C31" s="2">
        <v>42900</v>
      </c>
      <c r="D31">
        <v>45700</v>
      </c>
      <c r="E31" s="2">
        <v>76200</v>
      </c>
      <c r="F31">
        <v>81700</v>
      </c>
      <c r="G31" s="2">
        <v>111000</v>
      </c>
      <c r="H31">
        <v>50300</v>
      </c>
      <c r="I31" s="2">
        <v>63400</v>
      </c>
      <c r="J31">
        <v>16000</v>
      </c>
      <c r="K31" s="3">
        <v>82600</v>
      </c>
      <c r="L31">
        <v>82100</v>
      </c>
      <c r="M31" s="1"/>
      <c r="N31" s="3" t="s">
        <v>88</v>
      </c>
      <c r="O31">
        <v>1516.44</v>
      </c>
      <c r="P31">
        <v>2.5009999999999999</v>
      </c>
      <c r="Q31" s="1"/>
      <c r="S31" s="1"/>
    </row>
    <row r="32" spans="1:19" x14ac:dyDescent="0.25">
      <c r="A32" s="1"/>
      <c r="B32" s="1">
        <v>44651</v>
      </c>
      <c r="C32" s="2">
        <v>42000</v>
      </c>
      <c r="D32">
        <v>45100</v>
      </c>
      <c r="E32" s="2">
        <v>75800</v>
      </c>
      <c r="F32">
        <v>80900</v>
      </c>
      <c r="G32" s="2">
        <v>107000</v>
      </c>
      <c r="H32">
        <v>49550</v>
      </c>
      <c r="I32" s="2">
        <v>61500</v>
      </c>
      <c r="J32">
        <v>15850</v>
      </c>
      <c r="K32" s="3">
        <v>80100</v>
      </c>
      <c r="L32">
        <v>81200</v>
      </c>
      <c r="M32" s="1"/>
      <c r="N32" s="3" t="s">
        <v>89</v>
      </c>
      <c r="O32">
        <v>1492.15</v>
      </c>
      <c r="P32">
        <v>2.4790000000000001</v>
      </c>
      <c r="Q32" s="1"/>
      <c r="S32" s="1"/>
    </row>
    <row r="33" spans="1:19" x14ac:dyDescent="0.25">
      <c r="A33" s="1"/>
      <c r="B33" s="1">
        <v>44650</v>
      </c>
      <c r="C33" s="2">
        <v>42300</v>
      </c>
      <c r="D33">
        <v>45500</v>
      </c>
      <c r="E33" s="2">
        <v>75800</v>
      </c>
      <c r="F33">
        <v>76200</v>
      </c>
      <c r="G33" s="2">
        <v>106000</v>
      </c>
      <c r="H33">
        <v>49150</v>
      </c>
      <c r="I33" s="2">
        <v>61700</v>
      </c>
      <c r="J33">
        <v>15950</v>
      </c>
      <c r="K33" s="3">
        <v>80000</v>
      </c>
      <c r="L33">
        <v>81100</v>
      </c>
      <c r="M33" s="1"/>
      <c r="N33" s="3" t="s">
        <v>90</v>
      </c>
      <c r="O33">
        <v>1490.51</v>
      </c>
      <c r="P33">
        <v>2.4980000000000002</v>
      </c>
      <c r="Q33" s="1"/>
      <c r="S33" s="1"/>
    </row>
    <row r="34" spans="1:19" x14ac:dyDescent="0.25">
      <c r="A34" s="1"/>
      <c r="B34" s="1">
        <v>44649</v>
      </c>
      <c r="C34" s="2">
        <v>42650</v>
      </c>
      <c r="D34">
        <v>45850</v>
      </c>
      <c r="E34" s="2">
        <v>76500</v>
      </c>
      <c r="F34">
        <v>75500</v>
      </c>
      <c r="G34" s="2">
        <v>104900</v>
      </c>
      <c r="H34">
        <v>48900</v>
      </c>
      <c r="I34" s="2">
        <v>61400</v>
      </c>
      <c r="J34">
        <v>16250</v>
      </c>
      <c r="K34" s="3">
        <v>82500</v>
      </c>
      <c r="L34">
        <v>80800</v>
      </c>
      <c r="M34" s="1"/>
      <c r="N34" s="3" t="s">
        <v>91</v>
      </c>
      <c r="O34">
        <v>1497.76</v>
      </c>
      <c r="P34">
        <v>2.5019999999999998</v>
      </c>
      <c r="Q34" s="1"/>
      <c r="S34" s="1"/>
    </row>
    <row r="35" spans="1:19" x14ac:dyDescent="0.25">
      <c r="A35" s="1"/>
      <c r="B35" s="1">
        <v>44648</v>
      </c>
      <c r="C35" s="2">
        <v>42250</v>
      </c>
      <c r="D35">
        <v>45900</v>
      </c>
      <c r="E35" s="2">
        <v>74900</v>
      </c>
      <c r="F35">
        <v>73400</v>
      </c>
      <c r="G35" s="2">
        <v>98100</v>
      </c>
      <c r="H35">
        <v>48800</v>
      </c>
      <c r="I35" s="2">
        <v>58500</v>
      </c>
      <c r="J35">
        <v>16050</v>
      </c>
      <c r="K35" s="3">
        <v>82500</v>
      </c>
      <c r="L35">
        <v>80500</v>
      </c>
      <c r="M35" s="1"/>
      <c r="N35" s="3" t="s">
        <v>92</v>
      </c>
      <c r="O35">
        <v>1483.18</v>
      </c>
      <c r="P35">
        <v>2.5190000000000001</v>
      </c>
      <c r="Q35" s="1"/>
      <c r="S35" s="1"/>
    </row>
    <row r="36" spans="1:19" x14ac:dyDescent="0.25">
      <c r="A36" s="1"/>
      <c r="B36" s="1">
        <v>44645</v>
      </c>
      <c r="C36" s="2">
        <v>43450</v>
      </c>
      <c r="D36">
        <v>46400</v>
      </c>
      <c r="E36" s="2">
        <v>75900</v>
      </c>
      <c r="F36">
        <v>75200</v>
      </c>
      <c r="G36" s="2">
        <v>95700</v>
      </c>
      <c r="H36">
        <v>49250</v>
      </c>
      <c r="I36" s="2">
        <v>58500</v>
      </c>
      <c r="J36">
        <v>16600</v>
      </c>
      <c r="K36" s="3">
        <v>83600</v>
      </c>
      <c r="L36">
        <v>81000</v>
      </c>
      <c r="M36" s="1"/>
      <c r="N36" s="3" t="s">
        <v>93</v>
      </c>
      <c r="O36">
        <v>1498.5</v>
      </c>
      <c r="P36">
        <v>2.4929999999999999</v>
      </c>
      <c r="Q36" s="1"/>
      <c r="S36" s="1"/>
    </row>
    <row r="37" spans="1:19" x14ac:dyDescent="0.25">
      <c r="A37" s="1"/>
      <c r="B37" s="1">
        <v>44644</v>
      </c>
      <c r="C37" s="2">
        <v>43800</v>
      </c>
      <c r="D37">
        <v>46400</v>
      </c>
      <c r="E37" s="2">
        <v>75700</v>
      </c>
      <c r="F37">
        <v>75600</v>
      </c>
      <c r="G37" s="2">
        <v>96000</v>
      </c>
      <c r="H37">
        <v>49300</v>
      </c>
      <c r="I37" s="2">
        <v>58800</v>
      </c>
      <c r="J37">
        <v>16800</v>
      </c>
      <c r="K37" s="3">
        <v>82800</v>
      </c>
      <c r="L37">
        <v>81000</v>
      </c>
      <c r="M37" s="1"/>
      <c r="N37" s="3" t="s">
        <v>94</v>
      </c>
      <c r="O37">
        <v>1498.26</v>
      </c>
      <c r="P37">
        <v>2.5110000000000001</v>
      </c>
      <c r="Q37" s="1"/>
      <c r="S37" s="1"/>
    </row>
    <row r="38" spans="1:19" x14ac:dyDescent="0.25">
      <c r="A38" s="1"/>
      <c r="B38" s="1">
        <v>44643</v>
      </c>
      <c r="C38" s="2">
        <v>44200</v>
      </c>
      <c r="D38">
        <v>46800</v>
      </c>
      <c r="E38" s="2">
        <v>77200</v>
      </c>
      <c r="F38">
        <v>76100</v>
      </c>
      <c r="G38" s="2">
        <v>96500</v>
      </c>
      <c r="H38">
        <v>49600</v>
      </c>
      <c r="I38" s="2">
        <v>59000</v>
      </c>
      <c r="J38">
        <v>16900</v>
      </c>
      <c r="K38" s="3">
        <v>83800</v>
      </c>
      <c r="L38">
        <v>81400</v>
      </c>
      <c r="M38" s="1"/>
      <c r="N38" s="3" t="s">
        <v>95</v>
      </c>
      <c r="O38">
        <v>1502.34</v>
      </c>
      <c r="P38">
        <v>2.5249999999999999</v>
      </c>
      <c r="Q38" s="1"/>
      <c r="S38" s="1"/>
    </row>
    <row r="39" spans="1:19" x14ac:dyDescent="0.25">
      <c r="A39" s="1"/>
      <c r="B39" s="1">
        <v>44642</v>
      </c>
      <c r="C39" s="2">
        <v>44350</v>
      </c>
      <c r="D39">
        <v>46900</v>
      </c>
      <c r="E39" s="2">
        <v>78000</v>
      </c>
      <c r="F39">
        <v>76900</v>
      </c>
      <c r="G39" s="2">
        <v>96400</v>
      </c>
      <c r="H39">
        <v>49900</v>
      </c>
      <c r="I39" s="2">
        <v>58500</v>
      </c>
      <c r="J39">
        <v>16500</v>
      </c>
      <c r="K39" s="3">
        <v>84100</v>
      </c>
      <c r="L39">
        <v>82200</v>
      </c>
      <c r="M39" s="1"/>
      <c r="N39" s="3" t="s">
        <v>96</v>
      </c>
      <c r="O39">
        <v>1503.78</v>
      </c>
      <c r="P39">
        <v>2.5379999999999998</v>
      </c>
      <c r="Q39" s="1"/>
      <c r="S39" s="1"/>
    </row>
    <row r="40" spans="1:19" x14ac:dyDescent="0.25">
      <c r="A40" s="1"/>
      <c r="B40" s="1">
        <v>44641</v>
      </c>
      <c r="C40" s="2">
        <v>44300</v>
      </c>
      <c r="D40">
        <v>46850</v>
      </c>
      <c r="E40" s="2">
        <v>77500</v>
      </c>
      <c r="F40">
        <v>77600</v>
      </c>
      <c r="G40" s="2">
        <v>95300</v>
      </c>
      <c r="H40">
        <v>49450</v>
      </c>
      <c r="I40" s="2">
        <v>58500</v>
      </c>
      <c r="J40">
        <v>16200</v>
      </c>
      <c r="K40" s="3">
        <v>82400</v>
      </c>
      <c r="L40">
        <v>81000</v>
      </c>
      <c r="M40" s="1"/>
      <c r="N40" s="3" t="s">
        <v>97</v>
      </c>
      <c r="O40">
        <v>1494.95</v>
      </c>
      <c r="P40">
        <v>2.5059999999999998</v>
      </c>
      <c r="Q40" s="1"/>
      <c r="S40" s="1"/>
    </row>
    <row r="41" spans="1:19" x14ac:dyDescent="0.25">
      <c r="A41" s="1"/>
      <c r="B41" s="1">
        <v>44638</v>
      </c>
      <c r="C41" s="2">
        <v>43800</v>
      </c>
      <c r="D41">
        <v>46500</v>
      </c>
      <c r="E41" s="2">
        <v>74600</v>
      </c>
      <c r="F41">
        <v>76000</v>
      </c>
      <c r="G41" s="2">
        <v>95100</v>
      </c>
      <c r="H41">
        <v>49200</v>
      </c>
      <c r="I41" s="2">
        <v>56100</v>
      </c>
      <c r="J41">
        <v>16100</v>
      </c>
      <c r="K41" s="3">
        <v>77100</v>
      </c>
      <c r="L41">
        <v>78800</v>
      </c>
      <c r="M41" s="1"/>
      <c r="N41" s="3" t="s">
        <v>98</v>
      </c>
      <c r="O41">
        <v>1469.1</v>
      </c>
      <c r="P41">
        <v>2.4319999999999999</v>
      </c>
      <c r="Q41" s="1"/>
      <c r="S41" s="1"/>
    </row>
    <row r="42" spans="1:19" x14ac:dyDescent="0.25">
      <c r="A42" s="1"/>
      <c r="B42" s="1">
        <v>44637</v>
      </c>
      <c r="C42" s="2">
        <v>43800</v>
      </c>
      <c r="D42">
        <v>45950</v>
      </c>
      <c r="E42" s="2">
        <v>74000</v>
      </c>
      <c r="F42">
        <v>76400</v>
      </c>
      <c r="G42" s="2">
        <v>92000</v>
      </c>
      <c r="H42">
        <v>49000</v>
      </c>
      <c r="I42" s="2">
        <v>56200</v>
      </c>
      <c r="J42">
        <v>16300</v>
      </c>
      <c r="K42" s="3">
        <v>76600</v>
      </c>
      <c r="L42">
        <v>78400</v>
      </c>
      <c r="M42" s="1"/>
      <c r="N42" s="3" t="s">
        <v>99</v>
      </c>
      <c r="O42">
        <v>1461.34</v>
      </c>
      <c r="P42">
        <v>2.4279999999999999</v>
      </c>
      <c r="Q42" s="1"/>
      <c r="S42" s="1"/>
    </row>
    <row r="43" spans="1:19" x14ac:dyDescent="0.25">
      <c r="A43" s="1"/>
      <c r="B43" s="1">
        <v>44636</v>
      </c>
      <c r="C43" s="2">
        <v>43800</v>
      </c>
      <c r="D43">
        <v>46200</v>
      </c>
      <c r="E43" s="2">
        <v>74200</v>
      </c>
      <c r="F43">
        <v>77300</v>
      </c>
      <c r="G43" s="2">
        <v>91600</v>
      </c>
      <c r="H43">
        <v>49050</v>
      </c>
      <c r="I43" s="2">
        <v>56200</v>
      </c>
      <c r="J43">
        <v>16300</v>
      </c>
      <c r="K43" s="3">
        <v>77400</v>
      </c>
      <c r="L43">
        <v>78100</v>
      </c>
      <c r="M43" s="1"/>
      <c r="N43" s="3" t="s">
        <v>100</v>
      </c>
      <c r="O43">
        <v>1459.33</v>
      </c>
      <c r="P43">
        <v>2.4159999999999999</v>
      </c>
      <c r="Q43" s="1"/>
      <c r="S43" s="1"/>
    </row>
    <row r="44" spans="1:19" x14ac:dyDescent="0.25">
      <c r="A44" s="1"/>
      <c r="B44" s="1">
        <v>44635</v>
      </c>
      <c r="C44" s="2">
        <v>43300</v>
      </c>
      <c r="D44">
        <v>46150</v>
      </c>
      <c r="E44" s="2">
        <v>74500</v>
      </c>
      <c r="F44">
        <v>77200</v>
      </c>
      <c r="G44" s="2">
        <v>91000</v>
      </c>
      <c r="H44">
        <v>48600</v>
      </c>
      <c r="I44" s="2">
        <v>55100</v>
      </c>
      <c r="J44">
        <v>16400</v>
      </c>
      <c r="K44" s="3">
        <v>76600</v>
      </c>
      <c r="L44">
        <v>78300</v>
      </c>
      <c r="M44" s="1"/>
      <c r="N44" s="3" t="s">
        <v>101</v>
      </c>
      <c r="O44">
        <v>1452.74</v>
      </c>
      <c r="P44">
        <v>2.3940000000000001</v>
      </c>
      <c r="Q44" s="1"/>
      <c r="S44" s="1"/>
    </row>
    <row r="45" spans="1:19" x14ac:dyDescent="0.25">
      <c r="A45" s="1"/>
      <c r="B45" s="1">
        <v>44634</v>
      </c>
      <c r="C45" s="2">
        <v>43200</v>
      </c>
      <c r="D45">
        <v>45800</v>
      </c>
      <c r="E45" s="2">
        <v>74500</v>
      </c>
      <c r="F45">
        <v>77200</v>
      </c>
      <c r="G45" s="2">
        <v>91800</v>
      </c>
      <c r="H45">
        <v>48500</v>
      </c>
      <c r="I45" s="2">
        <v>55100</v>
      </c>
      <c r="J45">
        <v>15650</v>
      </c>
      <c r="K45" s="3">
        <v>76500</v>
      </c>
      <c r="L45">
        <v>78300</v>
      </c>
      <c r="M45" s="1"/>
      <c r="N45" s="3" t="s">
        <v>102</v>
      </c>
      <c r="O45">
        <v>1446.25</v>
      </c>
      <c r="P45">
        <v>2.3719999999999999</v>
      </c>
      <c r="Q45" s="1"/>
      <c r="S45" s="1"/>
    </row>
    <row r="46" spans="1:19" x14ac:dyDescent="0.25">
      <c r="A46" s="1"/>
      <c r="B46" s="1">
        <v>44631</v>
      </c>
      <c r="C46" s="2">
        <v>45000</v>
      </c>
      <c r="D46">
        <v>47600</v>
      </c>
      <c r="E46" s="2">
        <v>75000</v>
      </c>
      <c r="F46">
        <v>78000</v>
      </c>
      <c r="G46" s="2">
        <v>93200</v>
      </c>
      <c r="H46">
        <v>48900</v>
      </c>
      <c r="I46" s="2">
        <v>57000</v>
      </c>
      <c r="J46">
        <v>16150</v>
      </c>
      <c r="K46" s="3">
        <v>77200</v>
      </c>
      <c r="L46">
        <v>79000</v>
      </c>
      <c r="M46" s="1"/>
      <c r="N46" s="3" t="s">
        <v>103</v>
      </c>
      <c r="O46">
        <v>1466.54</v>
      </c>
      <c r="P46">
        <v>2.3660000000000001</v>
      </c>
      <c r="Q46" s="1"/>
      <c r="S46" s="1"/>
    </row>
    <row r="47" spans="1:19" x14ac:dyDescent="0.25">
      <c r="A47" s="1"/>
      <c r="B47" s="1">
        <v>44630</v>
      </c>
      <c r="C47" s="2">
        <v>46600</v>
      </c>
      <c r="D47">
        <v>49150</v>
      </c>
      <c r="E47" s="2">
        <v>75200</v>
      </c>
      <c r="F47">
        <v>77100</v>
      </c>
      <c r="G47" s="2">
        <v>94600</v>
      </c>
      <c r="H47">
        <v>49250</v>
      </c>
      <c r="I47" s="2">
        <v>57400</v>
      </c>
      <c r="J47">
        <v>16600</v>
      </c>
      <c r="K47" s="3">
        <v>77000</v>
      </c>
      <c r="L47">
        <v>79100</v>
      </c>
      <c r="M47" s="1"/>
      <c r="N47" s="3" t="s">
        <v>104</v>
      </c>
      <c r="O47">
        <v>1479.08</v>
      </c>
      <c r="P47">
        <v>2.3530000000000002</v>
      </c>
      <c r="Q47" s="1"/>
      <c r="S47" s="1"/>
    </row>
    <row r="48" spans="1:19" x14ac:dyDescent="0.25">
      <c r="A48" s="1"/>
      <c r="B48" s="1">
        <v>44629</v>
      </c>
      <c r="C48" s="2">
        <v>46600</v>
      </c>
      <c r="D48">
        <v>49850</v>
      </c>
      <c r="E48" s="2">
        <v>74000</v>
      </c>
      <c r="F48">
        <v>75100</v>
      </c>
      <c r="G48" s="2">
        <v>95500</v>
      </c>
      <c r="H48">
        <v>49100</v>
      </c>
      <c r="I48" s="2">
        <v>56400</v>
      </c>
      <c r="J48">
        <v>16750</v>
      </c>
      <c r="K48" s="3">
        <v>76500</v>
      </c>
      <c r="L48">
        <v>78000</v>
      </c>
      <c r="M48" s="1"/>
      <c r="N48" s="3" t="s">
        <v>105</v>
      </c>
      <c r="O48">
        <v>1473.74</v>
      </c>
      <c r="P48">
        <v>2.399</v>
      </c>
      <c r="Q48" s="1"/>
      <c r="S48" s="1"/>
    </row>
    <row r="49" spans="1:19" x14ac:dyDescent="0.25">
      <c r="A49" s="1"/>
      <c r="B49" s="1">
        <v>44628</v>
      </c>
      <c r="C49" s="2">
        <v>47000</v>
      </c>
      <c r="D49">
        <v>49450</v>
      </c>
      <c r="E49" s="2">
        <v>74600</v>
      </c>
      <c r="F49">
        <v>76100</v>
      </c>
      <c r="G49" s="2">
        <v>94800</v>
      </c>
      <c r="H49">
        <v>49000</v>
      </c>
      <c r="I49" s="2">
        <v>58400</v>
      </c>
      <c r="J49">
        <v>17200</v>
      </c>
      <c r="K49" s="3">
        <v>76000</v>
      </c>
      <c r="L49">
        <v>77900</v>
      </c>
      <c r="M49" s="1"/>
      <c r="N49" s="3" t="s">
        <v>106</v>
      </c>
      <c r="O49">
        <v>1473.71</v>
      </c>
      <c r="P49">
        <v>2.3730000000000002</v>
      </c>
      <c r="Q49" s="1"/>
      <c r="S49" s="1"/>
    </row>
    <row r="50" spans="1:19" x14ac:dyDescent="0.25">
      <c r="A50" s="1"/>
      <c r="B50" s="1">
        <v>44627</v>
      </c>
      <c r="C50" s="2">
        <v>46800</v>
      </c>
      <c r="D50">
        <v>51100</v>
      </c>
      <c r="E50" s="2">
        <v>76200</v>
      </c>
      <c r="F50">
        <v>76800</v>
      </c>
      <c r="G50" s="2">
        <v>93800</v>
      </c>
      <c r="H50">
        <v>49250</v>
      </c>
      <c r="I50" s="2">
        <v>58900</v>
      </c>
      <c r="J50">
        <v>17050</v>
      </c>
      <c r="K50" s="3">
        <v>76000</v>
      </c>
      <c r="L50">
        <v>78500</v>
      </c>
      <c r="M50" s="1"/>
      <c r="N50" s="3" t="s">
        <v>107</v>
      </c>
      <c r="O50">
        <v>1499.05</v>
      </c>
      <c r="P50">
        <v>2.3849999999999998</v>
      </c>
      <c r="Q50" s="1"/>
      <c r="S50" s="1"/>
    </row>
    <row r="51" spans="1:19" x14ac:dyDescent="0.25">
      <c r="A51" s="1"/>
      <c r="B51" s="1">
        <v>44624</v>
      </c>
      <c r="C51" s="2">
        <v>46600</v>
      </c>
      <c r="D51">
        <v>49800</v>
      </c>
      <c r="E51" s="2">
        <v>77900</v>
      </c>
      <c r="F51">
        <v>77900</v>
      </c>
      <c r="G51" s="2">
        <v>93500</v>
      </c>
      <c r="H51">
        <v>49950</v>
      </c>
      <c r="I51" s="2">
        <v>59700</v>
      </c>
      <c r="J51">
        <v>17300</v>
      </c>
      <c r="K51" s="3">
        <v>77000</v>
      </c>
      <c r="L51">
        <v>79000</v>
      </c>
      <c r="M51" s="1"/>
      <c r="N51" s="3" t="s">
        <v>108</v>
      </c>
      <c r="O51">
        <v>1505.33</v>
      </c>
      <c r="P51">
        <v>2.3450000000000002</v>
      </c>
      <c r="Q51" s="1"/>
      <c r="S51" s="1"/>
    </row>
    <row r="52" spans="1:19" x14ac:dyDescent="0.25">
      <c r="A52" s="1"/>
      <c r="B52" s="1">
        <v>44623</v>
      </c>
      <c r="C52" s="2">
        <v>45500</v>
      </c>
      <c r="D52">
        <v>50100</v>
      </c>
      <c r="E52" s="2">
        <v>78000</v>
      </c>
      <c r="F52">
        <v>78400</v>
      </c>
      <c r="G52" s="2">
        <v>93400</v>
      </c>
      <c r="H52">
        <v>49650</v>
      </c>
      <c r="I52" s="2">
        <v>59000</v>
      </c>
      <c r="J52">
        <v>17200</v>
      </c>
      <c r="K52" s="3">
        <v>78000</v>
      </c>
      <c r="L52">
        <v>79000</v>
      </c>
      <c r="M52" s="1"/>
      <c r="N52" s="3" t="s">
        <v>109</v>
      </c>
      <c r="O52">
        <v>1505</v>
      </c>
      <c r="P52">
        <v>2.415</v>
      </c>
      <c r="Q52" s="1"/>
      <c r="S52" s="1"/>
    </row>
    <row r="53" spans="1:19" x14ac:dyDescent="0.25">
      <c r="A53" s="1"/>
      <c r="B53" s="1">
        <v>44622</v>
      </c>
      <c r="C53" s="2">
        <v>44800</v>
      </c>
      <c r="D53">
        <v>46900</v>
      </c>
      <c r="E53" s="2">
        <v>77500</v>
      </c>
      <c r="F53">
        <v>78500</v>
      </c>
      <c r="G53" s="2">
        <v>93100</v>
      </c>
      <c r="H53">
        <v>49200</v>
      </c>
      <c r="I53" s="2">
        <v>59000</v>
      </c>
      <c r="J53">
        <v>17450</v>
      </c>
      <c r="K53" s="3">
        <v>76400</v>
      </c>
      <c r="L53">
        <v>78900</v>
      </c>
      <c r="M53" s="1"/>
      <c r="N53" s="3" t="s">
        <v>110</v>
      </c>
      <c r="O53">
        <v>1485.52</v>
      </c>
      <c r="P53">
        <v>2.355</v>
      </c>
      <c r="Q53" s="1"/>
      <c r="S53" s="1"/>
    </row>
    <row r="54" spans="1:19" x14ac:dyDescent="0.25">
      <c r="A54" s="1"/>
      <c r="B54" s="1">
        <v>44621</v>
      </c>
      <c r="C54" s="2">
        <v>46000</v>
      </c>
      <c r="D54">
        <v>46900</v>
      </c>
      <c r="E54" s="2">
        <v>78000</v>
      </c>
      <c r="F54">
        <v>79200</v>
      </c>
      <c r="G54" s="2">
        <v>93400</v>
      </c>
      <c r="H54">
        <v>50300</v>
      </c>
      <c r="I54" s="2">
        <v>59800</v>
      </c>
      <c r="J54">
        <v>17450</v>
      </c>
      <c r="K54" s="3">
        <v>75400</v>
      </c>
      <c r="L54">
        <v>79200</v>
      </c>
      <c r="M54" s="1"/>
      <c r="N54" s="3" t="s">
        <v>111</v>
      </c>
      <c r="O54">
        <v>1498.78</v>
      </c>
      <c r="P54">
        <v>2.355</v>
      </c>
      <c r="Q54" s="1"/>
      <c r="S54" s="1"/>
    </row>
    <row r="55" spans="1:19" x14ac:dyDescent="0.25">
      <c r="A55" s="1"/>
      <c r="B55" s="1">
        <v>44620</v>
      </c>
      <c r="C55" s="2">
        <v>45700</v>
      </c>
      <c r="D55">
        <v>47200</v>
      </c>
      <c r="E55" s="2">
        <v>77500</v>
      </c>
      <c r="F55">
        <v>78400</v>
      </c>
      <c r="G55" s="2">
        <v>93300</v>
      </c>
      <c r="H55">
        <v>50400</v>
      </c>
      <c r="I55" s="2">
        <v>59100</v>
      </c>
      <c r="J55">
        <v>17350</v>
      </c>
      <c r="K55" s="3">
        <v>75300</v>
      </c>
      <c r="L55">
        <v>77000</v>
      </c>
      <c r="M55" s="1"/>
      <c r="N55" s="3" t="s">
        <v>112</v>
      </c>
      <c r="O55">
        <v>1490.13</v>
      </c>
      <c r="P55">
        <v>2.34</v>
      </c>
      <c r="Q55" s="1"/>
      <c r="S55" s="1"/>
    </row>
    <row r="56" spans="1:19" x14ac:dyDescent="0.25">
      <c r="A56" s="1"/>
      <c r="B56" s="1">
        <v>44617</v>
      </c>
      <c r="C56" s="2">
        <v>45700</v>
      </c>
      <c r="D56">
        <v>45900</v>
      </c>
      <c r="E56" s="2">
        <v>78300</v>
      </c>
      <c r="F56">
        <v>78900</v>
      </c>
      <c r="G56" s="2">
        <v>92300</v>
      </c>
      <c r="H56">
        <v>50700</v>
      </c>
      <c r="I56" s="2">
        <v>59000</v>
      </c>
      <c r="J56">
        <v>17850</v>
      </c>
      <c r="K56" s="3">
        <v>76300</v>
      </c>
      <c r="L56">
        <v>79100</v>
      </c>
      <c r="M56" s="1"/>
      <c r="N56" s="3" t="s">
        <v>113</v>
      </c>
      <c r="O56">
        <v>1498.89</v>
      </c>
      <c r="P56">
        <v>2.2839999999999998</v>
      </c>
      <c r="Q56" s="1"/>
      <c r="S56" s="1"/>
    </row>
    <row r="57" spans="1:19" x14ac:dyDescent="0.25">
      <c r="A57" s="1"/>
      <c r="B57" s="1">
        <v>44616</v>
      </c>
      <c r="C57" s="2">
        <v>44600</v>
      </c>
      <c r="D57">
        <v>46000</v>
      </c>
      <c r="E57" s="2">
        <v>78600</v>
      </c>
      <c r="F57">
        <v>78600</v>
      </c>
      <c r="G57" s="2">
        <v>92000</v>
      </c>
      <c r="H57">
        <v>50500</v>
      </c>
      <c r="I57" s="2">
        <v>59000</v>
      </c>
      <c r="J57">
        <v>17750</v>
      </c>
      <c r="K57" s="3">
        <v>76000</v>
      </c>
      <c r="L57">
        <v>80100</v>
      </c>
      <c r="M57" s="1"/>
      <c r="N57" s="3" t="s">
        <v>114</v>
      </c>
      <c r="O57">
        <v>1494.85</v>
      </c>
      <c r="P57">
        <v>2.2890000000000001</v>
      </c>
      <c r="Q57" s="1"/>
      <c r="S57" s="1"/>
    </row>
    <row r="58" spans="1:19" x14ac:dyDescent="0.25">
      <c r="A58" s="1"/>
      <c r="B58" s="1">
        <v>44615</v>
      </c>
      <c r="C58" s="2">
        <v>45300</v>
      </c>
      <c r="D58">
        <v>46700</v>
      </c>
      <c r="E58" s="2">
        <v>79400</v>
      </c>
      <c r="F58">
        <v>80000</v>
      </c>
      <c r="G58" s="2">
        <v>93000</v>
      </c>
      <c r="H58">
        <v>51700</v>
      </c>
      <c r="I58" s="2">
        <v>57600</v>
      </c>
      <c r="J58">
        <v>18150</v>
      </c>
      <c r="K58" s="3">
        <v>77400</v>
      </c>
      <c r="L58">
        <v>82500</v>
      </c>
      <c r="M58" s="1"/>
      <c r="N58" s="3" t="s">
        <v>115</v>
      </c>
      <c r="O58">
        <v>1512.3</v>
      </c>
      <c r="P58">
        <v>2.2959999999999998</v>
      </c>
      <c r="Q58" s="1"/>
      <c r="S58" s="1"/>
    </row>
    <row r="59" spans="1:19" x14ac:dyDescent="0.25">
      <c r="A59" s="1"/>
      <c r="B59" s="1">
        <v>44614</v>
      </c>
      <c r="C59" s="2">
        <v>45000</v>
      </c>
      <c r="D59">
        <v>46400</v>
      </c>
      <c r="E59" s="2">
        <v>79300</v>
      </c>
      <c r="F59">
        <v>80000</v>
      </c>
      <c r="G59" s="2">
        <v>92900</v>
      </c>
      <c r="H59">
        <v>51400</v>
      </c>
      <c r="I59" s="2">
        <v>56300</v>
      </c>
      <c r="J59">
        <v>17800</v>
      </c>
      <c r="K59" s="3">
        <v>78100</v>
      </c>
      <c r="L59">
        <v>82000</v>
      </c>
      <c r="M59" s="1"/>
      <c r="N59" s="3" t="s">
        <v>116</v>
      </c>
      <c r="O59">
        <v>1503.47</v>
      </c>
      <c r="P59">
        <v>2.2850000000000001</v>
      </c>
      <c r="Q59" s="1"/>
      <c r="S59" s="1"/>
    </row>
    <row r="60" spans="1:19" x14ac:dyDescent="0.25">
      <c r="A60" s="1"/>
      <c r="B60" s="1">
        <v>44613</v>
      </c>
      <c r="C60" s="2">
        <v>46000</v>
      </c>
      <c r="D60">
        <v>46650</v>
      </c>
      <c r="E60" s="2">
        <v>80000</v>
      </c>
      <c r="F60">
        <v>81000</v>
      </c>
      <c r="G60" s="2">
        <v>93500</v>
      </c>
      <c r="H60">
        <v>51500</v>
      </c>
      <c r="I60" s="2">
        <v>57200</v>
      </c>
      <c r="J60">
        <v>18400</v>
      </c>
      <c r="K60" s="3">
        <v>78500</v>
      </c>
      <c r="L60">
        <v>83600</v>
      </c>
      <c r="M60" s="1"/>
      <c r="N60" s="3" t="s">
        <v>117</v>
      </c>
      <c r="O60">
        <v>1510.84</v>
      </c>
      <c r="P60">
        <v>2.294</v>
      </c>
      <c r="Q60" s="1"/>
      <c r="S60" s="1"/>
    </row>
    <row r="61" spans="1:19" x14ac:dyDescent="0.25">
      <c r="A61" s="1"/>
      <c r="B61" s="1">
        <v>44610</v>
      </c>
      <c r="C61" s="2">
        <v>45200</v>
      </c>
      <c r="D61">
        <v>47050</v>
      </c>
      <c r="E61" s="2">
        <v>79700</v>
      </c>
      <c r="F61">
        <v>80600</v>
      </c>
      <c r="G61" s="2">
        <v>92200</v>
      </c>
      <c r="H61">
        <v>51600</v>
      </c>
      <c r="I61" s="2">
        <v>57300</v>
      </c>
      <c r="J61">
        <v>18550</v>
      </c>
      <c r="K61" s="3">
        <v>78500</v>
      </c>
      <c r="L61">
        <v>82200</v>
      </c>
      <c r="M61" s="1"/>
      <c r="N61" s="3" t="s">
        <v>118</v>
      </c>
      <c r="O61">
        <v>1504.84</v>
      </c>
      <c r="P61">
        <v>2.3069999999999999</v>
      </c>
      <c r="Q61" s="1"/>
      <c r="S61" s="1"/>
    </row>
    <row r="62" spans="1:19" x14ac:dyDescent="0.25">
      <c r="A62" s="1"/>
      <c r="B62" s="1">
        <v>44609</v>
      </c>
      <c r="C62" s="2">
        <v>45000</v>
      </c>
      <c r="D62">
        <v>46500</v>
      </c>
      <c r="E62" s="2">
        <v>80800</v>
      </c>
      <c r="F62">
        <v>80800</v>
      </c>
      <c r="G62" s="2">
        <v>92800</v>
      </c>
      <c r="H62">
        <v>52200</v>
      </c>
      <c r="I62" s="2">
        <v>56900</v>
      </c>
      <c r="J62">
        <v>18600</v>
      </c>
      <c r="K62" s="3">
        <v>79000</v>
      </c>
      <c r="L62">
        <v>83100</v>
      </c>
      <c r="M62" s="1"/>
      <c r="N62" s="3" t="s">
        <v>119</v>
      </c>
      <c r="O62">
        <v>1507.99</v>
      </c>
      <c r="P62">
        <v>2.3479999999999999</v>
      </c>
      <c r="Q62" s="1"/>
      <c r="S62" s="1"/>
    </row>
    <row r="63" spans="1:19" x14ac:dyDescent="0.25">
      <c r="A63" s="1"/>
      <c r="B63" s="1">
        <v>44608</v>
      </c>
      <c r="C63" s="2">
        <v>44900</v>
      </c>
      <c r="D63">
        <v>46000</v>
      </c>
      <c r="E63" s="2">
        <v>80000</v>
      </c>
      <c r="F63">
        <v>80400</v>
      </c>
      <c r="G63" s="2">
        <v>91300</v>
      </c>
      <c r="H63">
        <v>51600</v>
      </c>
      <c r="I63" s="2">
        <v>57400</v>
      </c>
      <c r="J63">
        <v>18200</v>
      </c>
      <c r="K63" s="3">
        <v>78100</v>
      </c>
      <c r="L63">
        <v>82900</v>
      </c>
      <c r="M63" s="1"/>
      <c r="N63" s="3" t="s">
        <v>120</v>
      </c>
      <c r="O63">
        <v>1492.1</v>
      </c>
      <c r="P63">
        <v>2.2610000000000001</v>
      </c>
      <c r="Q63" s="1"/>
      <c r="S63" s="1"/>
    </row>
    <row r="64" spans="1:19" x14ac:dyDescent="0.25">
      <c r="A64" s="1"/>
      <c r="B64" s="1">
        <v>44607</v>
      </c>
      <c r="C64" s="2">
        <v>44200</v>
      </c>
      <c r="D64">
        <v>46000</v>
      </c>
      <c r="E64" s="2">
        <v>80000</v>
      </c>
      <c r="F64">
        <v>81200</v>
      </c>
      <c r="G64" s="2">
        <v>91100</v>
      </c>
      <c r="H64">
        <v>51800</v>
      </c>
      <c r="I64" s="2">
        <v>54800</v>
      </c>
      <c r="J64">
        <v>18100</v>
      </c>
      <c r="K64" s="3">
        <v>79000</v>
      </c>
      <c r="L64">
        <v>83700</v>
      </c>
      <c r="M64" s="1"/>
      <c r="N64" s="3" t="s">
        <v>121</v>
      </c>
      <c r="O64">
        <v>1492.75</v>
      </c>
      <c r="P64">
        <v>2.222</v>
      </c>
      <c r="Q64" s="1"/>
      <c r="S64" s="1"/>
    </row>
    <row r="65" spans="1:19" x14ac:dyDescent="0.25">
      <c r="A65" s="1"/>
      <c r="B65" s="1">
        <v>44606</v>
      </c>
      <c r="C65" s="2">
        <v>43600</v>
      </c>
      <c r="D65">
        <v>46200</v>
      </c>
      <c r="E65" s="2">
        <v>78100</v>
      </c>
      <c r="F65">
        <v>81100</v>
      </c>
      <c r="G65" s="2">
        <v>91000</v>
      </c>
      <c r="H65">
        <v>51500</v>
      </c>
      <c r="I65" s="2">
        <v>54200</v>
      </c>
      <c r="J65">
        <v>17700</v>
      </c>
      <c r="K65" s="3">
        <v>78000</v>
      </c>
      <c r="L65">
        <v>81800</v>
      </c>
      <c r="M65" s="1"/>
      <c r="N65" s="3" t="s">
        <v>122</v>
      </c>
      <c r="O65">
        <v>1471.96</v>
      </c>
      <c r="P65">
        <v>2.1909999999999998</v>
      </c>
      <c r="Q65" s="1"/>
      <c r="S65" s="1"/>
    </row>
    <row r="66" spans="1:19" x14ac:dyDescent="0.25">
      <c r="A66" s="1"/>
      <c r="B66" s="1">
        <v>44603</v>
      </c>
      <c r="C66" s="2">
        <v>45100</v>
      </c>
      <c r="D66">
        <v>47150</v>
      </c>
      <c r="E66" s="2">
        <v>79700</v>
      </c>
      <c r="F66">
        <v>82000</v>
      </c>
      <c r="G66" s="2">
        <v>91600</v>
      </c>
      <c r="H66">
        <v>53700</v>
      </c>
      <c r="I66" s="2">
        <v>55100</v>
      </c>
      <c r="J66">
        <v>18300</v>
      </c>
      <c r="K66" s="3">
        <v>78100</v>
      </c>
      <c r="L66">
        <v>81700</v>
      </c>
      <c r="M66" s="1"/>
      <c r="N66" s="3" t="s">
        <v>123</v>
      </c>
      <c r="O66">
        <v>1501.71</v>
      </c>
      <c r="P66">
        <v>2.1920000000000002</v>
      </c>
      <c r="Q66" s="1"/>
      <c r="S66" s="1"/>
    </row>
    <row r="67" spans="1:19" x14ac:dyDescent="0.25">
      <c r="A67" s="1"/>
      <c r="B67" s="1">
        <v>44602</v>
      </c>
      <c r="C67" s="2">
        <v>45100</v>
      </c>
      <c r="D67">
        <v>47000</v>
      </c>
      <c r="E67" s="2">
        <v>80100</v>
      </c>
      <c r="F67">
        <v>82700</v>
      </c>
      <c r="G67" s="2">
        <v>92000</v>
      </c>
      <c r="H67">
        <v>53600</v>
      </c>
      <c r="I67" s="2">
        <v>55400</v>
      </c>
      <c r="J67">
        <v>18550</v>
      </c>
      <c r="K67" s="3">
        <v>78500</v>
      </c>
      <c r="L67">
        <v>84000</v>
      </c>
      <c r="M67" s="1"/>
      <c r="N67" s="3" t="s">
        <v>124</v>
      </c>
      <c r="O67">
        <v>1506.79</v>
      </c>
      <c r="P67">
        <v>2.1800000000000002</v>
      </c>
      <c r="Q67" s="1"/>
      <c r="S67" s="1"/>
    </row>
    <row r="68" spans="1:19" x14ac:dyDescent="0.25">
      <c r="A68" s="1"/>
      <c r="B68" s="1">
        <v>44601</v>
      </c>
      <c r="C68" s="2">
        <v>45700</v>
      </c>
      <c r="D68">
        <v>47300</v>
      </c>
      <c r="E68" s="2">
        <v>81500</v>
      </c>
      <c r="F68">
        <v>82800</v>
      </c>
      <c r="G68" s="2">
        <v>90700</v>
      </c>
      <c r="H68">
        <v>53600</v>
      </c>
      <c r="I68" s="2">
        <v>55900</v>
      </c>
      <c r="J68">
        <v>17800</v>
      </c>
      <c r="K68" s="3">
        <v>79000</v>
      </c>
      <c r="L68">
        <v>85700</v>
      </c>
      <c r="M68" s="1"/>
      <c r="N68" s="3" t="s">
        <v>125</v>
      </c>
      <c r="O68">
        <v>1505.38</v>
      </c>
      <c r="P68">
        <v>2.19</v>
      </c>
      <c r="Q68" s="1"/>
      <c r="S68" s="1"/>
    </row>
    <row r="69" spans="1:19" x14ac:dyDescent="0.25">
      <c r="A69" s="1"/>
      <c r="B69" s="1">
        <v>44600</v>
      </c>
      <c r="C69" s="2">
        <v>45650</v>
      </c>
      <c r="D69">
        <v>45550</v>
      </c>
      <c r="E69" s="2">
        <v>81200</v>
      </c>
      <c r="F69">
        <v>82000</v>
      </c>
      <c r="G69" s="2">
        <v>90600</v>
      </c>
      <c r="H69">
        <v>53800</v>
      </c>
      <c r="I69" s="2">
        <v>55400</v>
      </c>
      <c r="J69">
        <v>17900</v>
      </c>
      <c r="K69" s="3">
        <v>79200</v>
      </c>
      <c r="L69">
        <v>87300</v>
      </c>
      <c r="M69" s="1"/>
      <c r="N69" s="3" t="s">
        <v>126</v>
      </c>
      <c r="O69">
        <v>1500.99</v>
      </c>
      <c r="P69">
        <v>2.1459999999999999</v>
      </c>
      <c r="Q69" s="1"/>
      <c r="S69" s="1"/>
    </row>
    <row r="70" spans="1:19" x14ac:dyDescent="0.25">
      <c r="A70" s="1"/>
      <c r="B70" s="1">
        <v>44599</v>
      </c>
      <c r="C70" s="2">
        <v>45850</v>
      </c>
      <c r="D70">
        <v>43050</v>
      </c>
      <c r="E70" s="2">
        <v>82200</v>
      </c>
      <c r="F70">
        <v>83500</v>
      </c>
      <c r="G70" s="2">
        <v>89500</v>
      </c>
      <c r="H70">
        <v>52800</v>
      </c>
      <c r="I70" s="2">
        <v>55500</v>
      </c>
      <c r="J70">
        <v>17850</v>
      </c>
      <c r="K70" s="3">
        <v>80000</v>
      </c>
      <c r="L70">
        <v>91200</v>
      </c>
      <c r="M70" s="1"/>
      <c r="N70" s="3" t="s">
        <v>127</v>
      </c>
      <c r="O70">
        <v>1497.66</v>
      </c>
      <c r="P70">
        <v>2.157</v>
      </c>
      <c r="Q70" s="1"/>
      <c r="S70" s="1"/>
    </row>
    <row r="71" spans="1:19" x14ac:dyDescent="0.25">
      <c r="A71" s="1"/>
      <c r="B71" s="1">
        <v>44589</v>
      </c>
      <c r="C71" s="2">
        <v>45050</v>
      </c>
      <c r="D71">
        <v>42200</v>
      </c>
      <c r="E71" s="2">
        <v>80300</v>
      </c>
      <c r="F71">
        <v>83100</v>
      </c>
      <c r="G71" s="2">
        <v>89500</v>
      </c>
      <c r="H71">
        <v>52800</v>
      </c>
      <c r="I71" s="2">
        <v>54400</v>
      </c>
      <c r="J71">
        <v>16800</v>
      </c>
      <c r="K71" s="3">
        <v>79900</v>
      </c>
      <c r="L71">
        <v>97000</v>
      </c>
      <c r="M71" s="1"/>
      <c r="N71" s="3" t="s">
        <v>128</v>
      </c>
      <c r="O71">
        <v>1478.96</v>
      </c>
      <c r="P71">
        <v>2.1629999999999998</v>
      </c>
      <c r="Q71" s="1"/>
      <c r="S71" s="1"/>
    </row>
    <row r="72" spans="1:19" x14ac:dyDescent="0.25">
      <c r="A72" s="1"/>
      <c r="B72" s="1">
        <v>44588</v>
      </c>
      <c r="C72" s="2">
        <v>43400</v>
      </c>
      <c r="D72">
        <v>42150</v>
      </c>
      <c r="E72" s="2">
        <v>81000</v>
      </c>
      <c r="F72">
        <v>83100</v>
      </c>
      <c r="G72" s="2">
        <v>85900</v>
      </c>
      <c r="H72">
        <v>51900</v>
      </c>
      <c r="I72" s="2">
        <v>53800</v>
      </c>
      <c r="J72">
        <v>16400</v>
      </c>
      <c r="K72" s="3">
        <v>79000</v>
      </c>
      <c r="L72">
        <v>96500</v>
      </c>
      <c r="M72" s="1"/>
      <c r="N72" s="3" t="s">
        <v>129</v>
      </c>
      <c r="O72">
        <v>1470.76</v>
      </c>
      <c r="P72">
        <v>2.1589999999999998</v>
      </c>
      <c r="Q72" s="1"/>
      <c r="S72" s="1"/>
    </row>
    <row r="73" spans="1:19" x14ac:dyDescent="0.25">
      <c r="A73" s="1"/>
      <c r="B73" s="1">
        <v>44587</v>
      </c>
      <c r="C73" s="2">
        <v>42450</v>
      </c>
      <c r="D73">
        <v>43450</v>
      </c>
      <c r="E73" s="2">
        <v>81200</v>
      </c>
      <c r="F73">
        <v>79700</v>
      </c>
      <c r="G73" s="2">
        <v>86000</v>
      </c>
      <c r="H73">
        <v>52400</v>
      </c>
      <c r="I73" s="2">
        <v>53000</v>
      </c>
      <c r="J73">
        <v>16300</v>
      </c>
      <c r="K73" s="3">
        <v>79400</v>
      </c>
      <c r="L73">
        <v>96400</v>
      </c>
      <c r="M73" s="1"/>
      <c r="N73" s="3" t="s">
        <v>130</v>
      </c>
      <c r="O73">
        <v>1481.58</v>
      </c>
      <c r="P73">
        <v>2.1360000000000001</v>
      </c>
      <c r="Q73" s="1"/>
      <c r="S73" s="1"/>
    </row>
    <row r="74" spans="1:19" x14ac:dyDescent="0.25">
      <c r="A74" s="1"/>
      <c r="B74" s="1">
        <v>44586</v>
      </c>
      <c r="C74" s="2">
        <v>42800</v>
      </c>
      <c r="D74">
        <v>43250</v>
      </c>
      <c r="E74" s="2">
        <v>81000</v>
      </c>
      <c r="F74">
        <v>79200</v>
      </c>
      <c r="G74" s="2">
        <v>86500</v>
      </c>
      <c r="H74">
        <v>51900</v>
      </c>
      <c r="I74" s="2">
        <v>51600</v>
      </c>
      <c r="J74">
        <v>16550</v>
      </c>
      <c r="K74" s="3">
        <v>79000</v>
      </c>
      <c r="L74">
        <v>96000</v>
      </c>
      <c r="M74" s="1"/>
      <c r="N74" s="3" t="s">
        <v>131</v>
      </c>
      <c r="O74">
        <v>1479.58</v>
      </c>
      <c r="P74">
        <v>2.1549999999999998</v>
      </c>
      <c r="Q74" s="1"/>
      <c r="S74" s="1"/>
    </row>
    <row r="75" spans="1:19" x14ac:dyDescent="0.25">
      <c r="A75" s="1"/>
      <c r="B75" s="1">
        <v>44585</v>
      </c>
      <c r="C75" s="2">
        <v>41450</v>
      </c>
      <c r="D75">
        <v>40700</v>
      </c>
      <c r="E75" s="2">
        <v>76200</v>
      </c>
      <c r="F75">
        <v>81000</v>
      </c>
      <c r="G75" s="2">
        <v>85300</v>
      </c>
      <c r="H75">
        <v>50300</v>
      </c>
      <c r="I75" s="2">
        <v>51100</v>
      </c>
      <c r="J75">
        <v>15500</v>
      </c>
      <c r="K75" s="3">
        <v>78100</v>
      </c>
      <c r="L75">
        <v>95000</v>
      </c>
      <c r="M75" s="1"/>
      <c r="N75" s="3" t="s">
        <v>132</v>
      </c>
      <c r="O75">
        <v>1439.71</v>
      </c>
      <c r="P75">
        <v>2.1389999999999998</v>
      </c>
      <c r="Q75" s="1"/>
      <c r="S75" s="1"/>
    </row>
    <row r="76" spans="1:19" x14ac:dyDescent="0.25">
      <c r="A76" s="1"/>
      <c r="B76" s="1">
        <v>44582</v>
      </c>
      <c r="C76" s="2">
        <v>44550</v>
      </c>
      <c r="D76">
        <v>43300</v>
      </c>
      <c r="E76" s="2">
        <v>79400</v>
      </c>
      <c r="F76">
        <v>82600</v>
      </c>
      <c r="G76" s="2">
        <v>88200</v>
      </c>
      <c r="H76">
        <v>49800</v>
      </c>
      <c r="I76" s="2">
        <v>52500</v>
      </c>
      <c r="J76">
        <v>16650</v>
      </c>
      <c r="K76" s="3">
        <v>80000</v>
      </c>
      <c r="L76">
        <v>95500</v>
      </c>
      <c r="M76" s="1"/>
      <c r="N76" s="3" t="s">
        <v>133</v>
      </c>
      <c r="O76">
        <v>1472.89</v>
      </c>
      <c r="P76">
        <v>2.137</v>
      </c>
      <c r="Q76" s="1"/>
      <c r="S76" s="1"/>
    </row>
    <row r="77" spans="1:19" x14ac:dyDescent="0.25">
      <c r="A77" s="1"/>
      <c r="B77" s="1">
        <v>44581</v>
      </c>
      <c r="C77" s="2">
        <v>45700</v>
      </c>
      <c r="D77">
        <v>44000</v>
      </c>
      <c r="E77" s="2">
        <v>78600</v>
      </c>
      <c r="F77">
        <v>83000</v>
      </c>
      <c r="G77" s="2">
        <v>88800</v>
      </c>
      <c r="H77">
        <v>48850</v>
      </c>
      <c r="I77" s="2">
        <v>52300</v>
      </c>
      <c r="J77">
        <v>17000</v>
      </c>
      <c r="K77" s="3">
        <v>80200</v>
      </c>
      <c r="L77">
        <v>95000</v>
      </c>
      <c r="M77" s="1"/>
      <c r="N77" s="3" t="s">
        <v>134</v>
      </c>
      <c r="O77">
        <v>1465.3</v>
      </c>
      <c r="P77">
        <v>2.1440000000000001</v>
      </c>
      <c r="Q77" s="1"/>
      <c r="S77" s="1"/>
    </row>
    <row r="78" spans="1:19" x14ac:dyDescent="0.25">
      <c r="A78" s="1"/>
      <c r="B78" s="1">
        <v>44580</v>
      </c>
      <c r="C78" s="2">
        <v>45200</v>
      </c>
      <c r="D78">
        <v>43500</v>
      </c>
      <c r="E78" s="2">
        <v>77600</v>
      </c>
      <c r="F78">
        <v>83400</v>
      </c>
      <c r="G78" s="2">
        <v>88300</v>
      </c>
      <c r="H78">
        <v>48850</v>
      </c>
      <c r="I78" s="2">
        <v>51900</v>
      </c>
      <c r="J78">
        <v>16050</v>
      </c>
      <c r="K78" s="3">
        <v>80000</v>
      </c>
      <c r="L78">
        <v>95800</v>
      </c>
      <c r="M78" s="1"/>
      <c r="N78" s="3" t="s">
        <v>135</v>
      </c>
      <c r="O78">
        <v>1442.79</v>
      </c>
      <c r="P78">
        <v>2.1349999999999998</v>
      </c>
      <c r="Q78" s="1"/>
      <c r="S78" s="1"/>
    </row>
    <row r="79" spans="1:19" x14ac:dyDescent="0.25">
      <c r="A79" s="1"/>
      <c r="B79" s="1">
        <v>44579</v>
      </c>
      <c r="C79" s="2">
        <v>42300</v>
      </c>
      <c r="D79">
        <v>44000</v>
      </c>
      <c r="E79" s="2">
        <v>77000</v>
      </c>
      <c r="F79">
        <v>83400</v>
      </c>
      <c r="G79" s="2">
        <v>88100</v>
      </c>
      <c r="H79">
        <v>48750</v>
      </c>
      <c r="I79" s="2">
        <v>51600</v>
      </c>
      <c r="J79">
        <v>15400</v>
      </c>
      <c r="K79" s="3">
        <v>80100</v>
      </c>
      <c r="L79">
        <v>95900</v>
      </c>
      <c r="M79" s="1"/>
      <c r="N79" s="3" t="s">
        <v>136</v>
      </c>
      <c r="O79">
        <v>1438.94</v>
      </c>
      <c r="P79">
        <v>2.125</v>
      </c>
      <c r="Q79" s="1"/>
      <c r="S79" s="1"/>
    </row>
    <row r="80" spans="1:19" x14ac:dyDescent="0.25">
      <c r="A80" s="1"/>
      <c r="B80" s="1">
        <v>44578</v>
      </c>
      <c r="C80" s="2">
        <v>45300</v>
      </c>
      <c r="D80">
        <v>44700</v>
      </c>
      <c r="E80" s="2">
        <v>79100</v>
      </c>
      <c r="F80">
        <v>82900</v>
      </c>
      <c r="G80" s="2">
        <v>89000</v>
      </c>
      <c r="H80">
        <v>48600</v>
      </c>
      <c r="I80" s="2">
        <v>52700</v>
      </c>
      <c r="J80">
        <v>16500</v>
      </c>
      <c r="K80" s="3">
        <v>80000</v>
      </c>
      <c r="L80">
        <v>97000</v>
      </c>
      <c r="M80" s="1"/>
      <c r="N80" s="3" t="s">
        <v>137</v>
      </c>
      <c r="O80">
        <v>1452.84</v>
      </c>
      <c r="P80">
        <v>2.141</v>
      </c>
      <c r="Q80" s="1"/>
      <c r="S80" s="1"/>
    </row>
    <row r="81" spans="1:19" x14ac:dyDescent="0.25">
      <c r="A81" s="1"/>
      <c r="B81" s="1">
        <v>44575</v>
      </c>
      <c r="C81" s="2">
        <v>48700</v>
      </c>
      <c r="D81">
        <v>46250</v>
      </c>
      <c r="E81" s="2">
        <v>82200</v>
      </c>
      <c r="F81">
        <v>84700</v>
      </c>
      <c r="G81" s="2">
        <v>91300</v>
      </c>
      <c r="H81">
        <v>49750</v>
      </c>
      <c r="I81" s="2">
        <v>54200</v>
      </c>
      <c r="J81">
        <v>17700</v>
      </c>
      <c r="K81" s="3">
        <v>82000</v>
      </c>
      <c r="L81">
        <v>98900</v>
      </c>
      <c r="M81" s="1"/>
      <c r="N81" s="3" t="s">
        <v>138</v>
      </c>
      <c r="O81">
        <v>1496.02</v>
      </c>
      <c r="P81">
        <v>2.14</v>
      </c>
      <c r="Q81" s="1"/>
      <c r="S81" s="1"/>
    </row>
    <row r="82" spans="1:19" x14ac:dyDescent="0.25">
      <c r="A82" s="1"/>
      <c r="B82" s="1">
        <v>44574</v>
      </c>
      <c r="C82" s="2">
        <v>48850</v>
      </c>
      <c r="D82">
        <v>46700</v>
      </c>
      <c r="E82" s="2">
        <v>82200</v>
      </c>
      <c r="F82">
        <v>83100</v>
      </c>
      <c r="G82" s="2">
        <v>92100</v>
      </c>
      <c r="H82">
        <v>50500</v>
      </c>
      <c r="I82" s="2">
        <v>54000</v>
      </c>
      <c r="J82">
        <v>16900</v>
      </c>
      <c r="K82" s="3">
        <v>83500</v>
      </c>
      <c r="L82">
        <v>98800</v>
      </c>
      <c r="M82" s="1"/>
      <c r="N82" s="3" t="s">
        <v>139</v>
      </c>
      <c r="O82">
        <v>1496.05</v>
      </c>
      <c r="P82">
        <v>2.1509999999999998</v>
      </c>
      <c r="Q82" s="1"/>
      <c r="S82" s="1"/>
    </row>
    <row r="83" spans="1:19" x14ac:dyDescent="0.25">
      <c r="A83" s="1"/>
      <c r="B83" s="1">
        <v>44573</v>
      </c>
      <c r="C83" s="2">
        <v>50500</v>
      </c>
      <c r="D83">
        <v>46200</v>
      </c>
      <c r="E83" s="2">
        <v>83600</v>
      </c>
      <c r="F83">
        <v>83100</v>
      </c>
      <c r="G83" s="2">
        <v>89600</v>
      </c>
      <c r="H83">
        <v>50400</v>
      </c>
      <c r="I83" s="2">
        <v>54000</v>
      </c>
      <c r="J83">
        <v>18150</v>
      </c>
      <c r="K83" s="3">
        <v>83800</v>
      </c>
      <c r="L83">
        <v>100800</v>
      </c>
      <c r="M83" s="1"/>
      <c r="N83" s="3" t="s">
        <v>140</v>
      </c>
      <c r="O83">
        <v>1510.51</v>
      </c>
      <c r="P83">
        <v>2.1419999999999999</v>
      </c>
      <c r="Q83" s="1"/>
      <c r="S83" s="1"/>
    </row>
    <row r="84" spans="1:19" x14ac:dyDescent="0.25">
      <c r="A84" s="1"/>
      <c r="B84" s="1">
        <v>44572</v>
      </c>
      <c r="C84" s="2">
        <v>48100</v>
      </c>
      <c r="D84">
        <v>45100</v>
      </c>
      <c r="E84" s="2">
        <v>83600</v>
      </c>
      <c r="F84">
        <v>83700</v>
      </c>
      <c r="G84" s="2">
        <v>89500</v>
      </c>
      <c r="H84">
        <v>48450</v>
      </c>
      <c r="I84" s="2">
        <v>53800</v>
      </c>
      <c r="J84">
        <v>18650</v>
      </c>
      <c r="K84" s="3">
        <v>84500</v>
      </c>
      <c r="L84">
        <v>101000</v>
      </c>
      <c r="M84" s="1"/>
      <c r="N84" s="3" t="s">
        <v>141</v>
      </c>
      <c r="O84">
        <v>1492.31</v>
      </c>
      <c r="P84">
        <v>2.165</v>
      </c>
      <c r="Q84" s="1"/>
      <c r="S84" s="1"/>
    </row>
    <row r="85" spans="1:19" x14ac:dyDescent="0.25">
      <c r="A85" s="1"/>
      <c r="B85" s="1">
        <v>44571</v>
      </c>
      <c r="C85" s="2">
        <v>49550</v>
      </c>
      <c r="D85">
        <v>45650</v>
      </c>
      <c r="E85" s="2">
        <v>85400</v>
      </c>
      <c r="F85">
        <v>83700</v>
      </c>
      <c r="G85" s="2">
        <v>92000</v>
      </c>
      <c r="H85">
        <v>48650</v>
      </c>
      <c r="I85" s="2">
        <v>54700</v>
      </c>
      <c r="J85">
        <v>18750</v>
      </c>
      <c r="K85" s="3">
        <v>83900</v>
      </c>
      <c r="L85">
        <v>102300</v>
      </c>
      <c r="M85" s="1"/>
      <c r="N85" s="3" t="s">
        <v>142</v>
      </c>
      <c r="O85">
        <v>1503.71</v>
      </c>
      <c r="P85">
        <v>2.1459999999999999</v>
      </c>
      <c r="Q85" s="1"/>
      <c r="S85" s="1"/>
    </row>
    <row r="86" spans="1:19" x14ac:dyDescent="0.25">
      <c r="A86" s="1"/>
      <c r="B86" s="1">
        <v>44568</v>
      </c>
      <c r="C86" s="2">
        <v>51600</v>
      </c>
      <c r="D86">
        <v>45800</v>
      </c>
      <c r="E86" s="2">
        <v>85400</v>
      </c>
      <c r="F86">
        <v>83799.993600000002</v>
      </c>
      <c r="G86" s="2">
        <v>93400</v>
      </c>
      <c r="H86">
        <v>49450</v>
      </c>
      <c r="I86" s="2">
        <v>55600</v>
      </c>
      <c r="J86">
        <v>20150</v>
      </c>
      <c r="K86" s="3">
        <v>86400</v>
      </c>
      <c r="L86">
        <v>102200</v>
      </c>
      <c r="M86" s="1"/>
      <c r="N86" s="3" t="s">
        <v>143</v>
      </c>
      <c r="O86">
        <v>1528.48</v>
      </c>
      <c r="P86">
        <v>2.1760000000000002</v>
      </c>
      <c r="Q86" s="1"/>
      <c r="S86" s="1"/>
    </row>
    <row r="87" spans="1:19" x14ac:dyDescent="0.25">
      <c r="A87" s="1"/>
      <c r="B87" s="1">
        <v>44567</v>
      </c>
      <c r="C87" s="2">
        <v>51900</v>
      </c>
      <c r="D87">
        <v>46100</v>
      </c>
      <c r="E87" s="2">
        <v>85300</v>
      </c>
      <c r="F87">
        <v>83996.707200000004</v>
      </c>
      <c r="G87" s="2">
        <v>93500</v>
      </c>
      <c r="H87">
        <v>49900</v>
      </c>
      <c r="I87" s="2">
        <v>56200</v>
      </c>
      <c r="J87">
        <v>19250</v>
      </c>
      <c r="K87" s="3">
        <v>88200</v>
      </c>
      <c r="L87">
        <v>104500</v>
      </c>
      <c r="M87" s="1"/>
      <c r="N87" s="3" t="s">
        <v>144</v>
      </c>
      <c r="O87">
        <v>1528.57</v>
      </c>
      <c r="P87">
        <v>2.15</v>
      </c>
      <c r="Q87" s="1"/>
      <c r="S87" s="1"/>
    </row>
    <row r="88" spans="1:19" x14ac:dyDescent="0.25">
      <c r="A88" s="1"/>
      <c r="B88" s="1">
        <v>44566</v>
      </c>
      <c r="C88" s="2">
        <v>52800</v>
      </c>
      <c r="D88">
        <v>46800</v>
      </c>
      <c r="E88" s="2">
        <v>84000</v>
      </c>
      <c r="F88">
        <v>84783.561600000001</v>
      </c>
      <c r="G88" s="2">
        <v>93600</v>
      </c>
      <c r="H88">
        <v>50500</v>
      </c>
      <c r="I88" s="2">
        <v>56600</v>
      </c>
      <c r="J88">
        <v>19000</v>
      </c>
      <c r="K88" s="3">
        <v>89100</v>
      </c>
      <c r="L88">
        <v>100000</v>
      </c>
      <c r="M88" s="1"/>
      <c r="N88" s="3" t="s">
        <v>145</v>
      </c>
      <c r="O88">
        <v>1522.5</v>
      </c>
      <c r="P88">
        <v>2.1480000000000001</v>
      </c>
      <c r="Q88" s="1"/>
      <c r="S88" s="1"/>
    </row>
    <row r="89" spans="1:19" x14ac:dyDescent="0.25">
      <c r="A89" s="1"/>
      <c r="B89" s="1">
        <v>44565</v>
      </c>
      <c r="C89" s="2">
        <v>53000</v>
      </c>
      <c r="D89">
        <v>46750</v>
      </c>
      <c r="E89" s="2">
        <v>85100</v>
      </c>
      <c r="F89">
        <v>85275.345600000001</v>
      </c>
      <c r="G89" s="2">
        <v>93500</v>
      </c>
      <c r="H89">
        <v>50900</v>
      </c>
      <c r="I89" s="2">
        <v>56900</v>
      </c>
      <c r="J89">
        <v>18700</v>
      </c>
      <c r="K89" s="3">
        <v>89000</v>
      </c>
      <c r="L89">
        <v>101000</v>
      </c>
      <c r="M89" s="1"/>
      <c r="N89" s="3" t="s">
        <v>146</v>
      </c>
      <c r="O89">
        <v>1525.58</v>
      </c>
      <c r="P89">
        <v>2.1789999999999998</v>
      </c>
      <c r="Q89" s="1"/>
      <c r="S89" s="1"/>
    </row>
    <row r="90" spans="1:19" x14ac:dyDescent="0.25">
      <c r="A90" s="1"/>
      <c r="B90" s="1">
        <v>44561</v>
      </c>
      <c r="C90" s="2">
        <v>51800</v>
      </c>
      <c r="D90">
        <v>46400</v>
      </c>
      <c r="E90" s="2">
        <v>82000</v>
      </c>
      <c r="F90">
        <v>84980.275200000004</v>
      </c>
      <c r="G90" s="2">
        <v>93000</v>
      </c>
      <c r="H90">
        <v>50000</v>
      </c>
      <c r="I90" s="2">
        <v>56000</v>
      </c>
      <c r="J90">
        <v>17500</v>
      </c>
      <c r="K90" s="3">
        <v>91000</v>
      </c>
      <c r="L90">
        <v>95100</v>
      </c>
      <c r="M90" s="1"/>
      <c r="N90" s="3" t="s">
        <v>147</v>
      </c>
      <c r="O90">
        <v>1498.28</v>
      </c>
      <c r="P90">
        <v>2.1</v>
      </c>
      <c r="Q90" s="1"/>
      <c r="S90" s="1"/>
    </row>
    <row r="91" spans="1:19" x14ac:dyDescent="0.25">
      <c r="A91" s="1"/>
      <c r="B91" s="1">
        <v>44560</v>
      </c>
      <c r="C91" s="2">
        <v>52600</v>
      </c>
      <c r="D91">
        <v>45700</v>
      </c>
      <c r="E91" s="2">
        <v>81600</v>
      </c>
      <c r="F91">
        <v>83898.350399999996</v>
      </c>
      <c r="G91" s="2">
        <v>93600</v>
      </c>
      <c r="H91">
        <v>49300</v>
      </c>
      <c r="I91" s="2">
        <v>55100</v>
      </c>
      <c r="J91">
        <v>17450</v>
      </c>
      <c r="K91" s="3">
        <v>86300</v>
      </c>
      <c r="L91">
        <v>95000</v>
      </c>
      <c r="M91" s="1"/>
      <c r="N91" s="3" t="s">
        <v>148</v>
      </c>
      <c r="O91">
        <v>1485.97</v>
      </c>
      <c r="P91">
        <v>2.1230000000000002</v>
      </c>
      <c r="Q91" s="1"/>
      <c r="S91" s="1"/>
    </row>
    <row r="92" spans="1:19" x14ac:dyDescent="0.25">
      <c r="A92" s="1"/>
      <c r="B92" s="1">
        <v>44559</v>
      </c>
      <c r="C92" s="2">
        <v>49650</v>
      </c>
      <c r="D92">
        <v>45800</v>
      </c>
      <c r="E92" s="2">
        <v>81700</v>
      </c>
      <c r="F92">
        <v>83799.993600000002</v>
      </c>
      <c r="G92" s="2">
        <v>93600</v>
      </c>
      <c r="H92">
        <v>49100</v>
      </c>
      <c r="I92" s="2">
        <v>55200</v>
      </c>
      <c r="J92">
        <v>18000</v>
      </c>
      <c r="K92" s="3">
        <v>87000</v>
      </c>
      <c r="L92">
        <v>95500</v>
      </c>
      <c r="M92" s="1"/>
      <c r="N92" s="3" t="s">
        <v>149</v>
      </c>
      <c r="O92">
        <v>1485.82</v>
      </c>
      <c r="P92">
        <v>2.13</v>
      </c>
      <c r="Q92" s="1"/>
      <c r="S92" s="1"/>
    </row>
    <row r="93" spans="1:19" x14ac:dyDescent="0.25">
      <c r="A93" s="1"/>
      <c r="B93" s="1">
        <v>44558</v>
      </c>
      <c r="C93" s="2">
        <v>48800</v>
      </c>
      <c r="D93">
        <v>45800</v>
      </c>
      <c r="E93" s="2">
        <v>82800</v>
      </c>
      <c r="F93">
        <v>84095.063999999998</v>
      </c>
      <c r="G93" s="2">
        <v>94500</v>
      </c>
      <c r="H93">
        <v>49150</v>
      </c>
      <c r="I93" s="2">
        <v>55700</v>
      </c>
      <c r="J93">
        <v>18350</v>
      </c>
      <c r="K93" s="3">
        <v>87000</v>
      </c>
      <c r="L93">
        <v>98400</v>
      </c>
      <c r="M93" s="1"/>
      <c r="N93" s="3" t="s">
        <v>150</v>
      </c>
      <c r="O93">
        <v>1494.39</v>
      </c>
      <c r="P93">
        <v>2.13</v>
      </c>
      <c r="Q93" s="1"/>
      <c r="S93" s="1"/>
    </row>
    <row r="94" spans="1:19" x14ac:dyDescent="0.25">
      <c r="A94" s="1"/>
      <c r="B94" s="1">
        <v>44557</v>
      </c>
      <c r="C94" s="2">
        <v>49150</v>
      </c>
      <c r="D94">
        <v>45900</v>
      </c>
      <c r="E94" s="2">
        <v>82800</v>
      </c>
      <c r="F94">
        <v>84685.204800000007</v>
      </c>
      <c r="G94" s="2">
        <v>94500</v>
      </c>
      <c r="H94">
        <v>48850</v>
      </c>
      <c r="I94" s="2">
        <v>56100</v>
      </c>
      <c r="J94">
        <v>18450</v>
      </c>
      <c r="K94" s="3">
        <v>89000</v>
      </c>
      <c r="L94">
        <v>99000</v>
      </c>
      <c r="M94" s="1"/>
      <c r="N94" s="3" t="s">
        <v>151</v>
      </c>
      <c r="O94">
        <v>1488.88</v>
      </c>
      <c r="P94">
        <v>2.093</v>
      </c>
      <c r="Q94" s="1"/>
      <c r="S94" s="1"/>
    </row>
    <row r="95" spans="1:19" x14ac:dyDescent="0.25">
      <c r="A95" s="1"/>
      <c r="B95" s="1">
        <v>44554</v>
      </c>
      <c r="C95" s="2">
        <v>49050</v>
      </c>
      <c r="D95">
        <v>46050</v>
      </c>
      <c r="E95" s="2">
        <v>82900</v>
      </c>
      <c r="F95">
        <v>84586.847999999998</v>
      </c>
      <c r="G95" s="2">
        <v>93800</v>
      </c>
      <c r="H95">
        <v>48900</v>
      </c>
      <c r="I95" s="2">
        <v>56000</v>
      </c>
      <c r="J95">
        <v>17250</v>
      </c>
      <c r="K95" s="3">
        <v>88900</v>
      </c>
      <c r="L95">
        <v>96500</v>
      </c>
      <c r="M95" s="1"/>
      <c r="N95" s="3" t="s">
        <v>152</v>
      </c>
      <c r="O95">
        <v>1477.03</v>
      </c>
      <c r="P95">
        <v>2.089</v>
      </c>
      <c r="Q95" s="1"/>
      <c r="S95" s="1"/>
    </row>
    <row r="96" spans="1:19" x14ac:dyDescent="0.25">
      <c r="A96" s="1"/>
      <c r="B96" s="1">
        <v>44553</v>
      </c>
      <c r="C96" s="2">
        <v>49000</v>
      </c>
      <c r="D96">
        <v>44950</v>
      </c>
      <c r="E96" s="2">
        <v>82500</v>
      </c>
      <c r="F96">
        <v>83308.209600000002</v>
      </c>
      <c r="G96" s="2">
        <v>93200</v>
      </c>
      <c r="H96">
        <v>47350</v>
      </c>
      <c r="I96" s="2">
        <v>54900</v>
      </c>
      <c r="J96">
        <v>18500</v>
      </c>
      <c r="K96" s="3">
        <v>86259.566999999995</v>
      </c>
      <c r="L96">
        <v>96000</v>
      </c>
      <c r="M96" s="1"/>
      <c r="N96" s="3" t="s">
        <v>153</v>
      </c>
      <c r="O96">
        <v>1456.96</v>
      </c>
      <c r="P96">
        <v>2.0979999999999999</v>
      </c>
      <c r="Q96" s="1"/>
      <c r="S96" s="1"/>
    </row>
    <row r="97" spans="1:19" x14ac:dyDescent="0.25">
      <c r="A97" s="1"/>
      <c r="B97" s="1">
        <v>44552</v>
      </c>
      <c r="C97" s="2">
        <v>51100</v>
      </c>
      <c r="D97">
        <v>45100</v>
      </c>
      <c r="E97" s="2">
        <v>85700</v>
      </c>
      <c r="F97">
        <v>83996.707200000004</v>
      </c>
      <c r="G97" s="2">
        <v>95000</v>
      </c>
      <c r="H97">
        <v>48900</v>
      </c>
      <c r="I97" s="2">
        <v>56500</v>
      </c>
      <c r="J97">
        <v>19000</v>
      </c>
      <c r="K97" s="3">
        <v>89083.995299999995</v>
      </c>
      <c r="L97">
        <v>99600</v>
      </c>
      <c r="M97" s="1"/>
      <c r="N97" s="3" t="s">
        <v>154</v>
      </c>
      <c r="O97">
        <v>1477.67</v>
      </c>
      <c r="P97">
        <v>2.1120000000000001</v>
      </c>
      <c r="Q97" s="1"/>
      <c r="S97" s="1"/>
    </row>
    <row r="98" spans="1:19" x14ac:dyDescent="0.25">
      <c r="A98" s="1"/>
      <c r="B98" s="1">
        <v>44551</v>
      </c>
      <c r="C98" s="2">
        <v>52500</v>
      </c>
      <c r="D98">
        <v>46100</v>
      </c>
      <c r="E98" s="2">
        <v>86000</v>
      </c>
      <c r="F98">
        <v>84095.063999999998</v>
      </c>
      <c r="G98" s="2">
        <v>95200</v>
      </c>
      <c r="H98">
        <v>49250</v>
      </c>
      <c r="I98" s="2">
        <v>57000</v>
      </c>
      <c r="J98">
        <v>18700</v>
      </c>
      <c r="K98" s="3">
        <v>89007.659400000004</v>
      </c>
      <c r="L98">
        <v>98100</v>
      </c>
      <c r="M98" s="1"/>
      <c r="N98" s="3" t="s">
        <v>155</v>
      </c>
      <c r="O98">
        <v>1478.74</v>
      </c>
      <c r="P98">
        <v>2.0790000000000002</v>
      </c>
      <c r="Q98" s="1"/>
      <c r="S98" s="1"/>
    </row>
    <row r="99" spans="1:19" x14ac:dyDescent="0.25">
      <c r="A99" s="1"/>
      <c r="B99" s="1">
        <v>44550</v>
      </c>
      <c r="C99" s="2">
        <v>53500</v>
      </c>
      <c r="D99">
        <v>46900</v>
      </c>
      <c r="E99" s="2">
        <v>83500</v>
      </c>
      <c r="F99">
        <v>84291.777600000001</v>
      </c>
      <c r="G99" s="2">
        <v>95800</v>
      </c>
      <c r="H99">
        <v>49500</v>
      </c>
      <c r="I99" s="2">
        <v>56600</v>
      </c>
      <c r="J99">
        <v>18250</v>
      </c>
      <c r="K99" s="3">
        <v>88015.292700000005</v>
      </c>
      <c r="L99">
        <v>99000</v>
      </c>
      <c r="M99" s="1"/>
      <c r="N99" s="3" t="s">
        <v>156</v>
      </c>
      <c r="O99">
        <v>1477.33</v>
      </c>
      <c r="P99">
        <v>2.0699999999999998</v>
      </c>
      <c r="Q99" s="1"/>
      <c r="S99" s="1"/>
    </row>
    <row r="100" spans="1:19" x14ac:dyDescent="0.25">
      <c r="A100" s="1"/>
      <c r="B100" s="1">
        <v>44547</v>
      </c>
      <c r="C100" s="2">
        <v>52500</v>
      </c>
      <c r="D100">
        <v>46700</v>
      </c>
      <c r="E100" s="2">
        <v>84500</v>
      </c>
      <c r="F100">
        <v>84291.777600000001</v>
      </c>
      <c r="G100" s="2">
        <v>96400</v>
      </c>
      <c r="H100">
        <v>49850</v>
      </c>
      <c r="I100" s="2">
        <v>57600</v>
      </c>
      <c r="J100">
        <v>17100</v>
      </c>
      <c r="K100" s="3">
        <v>87938.9568</v>
      </c>
      <c r="L100">
        <v>102000</v>
      </c>
      <c r="M100" s="1"/>
      <c r="N100" s="3" t="s">
        <v>157</v>
      </c>
      <c r="O100">
        <v>1479.79</v>
      </c>
      <c r="P100">
        <v>2.0920000000000001</v>
      </c>
      <c r="Q100" s="1"/>
      <c r="S100" s="1"/>
    </row>
    <row r="101" spans="1:19" x14ac:dyDescent="0.25">
      <c r="A101" s="1"/>
      <c r="B101" s="1">
        <v>44546</v>
      </c>
      <c r="C101" s="2">
        <v>50900</v>
      </c>
      <c r="D101">
        <v>47500</v>
      </c>
      <c r="E101" s="2">
        <v>82300</v>
      </c>
      <c r="F101">
        <v>85176.988800000006</v>
      </c>
      <c r="G101" s="2">
        <v>95500</v>
      </c>
      <c r="H101">
        <v>49850</v>
      </c>
      <c r="I101" s="2">
        <v>58000</v>
      </c>
      <c r="J101">
        <v>17200</v>
      </c>
      <c r="K101" s="3">
        <v>87786.285000000003</v>
      </c>
      <c r="L101">
        <v>100000</v>
      </c>
      <c r="M101" s="1"/>
      <c r="N101" s="3" t="s">
        <v>158</v>
      </c>
      <c r="O101">
        <v>1476.61</v>
      </c>
      <c r="P101">
        <v>2.0779999999999998</v>
      </c>
      <c r="Q101" s="1"/>
      <c r="S101" s="1"/>
    </row>
    <row r="102" spans="1:19" x14ac:dyDescent="0.25">
      <c r="A102" s="1"/>
      <c r="B102" s="1">
        <v>44545</v>
      </c>
      <c r="C102" s="2">
        <v>51700</v>
      </c>
      <c r="D102">
        <v>47800</v>
      </c>
      <c r="E102" s="2">
        <v>82600</v>
      </c>
      <c r="F102">
        <v>84881.918399999995</v>
      </c>
      <c r="G102" s="2">
        <v>95900</v>
      </c>
      <c r="H102">
        <v>50200</v>
      </c>
      <c r="I102" s="2">
        <v>58200</v>
      </c>
      <c r="J102">
        <v>16100</v>
      </c>
      <c r="K102" s="3">
        <v>87786.285000000003</v>
      </c>
      <c r="L102">
        <v>100000</v>
      </c>
      <c r="M102" s="1"/>
      <c r="N102" s="3" t="s">
        <v>159</v>
      </c>
      <c r="O102">
        <v>1475.5</v>
      </c>
      <c r="P102">
        <v>2.0379999999999998</v>
      </c>
      <c r="Q102" s="1"/>
      <c r="S102" s="1"/>
    </row>
    <row r="103" spans="1:19" x14ac:dyDescent="0.25">
      <c r="A103" s="1"/>
      <c r="B103" s="1">
        <v>44544</v>
      </c>
      <c r="C103" s="2">
        <v>52700</v>
      </c>
      <c r="D103">
        <v>47700</v>
      </c>
      <c r="E103" s="2">
        <v>82100</v>
      </c>
      <c r="F103">
        <v>84881.918399999995</v>
      </c>
      <c r="G103" s="2">
        <v>95700</v>
      </c>
      <c r="H103">
        <v>50100</v>
      </c>
      <c r="I103" s="2">
        <v>58500</v>
      </c>
      <c r="J103">
        <v>16600</v>
      </c>
      <c r="K103" s="3">
        <v>86335.902900000001</v>
      </c>
      <c r="L103">
        <v>102500</v>
      </c>
      <c r="M103" s="1"/>
      <c r="N103" s="3" t="s">
        <v>160</v>
      </c>
      <c r="O103">
        <v>1476.02</v>
      </c>
      <c r="P103">
        <v>2.0579999999999998</v>
      </c>
      <c r="Q103" s="1"/>
      <c r="S103" s="1"/>
    </row>
    <row r="104" spans="1:19" x14ac:dyDescent="0.25">
      <c r="A104" s="1"/>
      <c r="B104" s="1">
        <v>44543</v>
      </c>
      <c r="C104" s="2">
        <v>53400</v>
      </c>
      <c r="D104">
        <v>46550</v>
      </c>
      <c r="E104" s="2">
        <v>82100</v>
      </c>
      <c r="F104">
        <v>84980.275200000004</v>
      </c>
      <c r="G104" s="2">
        <v>96000</v>
      </c>
      <c r="H104">
        <v>50000</v>
      </c>
      <c r="I104" s="2">
        <v>59200</v>
      </c>
      <c r="J104">
        <v>16200</v>
      </c>
      <c r="K104" s="3">
        <v>85572.543900000004</v>
      </c>
      <c r="L104">
        <v>103200</v>
      </c>
      <c r="M104" s="1"/>
      <c r="N104" s="3" t="s">
        <v>161</v>
      </c>
      <c r="O104">
        <v>1476.21</v>
      </c>
      <c r="P104">
        <v>2.0569999999999999</v>
      </c>
      <c r="Q104" s="1"/>
      <c r="S104" s="1"/>
    </row>
    <row r="105" spans="1:19" x14ac:dyDescent="0.25">
      <c r="A105" s="1"/>
      <c r="B105" s="1">
        <v>44540</v>
      </c>
      <c r="C105" s="2">
        <v>53000</v>
      </c>
      <c r="D105">
        <v>46500</v>
      </c>
      <c r="E105" s="2">
        <v>80900</v>
      </c>
      <c r="F105">
        <v>84881.918399999995</v>
      </c>
      <c r="G105" s="2">
        <v>95800</v>
      </c>
      <c r="H105">
        <v>50200</v>
      </c>
      <c r="I105" s="2">
        <v>58800</v>
      </c>
      <c r="J105">
        <v>16250</v>
      </c>
      <c r="K105" s="3">
        <v>86259.566999999995</v>
      </c>
      <c r="L105">
        <v>103100</v>
      </c>
      <c r="M105" s="1"/>
      <c r="N105" s="3" t="s">
        <v>162</v>
      </c>
      <c r="O105">
        <v>1463.54</v>
      </c>
      <c r="P105">
        <v>2.0760000000000001</v>
      </c>
      <c r="Q105" s="1"/>
      <c r="S105" s="1"/>
    </row>
    <row r="106" spans="1:19" x14ac:dyDescent="0.25">
      <c r="A106" s="1"/>
      <c r="B106" s="1">
        <v>44539</v>
      </c>
      <c r="C106" s="2">
        <v>53800</v>
      </c>
      <c r="D106">
        <v>47100</v>
      </c>
      <c r="E106" s="2">
        <v>81600</v>
      </c>
      <c r="F106">
        <v>85570.415999999997</v>
      </c>
      <c r="G106" s="2">
        <v>97000</v>
      </c>
      <c r="H106">
        <v>50400</v>
      </c>
      <c r="I106" s="2">
        <v>57800</v>
      </c>
      <c r="J106">
        <v>15450</v>
      </c>
      <c r="K106" s="3">
        <v>87786.285000000003</v>
      </c>
      <c r="L106">
        <v>107000</v>
      </c>
      <c r="M106" s="1"/>
      <c r="N106" s="3" t="s">
        <v>163</v>
      </c>
      <c r="O106">
        <v>1467.98</v>
      </c>
      <c r="P106">
        <v>2.077</v>
      </c>
      <c r="Q106" s="1"/>
      <c r="S106" s="1"/>
    </row>
    <row r="107" spans="1:19" x14ac:dyDescent="0.25">
      <c r="A107" s="1"/>
      <c r="B107" s="1">
        <v>44538</v>
      </c>
      <c r="C107" s="2">
        <v>51800</v>
      </c>
      <c r="D107">
        <v>47200</v>
      </c>
      <c r="E107" s="2">
        <v>81000</v>
      </c>
      <c r="F107">
        <v>84586.847999999998</v>
      </c>
      <c r="G107" s="2">
        <v>95600</v>
      </c>
      <c r="H107">
        <v>50000</v>
      </c>
      <c r="I107" s="2">
        <v>57700</v>
      </c>
      <c r="J107">
        <v>15100</v>
      </c>
      <c r="K107" s="3">
        <v>86946.590100000001</v>
      </c>
      <c r="L107">
        <v>105900</v>
      </c>
      <c r="M107" s="1"/>
      <c r="N107" s="3" t="s">
        <v>164</v>
      </c>
      <c r="O107">
        <v>1452.87</v>
      </c>
      <c r="P107">
        <v>2.0880000000000001</v>
      </c>
      <c r="Q107" s="1"/>
      <c r="S107" s="1"/>
    </row>
    <row r="108" spans="1:19" x14ac:dyDescent="0.25">
      <c r="A108" s="1"/>
      <c r="B108" s="1">
        <v>44537</v>
      </c>
      <c r="C108" s="2">
        <v>52200</v>
      </c>
      <c r="D108">
        <v>47600</v>
      </c>
      <c r="E108" s="2">
        <v>81600</v>
      </c>
      <c r="F108">
        <v>85078.631999999998</v>
      </c>
      <c r="G108" s="2">
        <v>96000</v>
      </c>
      <c r="H108">
        <v>50000</v>
      </c>
      <c r="I108" s="2">
        <v>58400</v>
      </c>
      <c r="J108">
        <v>14850</v>
      </c>
      <c r="K108" s="3">
        <v>85954.223400000003</v>
      </c>
      <c r="L108">
        <v>106700</v>
      </c>
      <c r="M108" s="1"/>
      <c r="N108" s="3" t="s">
        <v>165</v>
      </c>
      <c r="O108">
        <v>1446.77</v>
      </c>
      <c r="P108">
        <v>2.0720000000000001</v>
      </c>
      <c r="Q108" s="1"/>
      <c r="S108" s="1"/>
    </row>
    <row r="109" spans="1:19" x14ac:dyDescent="0.25">
      <c r="A109" s="1"/>
      <c r="B109" s="1">
        <v>44536</v>
      </c>
      <c r="C109" s="2">
        <v>51000</v>
      </c>
      <c r="D109">
        <v>45750</v>
      </c>
      <c r="E109" s="2">
        <v>79700</v>
      </c>
      <c r="F109">
        <v>83898.350399999996</v>
      </c>
      <c r="G109" s="2">
        <v>94500</v>
      </c>
      <c r="H109">
        <v>49000</v>
      </c>
      <c r="I109" s="2">
        <v>57500</v>
      </c>
      <c r="J109">
        <v>13900</v>
      </c>
      <c r="K109" s="3">
        <v>84732.849000000002</v>
      </c>
      <c r="L109">
        <v>105600</v>
      </c>
      <c r="M109" s="1"/>
      <c r="N109" s="3" t="s">
        <v>166</v>
      </c>
      <c r="O109">
        <v>1413.58</v>
      </c>
      <c r="P109">
        <v>2.09</v>
      </c>
      <c r="Q109" s="1"/>
      <c r="S109" s="1"/>
    </row>
    <row r="110" spans="1:19" x14ac:dyDescent="0.25">
      <c r="A110" s="1"/>
      <c r="B110" s="1">
        <v>44533</v>
      </c>
      <c r="C110" s="2">
        <v>50500</v>
      </c>
      <c r="D110">
        <v>47700</v>
      </c>
      <c r="E110" s="2">
        <v>80200</v>
      </c>
      <c r="F110">
        <v>84390.134399999995</v>
      </c>
      <c r="G110" s="2">
        <v>95500</v>
      </c>
      <c r="H110">
        <v>50200</v>
      </c>
      <c r="I110" s="2">
        <v>57800</v>
      </c>
      <c r="J110">
        <v>13550</v>
      </c>
      <c r="K110" s="3">
        <v>84732.849000000002</v>
      </c>
      <c r="L110">
        <v>105500</v>
      </c>
      <c r="M110" s="1"/>
      <c r="N110" s="3" t="s">
        <v>167</v>
      </c>
      <c r="O110">
        <v>1443.32</v>
      </c>
      <c r="P110">
        <v>2.093</v>
      </c>
      <c r="Q110" s="1"/>
      <c r="S110" s="1"/>
    </row>
    <row r="111" spans="1:19" x14ac:dyDescent="0.25">
      <c r="A111" s="1"/>
      <c r="B111" s="1">
        <v>44532</v>
      </c>
      <c r="C111" s="2">
        <v>54000</v>
      </c>
      <c r="D111">
        <v>48600</v>
      </c>
      <c r="E111" s="2">
        <v>82300</v>
      </c>
      <c r="F111">
        <v>85963.843200000003</v>
      </c>
      <c r="G111" s="2">
        <v>97200</v>
      </c>
      <c r="H111">
        <v>51700</v>
      </c>
      <c r="I111" s="2">
        <v>60600</v>
      </c>
      <c r="J111">
        <v>14150</v>
      </c>
      <c r="K111" s="3">
        <v>87251.933699999994</v>
      </c>
      <c r="L111">
        <v>107200</v>
      </c>
      <c r="M111" s="1"/>
      <c r="N111" s="3" t="s">
        <v>168</v>
      </c>
      <c r="O111">
        <v>1482.05</v>
      </c>
      <c r="P111">
        <v>2.0760000000000001</v>
      </c>
      <c r="Q111" s="1"/>
      <c r="S111" s="1"/>
    </row>
    <row r="112" spans="1:19" x14ac:dyDescent="0.25">
      <c r="A112" s="1"/>
      <c r="B112" s="1">
        <v>44531</v>
      </c>
      <c r="C112" s="2">
        <v>55200</v>
      </c>
      <c r="D112">
        <v>49000</v>
      </c>
      <c r="E112" s="2">
        <v>82900</v>
      </c>
      <c r="F112">
        <v>86062.2</v>
      </c>
      <c r="G112" s="2">
        <v>98200</v>
      </c>
      <c r="H112">
        <v>52400</v>
      </c>
      <c r="I112" s="2">
        <v>61100</v>
      </c>
      <c r="J112">
        <v>14000</v>
      </c>
      <c r="K112" s="3">
        <v>87022.926000000007</v>
      </c>
      <c r="L112">
        <v>106000</v>
      </c>
      <c r="M112" s="1"/>
      <c r="N112" s="3" t="s">
        <v>169</v>
      </c>
      <c r="O112">
        <v>1485.19</v>
      </c>
      <c r="P112">
        <v>2.0960000000000001</v>
      </c>
      <c r="Q112" s="1"/>
      <c r="S112" s="1"/>
    </row>
    <row r="113" spans="1:19" x14ac:dyDescent="0.25">
      <c r="A113" s="1"/>
      <c r="B113" s="1">
        <v>44530</v>
      </c>
      <c r="C113" s="2">
        <v>55900</v>
      </c>
      <c r="D113">
        <v>48950</v>
      </c>
      <c r="E113" s="2">
        <v>84600</v>
      </c>
      <c r="F113">
        <v>86160.556800000006</v>
      </c>
      <c r="G113" s="2">
        <v>97100</v>
      </c>
      <c r="H113">
        <v>51800</v>
      </c>
      <c r="I113" s="2">
        <v>61000</v>
      </c>
      <c r="J113">
        <v>13500</v>
      </c>
      <c r="K113" s="3">
        <v>83969.49</v>
      </c>
      <c r="L113">
        <v>105000</v>
      </c>
      <c r="M113" s="1"/>
      <c r="N113" s="3" t="s">
        <v>170</v>
      </c>
      <c r="O113">
        <v>1478.44</v>
      </c>
      <c r="P113">
        <v>2.0819999999999999</v>
      </c>
      <c r="Q113" s="1"/>
      <c r="S113" s="1"/>
    </row>
    <row r="114" spans="1:19" x14ac:dyDescent="0.25">
      <c r="A114" s="1"/>
      <c r="B114" s="1">
        <v>44529</v>
      </c>
      <c r="C114" s="2">
        <v>55300</v>
      </c>
      <c r="D114">
        <v>48400</v>
      </c>
      <c r="E114" s="2">
        <v>84800</v>
      </c>
      <c r="F114">
        <v>86062.2</v>
      </c>
      <c r="G114" s="2">
        <v>98100</v>
      </c>
      <c r="H114">
        <v>52300</v>
      </c>
      <c r="I114" s="2">
        <v>62000</v>
      </c>
      <c r="J114">
        <v>13450</v>
      </c>
      <c r="K114" s="3">
        <v>84122.161800000002</v>
      </c>
      <c r="L114">
        <v>105300</v>
      </c>
      <c r="M114" s="1"/>
      <c r="N114" s="3" t="s">
        <v>171</v>
      </c>
      <c r="O114">
        <v>1484.84</v>
      </c>
      <c r="P114">
        <v>2.0649999999999999</v>
      </c>
      <c r="Q114" s="1"/>
      <c r="S114" s="1"/>
    </row>
    <row r="115" spans="1:19" x14ac:dyDescent="0.25">
      <c r="A115" s="1"/>
      <c r="B115" s="1">
        <v>44526</v>
      </c>
      <c r="C115" s="2">
        <v>53500</v>
      </c>
      <c r="D115">
        <v>49050</v>
      </c>
      <c r="E115" s="2">
        <v>83300</v>
      </c>
      <c r="F115">
        <v>86849.054399999994</v>
      </c>
      <c r="G115" s="2">
        <v>98900</v>
      </c>
      <c r="H115">
        <v>54000</v>
      </c>
      <c r="I115" s="2">
        <v>62200</v>
      </c>
      <c r="J115">
        <v>13550</v>
      </c>
      <c r="K115" s="3">
        <v>84503.8413</v>
      </c>
      <c r="L115">
        <v>98500</v>
      </c>
      <c r="M115" s="1"/>
      <c r="N115" s="3" t="s">
        <v>172</v>
      </c>
      <c r="O115">
        <v>1493.03</v>
      </c>
      <c r="P115">
        <v>2.0680000000000001</v>
      </c>
      <c r="Q115" s="1"/>
      <c r="S115" s="1"/>
    </row>
    <row r="116" spans="1:19" x14ac:dyDescent="0.25">
      <c r="A116" s="1"/>
      <c r="B116" s="1">
        <v>44525</v>
      </c>
      <c r="C116" s="2">
        <v>55000</v>
      </c>
      <c r="D116">
        <v>49250</v>
      </c>
      <c r="E116" s="2">
        <v>83900</v>
      </c>
      <c r="F116">
        <v>86062.2</v>
      </c>
      <c r="G116" s="2">
        <v>100000</v>
      </c>
      <c r="H116">
        <v>54900</v>
      </c>
      <c r="I116" s="2">
        <v>63100</v>
      </c>
      <c r="J116">
        <v>13850</v>
      </c>
      <c r="K116" s="3">
        <v>83206.130999999994</v>
      </c>
      <c r="L116">
        <v>94000</v>
      </c>
      <c r="M116" s="1"/>
      <c r="N116" s="3" t="s">
        <v>173</v>
      </c>
      <c r="O116">
        <v>1500.81</v>
      </c>
      <c r="P116">
        <v>2.0760000000000001</v>
      </c>
      <c r="Q116" s="1"/>
      <c r="S116" s="1"/>
    </row>
    <row r="117" spans="1:19" x14ac:dyDescent="0.25">
      <c r="A117" s="1"/>
      <c r="B117" s="1">
        <v>44524</v>
      </c>
      <c r="C117" s="2">
        <v>53200</v>
      </c>
      <c r="D117">
        <v>48650</v>
      </c>
      <c r="E117" s="2">
        <v>83700</v>
      </c>
      <c r="F117">
        <v>86062.2</v>
      </c>
      <c r="G117" s="2">
        <v>97900</v>
      </c>
      <c r="H117">
        <v>55500</v>
      </c>
      <c r="I117" s="2">
        <v>62800</v>
      </c>
      <c r="J117">
        <v>13600</v>
      </c>
      <c r="K117" s="3">
        <v>81221.397599999997</v>
      </c>
      <c r="L117">
        <v>94100</v>
      </c>
      <c r="M117" s="1"/>
      <c r="N117" s="3" t="s">
        <v>174</v>
      </c>
      <c r="O117">
        <v>1488.87</v>
      </c>
      <c r="P117">
        <v>2.0819999999999999</v>
      </c>
      <c r="Q117" s="1"/>
      <c r="S117" s="1"/>
    </row>
    <row r="118" spans="1:19" x14ac:dyDescent="0.25">
      <c r="A118" s="1"/>
      <c r="B118" s="1">
        <v>44523</v>
      </c>
      <c r="C118" s="2">
        <v>52000</v>
      </c>
      <c r="D118">
        <v>49550</v>
      </c>
      <c r="E118" s="2">
        <v>82500</v>
      </c>
      <c r="F118">
        <v>84881.918399999995</v>
      </c>
      <c r="G118" s="2">
        <v>96600</v>
      </c>
      <c r="H118">
        <v>52600</v>
      </c>
      <c r="I118" s="2">
        <v>62400</v>
      </c>
      <c r="J118">
        <v>13800</v>
      </c>
      <c r="K118" s="3">
        <v>81068.7258</v>
      </c>
      <c r="L118">
        <v>94800</v>
      </c>
      <c r="M118" s="1"/>
      <c r="N118" s="3" t="s">
        <v>175</v>
      </c>
      <c r="O118">
        <v>1463.63</v>
      </c>
      <c r="P118">
        <v>2.056</v>
      </c>
      <c r="Q118" s="1"/>
      <c r="S118" s="1"/>
    </row>
    <row r="119" spans="1:19" x14ac:dyDescent="0.25">
      <c r="A119" s="1"/>
      <c r="B119" s="1">
        <v>44522</v>
      </c>
      <c r="C119" s="2">
        <v>48600</v>
      </c>
      <c r="D119">
        <v>48650</v>
      </c>
      <c r="E119" s="2">
        <v>81000</v>
      </c>
      <c r="F119">
        <v>84783.561600000001</v>
      </c>
      <c r="G119" s="2">
        <v>95000</v>
      </c>
      <c r="H119">
        <v>53100</v>
      </c>
      <c r="I119" s="2">
        <v>60200</v>
      </c>
      <c r="J119">
        <v>13050</v>
      </c>
      <c r="K119" s="3">
        <v>77938.953900000008</v>
      </c>
      <c r="L119">
        <v>94800</v>
      </c>
      <c r="M119" s="1"/>
      <c r="N119" s="3" t="s">
        <v>176</v>
      </c>
      <c r="O119">
        <v>1447.25</v>
      </c>
      <c r="P119">
        <v>2.0619999999999998</v>
      </c>
      <c r="Q119" s="1"/>
      <c r="S119" s="1"/>
    </row>
    <row r="120" spans="1:19" x14ac:dyDescent="0.25">
      <c r="A120" s="1"/>
      <c r="B120" s="1">
        <v>44519</v>
      </c>
      <c r="C120" s="2">
        <v>48500</v>
      </c>
      <c r="D120">
        <v>48000</v>
      </c>
      <c r="E120" s="2">
        <v>80500</v>
      </c>
      <c r="F120">
        <v>84685.204800000007</v>
      </c>
      <c r="G120" s="2">
        <v>95300</v>
      </c>
      <c r="H120">
        <v>52300</v>
      </c>
      <c r="I120" s="2">
        <v>61100</v>
      </c>
      <c r="J120">
        <v>13950</v>
      </c>
      <c r="K120" s="3">
        <v>78015.289799999999</v>
      </c>
      <c r="L120">
        <v>94800</v>
      </c>
      <c r="M120" s="1"/>
      <c r="N120" s="3" t="s">
        <v>177</v>
      </c>
      <c r="O120">
        <v>1452.35</v>
      </c>
      <c r="P120">
        <v>2.0489999999999999</v>
      </c>
      <c r="Q120" s="1"/>
      <c r="S120" s="1"/>
    </row>
    <row r="121" spans="1:19" x14ac:dyDescent="0.25">
      <c r="A121" s="1"/>
      <c r="B121" s="1">
        <v>44518</v>
      </c>
      <c r="C121" s="2">
        <v>49050</v>
      </c>
      <c r="D121">
        <v>49950</v>
      </c>
      <c r="E121" s="2">
        <v>82800</v>
      </c>
      <c r="F121">
        <v>86553.983999999997</v>
      </c>
      <c r="G121" s="2">
        <v>96500</v>
      </c>
      <c r="H121">
        <v>51500</v>
      </c>
      <c r="I121" s="2">
        <v>64200</v>
      </c>
      <c r="J121">
        <v>14650</v>
      </c>
      <c r="K121" s="3">
        <v>78396.969299999997</v>
      </c>
      <c r="L121">
        <v>94500</v>
      </c>
      <c r="M121" s="1"/>
      <c r="N121" s="3" t="s">
        <v>178</v>
      </c>
      <c r="O121">
        <v>1469.83</v>
      </c>
      <c r="P121">
        <v>2.0649999999999999</v>
      </c>
      <c r="Q121" s="1"/>
      <c r="S121" s="1"/>
    </row>
    <row r="122" spans="1:19" x14ac:dyDescent="0.25">
      <c r="A122" s="1"/>
      <c r="B122" s="1">
        <v>44517</v>
      </c>
      <c r="C122" s="2">
        <v>45850</v>
      </c>
      <c r="D122">
        <v>51400</v>
      </c>
      <c r="E122" s="2">
        <v>83500</v>
      </c>
      <c r="F122">
        <v>87340.838399999993</v>
      </c>
      <c r="G122" s="2">
        <v>98300</v>
      </c>
      <c r="H122">
        <v>52200</v>
      </c>
      <c r="I122" s="2">
        <v>64200</v>
      </c>
      <c r="J122">
        <v>14150</v>
      </c>
      <c r="K122" s="3">
        <v>78778.648799999995</v>
      </c>
      <c r="L122">
        <v>96300</v>
      </c>
      <c r="M122" s="1"/>
      <c r="N122" s="3" t="s">
        <v>179</v>
      </c>
      <c r="O122">
        <v>1475.85</v>
      </c>
      <c r="P122">
        <v>2.0569999999999999</v>
      </c>
      <c r="Q122" s="1"/>
      <c r="S122" s="1"/>
    </row>
    <row r="123" spans="1:19" x14ac:dyDescent="0.25">
      <c r="A123" s="1"/>
      <c r="B123" s="1">
        <v>44516</v>
      </c>
      <c r="C123" s="2">
        <v>44750</v>
      </c>
      <c r="D123">
        <v>52000</v>
      </c>
      <c r="E123" s="2">
        <v>83000</v>
      </c>
      <c r="F123">
        <v>87144.124800000005</v>
      </c>
      <c r="G123" s="2">
        <v>98300</v>
      </c>
      <c r="H123">
        <v>52000</v>
      </c>
      <c r="I123" s="2">
        <v>64600</v>
      </c>
      <c r="J123">
        <v>14050</v>
      </c>
      <c r="K123" s="3">
        <v>78702.312900000004</v>
      </c>
      <c r="L123">
        <v>94800</v>
      </c>
      <c r="M123" s="1"/>
      <c r="N123" s="3" t="s">
        <v>180</v>
      </c>
      <c r="O123">
        <v>1466.45</v>
      </c>
      <c r="P123">
        <v>2.056</v>
      </c>
      <c r="Q123" s="1"/>
      <c r="S123" s="1"/>
    </row>
    <row r="124" spans="1:19" x14ac:dyDescent="0.25">
      <c r="A124" s="1"/>
      <c r="B124" s="1">
        <v>44515</v>
      </c>
      <c r="C124" s="2">
        <v>45800</v>
      </c>
      <c r="D124">
        <v>53600</v>
      </c>
      <c r="E124" s="2">
        <v>84000</v>
      </c>
      <c r="F124">
        <v>87537.551999999996</v>
      </c>
      <c r="G124" s="2">
        <v>97300</v>
      </c>
      <c r="H124">
        <v>52000</v>
      </c>
      <c r="I124" s="2">
        <v>62700</v>
      </c>
      <c r="J124">
        <v>13850</v>
      </c>
      <c r="K124" s="3">
        <v>79083.992400000003</v>
      </c>
      <c r="L124">
        <v>95000</v>
      </c>
      <c r="M124" s="1"/>
      <c r="N124" s="3" t="s">
        <v>181</v>
      </c>
      <c r="O124">
        <v>1476.57</v>
      </c>
      <c r="P124">
        <v>2.0750000000000002</v>
      </c>
      <c r="Q124" s="1"/>
      <c r="S124" s="1"/>
    </row>
    <row r="125" spans="1:19" x14ac:dyDescent="0.25">
      <c r="A125" s="1"/>
      <c r="B125" s="1">
        <v>44512</v>
      </c>
      <c r="C125" s="2">
        <v>44600</v>
      </c>
      <c r="D125">
        <v>54600</v>
      </c>
      <c r="E125" s="2">
        <v>82000</v>
      </c>
      <c r="F125">
        <v>87832.622399999993</v>
      </c>
      <c r="G125" s="2">
        <v>98000</v>
      </c>
      <c r="H125">
        <v>52500</v>
      </c>
      <c r="I125" s="2">
        <v>62800</v>
      </c>
      <c r="J125">
        <v>12950</v>
      </c>
      <c r="K125" s="3">
        <v>80916.054000000004</v>
      </c>
      <c r="L125">
        <v>94500</v>
      </c>
      <c r="M125" s="1"/>
      <c r="N125" s="3" t="s">
        <v>182</v>
      </c>
      <c r="O125">
        <v>1473.37</v>
      </c>
      <c r="P125">
        <v>2.0920000000000001</v>
      </c>
      <c r="Q125" s="1"/>
      <c r="S125" s="1"/>
    </row>
    <row r="126" spans="1:19" x14ac:dyDescent="0.25">
      <c r="A126" s="1"/>
      <c r="B126" s="1">
        <v>44511</v>
      </c>
      <c r="C126" s="2">
        <v>44150</v>
      </c>
      <c r="D126">
        <v>54000</v>
      </c>
      <c r="E126" s="2">
        <v>81500</v>
      </c>
      <c r="F126">
        <v>88127.692800000004</v>
      </c>
      <c r="G126" s="2">
        <v>96000</v>
      </c>
      <c r="H126">
        <v>51500</v>
      </c>
      <c r="I126" s="2">
        <v>63200</v>
      </c>
      <c r="J126">
        <v>12900</v>
      </c>
      <c r="K126" s="3">
        <v>80534.374500000005</v>
      </c>
      <c r="L126">
        <v>94800</v>
      </c>
      <c r="M126" s="1"/>
      <c r="N126" s="3" t="s">
        <v>183</v>
      </c>
      <c r="O126">
        <v>1462.35</v>
      </c>
      <c r="P126">
        <v>2.0960000000000001</v>
      </c>
      <c r="Q126" s="1"/>
      <c r="S126" s="1"/>
    </row>
    <row r="127" spans="1:19" x14ac:dyDescent="0.25">
      <c r="A127" s="1"/>
      <c r="B127" s="1">
        <v>44510</v>
      </c>
      <c r="C127" s="2">
        <v>44700</v>
      </c>
      <c r="D127">
        <v>55300</v>
      </c>
      <c r="E127" s="2">
        <v>82600</v>
      </c>
      <c r="F127">
        <v>88226.049599999998</v>
      </c>
      <c r="G127" s="2">
        <v>97000</v>
      </c>
      <c r="H127">
        <v>51700</v>
      </c>
      <c r="I127" s="2">
        <v>64500</v>
      </c>
      <c r="J127">
        <v>13100</v>
      </c>
      <c r="K127" s="3">
        <v>79389.335999999996</v>
      </c>
      <c r="L127">
        <v>94900</v>
      </c>
      <c r="M127" s="1"/>
      <c r="N127" s="3" t="s">
        <v>184</v>
      </c>
      <c r="O127">
        <v>1465.02</v>
      </c>
      <c r="P127">
        <v>2.1070000000000002</v>
      </c>
      <c r="Q127" s="1"/>
      <c r="S127" s="1"/>
    </row>
    <row r="128" spans="1:19" x14ac:dyDescent="0.25">
      <c r="A128" s="1"/>
      <c r="B128" s="1">
        <v>44509</v>
      </c>
      <c r="C128" s="2">
        <v>44300</v>
      </c>
      <c r="D128">
        <v>56500</v>
      </c>
      <c r="E128" s="2">
        <v>83000</v>
      </c>
      <c r="F128">
        <v>88324.406399999993</v>
      </c>
      <c r="G128" s="2">
        <v>96400</v>
      </c>
      <c r="H128">
        <v>52300</v>
      </c>
      <c r="I128" s="2">
        <v>64800</v>
      </c>
      <c r="J128">
        <v>12850</v>
      </c>
      <c r="K128" s="3">
        <v>78625.976999999999</v>
      </c>
      <c r="L128">
        <v>94900</v>
      </c>
      <c r="M128" s="1"/>
      <c r="N128" s="3" t="s">
        <v>185</v>
      </c>
      <c r="O128">
        <v>1461.5</v>
      </c>
      <c r="P128">
        <v>2.1070000000000002</v>
      </c>
      <c r="Q128" s="1"/>
      <c r="S128" s="1"/>
    </row>
    <row r="129" spans="1:19" x14ac:dyDescent="0.25">
      <c r="A129" s="1"/>
      <c r="B129" s="1">
        <v>44508</v>
      </c>
      <c r="C129" s="2">
        <v>44500</v>
      </c>
      <c r="D129">
        <v>56800</v>
      </c>
      <c r="E129" s="2">
        <v>82400</v>
      </c>
      <c r="F129">
        <v>89307.974400000006</v>
      </c>
      <c r="G129" s="2">
        <v>97400</v>
      </c>
      <c r="H129">
        <v>52600</v>
      </c>
      <c r="I129" s="2">
        <v>63500</v>
      </c>
      <c r="J129">
        <v>13100</v>
      </c>
      <c r="K129" s="3">
        <v>79847.3514</v>
      </c>
      <c r="L129">
        <v>94900</v>
      </c>
      <c r="M129" s="1"/>
      <c r="N129" s="3" t="s">
        <v>186</v>
      </c>
      <c r="O129">
        <v>1467.57</v>
      </c>
      <c r="P129">
        <v>2.0990000000000002</v>
      </c>
      <c r="Q129" s="1"/>
      <c r="S129" s="1"/>
    </row>
    <row r="130" spans="1:19" x14ac:dyDescent="0.25">
      <c r="A130" s="1"/>
      <c r="B130" s="1">
        <v>44505</v>
      </c>
      <c r="C130" s="2">
        <v>42900</v>
      </c>
      <c r="D130">
        <v>56600</v>
      </c>
      <c r="E130" s="2">
        <v>82000</v>
      </c>
      <c r="F130">
        <v>87734.265599999999</v>
      </c>
      <c r="G130" s="2">
        <v>97600</v>
      </c>
      <c r="H130">
        <v>53000</v>
      </c>
      <c r="I130" s="2">
        <v>63101.504000000001</v>
      </c>
      <c r="J130">
        <v>13000</v>
      </c>
      <c r="K130" s="3">
        <v>80152.695000000007</v>
      </c>
      <c r="L130">
        <v>95000</v>
      </c>
      <c r="M130" s="1"/>
      <c r="N130" s="3" t="s">
        <v>187</v>
      </c>
      <c r="O130">
        <v>1456.51</v>
      </c>
      <c r="P130">
        <v>2.1339999999999999</v>
      </c>
      <c r="Q130" s="1"/>
      <c r="S130" s="1"/>
    </row>
    <row r="131" spans="1:19" x14ac:dyDescent="0.25">
      <c r="A131" s="1"/>
      <c r="B131" s="1">
        <v>44504</v>
      </c>
      <c r="C131" s="2">
        <v>43000</v>
      </c>
      <c r="D131">
        <v>56300</v>
      </c>
      <c r="E131" s="2">
        <v>82700</v>
      </c>
      <c r="F131">
        <v>86947.411200000002</v>
      </c>
      <c r="G131" s="2">
        <v>96000</v>
      </c>
      <c r="H131">
        <v>53300</v>
      </c>
      <c r="I131" s="2">
        <v>62608.523499999996</v>
      </c>
      <c r="J131">
        <v>12650</v>
      </c>
      <c r="K131" s="3">
        <v>79389.335999999996</v>
      </c>
      <c r="L131">
        <v>95000</v>
      </c>
      <c r="M131" s="1"/>
      <c r="N131" s="3" t="s">
        <v>188</v>
      </c>
      <c r="O131">
        <v>1448.34</v>
      </c>
      <c r="P131">
        <v>2.1360000000000001</v>
      </c>
      <c r="Q131" s="1"/>
      <c r="S131" s="1"/>
    </row>
    <row r="132" spans="1:19" x14ac:dyDescent="0.25">
      <c r="A132" s="1"/>
      <c r="B132" s="1">
        <v>44503</v>
      </c>
      <c r="C132" s="2">
        <v>41700</v>
      </c>
      <c r="D132">
        <v>55600</v>
      </c>
      <c r="E132" s="2">
        <v>82900</v>
      </c>
      <c r="F132">
        <v>86750.6976</v>
      </c>
      <c r="G132" s="2">
        <v>96100</v>
      </c>
      <c r="H132">
        <v>53700</v>
      </c>
      <c r="I132" s="2">
        <v>62608.523499999996</v>
      </c>
      <c r="J132">
        <v>12600</v>
      </c>
      <c r="K132" s="3">
        <v>80305.366800000003</v>
      </c>
      <c r="L132">
        <v>95300</v>
      </c>
      <c r="M132" s="1"/>
      <c r="N132" s="3" t="s">
        <v>189</v>
      </c>
      <c r="O132">
        <v>1444.3</v>
      </c>
      <c r="P132">
        <v>2.1579999999999999</v>
      </c>
      <c r="Q132" s="1"/>
      <c r="S132" s="1"/>
    </row>
    <row r="133" spans="1:19" x14ac:dyDescent="0.25">
      <c r="A133" s="1"/>
      <c r="B133" s="1">
        <v>44502</v>
      </c>
      <c r="C133" s="2">
        <v>42350</v>
      </c>
      <c r="D133">
        <v>55500</v>
      </c>
      <c r="E133" s="2">
        <v>85000</v>
      </c>
      <c r="F133">
        <v>87734.265599999999</v>
      </c>
      <c r="G133" s="2">
        <v>96100</v>
      </c>
      <c r="H133">
        <v>51600</v>
      </c>
      <c r="I133" s="2">
        <v>63890.272799999999</v>
      </c>
      <c r="J133">
        <v>12850</v>
      </c>
      <c r="K133" s="3">
        <v>82519.107900000003</v>
      </c>
      <c r="L133">
        <v>95800</v>
      </c>
      <c r="M133" s="1"/>
      <c r="N133" s="3" t="s">
        <v>190</v>
      </c>
      <c r="O133">
        <v>1452.46</v>
      </c>
      <c r="P133">
        <v>2.153</v>
      </c>
      <c r="Q133" s="1"/>
      <c r="S133" s="1"/>
    </row>
    <row r="134" spans="1:19" x14ac:dyDescent="0.25">
      <c r="A134" s="1"/>
      <c r="B134" s="1">
        <v>44501</v>
      </c>
      <c r="C134" s="2">
        <v>41400</v>
      </c>
      <c r="D134">
        <v>55700</v>
      </c>
      <c r="E134" s="2">
        <v>84300</v>
      </c>
      <c r="F134">
        <v>88521.12</v>
      </c>
      <c r="G134" s="2">
        <v>95800</v>
      </c>
      <c r="H134">
        <v>51600</v>
      </c>
      <c r="I134" s="2">
        <v>63200.100099999996</v>
      </c>
      <c r="J134">
        <v>13100</v>
      </c>
      <c r="K134" s="3">
        <v>83664.146399999998</v>
      </c>
      <c r="L134">
        <v>95800</v>
      </c>
      <c r="M134" s="1"/>
      <c r="N134" s="3" t="s">
        <v>191</v>
      </c>
      <c r="O134">
        <v>1438.97</v>
      </c>
      <c r="P134">
        <v>2.1589999999999998</v>
      </c>
      <c r="Q134" s="1"/>
      <c r="S134" s="1"/>
    </row>
    <row r="135" spans="1:19" x14ac:dyDescent="0.25">
      <c r="A135" s="1"/>
      <c r="B135" s="1">
        <v>44498</v>
      </c>
      <c r="C135" s="2">
        <v>40500</v>
      </c>
      <c r="D135">
        <v>57100</v>
      </c>
      <c r="E135" s="2">
        <v>85500</v>
      </c>
      <c r="F135">
        <v>89209.617599999998</v>
      </c>
      <c r="G135" s="2">
        <v>96900</v>
      </c>
      <c r="H135">
        <v>51600</v>
      </c>
      <c r="I135" s="2">
        <v>63791.676699999996</v>
      </c>
      <c r="J135">
        <v>12650</v>
      </c>
      <c r="K135" s="3">
        <v>83435.138699999996</v>
      </c>
      <c r="L135">
        <v>95800</v>
      </c>
      <c r="M135" s="1"/>
      <c r="N135" s="3" t="s">
        <v>192</v>
      </c>
      <c r="O135">
        <v>1444.27</v>
      </c>
      <c r="P135">
        <v>2.1160000000000001</v>
      </c>
      <c r="Q135" s="1"/>
      <c r="S135" s="1"/>
    </row>
    <row r="136" spans="1:19" x14ac:dyDescent="0.25">
      <c r="A136" s="1"/>
      <c r="B136" s="1">
        <v>44497</v>
      </c>
      <c r="C136" s="2">
        <v>40800</v>
      </c>
      <c r="D136">
        <v>58000</v>
      </c>
      <c r="E136" s="2">
        <v>81000</v>
      </c>
      <c r="F136">
        <v>89111.260800000004</v>
      </c>
      <c r="G136" s="2">
        <v>98000</v>
      </c>
      <c r="H136">
        <v>51800</v>
      </c>
      <c r="I136" s="2">
        <v>64679.041599999997</v>
      </c>
      <c r="J136">
        <v>12750</v>
      </c>
      <c r="K136" s="3">
        <v>82290.100200000001</v>
      </c>
      <c r="L136">
        <v>95000</v>
      </c>
      <c r="M136" s="1"/>
      <c r="N136" s="3" t="s">
        <v>193</v>
      </c>
      <c r="O136">
        <v>1438.01</v>
      </c>
      <c r="P136">
        <v>2.1139999999999999</v>
      </c>
      <c r="Q136" s="1"/>
      <c r="S136" s="1"/>
    </row>
    <row r="137" spans="1:19" x14ac:dyDescent="0.25">
      <c r="A137" s="1"/>
      <c r="B137" s="1">
        <v>44496</v>
      </c>
      <c r="C137" s="2">
        <v>40400</v>
      </c>
      <c r="D137">
        <v>57900</v>
      </c>
      <c r="E137" s="2">
        <v>81000</v>
      </c>
      <c r="F137">
        <v>88914.547200000001</v>
      </c>
      <c r="G137" s="2">
        <v>98200</v>
      </c>
      <c r="H137">
        <v>51500</v>
      </c>
      <c r="I137" s="2">
        <v>63988.868900000001</v>
      </c>
      <c r="J137">
        <v>12400</v>
      </c>
      <c r="K137" s="3">
        <v>79313.000100000005</v>
      </c>
      <c r="L137">
        <v>95000</v>
      </c>
      <c r="M137" s="1"/>
      <c r="N137" s="3" t="s">
        <v>194</v>
      </c>
      <c r="O137">
        <v>1423.02</v>
      </c>
      <c r="P137">
        <v>2.1280000000000001</v>
      </c>
      <c r="Q137" s="1"/>
      <c r="S137" s="1"/>
    </row>
    <row r="138" spans="1:19" x14ac:dyDescent="0.25">
      <c r="A138" s="1"/>
      <c r="B138" s="1">
        <v>44495</v>
      </c>
      <c r="C138" s="2">
        <v>38800</v>
      </c>
      <c r="D138">
        <v>56300</v>
      </c>
      <c r="E138" s="2">
        <v>78700</v>
      </c>
      <c r="F138">
        <v>88127.692800000004</v>
      </c>
      <c r="G138" s="2">
        <v>96900</v>
      </c>
      <c r="H138">
        <v>51000</v>
      </c>
      <c r="I138" s="2">
        <v>63397.292300000001</v>
      </c>
      <c r="J138">
        <v>12350</v>
      </c>
      <c r="K138" s="3">
        <v>78854.984700000001</v>
      </c>
      <c r="L138">
        <v>92200</v>
      </c>
      <c r="M138" s="1"/>
      <c r="N138" s="3" t="s">
        <v>195</v>
      </c>
      <c r="O138">
        <v>1391.63</v>
      </c>
      <c r="P138">
        <v>2.1139999999999999</v>
      </c>
      <c r="Q138" s="1"/>
      <c r="S138" s="1"/>
    </row>
    <row r="139" spans="1:19" x14ac:dyDescent="0.25">
      <c r="A139" s="1"/>
      <c r="B139" s="1">
        <v>44494</v>
      </c>
      <c r="C139" s="2">
        <v>38300</v>
      </c>
      <c r="D139">
        <v>55100</v>
      </c>
      <c r="E139" s="2">
        <v>78500</v>
      </c>
      <c r="F139">
        <v>88619.476800000004</v>
      </c>
      <c r="G139" s="2">
        <v>94900</v>
      </c>
      <c r="H139">
        <v>50900</v>
      </c>
      <c r="I139" s="2">
        <v>63594.484499999999</v>
      </c>
      <c r="J139">
        <v>12250</v>
      </c>
      <c r="K139" s="3">
        <v>79236.664199999999</v>
      </c>
      <c r="L139">
        <v>92100</v>
      </c>
      <c r="M139" s="1"/>
      <c r="N139" s="3" t="s">
        <v>196</v>
      </c>
      <c r="O139">
        <v>1385.4</v>
      </c>
      <c r="P139">
        <v>2.1080000000000001</v>
      </c>
      <c r="Q139" s="1"/>
      <c r="S139" s="1"/>
    </row>
    <row r="140" spans="1:19" x14ac:dyDescent="0.25">
      <c r="A140" s="1"/>
      <c r="B140" s="1">
        <v>44491</v>
      </c>
      <c r="C140" s="2">
        <v>39200</v>
      </c>
      <c r="D140">
        <v>56700</v>
      </c>
      <c r="E140" s="2">
        <v>78000</v>
      </c>
      <c r="F140">
        <v>89012.903999999995</v>
      </c>
      <c r="G140" s="2">
        <v>96200</v>
      </c>
      <c r="H140">
        <v>52300</v>
      </c>
      <c r="I140" s="2">
        <v>59453.448299999996</v>
      </c>
      <c r="J140">
        <v>12100</v>
      </c>
      <c r="K140" s="3">
        <v>78854.984700000001</v>
      </c>
      <c r="L140">
        <v>91800</v>
      </c>
      <c r="M140" s="1"/>
      <c r="N140" s="3" t="s">
        <v>197</v>
      </c>
      <c r="O140">
        <v>1389.24</v>
      </c>
      <c r="P140">
        <v>2.1139999999999999</v>
      </c>
      <c r="Q140" s="1"/>
      <c r="S140" s="1"/>
    </row>
    <row r="141" spans="1:19" x14ac:dyDescent="0.25">
      <c r="A141" s="1"/>
      <c r="B141" s="1">
        <v>44490</v>
      </c>
      <c r="C141" s="2">
        <v>39700</v>
      </c>
      <c r="D141">
        <v>57200</v>
      </c>
      <c r="E141" s="2">
        <v>77900</v>
      </c>
      <c r="F141">
        <v>87635.908800000005</v>
      </c>
      <c r="G141" s="2">
        <v>96700</v>
      </c>
      <c r="H141">
        <v>52900</v>
      </c>
      <c r="I141" s="2">
        <v>59157.659999999996</v>
      </c>
      <c r="J141">
        <v>12050</v>
      </c>
      <c r="K141" s="3">
        <v>77862.618000000002</v>
      </c>
      <c r="L141">
        <v>91000</v>
      </c>
      <c r="M141" s="1"/>
      <c r="N141" s="3" t="s">
        <v>198</v>
      </c>
      <c r="O141">
        <v>1384.77</v>
      </c>
      <c r="P141">
        <v>2.1309999999999998</v>
      </c>
      <c r="Q141" s="1"/>
      <c r="S141" s="1"/>
    </row>
    <row r="142" spans="1:19" x14ac:dyDescent="0.25">
      <c r="A142" s="1"/>
      <c r="B142" s="1">
        <v>44489</v>
      </c>
      <c r="C142" s="2">
        <v>40300</v>
      </c>
      <c r="D142">
        <v>56900</v>
      </c>
      <c r="E142" s="2">
        <v>78800</v>
      </c>
      <c r="F142">
        <v>88521.12</v>
      </c>
      <c r="G142" s="2">
        <v>97600</v>
      </c>
      <c r="H142">
        <v>53200</v>
      </c>
      <c r="I142" s="2">
        <v>59650.640500000001</v>
      </c>
      <c r="J142">
        <v>12300</v>
      </c>
      <c r="K142" s="3">
        <v>78091.625700000004</v>
      </c>
      <c r="L142">
        <v>92300</v>
      </c>
      <c r="M142" s="1"/>
      <c r="N142" s="3" t="s">
        <v>199</v>
      </c>
      <c r="O142">
        <v>1393.8</v>
      </c>
      <c r="P142">
        <v>2.14</v>
      </c>
      <c r="Q142" s="1"/>
      <c r="S142" s="1"/>
    </row>
    <row r="143" spans="1:19" x14ac:dyDescent="0.25">
      <c r="A143" s="1"/>
      <c r="B143" s="1">
        <v>44488</v>
      </c>
      <c r="C143" s="2">
        <v>40900</v>
      </c>
      <c r="D143">
        <v>57200</v>
      </c>
      <c r="E143" s="2">
        <v>79400</v>
      </c>
      <c r="F143">
        <v>88816.190400000007</v>
      </c>
      <c r="G143" s="2">
        <v>98600</v>
      </c>
      <c r="H143">
        <v>52700</v>
      </c>
      <c r="I143" s="2">
        <v>60538.005400000002</v>
      </c>
      <c r="J143">
        <v>12300</v>
      </c>
      <c r="K143" s="3">
        <v>78320.633400000006</v>
      </c>
      <c r="L143">
        <v>92400</v>
      </c>
      <c r="M143" s="1"/>
      <c r="N143" s="3" t="s">
        <v>200</v>
      </c>
      <c r="O143">
        <v>1395.33</v>
      </c>
      <c r="P143">
        <v>2.13</v>
      </c>
      <c r="Q143" s="1"/>
      <c r="S143" s="1"/>
    </row>
    <row r="144" spans="1:19" x14ac:dyDescent="0.25">
      <c r="A144" s="1"/>
      <c r="B144" s="1">
        <v>44487</v>
      </c>
      <c r="C144" s="2">
        <v>40850</v>
      </c>
      <c r="D144">
        <v>57900</v>
      </c>
      <c r="E144" s="2">
        <v>78900</v>
      </c>
      <c r="F144">
        <v>88324.406399999993</v>
      </c>
      <c r="G144" s="2">
        <v>99000</v>
      </c>
      <c r="H144">
        <v>52900</v>
      </c>
      <c r="I144" s="2">
        <v>58763.275600000001</v>
      </c>
      <c r="J144">
        <v>12350</v>
      </c>
      <c r="K144" s="3">
        <v>77633.6103</v>
      </c>
      <c r="L144">
        <v>92600</v>
      </c>
      <c r="M144" s="1"/>
      <c r="N144" s="3" t="s">
        <v>201</v>
      </c>
      <c r="O144">
        <v>1395.53</v>
      </c>
      <c r="P144">
        <v>2.125</v>
      </c>
      <c r="Q144" s="1"/>
      <c r="S144" s="1"/>
    </row>
    <row r="145" spans="1:19" x14ac:dyDescent="0.25">
      <c r="A145" s="1"/>
      <c r="B145" s="1">
        <v>44484</v>
      </c>
      <c r="C145" s="2">
        <v>40750</v>
      </c>
      <c r="D145">
        <v>57300</v>
      </c>
      <c r="E145" s="2">
        <v>78700</v>
      </c>
      <c r="F145">
        <v>88521.12</v>
      </c>
      <c r="G145" s="2">
        <v>98900</v>
      </c>
      <c r="H145">
        <v>52600</v>
      </c>
      <c r="I145" s="2">
        <v>58960.467799999999</v>
      </c>
      <c r="J145">
        <v>12300</v>
      </c>
      <c r="K145" s="3">
        <v>77862.618000000002</v>
      </c>
      <c r="L145">
        <v>92600</v>
      </c>
      <c r="M145" s="1"/>
      <c r="N145" s="3" t="s">
        <v>202</v>
      </c>
      <c r="O145">
        <v>1392.7</v>
      </c>
      <c r="P145">
        <v>2.1230000000000002</v>
      </c>
      <c r="Q145" s="1"/>
      <c r="S145" s="1"/>
    </row>
    <row r="146" spans="1:19" x14ac:dyDescent="0.25">
      <c r="A146" s="1"/>
      <c r="B146" s="1">
        <v>44483</v>
      </c>
      <c r="C146" s="2">
        <v>41000</v>
      </c>
      <c r="D146">
        <v>56800</v>
      </c>
      <c r="E146" s="2">
        <v>78900</v>
      </c>
      <c r="F146">
        <v>88521.12</v>
      </c>
      <c r="G146" s="2">
        <v>98800</v>
      </c>
      <c r="H146">
        <v>52500</v>
      </c>
      <c r="I146" s="2">
        <v>59059.063900000001</v>
      </c>
      <c r="J146">
        <v>12500</v>
      </c>
      <c r="K146" s="3">
        <v>78091.625700000004</v>
      </c>
      <c r="L146">
        <v>92500</v>
      </c>
      <c r="M146" s="1"/>
      <c r="N146" s="3" t="s">
        <v>203</v>
      </c>
      <c r="O146">
        <v>1391.85</v>
      </c>
      <c r="P146">
        <v>2.129</v>
      </c>
      <c r="Q146" s="1"/>
      <c r="S146" s="1"/>
    </row>
    <row r="147" spans="1:19" x14ac:dyDescent="0.25">
      <c r="A147" s="1"/>
      <c r="B147" s="1">
        <v>44482</v>
      </c>
      <c r="C147" s="2">
        <v>41000</v>
      </c>
      <c r="D147">
        <v>56800</v>
      </c>
      <c r="E147" s="2">
        <v>80000</v>
      </c>
      <c r="F147">
        <v>88619.476800000004</v>
      </c>
      <c r="G147" s="2">
        <v>99400</v>
      </c>
      <c r="H147">
        <v>52400</v>
      </c>
      <c r="I147" s="2">
        <v>59157.659999999996</v>
      </c>
      <c r="J147">
        <v>12500</v>
      </c>
      <c r="K147" s="3">
        <v>78320.633400000006</v>
      </c>
      <c r="L147">
        <v>93100</v>
      </c>
      <c r="M147" s="1"/>
      <c r="N147" s="3" t="s">
        <v>204</v>
      </c>
      <c r="O147">
        <v>1391.91</v>
      </c>
      <c r="P147">
        <v>2.1339999999999999</v>
      </c>
      <c r="Q147" s="1"/>
      <c r="S147" s="1"/>
    </row>
    <row r="148" spans="1:19" x14ac:dyDescent="0.25">
      <c r="A148" s="1"/>
      <c r="B148" s="1">
        <v>44481</v>
      </c>
      <c r="C148" s="2">
        <v>41400</v>
      </c>
      <c r="D148">
        <v>57000</v>
      </c>
      <c r="E148" s="2">
        <v>80900</v>
      </c>
      <c r="F148">
        <v>88914.547200000001</v>
      </c>
      <c r="G148" s="2">
        <v>99000</v>
      </c>
      <c r="H148">
        <v>53000</v>
      </c>
      <c r="I148" s="2">
        <v>61030.9859</v>
      </c>
      <c r="J148">
        <v>12700</v>
      </c>
      <c r="K148" s="3">
        <v>78625.976999999999</v>
      </c>
      <c r="L148">
        <v>92900</v>
      </c>
      <c r="M148" s="1"/>
      <c r="N148" s="3" t="s">
        <v>205</v>
      </c>
      <c r="O148">
        <v>1394.8</v>
      </c>
      <c r="P148">
        <v>2.1339999999999999</v>
      </c>
      <c r="Q148" s="1"/>
      <c r="S148" s="1"/>
    </row>
    <row r="149" spans="1:19" x14ac:dyDescent="0.25">
      <c r="A149" s="1"/>
      <c r="B149" s="1">
        <v>44480</v>
      </c>
      <c r="C149" s="2">
        <v>41900</v>
      </c>
      <c r="D149">
        <v>57200</v>
      </c>
      <c r="E149" s="2">
        <v>81000</v>
      </c>
      <c r="F149">
        <v>88521.12</v>
      </c>
      <c r="G149" s="2">
        <v>99200</v>
      </c>
      <c r="H149">
        <v>53000</v>
      </c>
      <c r="I149" s="2">
        <v>61129.582000000002</v>
      </c>
      <c r="J149">
        <v>12400</v>
      </c>
      <c r="K149" s="3">
        <v>79389.335999999996</v>
      </c>
      <c r="L149">
        <v>91900</v>
      </c>
      <c r="M149" s="1"/>
      <c r="N149" s="3" t="s">
        <v>206</v>
      </c>
      <c r="O149">
        <v>1394.09</v>
      </c>
      <c r="P149">
        <v>2.1349999999999998</v>
      </c>
      <c r="Q149" s="1"/>
      <c r="S149" s="1"/>
    </row>
    <row r="150" spans="1:19" x14ac:dyDescent="0.25">
      <c r="A150" s="1"/>
      <c r="B150" s="1">
        <v>44477</v>
      </c>
      <c r="C150" s="2">
        <v>40850</v>
      </c>
      <c r="D150">
        <v>55700</v>
      </c>
      <c r="E150" s="2">
        <v>79900</v>
      </c>
      <c r="F150">
        <v>88127.692800000004</v>
      </c>
      <c r="G150" s="2">
        <v>98900</v>
      </c>
      <c r="H150">
        <v>50700</v>
      </c>
      <c r="I150" s="2">
        <v>60340.813199999997</v>
      </c>
      <c r="J150">
        <v>12450</v>
      </c>
      <c r="K150" s="3">
        <v>79771.015499999994</v>
      </c>
      <c r="L150">
        <v>89300</v>
      </c>
      <c r="M150" s="1"/>
      <c r="N150" s="3" t="s">
        <v>207</v>
      </c>
      <c r="O150">
        <v>1372.73</v>
      </c>
      <c r="P150">
        <v>2.1320000000000001</v>
      </c>
      <c r="Q150" s="1"/>
      <c r="S150" s="1"/>
    </row>
    <row r="151" spans="1:19" x14ac:dyDescent="0.25">
      <c r="A151" s="1"/>
      <c r="B151" s="1">
        <v>44476</v>
      </c>
      <c r="C151" s="2">
        <v>40700</v>
      </c>
      <c r="D151">
        <v>55600</v>
      </c>
      <c r="E151" s="2">
        <v>80000</v>
      </c>
      <c r="F151">
        <v>87340.838399999993</v>
      </c>
      <c r="G151" s="2">
        <v>94300</v>
      </c>
      <c r="H151">
        <v>50000</v>
      </c>
      <c r="I151" s="2">
        <v>61030.9859</v>
      </c>
      <c r="J151">
        <v>12650</v>
      </c>
      <c r="K151" s="3">
        <v>79465.671900000001</v>
      </c>
      <c r="L151">
        <v>88800</v>
      </c>
      <c r="M151" s="1"/>
      <c r="N151" s="3" t="s">
        <v>208</v>
      </c>
      <c r="O151">
        <v>1365.99</v>
      </c>
      <c r="P151">
        <v>2.12</v>
      </c>
      <c r="Q151" s="1"/>
      <c r="S151" s="1"/>
    </row>
    <row r="152" spans="1:19" x14ac:dyDescent="0.25">
      <c r="A152" s="1"/>
      <c r="B152" s="1">
        <v>44475</v>
      </c>
      <c r="C152" s="2">
        <v>39950</v>
      </c>
      <c r="D152">
        <v>56100</v>
      </c>
      <c r="E152" s="2">
        <v>80500</v>
      </c>
      <c r="F152">
        <v>87832.622399999993</v>
      </c>
      <c r="G152" s="2">
        <v>94400</v>
      </c>
      <c r="H152">
        <v>50300</v>
      </c>
      <c r="I152" s="2">
        <v>60143.620999999999</v>
      </c>
      <c r="J152">
        <v>12850</v>
      </c>
      <c r="K152" s="3">
        <v>80152.695000000007</v>
      </c>
      <c r="L152">
        <v>88600</v>
      </c>
      <c r="M152" s="1"/>
      <c r="N152" s="3" t="s">
        <v>209</v>
      </c>
      <c r="O152">
        <v>1362.82</v>
      </c>
      <c r="P152">
        <v>2.11</v>
      </c>
      <c r="Q152" s="1"/>
      <c r="S152" s="1"/>
    </row>
    <row r="153" spans="1:19" x14ac:dyDescent="0.25">
      <c r="A153" s="1"/>
      <c r="B153" s="1">
        <v>44474</v>
      </c>
      <c r="C153" s="2">
        <v>40400</v>
      </c>
      <c r="D153">
        <v>55300</v>
      </c>
      <c r="E153" s="2">
        <v>79400</v>
      </c>
      <c r="F153">
        <v>88127.692800000004</v>
      </c>
      <c r="G153" s="2">
        <v>94400</v>
      </c>
      <c r="H153">
        <v>49100</v>
      </c>
      <c r="I153" s="2">
        <v>59059.063900000001</v>
      </c>
      <c r="J153">
        <v>12750</v>
      </c>
      <c r="K153" s="3">
        <v>79694.679600000003</v>
      </c>
      <c r="L153">
        <v>88600</v>
      </c>
      <c r="M153" s="1"/>
      <c r="N153" s="3" t="s">
        <v>210</v>
      </c>
      <c r="O153">
        <v>1354.63</v>
      </c>
      <c r="P153">
        <v>2.1139999999999999</v>
      </c>
      <c r="Q153" s="1"/>
      <c r="S153" s="1"/>
    </row>
    <row r="154" spans="1:19" x14ac:dyDescent="0.25">
      <c r="A154" s="1"/>
      <c r="B154" s="1">
        <v>44473</v>
      </c>
      <c r="C154" s="2">
        <v>38600</v>
      </c>
      <c r="D154">
        <v>55500</v>
      </c>
      <c r="E154" s="2">
        <v>78000</v>
      </c>
      <c r="F154">
        <v>88717.833599999998</v>
      </c>
      <c r="G154" s="2">
        <v>94600</v>
      </c>
      <c r="H154">
        <v>48350</v>
      </c>
      <c r="I154" s="2">
        <v>58664.679499999998</v>
      </c>
      <c r="J154">
        <v>12650</v>
      </c>
      <c r="K154" s="3">
        <v>77862.618000000002</v>
      </c>
      <c r="L154">
        <v>87800</v>
      </c>
      <c r="M154" s="1"/>
      <c r="N154" s="3" t="s">
        <v>211</v>
      </c>
      <c r="O154">
        <v>1339.54</v>
      </c>
      <c r="P154">
        <v>2.125</v>
      </c>
      <c r="Q154" s="1"/>
      <c r="S154" s="1"/>
    </row>
    <row r="155" spans="1:19" x14ac:dyDescent="0.25">
      <c r="A155" s="1"/>
      <c r="B155" s="1">
        <v>44470</v>
      </c>
      <c r="C155" s="2">
        <v>39200</v>
      </c>
      <c r="D155">
        <v>53400</v>
      </c>
      <c r="E155" s="2">
        <v>77000</v>
      </c>
      <c r="F155">
        <v>88324.406399999993</v>
      </c>
      <c r="G155" s="2">
        <v>92900</v>
      </c>
      <c r="H155">
        <v>49000</v>
      </c>
      <c r="I155" s="2">
        <v>57087.141899999995</v>
      </c>
      <c r="J155">
        <v>12200</v>
      </c>
      <c r="K155" s="3">
        <v>77862.618000000002</v>
      </c>
      <c r="L155">
        <v>87700</v>
      </c>
      <c r="M155" s="1"/>
      <c r="N155" s="3" t="s">
        <v>212</v>
      </c>
      <c r="O155">
        <v>1334.89</v>
      </c>
      <c r="P155">
        <v>2.121</v>
      </c>
      <c r="Q155" s="1"/>
      <c r="S155" s="1"/>
    </row>
    <row r="156" spans="1:19" x14ac:dyDescent="0.25">
      <c r="A156" s="1"/>
      <c r="B156" s="1">
        <v>44469</v>
      </c>
      <c r="C156" s="2">
        <v>40650</v>
      </c>
      <c r="D156">
        <v>52900</v>
      </c>
      <c r="E156" s="2">
        <v>78300</v>
      </c>
      <c r="F156">
        <v>88127.692800000004</v>
      </c>
      <c r="G156" s="2">
        <v>93000</v>
      </c>
      <c r="H156">
        <v>49600</v>
      </c>
      <c r="I156" s="2">
        <v>57580.1224</v>
      </c>
      <c r="J156">
        <v>11950</v>
      </c>
      <c r="K156" s="3">
        <v>77862.618000000002</v>
      </c>
      <c r="L156">
        <v>88000</v>
      </c>
      <c r="M156" s="1"/>
      <c r="N156" s="3" t="s">
        <v>213</v>
      </c>
      <c r="O156">
        <v>1342.06</v>
      </c>
      <c r="P156">
        <v>2.1320000000000001</v>
      </c>
      <c r="Q156" s="1"/>
      <c r="S156" s="1"/>
    </row>
    <row r="157" spans="1:19" x14ac:dyDescent="0.25">
      <c r="A157" s="1"/>
      <c r="B157" s="1">
        <v>44468</v>
      </c>
      <c r="C157" s="2">
        <v>40100</v>
      </c>
      <c r="D157">
        <v>53300</v>
      </c>
      <c r="E157" s="2">
        <v>78200</v>
      </c>
      <c r="F157">
        <v>88127.692800000004</v>
      </c>
      <c r="G157" s="2">
        <v>93200</v>
      </c>
      <c r="H157">
        <v>49400</v>
      </c>
      <c r="I157" s="2">
        <v>57185.737999999998</v>
      </c>
      <c r="J157">
        <v>12000.0054</v>
      </c>
      <c r="K157" s="3">
        <v>77862.618000000002</v>
      </c>
      <c r="L157">
        <v>86700</v>
      </c>
      <c r="M157" s="1"/>
      <c r="N157" s="3" t="s">
        <v>214</v>
      </c>
      <c r="O157">
        <v>1339.21</v>
      </c>
      <c r="P157">
        <v>2.145</v>
      </c>
      <c r="Q157" s="1"/>
      <c r="S157" s="1"/>
    </row>
    <row r="158" spans="1:19" x14ac:dyDescent="0.25">
      <c r="A158" s="1"/>
      <c r="B158" s="1">
        <v>44467</v>
      </c>
      <c r="C158" s="2">
        <v>40600</v>
      </c>
      <c r="D158">
        <v>52600</v>
      </c>
      <c r="E158" s="2">
        <v>78500</v>
      </c>
      <c r="F158">
        <v>87832.622399999993</v>
      </c>
      <c r="G158" s="2">
        <v>93000</v>
      </c>
      <c r="H158">
        <v>49800</v>
      </c>
      <c r="I158" s="2">
        <v>57875.9107</v>
      </c>
      <c r="J158">
        <v>11557.382250000001</v>
      </c>
      <c r="K158" s="3">
        <v>78320.633400000006</v>
      </c>
      <c r="L158">
        <v>86500</v>
      </c>
      <c r="M158" s="1"/>
      <c r="N158" s="3" t="s">
        <v>215</v>
      </c>
      <c r="O158">
        <v>1339.31</v>
      </c>
      <c r="P158">
        <v>2.11</v>
      </c>
      <c r="Q158" s="1"/>
      <c r="S158" s="1"/>
    </row>
    <row r="159" spans="1:19" x14ac:dyDescent="0.25">
      <c r="A159" s="1"/>
      <c r="B159" s="1">
        <v>44466</v>
      </c>
      <c r="C159" s="2">
        <v>40000</v>
      </c>
      <c r="D159">
        <v>50800</v>
      </c>
      <c r="E159" s="2">
        <v>78200</v>
      </c>
      <c r="F159">
        <v>87340.838399999993</v>
      </c>
      <c r="G159" s="2">
        <v>92100</v>
      </c>
      <c r="H159">
        <v>49500</v>
      </c>
      <c r="I159" s="2">
        <v>55706.796499999997</v>
      </c>
      <c r="J159">
        <v>11360.66085</v>
      </c>
      <c r="K159" s="3">
        <v>78167.961599999995</v>
      </c>
      <c r="L159">
        <v>86100</v>
      </c>
      <c r="M159" s="1"/>
      <c r="N159" s="3" t="s">
        <v>216</v>
      </c>
      <c r="O159">
        <v>1324.99</v>
      </c>
      <c r="P159">
        <v>2.1429999999999998</v>
      </c>
      <c r="Q159" s="1"/>
      <c r="S159" s="1"/>
    </row>
    <row r="160" spans="1:19" x14ac:dyDescent="0.25">
      <c r="A160" s="1"/>
      <c r="B160" s="1">
        <v>44463</v>
      </c>
      <c r="C160" s="2">
        <v>41800</v>
      </c>
      <c r="D160">
        <v>50800</v>
      </c>
      <c r="E160" s="2">
        <v>79600</v>
      </c>
      <c r="F160">
        <v>89209.617599999998</v>
      </c>
      <c r="G160" s="2">
        <v>92700</v>
      </c>
      <c r="H160">
        <v>50600</v>
      </c>
      <c r="I160" s="2">
        <v>57974.506799999996</v>
      </c>
      <c r="J160">
        <v>11409.841200000001</v>
      </c>
      <c r="K160" s="3">
        <v>78625.976999999999</v>
      </c>
      <c r="L160">
        <v>87000</v>
      </c>
      <c r="M160" s="1"/>
      <c r="N160" s="3" t="s">
        <v>217</v>
      </c>
      <c r="O160">
        <v>1351.17</v>
      </c>
      <c r="P160">
        <v>2.1179999999999999</v>
      </c>
      <c r="Q160" s="1"/>
      <c r="S160" s="1"/>
    </row>
    <row r="161" spans="1:19" x14ac:dyDescent="0.25">
      <c r="A161" s="1"/>
      <c r="B161" s="1">
        <v>44462</v>
      </c>
      <c r="C161" s="2">
        <v>41900</v>
      </c>
      <c r="D161">
        <v>51000</v>
      </c>
      <c r="E161" s="2">
        <v>79300</v>
      </c>
      <c r="F161">
        <v>89307.974400000006</v>
      </c>
      <c r="G161" s="2">
        <v>93100</v>
      </c>
      <c r="H161">
        <v>50200</v>
      </c>
      <c r="I161" s="2">
        <v>56988.5458</v>
      </c>
      <c r="J161">
        <v>11557.382250000001</v>
      </c>
      <c r="K161" s="3">
        <v>78625.976999999999</v>
      </c>
      <c r="L161">
        <v>87100</v>
      </c>
      <c r="M161" s="1"/>
      <c r="N161" s="3" t="s">
        <v>218</v>
      </c>
      <c r="O161">
        <v>1352.76</v>
      </c>
      <c r="P161">
        <v>2.1190000000000002</v>
      </c>
      <c r="Q161" s="1"/>
      <c r="S161" s="1"/>
    </row>
    <row r="162" spans="1:19" x14ac:dyDescent="0.25">
      <c r="A162" s="1"/>
      <c r="B162" s="1">
        <v>44461</v>
      </c>
      <c r="C162" s="2">
        <v>41800</v>
      </c>
      <c r="D162">
        <v>50900</v>
      </c>
      <c r="E162" s="2">
        <v>78000</v>
      </c>
      <c r="F162">
        <v>89996.471999999994</v>
      </c>
      <c r="G162" s="2">
        <v>93200</v>
      </c>
      <c r="H162">
        <v>50500</v>
      </c>
      <c r="I162" s="2">
        <v>58171.699000000001</v>
      </c>
      <c r="J162">
        <v>11606.562599999999</v>
      </c>
      <c r="K162" s="3">
        <v>78702.312900000004</v>
      </c>
      <c r="L162">
        <v>86100</v>
      </c>
      <c r="M162" s="1"/>
      <c r="N162" s="3" t="s">
        <v>219</v>
      </c>
      <c r="O162">
        <v>1350.68</v>
      </c>
      <c r="P162">
        <v>2.1139999999999999</v>
      </c>
      <c r="Q162" s="1"/>
      <c r="S162" s="1"/>
    </row>
    <row r="163" spans="1:19" x14ac:dyDescent="0.25">
      <c r="A163" s="1"/>
      <c r="B163" s="1">
        <v>44460</v>
      </c>
      <c r="C163" s="2">
        <v>42100</v>
      </c>
      <c r="D163">
        <v>50800</v>
      </c>
      <c r="E163" s="2">
        <v>77500</v>
      </c>
      <c r="F163">
        <v>87340.838399999993</v>
      </c>
      <c r="G163" s="2">
        <v>93500</v>
      </c>
      <c r="H163">
        <v>50400</v>
      </c>
      <c r="I163" s="2">
        <v>54918.027699999999</v>
      </c>
      <c r="J163">
        <v>11459.021549999999</v>
      </c>
      <c r="K163" s="3">
        <v>78625.976999999999</v>
      </c>
      <c r="L163">
        <v>85600</v>
      </c>
      <c r="M163" s="1"/>
      <c r="N163" s="3" t="s">
        <v>220</v>
      </c>
      <c r="O163">
        <v>1339.84</v>
      </c>
      <c r="P163">
        <v>2.0880000000000001</v>
      </c>
      <c r="Q163" s="1"/>
      <c r="S163" s="1"/>
    </row>
    <row r="164" spans="1:19" x14ac:dyDescent="0.25">
      <c r="A164" s="1"/>
      <c r="B164" s="1">
        <v>44459</v>
      </c>
      <c r="C164" s="2">
        <v>42800</v>
      </c>
      <c r="D164">
        <v>51300</v>
      </c>
      <c r="E164" s="2">
        <v>79900</v>
      </c>
      <c r="F164">
        <v>87242.481599999999</v>
      </c>
      <c r="G164" s="2">
        <v>94400</v>
      </c>
      <c r="H164">
        <v>50700</v>
      </c>
      <c r="I164" s="2">
        <v>53143.297899999998</v>
      </c>
      <c r="J164">
        <v>11557.382250000001</v>
      </c>
      <c r="K164" s="3">
        <v>78625.976999999999</v>
      </c>
      <c r="L164">
        <v>86700</v>
      </c>
      <c r="M164" s="1"/>
      <c r="N164" s="3" t="s">
        <v>221</v>
      </c>
      <c r="O164">
        <v>1350.48</v>
      </c>
      <c r="P164">
        <v>2.0870000000000002</v>
      </c>
      <c r="Q164" s="1"/>
      <c r="S164" s="1"/>
    </row>
    <row r="165" spans="1:19" x14ac:dyDescent="0.25">
      <c r="A165" s="1"/>
      <c r="B165" s="1">
        <v>44456</v>
      </c>
      <c r="C165" s="2">
        <v>43000</v>
      </c>
      <c r="D165">
        <v>51800</v>
      </c>
      <c r="E165" s="2">
        <v>81200</v>
      </c>
      <c r="F165">
        <v>85078.631999999998</v>
      </c>
      <c r="G165" s="2">
        <v>95700</v>
      </c>
      <c r="H165">
        <v>49750</v>
      </c>
      <c r="I165" s="2">
        <v>52847.509599999998</v>
      </c>
      <c r="J165">
        <v>11557.382250000001</v>
      </c>
      <c r="K165" s="3">
        <v>78778.648799999995</v>
      </c>
      <c r="L165">
        <v>86800</v>
      </c>
      <c r="M165" s="1"/>
      <c r="N165" s="3" t="s">
        <v>222</v>
      </c>
      <c r="O165">
        <v>1352.64</v>
      </c>
      <c r="P165">
        <v>2.0710000000000002</v>
      </c>
      <c r="Q165" s="1"/>
      <c r="S165" s="1"/>
    </row>
    <row r="166" spans="1:19" x14ac:dyDescent="0.25">
      <c r="A166" s="1"/>
      <c r="B166" s="1">
        <v>44455</v>
      </c>
      <c r="C166" s="2">
        <v>42500</v>
      </c>
      <c r="D166">
        <v>51300</v>
      </c>
      <c r="E166" s="2">
        <v>80100</v>
      </c>
      <c r="F166">
        <v>84980.275200000004</v>
      </c>
      <c r="G166" s="2">
        <v>94700</v>
      </c>
      <c r="H166">
        <v>49100</v>
      </c>
      <c r="I166" s="2">
        <v>53734.874499999998</v>
      </c>
      <c r="J166">
        <v>11606.562599999999</v>
      </c>
      <c r="K166" s="3">
        <v>78702.312900000004</v>
      </c>
      <c r="L166">
        <v>87800</v>
      </c>
      <c r="M166" s="1"/>
      <c r="N166" s="3" t="s">
        <v>223</v>
      </c>
      <c r="O166">
        <v>1345.87</v>
      </c>
      <c r="P166">
        <v>2.0539999999999998</v>
      </c>
      <c r="Q166" s="1"/>
      <c r="S166" s="1"/>
    </row>
    <row r="167" spans="1:19" x14ac:dyDescent="0.25">
      <c r="A167" s="1"/>
      <c r="B167" s="1">
        <v>44454</v>
      </c>
      <c r="C167" s="2">
        <v>42900</v>
      </c>
      <c r="D167">
        <v>51600</v>
      </c>
      <c r="E167" s="2">
        <v>81900</v>
      </c>
      <c r="F167">
        <v>84685.204800000007</v>
      </c>
      <c r="G167" s="2">
        <v>94100</v>
      </c>
      <c r="H167">
        <v>48400</v>
      </c>
      <c r="I167" s="2">
        <v>53340.490099999995</v>
      </c>
      <c r="J167">
        <v>11606.562599999999</v>
      </c>
      <c r="K167" s="3">
        <v>78702.312900000004</v>
      </c>
      <c r="L167">
        <v>91400</v>
      </c>
      <c r="M167" s="1"/>
      <c r="N167" s="3" t="s">
        <v>224</v>
      </c>
      <c r="O167">
        <v>1345.83</v>
      </c>
      <c r="P167">
        <v>2.0430000000000001</v>
      </c>
      <c r="Q167" s="1"/>
      <c r="S167" s="1"/>
    </row>
    <row r="168" spans="1:19" x14ac:dyDescent="0.25">
      <c r="A168" s="1"/>
      <c r="B168" s="1">
        <v>44453</v>
      </c>
      <c r="C168" s="2">
        <v>42500</v>
      </c>
      <c r="D168">
        <v>50300</v>
      </c>
      <c r="E168" s="2">
        <v>81420.110579871995</v>
      </c>
      <c r="F168">
        <v>85570.415999999997</v>
      </c>
      <c r="G168" s="2">
        <v>93800</v>
      </c>
      <c r="H168">
        <v>48500</v>
      </c>
      <c r="I168" s="2">
        <v>53241.894</v>
      </c>
      <c r="J168">
        <v>11311.4805</v>
      </c>
      <c r="K168" s="3">
        <v>78625.976999999999</v>
      </c>
      <c r="L168">
        <v>92000</v>
      </c>
      <c r="M168" s="1"/>
      <c r="N168" s="3" t="s">
        <v>225</v>
      </c>
      <c r="O168">
        <v>1339.7</v>
      </c>
      <c r="P168">
        <v>2.093</v>
      </c>
      <c r="Q168" s="1"/>
      <c r="S168" s="1"/>
    </row>
    <row r="169" spans="1:19" x14ac:dyDescent="0.25">
      <c r="A169" s="1"/>
      <c r="B169" s="1">
        <v>44452</v>
      </c>
      <c r="C169" s="2">
        <v>43600</v>
      </c>
      <c r="D169">
        <v>50800</v>
      </c>
      <c r="E169" s="2">
        <v>81420.110579871995</v>
      </c>
      <c r="F169">
        <v>85767.1296</v>
      </c>
      <c r="G169" s="2">
        <v>93000</v>
      </c>
      <c r="H169">
        <v>48950</v>
      </c>
      <c r="I169" s="2">
        <v>53833.470600000001</v>
      </c>
      <c r="J169">
        <v>11655.74295</v>
      </c>
      <c r="K169" s="3">
        <v>78625.976999999999</v>
      </c>
      <c r="L169">
        <v>92000</v>
      </c>
      <c r="M169" s="1"/>
      <c r="N169" s="3" t="s">
        <v>226</v>
      </c>
      <c r="O169">
        <v>1341.43</v>
      </c>
      <c r="P169">
        <v>2.0510000000000002</v>
      </c>
      <c r="Q169" s="1"/>
      <c r="S169" s="1"/>
    </row>
    <row r="170" spans="1:19" x14ac:dyDescent="0.25">
      <c r="A170" s="1"/>
      <c r="B170" s="1">
        <v>44449</v>
      </c>
      <c r="C170" s="2">
        <v>43800</v>
      </c>
      <c r="D170">
        <v>51500</v>
      </c>
      <c r="E170" s="2">
        <v>81800.578386320005</v>
      </c>
      <c r="F170">
        <v>85078.631999999998</v>
      </c>
      <c r="G170" s="2">
        <v>93500</v>
      </c>
      <c r="H170">
        <v>49300</v>
      </c>
      <c r="I170" s="2">
        <v>55213.815999999999</v>
      </c>
      <c r="J170">
        <v>11901.644700000001</v>
      </c>
      <c r="K170" s="3">
        <v>78854.984700000001</v>
      </c>
      <c r="L170">
        <v>91300</v>
      </c>
      <c r="M170" s="1"/>
      <c r="N170" s="3" t="s">
        <v>227</v>
      </c>
      <c r="O170">
        <v>1345.31</v>
      </c>
      <c r="P170">
        <v>2.077</v>
      </c>
      <c r="Q170" s="1"/>
      <c r="S170" s="1"/>
    </row>
    <row r="171" spans="1:19" x14ac:dyDescent="0.25">
      <c r="A171" s="1"/>
      <c r="B171" s="1">
        <v>44448</v>
      </c>
      <c r="C171" s="2">
        <v>43950</v>
      </c>
      <c r="D171">
        <v>51900</v>
      </c>
      <c r="E171" s="2">
        <v>81952.765508899203</v>
      </c>
      <c r="F171">
        <v>83799.993600000002</v>
      </c>
      <c r="G171" s="2">
        <v>93200</v>
      </c>
      <c r="H171">
        <v>49300</v>
      </c>
      <c r="I171" s="2">
        <v>54129.258900000001</v>
      </c>
      <c r="J171">
        <v>11901.644700000001</v>
      </c>
      <c r="K171" s="3">
        <v>78778.648799999995</v>
      </c>
      <c r="L171">
        <v>91300</v>
      </c>
      <c r="M171" s="1"/>
      <c r="N171" s="3" t="s">
        <v>228</v>
      </c>
      <c r="O171">
        <v>1343.98</v>
      </c>
      <c r="P171">
        <v>2.0590000000000002</v>
      </c>
      <c r="Q171" s="1"/>
      <c r="S171" s="1"/>
    </row>
    <row r="172" spans="1:19" x14ac:dyDescent="0.25">
      <c r="A172" s="1"/>
      <c r="B172" s="1">
        <v>44447</v>
      </c>
      <c r="C172" s="2">
        <v>44250</v>
      </c>
      <c r="D172">
        <v>51300</v>
      </c>
      <c r="E172" s="2">
        <v>82104.952631478387</v>
      </c>
      <c r="F172">
        <v>83996.707200000004</v>
      </c>
      <c r="G172" s="2">
        <v>93100</v>
      </c>
      <c r="H172">
        <v>48800</v>
      </c>
      <c r="I172" s="2">
        <v>53439.086199999998</v>
      </c>
      <c r="J172">
        <v>11704.9233</v>
      </c>
      <c r="K172" s="3">
        <v>79389.335999999996</v>
      </c>
      <c r="L172">
        <v>92000</v>
      </c>
      <c r="M172" s="1"/>
      <c r="N172" s="3" t="s">
        <v>229</v>
      </c>
      <c r="O172">
        <v>1333.61</v>
      </c>
      <c r="P172">
        <v>2.0590000000000002</v>
      </c>
      <c r="Q172" s="1"/>
      <c r="S172" s="1"/>
    </row>
    <row r="173" spans="1:19" x14ac:dyDescent="0.25">
      <c r="A173" s="1"/>
      <c r="B173" s="1">
        <v>44446</v>
      </c>
      <c r="C173" s="2">
        <v>41377.790099999998</v>
      </c>
      <c r="D173">
        <v>50700</v>
      </c>
      <c r="E173" s="2">
        <v>83398.543173401602</v>
      </c>
      <c r="F173">
        <v>84881.918399999995</v>
      </c>
      <c r="G173" s="2">
        <v>93500</v>
      </c>
      <c r="H173">
        <v>49650</v>
      </c>
      <c r="I173" s="2">
        <v>54523.643299999996</v>
      </c>
      <c r="J173">
        <v>11852.46435</v>
      </c>
      <c r="K173" s="3">
        <v>80000.023199999996</v>
      </c>
      <c r="L173">
        <v>93900</v>
      </c>
      <c r="M173" s="1"/>
      <c r="N173" s="3" t="s">
        <v>230</v>
      </c>
      <c r="O173">
        <v>1341.9</v>
      </c>
      <c r="P173">
        <v>2.0819999999999999</v>
      </c>
      <c r="Q173" s="1"/>
      <c r="S173" s="1"/>
    </row>
    <row r="174" spans="1:19" x14ac:dyDescent="0.25">
      <c r="A174" s="1"/>
      <c r="B174" s="1">
        <v>44445</v>
      </c>
      <c r="C174" s="2">
        <v>41103.764999999999</v>
      </c>
      <c r="D174">
        <v>51200</v>
      </c>
      <c r="E174" s="2">
        <v>82485.420437926397</v>
      </c>
      <c r="F174">
        <v>85373.662663852796</v>
      </c>
      <c r="G174" s="2">
        <v>94900</v>
      </c>
      <c r="H174">
        <v>48950</v>
      </c>
      <c r="I174" s="2">
        <v>55608.200400000002</v>
      </c>
      <c r="J174">
        <v>12196.7268</v>
      </c>
      <c r="K174" s="3">
        <v>80000.023199999996</v>
      </c>
      <c r="L174">
        <v>95000</v>
      </c>
      <c r="M174" s="1"/>
      <c r="N174" s="3" t="s">
        <v>231</v>
      </c>
      <c r="O174">
        <v>1346.39</v>
      </c>
      <c r="P174">
        <v>2.1110000000000002</v>
      </c>
      <c r="Q174" s="1"/>
      <c r="S174" s="1"/>
    </row>
    <row r="175" spans="1:19" x14ac:dyDescent="0.25">
      <c r="A175" s="1"/>
      <c r="B175" s="1">
        <v>44440</v>
      </c>
      <c r="C175" s="2">
        <v>41925.840299999996</v>
      </c>
      <c r="D175">
        <v>49200</v>
      </c>
      <c r="E175" s="2">
        <v>81420.110579871995</v>
      </c>
      <c r="F175">
        <v>85180.290834489599</v>
      </c>
      <c r="G175" s="2">
        <v>92400</v>
      </c>
      <c r="H175">
        <v>48300</v>
      </c>
      <c r="I175" s="2">
        <v>56002.584799999997</v>
      </c>
      <c r="J175">
        <v>12245.907150000001</v>
      </c>
      <c r="K175" s="3">
        <v>79923.687300000005</v>
      </c>
      <c r="L175">
        <v>94100</v>
      </c>
      <c r="M175" s="1"/>
      <c r="N175" s="3" t="s">
        <v>232</v>
      </c>
      <c r="O175">
        <v>1334.65</v>
      </c>
      <c r="P175">
        <v>2.0699999999999998</v>
      </c>
      <c r="Q175" s="1"/>
      <c r="S175" s="1"/>
    </row>
    <row r="176" spans="1:19" x14ac:dyDescent="0.25">
      <c r="A176" s="1"/>
      <c r="B176" s="1">
        <v>44439</v>
      </c>
      <c r="C176" s="2">
        <v>42336.877950000002</v>
      </c>
      <c r="D176">
        <v>49300</v>
      </c>
      <c r="E176" s="2">
        <v>80963.5492121344</v>
      </c>
      <c r="F176">
        <v>84503.489431718408</v>
      </c>
      <c r="G176" s="2">
        <v>92400</v>
      </c>
      <c r="H176">
        <v>48500</v>
      </c>
      <c r="I176" s="2">
        <v>56199.777000000002</v>
      </c>
      <c r="J176">
        <v>11655.74295</v>
      </c>
      <c r="K176" s="3">
        <v>79694.679600000003</v>
      </c>
      <c r="L176">
        <v>94100</v>
      </c>
      <c r="M176" s="1"/>
      <c r="N176" s="3" t="s">
        <v>233</v>
      </c>
      <c r="O176">
        <v>1331.47</v>
      </c>
      <c r="P176">
        <v>2.0950000000000002</v>
      </c>
      <c r="Q176" s="1"/>
      <c r="S176" s="1"/>
    </row>
    <row r="177" spans="1:19" x14ac:dyDescent="0.25">
      <c r="A177" s="1"/>
      <c r="B177" s="1">
        <v>44438</v>
      </c>
      <c r="C177" s="2">
        <v>42747.9156</v>
      </c>
      <c r="D177">
        <v>48700</v>
      </c>
      <c r="E177" s="2">
        <v>81344.017018582395</v>
      </c>
      <c r="F177">
        <v>84503.489431718408</v>
      </c>
      <c r="G177" s="2">
        <v>92200</v>
      </c>
      <c r="H177">
        <v>49200</v>
      </c>
      <c r="I177" s="2">
        <v>54227.854999999996</v>
      </c>
      <c r="J177">
        <v>11754.103650000001</v>
      </c>
      <c r="K177" s="3">
        <v>79389.335999999996</v>
      </c>
      <c r="L177">
        <v>94100</v>
      </c>
      <c r="M177" s="1"/>
      <c r="N177" s="3" t="s">
        <v>234</v>
      </c>
      <c r="O177">
        <v>1328.14</v>
      </c>
      <c r="P177">
        <v>2.0779999999999998</v>
      </c>
      <c r="Q177" s="1"/>
      <c r="S177" s="1"/>
    </row>
    <row r="178" spans="1:19" x14ac:dyDescent="0.25">
      <c r="A178" s="1"/>
      <c r="B178" s="1">
        <v>44435</v>
      </c>
      <c r="C178" s="2">
        <v>41925.840299999996</v>
      </c>
      <c r="D178">
        <v>47600</v>
      </c>
      <c r="E178" s="2">
        <v>81344.017018582395</v>
      </c>
      <c r="F178">
        <v>84116.745772991999</v>
      </c>
      <c r="G178" s="2">
        <v>92000</v>
      </c>
      <c r="H178">
        <v>48050</v>
      </c>
      <c r="I178" s="2">
        <v>52650.3174</v>
      </c>
      <c r="J178">
        <v>11704.9233</v>
      </c>
      <c r="K178" s="3">
        <v>79236.664199999999</v>
      </c>
      <c r="L178">
        <v>94800</v>
      </c>
      <c r="M178" s="1"/>
      <c r="N178" s="3" t="s">
        <v>235</v>
      </c>
      <c r="O178">
        <v>1313.2</v>
      </c>
      <c r="P178">
        <v>2.101</v>
      </c>
      <c r="Q178" s="1"/>
      <c r="S178" s="1"/>
    </row>
    <row r="179" spans="1:19" x14ac:dyDescent="0.25">
      <c r="A179" s="1"/>
      <c r="B179" s="1">
        <v>44434</v>
      </c>
      <c r="C179" s="2">
        <v>41857.334025000004</v>
      </c>
      <c r="D179">
        <v>47700</v>
      </c>
      <c r="E179" s="2">
        <v>81115.736334713598</v>
      </c>
      <c r="F179">
        <v>84116.745772991999</v>
      </c>
      <c r="G179" s="2">
        <v>91400</v>
      </c>
      <c r="H179">
        <v>48300</v>
      </c>
      <c r="I179" s="2">
        <v>51861.548600000002</v>
      </c>
      <c r="J179">
        <v>11163.93945</v>
      </c>
      <c r="K179" s="3">
        <v>79160.328299999994</v>
      </c>
      <c r="L179">
        <v>93100</v>
      </c>
      <c r="M179" s="1"/>
      <c r="N179" s="3" t="s">
        <v>236</v>
      </c>
      <c r="O179">
        <v>1301.1199999999999</v>
      </c>
      <c r="P179">
        <v>2.0840000000000001</v>
      </c>
      <c r="Q179" s="1"/>
      <c r="S179" s="1"/>
    </row>
    <row r="180" spans="1:19" x14ac:dyDescent="0.25">
      <c r="A180" s="1"/>
      <c r="B180" s="1">
        <v>44433</v>
      </c>
      <c r="C180" s="2">
        <v>42473.890500000001</v>
      </c>
      <c r="D180">
        <v>48400</v>
      </c>
      <c r="E180" s="2">
        <v>81420.110579871995</v>
      </c>
      <c r="F180">
        <v>84020.0598583104</v>
      </c>
      <c r="G180" s="2">
        <v>91900</v>
      </c>
      <c r="H180">
        <v>49150</v>
      </c>
      <c r="I180" s="2">
        <v>51960.144699999997</v>
      </c>
      <c r="J180">
        <v>11065.578750000001</v>
      </c>
      <c r="K180" s="3">
        <v>80534.374500000005</v>
      </c>
      <c r="L180">
        <v>94600</v>
      </c>
      <c r="M180" s="1"/>
      <c r="N180" s="3" t="s">
        <v>237</v>
      </c>
      <c r="O180">
        <v>1309.55</v>
      </c>
      <c r="P180">
        <v>2.0750000000000002</v>
      </c>
      <c r="Q180" s="1"/>
      <c r="S180" s="1"/>
    </row>
    <row r="181" spans="1:19" x14ac:dyDescent="0.25">
      <c r="A181" s="1"/>
      <c r="B181" s="1">
        <v>44432</v>
      </c>
      <c r="C181" s="2">
        <v>41925.840299999996</v>
      </c>
      <c r="D181">
        <v>47750</v>
      </c>
      <c r="E181" s="2">
        <v>81648.391263740792</v>
      </c>
      <c r="F181">
        <v>83439.944370220794</v>
      </c>
      <c r="G181" s="2">
        <v>91900</v>
      </c>
      <c r="H181">
        <v>49000</v>
      </c>
      <c r="I181" s="2">
        <v>51861.548600000002</v>
      </c>
      <c r="J181">
        <v>10377.05385</v>
      </c>
      <c r="K181" s="3">
        <v>80534.374500000005</v>
      </c>
      <c r="L181">
        <v>95400</v>
      </c>
      <c r="M181" s="1"/>
      <c r="N181" s="3" t="s">
        <v>238</v>
      </c>
      <c r="O181">
        <v>1298.74</v>
      </c>
      <c r="P181">
        <v>2.081</v>
      </c>
      <c r="Q181" s="1"/>
      <c r="S181" s="1"/>
    </row>
    <row r="182" spans="1:19" x14ac:dyDescent="0.25">
      <c r="A182" s="1"/>
      <c r="B182" s="1">
        <v>44431</v>
      </c>
      <c r="C182" s="2">
        <v>43432.978350000005</v>
      </c>
      <c r="D182">
        <v>47500</v>
      </c>
      <c r="E182" s="2">
        <v>81572.297702451193</v>
      </c>
      <c r="F182">
        <v>83149.886626175998</v>
      </c>
      <c r="G182" s="2">
        <v>91000</v>
      </c>
      <c r="H182">
        <v>48750</v>
      </c>
      <c r="I182" s="2">
        <v>51269.972000000002</v>
      </c>
      <c r="J182">
        <v>10377.05385</v>
      </c>
      <c r="K182" s="3">
        <v>80076.359100000001</v>
      </c>
      <c r="L182">
        <v>96200</v>
      </c>
      <c r="M182" s="1"/>
      <c r="N182" s="3" t="s">
        <v>239</v>
      </c>
      <c r="O182">
        <v>1298.8599999999999</v>
      </c>
      <c r="P182">
        <v>2.0920000000000001</v>
      </c>
      <c r="Q182" s="1"/>
      <c r="S182" s="1"/>
    </row>
    <row r="183" spans="1:19" x14ac:dyDescent="0.25">
      <c r="A183" s="1"/>
      <c r="B183" s="1">
        <v>44428</v>
      </c>
      <c r="C183" s="2">
        <v>42816.421875</v>
      </c>
      <c r="D183">
        <v>49000</v>
      </c>
      <c r="E183" s="2">
        <v>82257.1397540576</v>
      </c>
      <c r="F183">
        <v>84890.233090444788</v>
      </c>
      <c r="G183" s="2">
        <v>92800</v>
      </c>
      <c r="H183">
        <v>50500</v>
      </c>
      <c r="I183" s="2">
        <v>52650.3174</v>
      </c>
      <c r="J183">
        <v>10721.3163</v>
      </c>
      <c r="K183" s="3">
        <v>79160.328299999994</v>
      </c>
      <c r="L183">
        <v>97700</v>
      </c>
      <c r="M183" s="1"/>
      <c r="N183" s="3" t="s">
        <v>240</v>
      </c>
      <c r="O183">
        <v>1329.43</v>
      </c>
      <c r="P183">
        <v>2.069</v>
      </c>
      <c r="Q183" s="1"/>
      <c r="S183" s="1"/>
    </row>
    <row r="184" spans="1:19" x14ac:dyDescent="0.25">
      <c r="A184" s="1"/>
      <c r="B184" s="1">
        <v>44427</v>
      </c>
      <c r="C184" s="2">
        <v>42953.434424999999</v>
      </c>
      <c r="D184">
        <v>50900</v>
      </c>
      <c r="E184" s="2">
        <v>84463.85303145599</v>
      </c>
      <c r="F184">
        <v>87307.380957484813</v>
      </c>
      <c r="G184" s="2">
        <v>94500</v>
      </c>
      <c r="H184">
        <v>53000</v>
      </c>
      <c r="I184" s="2">
        <v>54227.854999999996</v>
      </c>
      <c r="J184">
        <v>11163.93945</v>
      </c>
      <c r="K184" s="3">
        <v>80076.359100000001</v>
      </c>
      <c r="L184">
        <v>104000</v>
      </c>
      <c r="M184" s="1"/>
      <c r="N184" s="3" t="s">
        <v>241</v>
      </c>
      <c r="O184">
        <v>1374.85</v>
      </c>
      <c r="P184">
        <v>2.113</v>
      </c>
      <c r="Q184" s="1"/>
      <c r="S184" s="1"/>
    </row>
    <row r="185" spans="1:19" x14ac:dyDescent="0.25">
      <c r="A185" s="1"/>
      <c r="B185" s="1">
        <v>44426</v>
      </c>
      <c r="C185" s="2">
        <v>41240.777549999999</v>
      </c>
      <c r="D185">
        <v>50400</v>
      </c>
      <c r="E185" s="2">
        <v>83702.917418559999</v>
      </c>
      <c r="F185">
        <v>87017.323213440002</v>
      </c>
      <c r="G185" s="2">
        <v>94000</v>
      </c>
      <c r="H185">
        <v>52800</v>
      </c>
      <c r="I185" s="2">
        <v>53932.066699999996</v>
      </c>
      <c r="J185">
        <v>11213.1198</v>
      </c>
      <c r="K185" s="3">
        <v>78625.976999999999</v>
      </c>
      <c r="L185">
        <v>97900</v>
      </c>
      <c r="M185" s="1"/>
      <c r="N185" s="3" t="s">
        <v>242</v>
      </c>
      <c r="O185">
        <v>1360.94</v>
      </c>
      <c r="P185">
        <v>2.1150000000000002</v>
      </c>
      <c r="Q185" s="1"/>
      <c r="S185" s="1"/>
    </row>
    <row r="186" spans="1:19" x14ac:dyDescent="0.25">
      <c r="A186" s="1"/>
      <c r="B186" s="1">
        <v>44425</v>
      </c>
      <c r="C186" s="2">
        <v>41994.346575000003</v>
      </c>
      <c r="D186">
        <v>50400</v>
      </c>
      <c r="E186" s="2">
        <v>84463.85303145599</v>
      </c>
      <c r="F186">
        <v>86340.521810668797</v>
      </c>
      <c r="G186" s="2">
        <v>93800</v>
      </c>
      <c r="H186">
        <v>53300</v>
      </c>
      <c r="I186" s="2">
        <v>52847.509599999998</v>
      </c>
      <c r="J186">
        <v>11163.93945</v>
      </c>
      <c r="K186" s="3">
        <v>78778.648799999995</v>
      </c>
      <c r="L186">
        <v>98900</v>
      </c>
      <c r="M186" s="1"/>
      <c r="N186" s="3" t="s">
        <v>243</v>
      </c>
      <c r="O186">
        <v>1363.09</v>
      </c>
      <c r="P186">
        <v>2.089</v>
      </c>
      <c r="Q186" s="1"/>
      <c r="S186" s="1"/>
    </row>
    <row r="187" spans="1:19" x14ac:dyDescent="0.25">
      <c r="A187" s="1"/>
      <c r="B187" s="1">
        <v>44424</v>
      </c>
      <c r="C187" s="2">
        <v>42542.396775000001</v>
      </c>
      <c r="D187">
        <v>49450</v>
      </c>
      <c r="E187" s="2">
        <v>88268.531095935992</v>
      </c>
      <c r="F187">
        <v>86533.893640031994</v>
      </c>
      <c r="G187" s="2">
        <v>94600</v>
      </c>
      <c r="H187">
        <v>54000</v>
      </c>
      <c r="I187" s="2">
        <v>53439.086199999998</v>
      </c>
      <c r="J187">
        <v>11262.300150000001</v>
      </c>
      <c r="K187" s="3">
        <v>79236.664199999999</v>
      </c>
      <c r="L187">
        <v>98311.123400000011</v>
      </c>
      <c r="M187" s="1"/>
      <c r="N187" s="3" t="s">
        <v>244</v>
      </c>
      <c r="O187">
        <v>1370.96</v>
      </c>
      <c r="P187">
        <v>2.0859999999999999</v>
      </c>
      <c r="Q187" s="1"/>
      <c r="S187" s="1"/>
    </row>
    <row r="188" spans="1:19" x14ac:dyDescent="0.25">
      <c r="A188" s="1"/>
      <c r="B188" s="1">
        <v>44421</v>
      </c>
      <c r="C188" s="2">
        <v>40418.702250000002</v>
      </c>
      <c r="D188">
        <v>48650</v>
      </c>
      <c r="E188" s="2">
        <v>91312.273547520002</v>
      </c>
      <c r="F188">
        <v>86920.637298758404</v>
      </c>
      <c r="G188" s="2">
        <v>94000.03</v>
      </c>
      <c r="H188">
        <v>52200</v>
      </c>
      <c r="I188" s="2">
        <v>53636.278399999996</v>
      </c>
      <c r="J188">
        <v>11114.759099999999</v>
      </c>
      <c r="K188" s="3">
        <v>79007.656499999997</v>
      </c>
      <c r="L188">
        <v>98577.790099999998</v>
      </c>
      <c r="M188" s="1"/>
      <c r="N188" s="3" t="s">
        <v>245</v>
      </c>
      <c r="O188">
        <v>1357.05</v>
      </c>
      <c r="P188">
        <v>2.16</v>
      </c>
      <c r="Q188" s="1"/>
      <c r="S188" s="1"/>
    </row>
    <row r="189" spans="1:19" x14ac:dyDescent="0.25">
      <c r="A189" s="1"/>
      <c r="B189" s="1">
        <v>44420</v>
      </c>
      <c r="C189" s="2">
        <v>39528.120674999998</v>
      </c>
      <c r="D189">
        <v>48400</v>
      </c>
      <c r="E189" s="2">
        <v>89029.466708831998</v>
      </c>
      <c r="F189">
        <v>87500.752786847996</v>
      </c>
      <c r="G189" s="2">
        <v>92812.661200000002</v>
      </c>
      <c r="H189">
        <v>52000</v>
      </c>
      <c r="I189" s="2">
        <v>54523.643299999996</v>
      </c>
      <c r="J189">
        <v>11163.93945</v>
      </c>
      <c r="K189" s="3">
        <v>79083.992400000003</v>
      </c>
      <c r="L189">
        <v>98755.567900000009</v>
      </c>
      <c r="M189" s="1"/>
      <c r="N189" s="3" t="s">
        <v>246</v>
      </c>
      <c r="O189">
        <v>1353.05</v>
      </c>
      <c r="P189">
        <v>2.1059999999999999</v>
      </c>
      <c r="Q189" s="1"/>
      <c r="S189" s="1"/>
    </row>
    <row r="190" spans="1:19" x14ac:dyDescent="0.25">
      <c r="A190" s="1"/>
      <c r="B190" s="1">
        <v>44419</v>
      </c>
      <c r="C190" s="2">
        <v>39528.120674999998</v>
      </c>
      <c r="D190">
        <v>48950</v>
      </c>
      <c r="E190" s="2">
        <v>88268.531095935992</v>
      </c>
      <c r="F190">
        <v>87887.496445574405</v>
      </c>
      <c r="G190" s="2">
        <v>95088.451399999991</v>
      </c>
      <c r="H190">
        <v>52300</v>
      </c>
      <c r="I190" s="2">
        <v>53439.086199999998</v>
      </c>
      <c r="J190">
        <v>11262.300150000001</v>
      </c>
      <c r="K190" s="3">
        <v>79313.000100000005</v>
      </c>
      <c r="L190">
        <v>98666.679000000004</v>
      </c>
      <c r="M190" s="1"/>
      <c r="N190" s="3" t="s">
        <v>247</v>
      </c>
      <c r="O190">
        <v>1357.79</v>
      </c>
      <c r="P190">
        <v>2.1429999999999998</v>
      </c>
      <c r="Q190" s="1"/>
      <c r="S190" s="1"/>
    </row>
    <row r="191" spans="1:19" x14ac:dyDescent="0.25">
      <c r="A191" s="1"/>
      <c r="B191" s="1">
        <v>44418</v>
      </c>
      <c r="C191" s="2">
        <v>40692.727350000001</v>
      </c>
      <c r="D191">
        <v>49400</v>
      </c>
      <c r="E191" s="2">
        <v>89029.466708831998</v>
      </c>
      <c r="F191">
        <v>86437.207725350396</v>
      </c>
      <c r="G191" s="2">
        <v>96770.557199999996</v>
      </c>
      <c r="H191">
        <v>52300</v>
      </c>
      <c r="I191" s="2">
        <v>52650.3174</v>
      </c>
      <c r="J191">
        <v>11065.578750000001</v>
      </c>
      <c r="K191" s="3">
        <v>79847.3514</v>
      </c>
      <c r="L191">
        <v>100444.45700000001</v>
      </c>
      <c r="M191" s="1"/>
      <c r="N191" s="3" t="s">
        <v>248</v>
      </c>
      <c r="O191">
        <v>1362.43</v>
      </c>
      <c r="P191">
        <v>2.1269999999999998</v>
      </c>
      <c r="Q191" s="1"/>
      <c r="S191" s="1"/>
    </row>
    <row r="192" spans="1:19" x14ac:dyDescent="0.25">
      <c r="A192" s="1"/>
      <c r="B192" s="1">
        <v>44417</v>
      </c>
      <c r="C192" s="2">
        <v>40624.221075000001</v>
      </c>
      <c r="D192">
        <v>49700</v>
      </c>
      <c r="E192" s="2">
        <v>89333.840953990395</v>
      </c>
      <c r="F192">
        <v>84793.547175763204</v>
      </c>
      <c r="G192" s="2">
        <v>96473.714999999997</v>
      </c>
      <c r="H192">
        <v>52500</v>
      </c>
      <c r="I192" s="2">
        <v>53143.297899999998</v>
      </c>
      <c r="J192">
        <v>10967.218049999999</v>
      </c>
      <c r="K192" s="3">
        <v>80916.054000000004</v>
      </c>
      <c r="L192">
        <v>100533.3459</v>
      </c>
      <c r="M192" s="1"/>
      <c r="N192" s="3" t="s">
        <v>249</v>
      </c>
      <c r="O192">
        <v>1359.86</v>
      </c>
      <c r="P192">
        <v>2.1419999999999999</v>
      </c>
      <c r="Q192" s="1"/>
      <c r="S192" s="1"/>
    </row>
    <row r="193" spans="1:19" x14ac:dyDescent="0.25">
      <c r="A193" s="1"/>
      <c r="B193" s="1">
        <v>44414</v>
      </c>
      <c r="C193" s="2">
        <v>38637.539100000002</v>
      </c>
      <c r="D193">
        <v>48400</v>
      </c>
      <c r="E193" s="2">
        <v>86670.566308854395</v>
      </c>
      <c r="F193">
        <v>84310.117602355196</v>
      </c>
      <c r="G193" s="2">
        <v>95583.188399999999</v>
      </c>
      <c r="H193">
        <v>51800</v>
      </c>
      <c r="I193" s="2">
        <v>53044.701799999995</v>
      </c>
      <c r="J193">
        <v>10819.677</v>
      </c>
      <c r="K193" s="3">
        <v>82061.092499999999</v>
      </c>
      <c r="L193">
        <v>100711.12370000001</v>
      </c>
      <c r="M193" s="1"/>
      <c r="N193" s="3" t="s">
        <v>250</v>
      </c>
      <c r="O193">
        <v>1341.45</v>
      </c>
      <c r="P193">
        <v>2.1179999999999999</v>
      </c>
      <c r="Q193" s="1"/>
      <c r="S193" s="1"/>
    </row>
    <row r="194" spans="1:19" x14ac:dyDescent="0.25">
      <c r="A194" s="1"/>
      <c r="B194" s="1">
        <v>44413</v>
      </c>
      <c r="C194" s="2">
        <v>39391.108124999999</v>
      </c>
      <c r="D194">
        <v>48800</v>
      </c>
      <c r="E194" s="2">
        <v>84996.507960483199</v>
      </c>
      <c r="F194">
        <v>83730.002114265604</v>
      </c>
      <c r="G194" s="2">
        <v>95583.188399999999</v>
      </c>
      <c r="H194">
        <v>52500</v>
      </c>
      <c r="I194" s="2">
        <v>52847.509599999998</v>
      </c>
      <c r="J194">
        <v>10622.955599999999</v>
      </c>
      <c r="K194" s="3">
        <v>82442.771999999997</v>
      </c>
      <c r="L194">
        <v>101333.34600000001</v>
      </c>
      <c r="M194" s="1"/>
      <c r="N194" s="3" t="s">
        <v>251</v>
      </c>
      <c r="O194">
        <v>1345.55</v>
      </c>
      <c r="P194">
        <v>2.149</v>
      </c>
      <c r="Q194" s="1"/>
      <c r="S194" s="1"/>
    </row>
    <row r="195" spans="1:19" x14ac:dyDescent="0.25">
      <c r="A195" s="1"/>
      <c r="B195" s="1">
        <v>44412</v>
      </c>
      <c r="C195" s="2">
        <v>38911.564200000001</v>
      </c>
      <c r="D195">
        <v>47500</v>
      </c>
      <c r="E195" s="2">
        <v>84083.385225007994</v>
      </c>
      <c r="F195">
        <v>84213.431687673612</v>
      </c>
      <c r="G195" s="2">
        <v>94593.714399999997</v>
      </c>
      <c r="H195">
        <v>52000</v>
      </c>
      <c r="I195" s="2">
        <v>53044.701799999995</v>
      </c>
      <c r="J195">
        <v>10672.13595</v>
      </c>
      <c r="K195" s="3">
        <v>82061.092499999999</v>
      </c>
      <c r="L195">
        <v>101333.34600000001</v>
      </c>
      <c r="M195" s="1"/>
      <c r="N195" s="3" t="s">
        <v>252</v>
      </c>
      <c r="O195">
        <v>1334.74</v>
      </c>
      <c r="P195">
        <v>2.1720000000000002</v>
      </c>
      <c r="Q195" s="1"/>
      <c r="S195" s="1"/>
    </row>
    <row r="196" spans="1:19" x14ac:dyDescent="0.25">
      <c r="A196" s="1"/>
      <c r="B196" s="1">
        <v>44411</v>
      </c>
      <c r="C196" s="2">
        <v>38706.045375000002</v>
      </c>
      <c r="D196">
        <v>47250</v>
      </c>
      <c r="E196" s="2">
        <v>84387.759470166391</v>
      </c>
      <c r="F196">
        <v>84213.431687673612</v>
      </c>
      <c r="G196" s="2">
        <v>94791.609199999992</v>
      </c>
      <c r="H196">
        <v>51800</v>
      </c>
      <c r="I196" s="2">
        <v>51960.144699999997</v>
      </c>
      <c r="J196">
        <v>10622.955599999999</v>
      </c>
      <c r="K196" s="3">
        <v>80534.374500000005</v>
      </c>
      <c r="L196">
        <v>101777.7905</v>
      </c>
      <c r="M196" s="1"/>
      <c r="N196" s="3" t="s">
        <v>253</v>
      </c>
      <c r="O196">
        <v>1332.44</v>
      </c>
      <c r="P196">
        <v>2.105</v>
      </c>
      <c r="Q196" s="1"/>
      <c r="S196" s="1"/>
    </row>
    <row r="197" spans="1:19" x14ac:dyDescent="0.25">
      <c r="A197" s="1"/>
      <c r="B197" s="1">
        <v>44410</v>
      </c>
      <c r="C197" s="2">
        <v>37678.451250000006</v>
      </c>
      <c r="D197">
        <v>47250</v>
      </c>
      <c r="E197" s="2">
        <v>82257.1397540576</v>
      </c>
      <c r="F197">
        <v>83633.316199583991</v>
      </c>
      <c r="G197" s="2">
        <v>94593.714399999997</v>
      </c>
      <c r="H197">
        <v>50800</v>
      </c>
      <c r="I197" s="2">
        <v>51565.760300000002</v>
      </c>
      <c r="J197">
        <v>10573.775250000001</v>
      </c>
      <c r="K197" s="3">
        <v>79847.3514</v>
      </c>
      <c r="L197">
        <v>95555.567500000005</v>
      </c>
      <c r="M197" s="1"/>
      <c r="N197" s="3" t="s">
        <v>254</v>
      </c>
      <c r="O197">
        <v>1314.22</v>
      </c>
      <c r="P197">
        <v>2.2120000000000002</v>
      </c>
      <c r="Q197" s="1"/>
      <c r="S197" s="1"/>
    </row>
    <row r="198" spans="1:19" x14ac:dyDescent="0.25">
      <c r="A198" s="1"/>
      <c r="B198" s="1">
        <v>44407</v>
      </c>
      <c r="C198" s="2">
        <v>37404.426149999999</v>
      </c>
      <c r="D198">
        <v>47300</v>
      </c>
      <c r="E198" s="2">
        <v>82409.326876636798</v>
      </c>
      <c r="F198">
        <v>83246.572540857611</v>
      </c>
      <c r="G198" s="2">
        <v>93010.555999999997</v>
      </c>
      <c r="H198">
        <v>51100</v>
      </c>
      <c r="I198" s="2">
        <v>50382.607100000001</v>
      </c>
      <c r="J198">
        <v>10524.5949</v>
      </c>
      <c r="K198" s="3">
        <v>79389.335999999996</v>
      </c>
      <c r="L198">
        <v>95288.900800000003</v>
      </c>
      <c r="M198" s="1"/>
      <c r="N198" s="3" t="s">
        <v>255</v>
      </c>
      <c r="O198">
        <v>1310.05</v>
      </c>
      <c r="P198">
        <v>2.153</v>
      </c>
      <c r="Q198" s="1"/>
      <c r="S198" s="1"/>
    </row>
    <row r="199" spans="1:19" x14ac:dyDescent="0.25">
      <c r="A199" s="1"/>
      <c r="B199" s="1">
        <v>44406</v>
      </c>
      <c r="C199" s="2">
        <v>36993.388500000001</v>
      </c>
      <c r="D199">
        <v>47100</v>
      </c>
      <c r="E199" s="2">
        <v>82104.952631478387</v>
      </c>
      <c r="F199">
        <v>83923.373943628801</v>
      </c>
      <c r="G199" s="2">
        <v>92416.871599999999</v>
      </c>
      <c r="H199">
        <v>50600</v>
      </c>
      <c r="I199" s="2">
        <v>49692.434399999998</v>
      </c>
      <c r="J199">
        <v>10475.41455</v>
      </c>
      <c r="K199" s="3">
        <v>79389.335999999996</v>
      </c>
      <c r="L199">
        <v>93422.233900000007</v>
      </c>
      <c r="M199" s="1"/>
      <c r="N199" s="3" t="s">
        <v>256</v>
      </c>
      <c r="O199">
        <v>1293.5999999999999</v>
      </c>
      <c r="P199">
        <v>2.1190000000000002</v>
      </c>
      <c r="Q199" s="1"/>
      <c r="S199" s="1"/>
    </row>
    <row r="200" spans="1:19" x14ac:dyDescent="0.25">
      <c r="A200" s="1"/>
      <c r="B200" s="1">
        <v>44405</v>
      </c>
      <c r="C200" s="2">
        <v>35897.288100000005</v>
      </c>
      <c r="D200">
        <v>46700</v>
      </c>
      <c r="E200" s="2">
        <v>81039.642773423999</v>
      </c>
      <c r="F200">
        <v>84020.0598583104</v>
      </c>
      <c r="G200" s="2">
        <v>91031.607999999993</v>
      </c>
      <c r="H200">
        <v>49700</v>
      </c>
      <c r="I200" s="2">
        <v>49495.242200000001</v>
      </c>
      <c r="J200">
        <v>10426.234200000001</v>
      </c>
      <c r="K200" s="3">
        <v>79465.671900000001</v>
      </c>
      <c r="L200">
        <v>93511.122799999997</v>
      </c>
      <c r="M200" s="1"/>
      <c r="N200" s="3" t="s">
        <v>257</v>
      </c>
      <c r="O200">
        <v>1277.07</v>
      </c>
      <c r="P200">
        <v>2.1520000000000001</v>
      </c>
      <c r="Q200" s="1"/>
      <c r="S200" s="1"/>
    </row>
    <row r="201" spans="1:19" x14ac:dyDescent="0.25">
      <c r="A201" s="1"/>
      <c r="B201" s="1">
        <v>44404</v>
      </c>
      <c r="C201" s="2">
        <v>35623.262999999999</v>
      </c>
      <c r="D201">
        <v>46200</v>
      </c>
      <c r="E201" s="2">
        <v>82028.859070188788</v>
      </c>
      <c r="F201">
        <v>84600.175346399992</v>
      </c>
      <c r="G201" s="2">
        <v>92218.976799999989</v>
      </c>
      <c r="H201">
        <v>49750</v>
      </c>
      <c r="I201" s="2">
        <v>49791.030500000001</v>
      </c>
      <c r="J201">
        <v>10622.955599999999</v>
      </c>
      <c r="K201" s="3">
        <v>81297.733500000002</v>
      </c>
      <c r="L201">
        <v>92711.122700000007</v>
      </c>
      <c r="M201" s="1"/>
      <c r="N201" s="3" t="s">
        <v>258</v>
      </c>
      <c r="O201">
        <v>1276.93</v>
      </c>
      <c r="P201">
        <v>2.1160000000000001</v>
      </c>
      <c r="Q201" s="1"/>
      <c r="S201" s="1"/>
    </row>
    <row r="202" spans="1:19" x14ac:dyDescent="0.25">
      <c r="A202" s="1"/>
      <c r="B202" s="1">
        <v>44403</v>
      </c>
      <c r="C202" s="2">
        <v>34801.187699999995</v>
      </c>
      <c r="D202">
        <v>45600</v>
      </c>
      <c r="E202" s="2">
        <v>83398.543173401602</v>
      </c>
      <c r="F202">
        <v>85953.778151942402</v>
      </c>
      <c r="G202" s="2">
        <v>92713.713799999998</v>
      </c>
      <c r="H202">
        <v>49000</v>
      </c>
      <c r="I202" s="2">
        <v>49889.626599999996</v>
      </c>
      <c r="J202">
        <v>10327.8735</v>
      </c>
      <c r="K202" s="3">
        <v>82061.092499999999</v>
      </c>
      <c r="L202">
        <v>92622.233800000002</v>
      </c>
      <c r="M202" s="1"/>
      <c r="N202" s="3" t="s">
        <v>259</v>
      </c>
      <c r="O202">
        <v>1272.71</v>
      </c>
      <c r="P202">
        <v>2.1139999999999999</v>
      </c>
      <c r="Q202" s="1"/>
      <c r="S202" s="1"/>
    </row>
    <row r="203" spans="1:19" x14ac:dyDescent="0.25">
      <c r="A203" s="1"/>
      <c r="B203" s="1">
        <v>44400</v>
      </c>
      <c r="C203" s="2">
        <v>34664.175150000003</v>
      </c>
      <c r="D203">
        <v>45800</v>
      </c>
      <c r="E203" s="2">
        <v>81876.671947609604</v>
      </c>
      <c r="F203">
        <v>84696.861261081605</v>
      </c>
      <c r="G203" s="2">
        <v>89547.396999999997</v>
      </c>
      <c r="H203">
        <v>49500</v>
      </c>
      <c r="I203" s="2">
        <v>49692.434399999998</v>
      </c>
      <c r="J203">
        <v>10327.8735</v>
      </c>
      <c r="K203" s="3">
        <v>78625.976999999999</v>
      </c>
      <c r="L203">
        <v>92444.456000000006</v>
      </c>
      <c r="M203" s="1"/>
      <c r="N203" s="3" t="s">
        <v>260</v>
      </c>
      <c r="O203">
        <v>1268.83</v>
      </c>
      <c r="P203">
        <v>2.1269999999999998</v>
      </c>
      <c r="Q203" s="1"/>
      <c r="S203" s="1"/>
    </row>
    <row r="204" spans="1:19" x14ac:dyDescent="0.25">
      <c r="A204" s="1"/>
      <c r="B204" s="1">
        <v>44399</v>
      </c>
      <c r="C204" s="2">
        <v>35760.275550000006</v>
      </c>
      <c r="D204">
        <v>47200</v>
      </c>
      <c r="E204" s="2">
        <v>84463.85303145599</v>
      </c>
      <c r="F204">
        <v>83923.373943628801</v>
      </c>
      <c r="G204" s="2">
        <v>88458.975599999991</v>
      </c>
      <c r="H204">
        <v>51100</v>
      </c>
      <c r="I204" s="2">
        <v>50086.818800000001</v>
      </c>
      <c r="J204">
        <v>10180.33245</v>
      </c>
      <c r="K204" s="3">
        <v>80076.359100000001</v>
      </c>
      <c r="L204">
        <v>94400.011800000007</v>
      </c>
      <c r="M204" s="1"/>
      <c r="N204" s="3" t="s">
        <v>261</v>
      </c>
      <c r="O204">
        <v>1293.67</v>
      </c>
      <c r="P204">
        <v>2.1190000000000002</v>
      </c>
      <c r="Q204" s="1"/>
      <c r="S204" s="1"/>
    </row>
    <row r="205" spans="1:19" x14ac:dyDescent="0.25">
      <c r="A205" s="1"/>
      <c r="B205" s="1">
        <v>44398</v>
      </c>
      <c r="C205" s="2">
        <v>35280.731625</v>
      </c>
      <c r="D205">
        <v>46750</v>
      </c>
      <c r="E205" s="2">
        <v>82181.046192768001</v>
      </c>
      <c r="F205">
        <v>82473.085223404792</v>
      </c>
      <c r="G205" s="2">
        <v>85688.448399999994</v>
      </c>
      <c r="H205">
        <v>50300</v>
      </c>
      <c r="I205" s="2">
        <v>48805.069499999998</v>
      </c>
      <c r="J205">
        <v>10081.971750000001</v>
      </c>
      <c r="K205" s="3">
        <v>78702.312900000004</v>
      </c>
      <c r="L205">
        <v>92444.456000000006</v>
      </c>
      <c r="M205" s="1"/>
      <c r="N205" s="3" t="s">
        <v>262</v>
      </c>
      <c r="O205">
        <v>1270.79</v>
      </c>
      <c r="P205">
        <v>2.1230000000000002</v>
      </c>
      <c r="Q205" s="1"/>
      <c r="S205" s="1"/>
    </row>
    <row r="206" spans="1:19" x14ac:dyDescent="0.25">
      <c r="A206" s="1"/>
      <c r="B206" s="1">
        <v>44397</v>
      </c>
      <c r="C206" s="2">
        <v>36102.806925000004</v>
      </c>
      <c r="D206">
        <v>47300</v>
      </c>
      <c r="E206" s="2">
        <v>81115.736334713598</v>
      </c>
      <c r="F206">
        <v>83053.200711494399</v>
      </c>
      <c r="G206" s="2">
        <v>85886.343200000003</v>
      </c>
      <c r="H206">
        <v>49500</v>
      </c>
      <c r="I206" s="2">
        <v>49199.4539</v>
      </c>
      <c r="J206">
        <v>10131.152099999999</v>
      </c>
      <c r="K206" s="3">
        <v>79007.656499999997</v>
      </c>
      <c r="L206">
        <v>91555.56700000001</v>
      </c>
      <c r="M206" s="1"/>
      <c r="N206" s="3" t="s">
        <v>263</v>
      </c>
      <c r="O206">
        <v>1273.29</v>
      </c>
      <c r="P206">
        <v>2.1320000000000001</v>
      </c>
      <c r="Q206" s="1"/>
      <c r="S206" s="1"/>
    </row>
    <row r="207" spans="1:19" x14ac:dyDescent="0.25">
      <c r="A207" s="1"/>
      <c r="B207" s="1">
        <v>44396</v>
      </c>
      <c r="C207" s="2">
        <v>33773.593575000006</v>
      </c>
      <c r="D207">
        <v>44300</v>
      </c>
      <c r="E207" s="2">
        <v>79365.584425052803</v>
      </c>
      <c r="F207">
        <v>82183.027479359997</v>
      </c>
      <c r="G207" s="2">
        <v>83808.447799999994</v>
      </c>
      <c r="H207">
        <v>48000</v>
      </c>
      <c r="I207" s="2">
        <v>47326.127999999997</v>
      </c>
      <c r="J207">
        <v>9934.4307000000008</v>
      </c>
      <c r="K207" s="3">
        <v>78625.976999999999</v>
      </c>
      <c r="L207">
        <v>91466.678100000005</v>
      </c>
      <c r="M207" s="1"/>
      <c r="N207" s="3" t="s">
        <v>264</v>
      </c>
      <c r="O207">
        <v>1243.51</v>
      </c>
      <c r="P207">
        <v>2.133</v>
      </c>
      <c r="Q207" s="1"/>
      <c r="S207" s="1"/>
    </row>
    <row r="208" spans="1:19" x14ac:dyDescent="0.25">
      <c r="A208" s="1"/>
      <c r="B208" s="1">
        <v>44393</v>
      </c>
      <c r="C208" s="2">
        <v>36171.313200000004</v>
      </c>
      <c r="D208">
        <v>46750</v>
      </c>
      <c r="E208" s="2">
        <v>82941.981805663992</v>
      </c>
      <c r="F208">
        <v>83053.200711494399</v>
      </c>
      <c r="G208" s="2">
        <v>85886.343200000003</v>
      </c>
      <c r="H208">
        <v>51600</v>
      </c>
      <c r="I208" s="2">
        <v>50284.010999999999</v>
      </c>
      <c r="J208">
        <v>10426.234200000001</v>
      </c>
      <c r="K208" s="3">
        <v>79847.3514</v>
      </c>
      <c r="L208">
        <v>94044.456200000001</v>
      </c>
      <c r="M208" s="1"/>
      <c r="N208" s="3" t="s">
        <v>265</v>
      </c>
      <c r="O208">
        <v>1299.31</v>
      </c>
      <c r="P208">
        <v>2.1240000000000001</v>
      </c>
      <c r="Q208" s="1"/>
      <c r="S208" s="1"/>
    </row>
    <row r="209" spans="1:19" x14ac:dyDescent="0.25">
      <c r="A209" s="1"/>
      <c r="B209" s="1">
        <v>44392</v>
      </c>
      <c r="C209" s="2">
        <v>36787.869675000002</v>
      </c>
      <c r="D209">
        <v>46500</v>
      </c>
      <c r="E209" s="2">
        <v>83931.198102428796</v>
      </c>
      <c r="F209">
        <v>82376.399308723208</v>
      </c>
      <c r="G209" s="2">
        <v>84501.079599999997</v>
      </c>
      <c r="H209">
        <v>52100</v>
      </c>
      <c r="I209" s="2">
        <v>49791.030500000001</v>
      </c>
      <c r="J209">
        <v>10524.5949</v>
      </c>
      <c r="K209" s="3">
        <v>79389.335999999996</v>
      </c>
      <c r="L209">
        <v>90666.678</v>
      </c>
      <c r="M209" s="1"/>
      <c r="N209" s="3" t="s">
        <v>266</v>
      </c>
      <c r="O209">
        <v>1293.92</v>
      </c>
      <c r="P209">
        <v>2.1030000000000002</v>
      </c>
      <c r="Q209" s="1"/>
      <c r="S209" s="1"/>
    </row>
    <row r="210" spans="1:19" x14ac:dyDescent="0.25">
      <c r="A210" s="1"/>
      <c r="B210" s="1">
        <v>44391</v>
      </c>
      <c r="C210" s="2">
        <v>34938.200250000002</v>
      </c>
      <c r="D210">
        <v>45000</v>
      </c>
      <c r="E210" s="2">
        <v>83322.449612112003</v>
      </c>
      <c r="F210">
        <v>82183.027479359997</v>
      </c>
      <c r="G210" s="2">
        <v>84303.184800000003</v>
      </c>
      <c r="H210">
        <v>51000</v>
      </c>
      <c r="I210" s="2">
        <v>49298.049999999996</v>
      </c>
      <c r="J210">
        <v>10278.693150000001</v>
      </c>
      <c r="K210" s="3">
        <v>79389.335999999996</v>
      </c>
      <c r="L210">
        <v>91555.56700000001</v>
      </c>
      <c r="M210" s="1"/>
      <c r="N210" s="3" t="s">
        <v>267</v>
      </c>
      <c r="O210">
        <v>1279.9100000000001</v>
      </c>
      <c r="P210">
        <v>2.101</v>
      </c>
      <c r="Q210" s="1"/>
      <c r="S210" s="1"/>
    </row>
    <row r="211" spans="1:19" x14ac:dyDescent="0.25">
      <c r="A211" s="1"/>
      <c r="B211" s="1">
        <v>44390</v>
      </c>
      <c r="C211" s="2">
        <v>35486.25045</v>
      </c>
      <c r="D211">
        <v>45500</v>
      </c>
      <c r="E211" s="2">
        <v>83322.449612112003</v>
      </c>
      <c r="F211">
        <v>81506.226076588791</v>
      </c>
      <c r="G211" s="2">
        <v>86084.237999999998</v>
      </c>
      <c r="H211">
        <v>53900</v>
      </c>
      <c r="I211" s="2">
        <v>49988.222699999998</v>
      </c>
      <c r="J211">
        <v>10377.05385</v>
      </c>
      <c r="K211" s="3">
        <v>79923.687300000005</v>
      </c>
      <c r="L211">
        <v>91555.56700000001</v>
      </c>
      <c r="M211" s="1"/>
      <c r="N211" s="3" t="s">
        <v>268</v>
      </c>
      <c r="O211">
        <v>1297.54</v>
      </c>
      <c r="P211">
        <v>2.1440000000000001</v>
      </c>
      <c r="Q211" s="1"/>
      <c r="S211" s="1"/>
    </row>
    <row r="212" spans="1:19" x14ac:dyDescent="0.25">
      <c r="A212" s="1"/>
      <c r="B212" s="1">
        <v>44389</v>
      </c>
      <c r="C212" s="2">
        <v>33910.606125000006</v>
      </c>
      <c r="D212">
        <v>44950</v>
      </c>
      <c r="E212" s="2">
        <v>82181.046192768001</v>
      </c>
      <c r="F212">
        <v>83439.944370220794</v>
      </c>
      <c r="G212" s="2">
        <v>85193.7114</v>
      </c>
      <c r="H212">
        <v>53500</v>
      </c>
      <c r="I212" s="2">
        <v>49593.838299999996</v>
      </c>
      <c r="J212">
        <v>9983.6110499999995</v>
      </c>
      <c r="K212" s="3">
        <v>80229.030899999998</v>
      </c>
      <c r="L212">
        <v>92444.456000000006</v>
      </c>
      <c r="M212" s="1"/>
      <c r="N212" s="3" t="s">
        <v>269</v>
      </c>
      <c r="O212">
        <v>1296.3</v>
      </c>
      <c r="P212">
        <v>2.1509999999999998</v>
      </c>
      <c r="Q212" s="1"/>
      <c r="S212" s="1"/>
    </row>
    <row r="213" spans="1:19" x14ac:dyDescent="0.25">
      <c r="A213" s="1"/>
      <c r="B213" s="1">
        <v>44386</v>
      </c>
      <c r="C213" s="2">
        <v>36034.300649999997</v>
      </c>
      <c r="D213">
        <v>47300</v>
      </c>
      <c r="E213" s="2">
        <v>85605.256450800007</v>
      </c>
      <c r="F213">
        <v>84116.745772991999</v>
      </c>
      <c r="G213" s="2">
        <v>88755.81779999999</v>
      </c>
      <c r="H213">
        <v>56600</v>
      </c>
      <c r="I213" s="2">
        <v>52354.5291</v>
      </c>
      <c r="J213">
        <v>10622.955599999999</v>
      </c>
      <c r="K213" s="3">
        <v>79007.656499999997</v>
      </c>
      <c r="L213">
        <v>96533.345400000006</v>
      </c>
      <c r="M213" s="1"/>
      <c r="N213" s="3" t="s">
        <v>270</v>
      </c>
      <c r="O213">
        <v>1347.14</v>
      </c>
      <c r="P213">
        <v>2.1269999999999998</v>
      </c>
      <c r="Q213" s="1"/>
      <c r="S213" s="1"/>
    </row>
    <row r="214" spans="1:19" x14ac:dyDescent="0.25">
      <c r="A214" s="1"/>
      <c r="B214" s="1">
        <v>44385</v>
      </c>
      <c r="C214" s="2">
        <v>37267.4136</v>
      </c>
      <c r="D214">
        <v>49000</v>
      </c>
      <c r="E214" s="2">
        <v>87507.595483040001</v>
      </c>
      <c r="F214">
        <v>85470.348578534409</v>
      </c>
      <c r="G214" s="2">
        <v>88854.765199999994</v>
      </c>
      <c r="H214">
        <v>56600</v>
      </c>
      <c r="I214" s="2">
        <v>54129.258900000001</v>
      </c>
      <c r="J214">
        <v>11163.93945</v>
      </c>
      <c r="K214" s="3">
        <v>84580.177200000006</v>
      </c>
      <c r="L214">
        <v>98666.679000000004</v>
      </c>
      <c r="M214" s="1"/>
      <c r="N214" s="3" t="s">
        <v>271</v>
      </c>
      <c r="O214">
        <v>1374.68</v>
      </c>
      <c r="P214">
        <v>2.1280000000000001</v>
      </c>
      <c r="Q214" s="1"/>
      <c r="S214" s="1"/>
    </row>
    <row r="215" spans="1:19" x14ac:dyDescent="0.25">
      <c r="A215" s="1"/>
      <c r="B215" s="1">
        <v>44384</v>
      </c>
      <c r="C215" s="2">
        <v>37335.919875000007</v>
      </c>
      <c r="D215">
        <v>49900</v>
      </c>
      <c r="E215" s="2">
        <v>89029.466708831998</v>
      </c>
      <c r="F215">
        <v>86823.95138407679</v>
      </c>
      <c r="G215" s="2">
        <v>89547.396999999997</v>
      </c>
      <c r="H215">
        <v>56600</v>
      </c>
      <c r="I215" s="2">
        <v>53734.874499999998</v>
      </c>
      <c r="J215">
        <v>11213.1198</v>
      </c>
      <c r="K215" s="3">
        <v>90076.362000000008</v>
      </c>
      <c r="L215">
        <v>101333.34600000001</v>
      </c>
      <c r="M215" s="1"/>
      <c r="N215" s="3" t="s">
        <v>272</v>
      </c>
      <c r="O215">
        <v>1388.55</v>
      </c>
      <c r="P215">
        <v>2.1539999999999999</v>
      </c>
      <c r="Q215" s="1"/>
      <c r="S215" s="1"/>
    </row>
    <row r="216" spans="1:19" x14ac:dyDescent="0.25">
      <c r="A216" s="1"/>
      <c r="B216" s="1">
        <v>44383</v>
      </c>
      <c r="C216" s="2">
        <v>36034.300649999997</v>
      </c>
      <c r="D216">
        <v>48000</v>
      </c>
      <c r="E216" s="2">
        <v>83931.198102428796</v>
      </c>
      <c r="F216">
        <v>84116.745772991999</v>
      </c>
      <c r="G216" s="2">
        <v>86084.237999999998</v>
      </c>
      <c r="H216">
        <v>54000</v>
      </c>
      <c r="I216" s="2">
        <v>55115.219899999996</v>
      </c>
      <c r="J216">
        <v>11262.300150000001</v>
      </c>
      <c r="K216" s="3">
        <v>89313.002999999997</v>
      </c>
      <c r="L216">
        <v>99555.567999999999</v>
      </c>
      <c r="M216" s="1"/>
      <c r="N216" s="3" t="s">
        <v>273</v>
      </c>
      <c r="O216">
        <v>1354.79</v>
      </c>
      <c r="P216">
        <v>2.1280000000000001</v>
      </c>
      <c r="Q216" s="1"/>
      <c r="S216" s="1"/>
    </row>
    <row r="217" spans="1:19" x14ac:dyDescent="0.25">
      <c r="A217" s="1"/>
      <c r="B217" s="1">
        <v>44382</v>
      </c>
      <c r="C217" s="2">
        <v>38706.045375000002</v>
      </c>
      <c r="D217">
        <v>51200</v>
      </c>
      <c r="E217" s="2">
        <v>90170.870128176</v>
      </c>
      <c r="F217">
        <v>86243.835895987198</v>
      </c>
      <c r="G217" s="2">
        <v>91724.239799999996</v>
      </c>
      <c r="H217">
        <v>58000</v>
      </c>
      <c r="I217" s="2">
        <v>57481.526299999998</v>
      </c>
      <c r="J217">
        <v>11508.2019</v>
      </c>
      <c r="K217" s="3">
        <v>87786.285000000003</v>
      </c>
      <c r="L217">
        <v>102222.235</v>
      </c>
      <c r="M217" s="1"/>
      <c r="N217" s="3" t="s">
        <v>274</v>
      </c>
      <c r="O217">
        <v>1411.13</v>
      </c>
      <c r="P217">
        <v>2.1339999999999999</v>
      </c>
      <c r="Q217" s="1"/>
      <c r="S217" s="1"/>
    </row>
    <row r="218" spans="1:19" x14ac:dyDescent="0.25">
      <c r="A218" s="1"/>
      <c r="B218" s="1">
        <v>44379</v>
      </c>
      <c r="C218" s="2">
        <v>39665.133225000005</v>
      </c>
      <c r="D218">
        <v>52300</v>
      </c>
      <c r="E218" s="2">
        <v>89790.402321728005</v>
      </c>
      <c r="F218">
        <v>87114.009128121601</v>
      </c>
      <c r="G218" s="2">
        <v>90932.660600000003</v>
      </c>
      <c r="H218">
        <v>54300</v>
      </c>
      <c r="I218" s="2">
        <v>58270.295099999996</v>
      </c>
      <c r="J218">
        <v>11803.284</v>
      </c>
      <c r="K218" s="3">
        <v>90839.721000000005</v>
      </c>
      <c r="L218">
        <v>104444.4575</v>
      </c>
      <c r="M218" s="1"/>
      <c r="N218" s="3" t="s">
        <v>275</v>
      </c>
      <c r="O218">
        <v>1420.27</v>
      </c>
      <c r="P218">
        <v>2.149</v>
      </c>
      <c r="Q218" s="1"/>
      <c r="S218" s="1"/>
    </row>
    <row r="219" spans="1:19" x14ac:dyDescent="0.25">
      <c r="A219" s="1"/>
      <c r="B219" s="1">
        <v>44378</v>
      </c>
      <c r="C219" s="2">
        <v>39391.108124999999</v>
      </c>
      <c r="D219">
        <v>52800</v>
      </c>
      <c r="E219" s="2">
        <v>89181.653831411197</v>
      </c>
      <c r="F219">
        <v>87887.496445574405</v>
      </c>
      <c r="G219" s="2">
        <v>87964.238599999997</v>
      </c>
      <c r="H219">
        <v>53300</v>
      </c>
      <c r="I219" s="2">
        <v>58171.699000000001</v>
      </c>
      <c r="J219">
        <v>11901.644700000001</v>
      </c>
      <c r="K219" s="3">
        <v>91603.08</v>
      </c>
      <c r="L219">
        <v>105422.23540000001</v>
      </c>
      <c r="M219" s="1"/>
      <c r="N219" s="3" t="s">
        <v>276</v>
      </c>
      <c r="O219">
        <v>1417.08</v>
      </c>
      <c r="P219">
        <v>2.161</v>
      </c>
      <c r="Q219" s="1"/>
      <c r="S219" s="1"/>
    </row>
    <row r="220" spans="1:19" x14ac:dyDescent="0.25">
      <c r="A220" s="1"/>
      <c r="B220" s="1">
        <v>44377</v>
      </c>
      <c r="C220" s="2">
        <v>37678.451250000006</v>
      </c>
      <c r="D220">
        <v>51500</v>
      </c>
      <c r="E220" s="2">
        <v>89790.402321728005</v>
      </c>
      <c r="F220">
        <v>87404.066872166397</v>
      </c>
      <c r="G220" s="2">
        <v>87073.712</v>
      </c>
      <c r="H220">
        <v>52700</v>
      </c>
      <c r="I220" s="2">
        <v>57580.1224</v>
      </c>
      <c r="J220">
        <v>11852.46435</v>
      </c>
      <c r="K220" s="3">
        <v>92366.438999999998</v>
      </c>
      <c r="L220">
        <v>105777.79100000001</v>
      </c>
      <c r="M220" s="1"/>
      <c r="N220" s="3" t="s">
        <v>277</v>
      </c>
      <c r="O220">
        <v>1408.55</v>
      </c>
      <c r="P220">
        <v>2.1739999999999999</v>
      </c>
      <c r="Q220" s="1"/>
      <c r="S220" s="1"/>
    </row>
    <row r="221" spans="1:19" x14ac:dyDescent="0.25">
      <c r="A221" s="1"/>
      <c r="B221" s="1">
        <v>44376</v>
      </c>
      <c r="C221" s="2">
        <v>37404.426149999999</v>
      </c>
      <c r="D221">
        <v>51800</v>
      </c>
      <c r="E221" s="2">
        <v>90246.9636894656</v>
      </c>
      <c r="F221">
        <v>87984.182360255989</v>
      </c>
      <c r="G221" s="2">
        <v>87667.396399999998</v>
      </c>
      <c r="H221">
        <v>53500</v>
      </c>
      <c r="I221" s="2">
        <v>58270.295099999996</v>
      </c>
      <c r="J221">
        <v>11852.46435</v>
      </c>
      <c r="K221" s="3">
        <v>92366.438999999998</v>
      </c>
      <c r="L221">
        <v>104888.902</v>
      </c>
      <c r="M221" s="1"/>
      <c r="N221" s="3" t="s">
        <v>278</v>
      </c>
      <c r="O221">
        <v>1410.04</v>
      </c>
      <c r="P221">
        <v>2.1789999999999998</v>
      </c>
      <c r="Q221" s="1"/>
      <c r="S221" s="1"/>
    </row>
    <row r="222" spans="1:19" x14ac:dyDescent="0.25">
      <c r="A222" s="1"/>
      <c r="B222" s="1">
        <v>44375</v>
      </c>
      <c r="C222" s="2">
        <v>36924.882225000001</v>
      </c>
      <c r="D222">
        <v>52400</v>
      </c>
      <c r="E222" s="2">
        <v>87888.063289487996</v>
      </c>
      <c r="F222">
        <v>86243.835895987198</v>
      </c>
      <c r="G222" s="2">
        <v>84797.921799999996</v>
      </c>
      <c r="H222">
        <v>53600</v>
      </c>
      <c r="I222" s="2">
        <v>59157.659999999996</v>
      </c>
      <c r="J222">
        <v>11950.825049999999</v>
      </c>
      <c r="K222" s="3">
        <v>91603.08</v>
      </c>
      <c r="L222">
        <v>103733.3463</v>
      </c>
      <c r="M222" s="1"/>
      <c r="N222" s="3" t="s">
        <v>279</v>
      </c>
      <c r="O222">
        <v>1405.81</v>
      </c>
      <c r="P222">
        <v>2.2120000000000002</v>
      </c>
      <c r="Q222" s="1"/>
      <c r="S222" s="1"/>
    </row>
    <row r="223" spans="1:19" x14ac:dyDescent="0.25">
      <c r="A223" s="1"/>
      <c r="B223" s="1">
        <v>44372</v>
      </c>
      <c r="C223" s="2">
        <v>36787.869675000002</v>
      </c>
      <c r="D223">
        <v>50700</v>
      </c>
      <c r="E223" s="2">
        <v>85300.882205641596</v>
      </c>
      <c r="F223">
        <v>86727.265469395192</v>
      </c>
      <c r="G223" s="2">
        <v>84303.184800000003</v>
      </c>
      <c r="H223">
        <v>51600</v>
      </c>
      <c r="I223" s="2">
        <v>57481.526299999998</v>
      </c>
      <c r="J223">
        <v>11950.825049999999</v>
      </c>
      <c r="K223" s="3">
        <v>90916.056899999996</v>
      </c>
      <c r="L223">
        <v>104444.4575</v>
      </c>
      <c r="M223" s="1"/>
      <c r="N223" s="3" t="s">
        <v>280</v>
      </c>
      <c r="O223">
        <v>1390.12</v>
      </c>
      <c r="P223">
        <v>2.2240000000000002</v>
      </c>
      <c r="Q223" s="1"/>
      <c r="S223" s="1"/>
    </row>
    <row r="224" spans="1:19" x14ac:dyDescent="0.25">
      <c r="A224" s="1"/>
      <c r="B224" s="1">
        <v>44371</v>
      </c>
      <c r="C224" s="2">
        <v>34390.150049999997</v>
      </c>
      <c r="D224">
        <v>50600</v>
      </c>
      <c r="E224" s="2">
        <v>85300.882205641596</v>
      </c>
      <c r="F224">
        <v>85760.406322579205</v>
      </c>
      <c r="G224" s="2">
        <v>83808.447799999994</v>
      </c>
      <c r="H224">
        <v>50900</v>
      </c>
      <c r="I224" s="2">
        <v>57185.737999999998</v>
      </c>
      <c r="J224">
        <v>11950.825049999999</v>
      </c>
      <c r="K224" s="3">
        <v>87786.285000000003</v>
      </c>
      <c r="L224">
        <v>104444.4575</v>
      </c>
      <c r="M224" s="1"/>
      <c r="N224" s="3" t="s">
        <v>281</v>
      </c>
      <c r="O224">
        <v>1379.72</v>
      </c>
      <c r="P224">
        <v>2.173</v>
      </c>
      <c r="Q224" s="1"/>
      <c r="S224" s="1"/>
    </row>
    <row r="225" spans="1:19" x14ac:dyDescent="0.25">
      <c r="A225" s="1"/>
      <c r="B225" s="1">
        <v>44370</v>
      </c>
      <c r="C225" s="2">
        <v>34184.631225000005</v>
      </c>
      <c r="D225">
        <v>51400</v>
      </c>
      <c r="E225" s="2">
        <v>84692.133715324802</v>
      </c>
      <c r="F225">
        <v>87017.323213440002</v>
      </c>
      <c r="G225" s="2">
        <v>84006.342600000004</v>
      </c>
      <c r="H225">
        <v>51100</v>
      </c>
      <c r="I225" s="2">
        <v>57974.506799999996</v>
      </c>
      <c r="J225">
        <v>12098.366099999999</v>
      </c>
      <c r="K225" s="3">
        <v>85496.207999999999</v>
      </c>
      <c r="L225">
        <v>103911.1241</v>
      </c>
      <c r="M225" s="1"/>
      <c r="N225" s="3" t="s">
        <v>282</v>
      </c>
      <c r="O225">
        <v>1376.87</v>
      </c>
      <c r="P225">
        <v>2.1789999999999998</v>
      </c>
      <c r="Q225" s="1"/>
      <c r="S225" s="1"/>
    </row>
    <row r="226" spans="1:19" x14ac:dyDescent="0.25">
      <c r="A226" s="1"/>
      <c r="B226" s="1">
        <v>44369</v>
      </c>
      <c r="C226" s="2">
        <v>33910.606125000006</v>
      </c>
      <c r="D226">
        <v>51700</v>
      </c>
      <c r="E226" s="2">
        <v>84844.320837904001</v>
      </c>
      <c r="F226">
        <v>87597.438701529609</v>
      </c>
      <c r="G226" s="2">
        <v>84501.079599999997</v>
      </c>
      <c r="H226">
        <v>50900</v>
      </c>
      <c r="I226" s="2">
        <v>59059.063900000001</v>
      </c>
      <c r="J226">
        <v>12344.26785</v>
      </c>
      <c r="K226" s="3">
        <v>86641.246500000008</v>
      </c>
      <c r="L226">
        <v>104444.4575</v>
      </c>
      <c r="M226" s="1"/>
      <c r="N226" s="3" t="s">
        <v>283</v>
      </c>
      <c r="O226">
        <v>1379.97</v>
      </c>
      <c r="P226">
        <v>2.1579999999999999</v>
      </c>
      <c r="Q226" s="1"/>
      <c r="S226" s="1"/>
    </row>
    <row r="227" spans="1:19" x14ac:dyDescent="0.25">
      <c r="A227" s="1"/>
      <c r="B227" s="1">
        <v>44368</v>
      </c>
      <c r="C227" s="2">
        <v>33568.07475</v>
      </c>
      <c r="D227">
        <v>51200</v>
      </c>
      <c r="E227" s="2">
        <v>85224.788644351996</v>
      </c>
      <c r="F227">
        <v>87597.438701529609</v>
      </c>
      <c r="G227" s="2">
        <v>84698.974399999992</v>
      </c>
      <c r="H227">
        <v>50400</v>
      </c>
      <c r="I227" s="2">
        <v>58861.871699999996</v>
      </c>
      <c r="J227">
        <v>12295.0875</v>
      </c>
      <c r="K227" s="3">
        <v>83206.130999999994</v>
      </c>
      <c r="L227">
        <v>104355.5686</v>
      </c>
      <c r="M227" s="1"/>
      <c r="N227" s="3" t="s">
        <v>284</v>
      </c>
      <c r="O227">
        <v>1372.63</v>
      </c>
      <c r="P227">
        <v>2.1760000000000002</v>
      </c>
      <c r="Q227" s="1"/>
      <c r="S227" s="1"/>
    </row>
    <row r="228" spans="1:19" x14ac:dyDescent="0.25">
      <c r="A228" s="1"/>
      <c r="B228" s="1">
        <v>44365</v>
      </c>
      <c r="C228" s="2">
        <v>34595.668875000003</v>
      </c>
      <c r="D228">
        <v>52100</v>
      </c>
      <c r="E228" s="2">
        <v>85605.256450800007</v>
      </c>
      <c r="F228">
        <v>89047.727421753603</v>
      </c>
      <c r="G228" s="2">
        <v>82917.921199999997</v>
      </c>
      <c r="H228">
        <v>51000</v>
      </c>
      <c r="I228" s="2">
        <v>60143.620999999999</v>
      </c>
      <c r="J228">
        <v>12098.366099999999</v>
      </c>
      <c r="K228" s="3">
        <v>78625.976999999999</v>
      </c>
      <c r="L228">
        <v>104355.5686</v>
      </c>
      <c r="M228" s="1"/>
      <c r="N228" s="3" t="s">
        <v>285</v>
      </c>
      <c r="O228">
        <v>1377.77</v>
      </c>
      <c r="P228">
        <v>2.1269999999999998</v>
      </c>
      <c r="Q228" s="1"/>
      <c r="S228" s="1"/>
    </row>
    <row r="229" spans="1:19" x14ac:dyDescent="0.25">
      <c r="A229" s="1"/>
      <c r="B229" s="1">
        <v>44364</v>
      </c>
      <c r="C229" s="2">
        <v>34595.668875000003</v>
      </c>
      <c r="D229">
        <v>51400</v>
      </c>
      <c r="E229" s="2">
        <v>82941.981805663992</v>
      </c>
      <c r="F229">
        <v>87984.182360255989</v>
      </c>
      <c r="G229" s="2">
        <v>81730.5524</v>
      </c>
      <c r="H229">
        <v>50200</v>
      </c>
      <c r="I229" s="2">
        <v>61129.582000000002</v>
      </c>
      <c r="J229">
        <v>12196.7268</v>
      </c>
      <c r="K229" s="3">
        <v>78015.289799999999</v>
      </c>
      <c r="L229">
        <v>104000.01300000001</v>
      </c>
      <c r="M229" s="1"/>
      <c r="N229" s="3" t="s">
        <v>286</v>
      </c>
      <c r="O229">
        <v>1359.92</v>
      </c>
      <c r="P229">
        <v>2.1669999999999998</v>
      </c>
      <c r="Q229" s="1"/>
      <c r="S229" s="1"/>
    </row>
    <row r="230" spans="1:19" x14ac:dyDescent="0.25">
      <c r="A230" s="1"/>
      <c r="B230" s="1">
        <v>44363</v>
      </c>
      <c r="C230" s="2">
        <v>33842.099849999999</v>
      </c>
      <c r="D230">
        <v>51800</v>
      </c>
      <c r="E230" s="2">
        <v>83702.917418559999</v>
      </c>
      <c r="F230">
        <v>88757.669677708807</v>
      </c>
      <c r="G230" s="2">
        <v>82225.289399999994</v>
      </c>
      <c r="H230">
        <v>50700</v>
      </c>
      <c r="I230" s="2">
        <v>59453.448299999996</v>
      </c>
      <c r="J230">
        <v>11852.46435</v>
      </c>
      <c r="K230" s="3">
        <v>79007.656499999997</v>
      </c>
      <c r="L230">
        <v>105866.6799</v>
      </c>
      <c r="M230" s="1"/>
      <c r="N230" s="3" t="s">
        <v>287</v>
      </c>
      <c r="O230">
        <v>1356.52</v>
      </c>
      <c r="P230">
        <v>2.1680000000000001</v>
      </c>
      <c r="Q230" s="1"/>
      <c r="S230" s="1"/>
    </row>
    <row r="231" spans="1:19" x14ac:dyDescent="0.25">
      <c r="A231" s="1"/>
      <c r="B231" s="1">
        <v>44362</v>
      </c>
      <c r="C231" s="2">
        <v>35623.262999999999</v>
      </c>
      <c r="D231">
        <v>53200</v>
      </c>
      <c r="E231" s="2">
        <v>85681.350012089606</v>
      </c>
      <c r="F231">
        <v>89821.214739206393</v>
      </c>
      <c r="G231" s="2">
        <v>82324.236799999999</v>
      </c>
      <c r="H231">
        <v>52300</v>
      </c>
      <c r="I231" s="2">
        <v>60340.813199999997</v>
      </c>
      <c r="J231">
        <v>11852.46435</v>
      </c>
      <c r="K231" s="3">
        <v>79389.335999999996</v>
      </c>
      <c r="L231">
        <v>108177.79130000001</v>
      </c>
      <c r="M231" s="1"/>
      <c r="N231" s="3" t="s">
        <v>288</v>
      </c>
      <c r="O231">
        <v>1367.36</v>
      </c>
      <c r="P231">
        <v>2.21</v>
      </c>
      <c r="Q231" s="1"/>
      <c r="S231" s="1"/>
    </row>
    <row r="232" spans="1:19" x14ac:dyDescent="0.25">
      <c r="A232" s="1"/>
      <c r="B232" s="1">
        <v>44361</v>
      </c>
      <c r="C232" s="2">
        <v>35623.260259749004</v>
      </c>
      <c r="D232">
        <v>53600</v>
      </c>
      <c r="E232" s="2">
        <v>83626.823857270399</v>
      </c>
      <c r="F232">
        <v>89434.471080479998</v>
      </c>
      <c r="G232" s="2">
        <v>82917.921199999997</v>
      </c>
      <c r="H232">
        <v>52700</v>
      </c>
      <c r="I232" s="2">
        <v>59157.659999999996</v>
      </c>
      <c r="J232">
        <v>12000.0054</v>
      </c>
      <c r="K232" s="3">
        <v>79313.000100000005</v>
      </c>
      <c r="L232">
        <v>106666.68000000001</v>
      </c>
      <c r="M232" s="1"/>
      <c r="N232" s="3" t="s">
        <v>289</v>
      </c>
      <c r="O232">
        <v>1361.72</v>
      </c>
      <c r="P232">
        <v>2.169</v>
      </c>
      <c r="Q232" s="1"/>
      <c r="S232" s="1"/>
    </row>
    <row r="233" spans="1:19" x14ac:dyDescent="0.25">
      <c r="A233" s="1"/>
      <c r="B233" s="1">
        <v>44358</v>
      </c>
      <c r="C233" s="2">
        <v>33674.063000253307</v>
      </c>
      <c r="D233">
        <v>53100</v>
      </c>
      <c r="E233" s="2">
        <v>80659.174966975988</v>
      </c>
      <c r="F233">
        <v>88951.04150707199</v>
      </c>
      <c r="G233" s="2">
        <v>82621.078999999998</v>
      </c>
      <c r="H233">
        <v>52600</v>
      </c>
      <c r="I233" s="2">
        <v>56495.565300000002</v>
      </c>
      <c r="J233">
        <v>11852.46435</v>
      </c>
      <c r="K233" s="3">
        <v>80076.359100000001</v>
      </c>
      <c r="L233">
        <v>104888.902</v>
      </c>
      <c r="M233" s="1"/>
      <c r="N233" s="3" t="s">
        <v>290</v>
      </c>
      <c r="O233">
        <v>1351.74</v>
      </c>
      <c r="P233">
        <v>2.181</v>
      </c>
      <c r="Q233" s="1"/>
      <c r="S233" s="1"/>
    </row>
    <row r="234" spans="1:19" x14ac:dyDescent="0.25">
      <c r="A234" s="1"/>
      <c r="B234" s="1">
        <v>44357</v>
      </c>
      <c r="C234" s="2">
        <v>31590.438343551003</v>
      </c>
      <c r="D234">
        <v>51600</v>
      </c>
      <c r="E234" s="2">
        <v>79213.39730247359</v>
      </c>
      <c r="F234">
        <v>89144.413336435202</v>
      </c>
      <c r="G234" s="2">
        <v>81037.920599999998</v>
      </c>
      <c r="H234">
        <v>50100</v>
      </c>
      <c r="I234" s="2">
        <v>54720.835500000001</v>
      </c>
      <c r="J234">
        <v>11704.9233</v>
      </c>
      <c r="K234" s="3">
        <v>79083.992400000003</v>
      </c>
      <c r="L234">
        <v>103555.56850000001</v>
      </c>
      <c r="M234" s="1"/>
      <c r="N234" s="3" t="s">
        <v>291</v>
      </c>
      <c r="O234">
        <v>1323.58</v>
      </c>
      <c r="P234">
        <v>2.2149999999999999</v>
      </c>
      <c r="Q234" s="1"/>
      <c r="S234" s="1"/>
    </row>
    <row r="235" spans="1:19" x14ac:dyDescent="0.25">
      <c r="A235" s="1"/>
      <c r="B235" s="1">
        <v>44356</v>
      </c>
      <c r="C235" s="2">
        <v>31388.797247741102</v>
      </c>
      <c r="D235">
        <v>50300</v>
      </c>
      <c r="E235" s="2">
        <v>80735.268528265602</v>
      </c>
      <c r="F235">
        <v>86147.1499813056</v>
      </c>
      <c r="G235" s="2">
        <v>80840.025800000003</v>
      </c>
      <c r="H235">
        <v>50800</v>
      </c>
      <c r="I235" s="2">
        <v>55608.200400000002</v>
      </c>
      <c r="J235">
        <v>11901.644700000001</v>
      </c>
      <c r="K235" s="3">
        <v>81145.061700000006</v>
      </c>
      <c r="L235">
        <v>105600.0132</v>
      </c>
      <c r="M235" s="1"/>
      <c r="N235" s="3" t="s">
        <v>292</v>
      </c>
      <c r="O235">
        <v>1332.9</v>
      </c>
      <c r="P235">
        <v>2.2050000000000001</v>
      </c>
      <c r="Q235" s="1"/>
      <c r="S235" s="1"/>
    </row>
    <row r="236" spans="1:19" x14ac:dyDescent="0.25">
      <c r="A236" s="1"/>
      <c r="B236" s="1">
        <v>44355</v>
      </c>
      <c r="C236" s="2">
        <v>29574.027385451998</v>
      </c>
      <c r="D236">
        <v>50000</v>
      </c>
      <c r="E236" s="2">
        <v>80126.520037948794</v>
      </c>
      <c r="F236">
        <v>86727.265469395192</v>
      </c>
      <c r="G236" s="2">
        <v>79949.499199999991</v>
      </c>
      <c r="H236">
        <v>49500</v>
      </c>
      <c r="I236" s="2">
        <v>56199.777000000002</v>
      </c>
      <c r="J236">
        <v>11901.644700000001</v>
      </c>
      <c r="K236" s="3">
        <v>76518.397762848006</v>
      </c>
      <c r="L236">
        <v>106488.90220000001</v>
      </c>
      <c r="M236" s="1"/>
      <c r="N236" s="3" t="s">
        <v>293</v>
      </c>
      <c r="O236">
        <v>1319.88</v>
      </c>
      <c r="P236">
        <v>2.2210000000000001</v>
      </c>
      <c r="Q236" s="1"/>
      <c r="S236" s="1"/>
    </row>
    <row r="237" spans="1:19" x14ac:dyDescent="0.25">
      <c r="A237" s="1"/>
      <c r="B237" s="1">
        <v>44354</v>
      </c>
      <c r="C237" s="2">
        <v>31691.258891455953</v>
      </c>
      <c r="D237">
        <v>52700</v>
      </c>
      <c r="E237" s="2">
        <v>80659.174966975988</v>
      </c>
      <c r="F237">
        <v>86437.207725350396</v>
      </c>
      <c r="G237" s="2">
        <v>81829.499799999991</v>
      </c>
      <c r="H237">
        <v>52400</v>
      </c>
      <c r="I237" s="2">
        <v>57678.718499999995</v>
      </c>
      <c r="J237">
        <v>12688.5303</v>
      </c>
      <c r="K237" s="3">
        <v>77981.249484784814</v>
      </c>
      <c r="L237">
        <v>109333.34700000001</v>
      </c>
      <c r="M237" s="1"/>
      <c r="N237" s="3" t="s">
        <v>294</v>
      </c>
      <c r="O237">
        <v>1358.78</v>
      </c>
      <c r="P237">
        <v>2.242</v>
      </c>
      <c r="Q237" s="1"/>
      <c r="S237" s="1"/>
    </row>
    <row r="238" spans="1:19" x14ac:dyDescent="0.25">
      <c r="A238" s="1"/>
      <c r="B238" s="1">
        <v>44351</v>
      </c>
      <c r="C238" s="2">
        <v>32766.678069108755</v>
      </c>
      <c r="D238">
        <v>54500</v>
      </c>
      <c r="E238" s="2">
        <v>79517.771547632001</v>
      </c>
      <c r="F238">
        <v>86533.893640031994</v>
      </c>
      <c r="G238" s="2">
        <v>83808.447799999994</v>
      </c>
      <c r="H238">
        <v>54600</v>
      </c>
      <c r="I238" s="2">
        <v>56298.373099999997</v>
      </c>
      <c r="J238">
        <v>12885.251700000001</v>
      </c>
      <c r="K238" s="3">
        <v>78656.411817986402</v>
      </c>
      <c r="L238">
        <v>107555.569</v>
      </c>
      <c r="M238" s="1"/>
      <c r="N238" s="3" t="s">
        <v>295</v>
      </c>
      <c r="O238">
        <v>1374.05</v>
      </c>
      <c r="P238">
        <v>2.2389999999999999</v>
      </c>
      <c r="Q238" s="1"/>
      <c r="S238" s="1"/>
    </row>
    <row r="239" spans="1:19" x14ac:dyDescent="0.25">
      <c r="A239" s="1"/>
      <c r="B239" s="1">
        <v>44350</v>
      </c>
      <c r="C239" s="2">
        <v>32867.498617013698</v>
      </c>
      <c r="D239">
        <v>54300</v>
      </c>
      <c r="E239" s="2">
        <v>80202.613599238393</v>
      </c>
      <c r="F239">
        <v>87210.6950428032</v>
      </c>
      <c r="G239" s="2">
        <v>84303.184800000003</v>
      </c>
      <c r="H239">
        <v>54800</v>
      </c>
      <c r="I239" s="2">
        <v>54129.258900000001</v>
      </c>
      <c r="J239">
        <v>12491.8089</v>
      </c>
      <c r="K239" s="3">
        <v>79331.574151188004</v>
      </c>
      <c r="L239">
        <v>105333.3465</v>
      </c>
      <c r="M239" s="1"/>
      <c r="N239" s="3" t="s">
        <v>296</v>
      </c>
      <c r="O239">
        <v>1364.28</v>
      </c>
      <c r="P239">
        <v>2.2530000000000001</v>
      </c>
      <c r="Q239" s="1"/>
      <c r="S239" s="1"/>
    </row>
    <row r="240" spans="1:19" x14ac:dyDescent="0.25">
      <c r="A240" s="1"/>
      <c r="B240" s="1">
        <v>44349</v>
      </c>
      <c r="C240" s="2">
        <v>30918.301357518001</v>
      </c>
      <c r="D240">
        <v>54000</v>
      </c>
      <c r="E240" s="2">
        <v>79441.677986342402</v>
      </c>
      <c r="F240">
        <v>86437.207725350396</v>
      </c>
      <c r="G240" s="2">
        <v>84600.027000000002</v>
      </c>
      <c r="H240">
        <v>52800</v>
      </c>
      <c r="I240" s="2">
        <v>52847.509599999998</v>
      </c>
      <c r="J240">
        <v>11704.9233</v>
      </c>
      <c r="K240" s="3">
        <v>78431.357706919211</v>
      </c>
      <c r="L240">
        <v>104444.4575</v>
      </c>
      <c r="M240" s="1"/>
      <c r="N240" s="3" t="s">
        <v>297</v>
      </c>
      <c r="O240">
        <v>1340.78</v>
      </c>
      <c r="P240">
        <v>2.2120000000000002</v>
      </c>
      <c r="Q240" s="1"/>
      <c r="S240" s="1"/>
    </row>
    <row r="241" spans="1:19" x14ac:dyDescent="0.25">
      <c r="A241" s="1"/>
      <c r="B241" s="1">
        <v>44348</v>
      </c>
      <c r="C241" s="2">
        <v>29372.386289642098</v>
      </c>
      <c r="D241">
        <v>55500</v>
      </c>
      <c r="E241" s="2">
        <v>79137.30374118399</v>
      </c>
      <c r="F241">
        <v>86920.637298758404</v>
      </c>
      <c r="G241" s="2">
        <v>86183.185400000002</v>
      </c>
      <c r="H241">
        <v>53100</v>
      </c>
      <c r="I241" s="2">
        <v>52847.509599999998</v>
      </c>
      <c r="J241">
        <v>11901.644700000001</v>
      </c>
      <c r="K241" s="3">
        <v>76405.870707314403</v>
      </c>
      <c r="L241">
        <v>106666.68000000001</v>
      </c>
      <c r="M241" s="1"/>
      <c r="N241" s="3" t="s">
        <v>298</v>
      </c>
      <c r="O241">
        <v>1337.78</v>
      </c>
      <c r="P241">
        <v>2.2530000000000001</v>
      </c>
      <c r="Q241" s="1"/>
      <c r="S241" s="1"/>
    </row>
    <row r="242" spans="1:19" x14ac:dyDescent="0.25">
      <c r="A242" s="1"/>
      <c r="B242" s="1">
        <v>44347</v>
      </c>
      <c r="C242" s="2">
        <v>29842.882179865202</v>
      </c>
      <c r="D242">
        <v>52700</v>
      </c>
      <c r="E242" s="2">
        <v>78071.993883129602</v>
      </c>
      <c r="F242">
        <v>87500.752786847996</v>
      </c>
      <c r="G242" s="2">
        <v>83486.161441622084</v>
      </c>
      <c r="H242">
        <v>53700</v>
      </c>
      <c r="I242" s="2">
        <v>53340.490099999995</v>
      </c>
      <c r="J242">
        <v>11557.382250000001</v>
      </c>
      <c r="K242" s="3">
        <v>75730.708374112801</v>
      </c>
      <c r="L242">
        <v>104444.4575</v>
      </c>
      <c r="M242" s="1"/>
      <c r="N242" s="3" t="s">
        <v>299</v>
      </c>
      <c r="O242">
        <v>1328.05</v>
      </c>
      <c r="P242">
        <v>2.2730000000000001</v>
      </c>
      <c r="Q242" s="1"/>
      <c r="S242" s="1"/>
    </row>
    <row r="243" spans="1:19" x14ac:dyDescent="0.25">
      <c r="A243" s="1"/>
      <c r="B243" s="1">
        <v>44344</v>
      </c>
      <c r="C243" s="2">
        <v>28095.326016179402</v>
      </c>
      <c r="D243">
        <v>49429.356559528002</v>
      </c>
      <c r="E243" s="2">
        <v>79593.8651089216</v>
      </c>
      <c r="F243">
        <v>88080.868274937602</v>
      </c>
      <c r="G243" s="2">
        <v>80842.575124267343</v>
      </c>
      <c r="H243">
        <v>53000</v>
      </c>
      <c r="I243" s="2">
        <v>54720.835500000001</v>
      </c>
      <c r="J243">
        <v>11508.2019</v>
      </c>
      <c r="K243" s="3">
        <v>75899.498957413205</v>
      </c>
      <c r="L243">
        <v>106488.90220000001</v>
      </c>
      <c r="M243" s="1"/>
      <c r="N243" s="3" t="s">
        <v>300</v>
      </c>
      <c r="O243">
        <v>1320.46</v>
      </c>
      <c r="P243">
        <v>2.298</v>
      </c>
      <c r="Q243" s="1"/>
      <c r="S243" s="1"/>
    </row>
    <row r="244" spans="1:19" x14ac:dyDescent="0.25">
      <c r="A244" s="1"/>
      <c r="B244" s="1">
        <v>44343</v>
      </c>
      <c r="C244" s="2">
        <v>26616.624646906803</v>
      </c>
      <c r="D244">
        <v>49208.360926623995</v>
      </c>
      <c r="E244" s="2">
        <v>79441.677986342402</v>
      </c>
      <c r="F244">
        <v>87500.752786847996</v>
      </c>
      <c r="G244" s="2">
        <v>79989.805344475506</v>
      </c>
      <c r="H244">
        <v>51400</v>
      </c>
      <c r="I244" s="2">
        <v>55312.412100000001</v>
      </c>
      <c r="J244">
        <v>11459.021549999999</v>
      </c>
      <c r="K244" s="3">
        <v>76518.397762848006</v>
      </c>
      <c r="L244">
        <v>106933.34670000001</v>
      </c>
      <c r="M244" s="1"/>
      <c r="N244" s="3" t="s">
        <v>301</v>
      </c>
      <c r="O244">
        <v>1303.57</v>
      </c>
      <c r="P244">
        <v>2.3039999999999998</v>
      </c>
      <c r="Q244" s="1"/>
      <c r="S244" s="1"/>
    </row>
    <row r="245" spans="1:19" x14ac:dyDescent="0.25">
      <c r="A245" s="1"/>
      <c r="B245" s="1">
        <v>44342</v>
      </c>
      <c r="C245" s="2">
        <v>27524.009578051351</v>
      </c>
      <c r="D245">
        <v>49945.013036304001</v>
      </c>
      <c r="E245" s="2">
        <v>80430.894283107205</v>
      </c>
      <c r="F245">
        <v>87984.182360255989</v>
      </c>
      <c r="G245" s="2">
        <v>81268.960014163269</v>
      </c>
      <c r="H245">
        <v>52800</v>
      </c>
      <c r="I245" s="2">
        <v>54720.835500000001</v>
      </c>
      <c r="J245">
        <v>11459.021549999999</v>
      </c>
      <c r="K245" s="3">
        <v>75111.809568678</v>
      </c>
      <c r="L245">
        <v>108177.79130000001</v>
      </c>
      <c r="M245" s="1"/>
      <c r="N245" s="3" t="s">
        <v>302</v>
      </c>
      <c r="O245">
        <v>1316.7</v>
      </c>
      <c r="P245">
        <v>2.3170000000000002</v>
      </c>
      <c r="Q245" s="1"/>
      <c r="S245" s="1"/>
    </row>
    <row r="246" spans="1:19" x14ac:dyDescent="0.25">
      <c r="A246" s="1"/>
      <c r="B246" s="1">
        <v>44341</v>
      </c>
      <c r="C246" s="2">
        <v>27490.402728749705</v>
      </c>
      <c r="D246">
        <v>49650.352192432001</v>
      </c>
      <c r="E246" s="2">
        <v>79593.8651089216</v>
      </c>
      <c r="F246">
        <v>87500.752786847996</v>
      </c>
      <c r="G246" s="2">
        <v>79989.805344475506</v>
      </c>
      <c r="H246">
        <v>51600</v>
      </c>
      <c r="I246" s="2">
        <v>54425.047200000001</v>
      </c>
      <c r="J246">
        <v>11704.9233</v>
      </c>
      <c r="K246" s="3">
        <v>76237.080124013999</v>
      </c>
      <c r="L246">
        <v>108711.1247</v>
      </c>
      <c r="M246" s="1"/>
      <c r="N246" s="3" t="s">
        <v>303</v>
      </c>
      <c r="O246">
        <v>1308.58</v>
      </c>
      <c r="P246">
        <v>2.3159999999999998</v>
      </c>
      <c r="Q246" s="1"/>
      <c r="S246" s="1"/>
    </row>
    <row r="247" spans="1:19" x14ac:dyDescent="0.25">
      <c r="A247" s="1"/>
      <c r="B247" s="1">
        <v>44340</v>
      </c>
      <c r="C247" s="2">
        <v>26751.052044113399</v>
      </c>
      <c r="D247">
        <v>48177.047973071996</v>
      </c>
      <c r="E247" s="2">
        <v>80659.174966975988</v>
      </c>
      <c r="F247">
        <v>88177.554189619201</v>
      </c>
      <c r="G247" s="2">
        <v>79733.97441053795</v>
      </c>
      <c r="H247">
        <v>50900</v>
      </c>
      <c r="I247" s="2">
        <v>53537.6823</v>
      </c>
      <c r="J247">
        <v>11606.562599999999</v>
      </c>
      <c r="K247" s="3">
        <v>75955.762485180006</v>
      </c>
      <c r="L247">
        <v>108533.3469</v>
      </c>
      <c r="M247" s="1"/>
      <c r="N247" s="3" t="s">
        <v>304</v>
      </c>
      <c r="O247">
        <v>1297.98</v>
      </c>
      <c r="P247">
        <v>2.3239999999999998</v>
      </c>
      <c r="Q247" s="1"/>
      <c r="S247" s="1"/>
    </row>
    <row r="248" spans="1:19" x14ac:dyDescent="0.25">
      <c r="A248" s="1"/>
      <c r="B248" s="1">
        <v>44337</v>
      </c>
      <c r="C248" s="2">
        <v>26213.342455286998</v>
      </c>
      <c r="D248">
        <v>48324.378395007996</v>
      </c>
      <c r="E248" s="2">
        <v>79061.210179894391</v>
      </c>
      <c r="F248">
        <v>86243.835895987198</v>
      </c>
      <c r="G248" s="2">
        <v>79989.805344475506</v>
      </c>
      <c r="H248">
        <v>50800</v>
      </c>
      <c r="I248" s="2">
        <v>52551.721299999997</v>
      </c>
      <c r="J248">
        <v>11508.2019</v>
      </c>
      <c r="K248" s="3">
        <v>77249.82362381641</v>
      </c>
      <c r="L248">
        <v>108888.90250000001</v>
      </c>
      <c r="M248" s="1"/>
      <c r="N248" s="3" t="s">
        <v>305</v>
      </c>
      <c r="O248">
        <v>1283.93</v>
      </c>
      <c r="P248">
        <v>2.3460000000000001</v>
      </c>
      <c r="Q248" s="1"/>
      <c r="S248" s="1"/>
    </row>
    <row r="249" spans="1:19" x14ac:dyDescent="0.25">
      <c r="A249" s="1"/>
      <c r="B249" s="1">
        <v>44336</v>
      </c>
      <c r="C249" s="2">
        <v>25877.273962270498</v>
      </c>
      <c r="D249">
        <v>49061.030504688002</v>
      </c>
      <c r="E249" s="2">
        <v>77615.432515391993</v>
      </c>
      <c r="F249">
        <v>85083.604919808</v>
      </c>
      <c r="G249" s="2">
        <v>81439.513970121639</v>
      </c>
      <c r="H249">
        <v>50200</v>
      </c>
      <c r="I249" s="2">
        <v>52058.7408</v>
      </c>
      <c r="J249">
        <v>11262.300150000001</v>
      </c>
      <c r="K249" s="3">
        <v>79331.574151188004</v>
      </c>
      <c r="L249">
        <v>109244.4581</v>
      </c>
      <c r="M249" s="1"/>
      <c r="N249" s="3" t="s">
        <v>306</v>
      </c>
      <c r="O249">
        <v>1278.22</v>
      </c>
      <c r="P249">
        <v>2.3450000000000002</v>
      </c>
      <c r="Q249" s="1"/>
      <c r="S249" s="1"/>
    </row>
    <row r="250" spans="1:19" x14ac:dyDescent="0.25">
      <c r="A250" s="1"/>
      <c r="B250" s="1">
        <v>44335</v>
      </c>
      <c r="C250" s="2">
        <v>24196.931497188001</v>
      </c>
      <c r="D250">
        <v>48692.704449847995</v>
      </c>
      <c r="E250" s="2">
        <v>76397.935534758391</v>
      </c>
      <c r="F250">
        <v>84600.175346399992</v>
      </c>
      <c r="G250" s="2">
        <v>77431.496005099936</v>
      </c>
      <c r="H250">
        <v>50100</v>
      </c>
      <c r="I250" s="2">
        <v>52453.125200000002</v>
      </c>
      <c r="J250">
        <v>11508.2019</v>
      </c>
      <c r="K250" s="3">
        <v>79894.209428856004</v>
      </c>
      <c r="L250">
        <v>106755.5689</v>
      </c>
      <c r="M250" s="1"/>
      <c r="N250" s="3" t="s">
        <v>307</v>
      </c>
      <c r="O250">
        <v>1262.49</v>
      </c>
      <c r="P250">
        <v>2.3559999999999999</v>
      </c>
      <c r="Q250" s="1"/>
      <c r="S250" s="1"/>
    </row>
    <row r="251" spans="1:19" x14ac:dyDescent="0.25">
      <c r="A251" s="1"/>
      <c r="B251" s="1">
        <v>44334</v>
      </c>
      <c r="C251" s="2">
        <v>23692.82875766325</v>
      </c>
      <c r="D251">
        <v>46703.743753711999</v>
      </c>
      <c r="E251" s="2">
        <v>75256.532115414404</v>
      </c>
      <c r="F251">
        <v>84116.745772991999</v>
      </c>
      <c r="G251" s="2">
        <v>74190.970841890914</v>
      </c>
      <c r="H251">
        <v>48350</v>
      </c>
      <c r="I251" s="2">
        <v>53241.894</v>
      </c>
      <c r="J251">
        <v>11803.284</v>
      </c>
      <c r="K251" s="3">
        <v>79725.4188455556</v>
      </c>
      <c r="L251">
        <v>107555.569</v>
      </c>
      <c r="M251" s="1"/>
      <c r="N251" s="3" t="s">
        <v>308</v>
      </c>
      <c r="O251">
        <v>1252.68</v>
      </c>
      <c r="P251">
        <v>2.3660000000000001</v>
      </c>
      <c r="Q251" s="1"/>
      <c r="S251" s="1"/>
    </row>
    <row r="252" spans="1:19" x14ac:dyDescent="0.25">
      <c r="A252" s="1"/>
      <c r="B252" s="1">
        <v>44333</v>
      </c>
      <c r="C252" s="2">
        <v>23827.25615486985</v>
      </c>
      <c r="D252">
        <v>45598.765589192</v>
      </c>
      <c r="E252" s="2">
        <v>76702.309779916803</v>
      </c>
      <c r="F252">
        <v>84310.117602355196</v>
      </c>
      <c r="G252" s="2">
        <v>73082.370128161521</v>
      </c>
      <c r="H252">
        <v>47850</v>
      </c>
      <c r="I252" s="2">
        <v>53833.470600000001</v>
      </c>
      <c r="J252">
        <v>11950.825049999999</v>
      </c>
      <c r="K252" s="3">
        <v>77418.614207116814</v>
      </c>
      <c r="L252">
        <v>110222.236</v>
      </c>
      <c r="M252" s="1"/>
      <c r="N252" s="3" t="s">
        <v>309</v>
      </c>
      <c r="O252">
        <v>1258.7</v>
      </c>
      <c r="P252">
        <v>2.3690000000000002</v>
      </c>
      <c r="Q252" s="1"/>
      <c r="S252" s="1"/>
    </row>
    <row r="253" spans="1:19" x14ac:dyDescent="0.25">
      <c r="A253" s="1"/>
      <c r="B253" s="1">
        <v>44330</v>
      </c>
      <c r="C253" s="2">
        <v>23726.4356069649</v>
      </c>
      <c r="D253">
        <v>45230.439534352001</v>
      </c>
      <c r="E253" s="2">
        <v>73962.941573491189</v>
      </c>
      <c r="F253">
        <v>86533.893640031994</v>
      </c>
      <c r="G253" s="2">
        <v>72314.877326348855</v>
      </c>
      <c r="H253">
        <v>48650</v>
      </c>
      <c r="I253" s="2">
        <v>55016.623800000001</v>
      </c>
      <c r="J253">
        <v>12049.185750000001</v>
      </c>
      <c r="K253" s="3">
        <v>75449.390735278808</v>
      </c>
      <c r="L253">
        <v>111377.7917</v>
      </c>
      <c r="M253" s="1"/>
      <c r="N253" s="3" t="s">
        <v>310</v>
      </c>
      <c r="O253">
        <v>1266.3599999999999</v>
      </c>
      <c r="P253">
        <v>2.379</v>
      </c>
      <c r="Q253" s="1"/>
      <c r="S253" s="1"/>
    </row>
    <row r="254" spans="1:19" x14ac:dyDescent="0.25">
      <c r="A254" s="1"/>
      <c r="B254" s="1">
        <v>44329</v>
      </c>
      <c r="C254" s="2">
        <v>23558.40136045665</v>
      </c>
      <c r="D254">
        <v>45304.104745320001</v>
      </c>
      <c r="E254" s="2">
        <v>73810.754450912005</v>
      </c>
      <c r="F254">
        <v>87500.752786847996</v>
      </c>
      <c r="G254" s="2">
        <v>71632.661502515359</v>
      </c>
      <c r="H254">
        <v>48000</v>
      </c>
      <c r="I254" s="2">
        <v>54819.431599999996</v>
      </c>
      <c r="J254">
        <v>12000.0054</v>
      </c>
      <c r="K254" s="3">
        <v>75393.127207512007</v>
      </c>
      <c r="L254">
        <v>112444.45850000001</v>
      </c>
      <c r="M254" s="1"/>
      <c r="N254" s="3" t="s">
        <v>311</v>
      </c>
      <c r="O254">
        <v>1261.99</v>
      </c>
      <c r="P254">
        <v>2.39</v>
      </c>
      <c r="Q254" s="1"/>
      <c r="S254" s="1"/>
    </row>
    <row r="255" spans="1:19" x14ac:dyDescent="0.25">
      <c r="A255" s="1"/>
      <c r="B255" s="1">
        <v>44328</v>
      </c>
      <c r="C255" s="2">
        <v>23390.367113948403</v>
      </c>
      <c r="D255">
        <v>46188.087276935999</v>
      </c>
      <c r="E255" s="2">
        <v>74343.409379939199</v>
      </c>
      <c r="F255">
        <v>88757.669677708807</v>
      </c>
      <c r="G255" s="2">
        <v>72826.539194223966</v>
      </c>
      <c r="H255">
        <v>49250</v>
      </c>
      <c r="I255" s="2">
        <v>56002.584799999997</v>
      </c>
      <c r="J255">
        <v>12245.907150000001</v>
      </c>
      <c r="K255" s="3">
        <v>73142.586096840008</v>
      </c>
      <c r="L255">
        <v>115377.79220000001</v>
      </c>
      <c r="M255" s="1"/>
      <c r="N255" s="3" t="s">
        <v>312</v>
      </c>
      <c r="O255">
        <v>1269.0899999999999</v>
      </c>
      <c r="P255">
        <v>2.3719999999999999</v>
      </c>
      <c r="Q255" s="1"/>
      <c r="S255" s="1"/>
    </row>
    <row r="256" spans="1:19" x14ac:dyDescent="0.25">
      <c r="A256" s="1"/>
      <c r="B256" s="1">
        <v>44327</v>
      </c>
      <c r="C256" s="2">
        <v>22987.084922328602</v>
      </c>
      <c r="D256">
        <v>45672.43080016</v>
      </c>
      <c r="E256" s="2">
        <v>74571.690063807997</v>
      </c>
      <c r="F256">
        <v>88177.554189619201</v>
      </c>
      <c r="G256" s="2">
        <v>72655.985238265595</v>
      </c>
      <c r="H256">
        <v>47000</v>
      </c>
      <c r="I256" s="2">
        <v>55213.815999999999</v>
      </c>
      <c r="J256">
        <v>12098.366099999999</v>
      </c>
      <c r="K256" s="3">
        <v>72298.633180338002</v>
      </c>
      <c r="L256">
        <v>116444.459</v>
      </c>
      <c r="M256" s="1"/>
      <c r="N256" s="3" t="s">
        <v>313</v>
      </c>
      <c r="O256">
        <v>1256.04</v>
      </c>
      <c r="P256">
        <v>2.3889999999999998</v>
      </c>
      <c r="Q256" s="1"/>
      <c r="S256" s="1"/>
    </row>
    <row r="257" spans="1:19" x14ac:dyDescent="0.25">
      <c r="A257" s="1"/>
      <c r="B257" s="1">
        <v>44326</v>
      </c>
      <c r="C257" s="2">
        <v>23323.153415345103</v>
      </c>
      <c r="D257">
        <v>46409.082909840006</v>
      </c>
      <c r="E257" s="2">
        <v>75408.719237993588</v>
      </c>
      <c r="F257">
        <v>89917.900653887991</v>
      </c>
      <c r="G257" s="2">
        <v>73167.647106140706</v>
      </c>
      <c r="H257">
        <v>48100</v>
      </c>
      <c r="I257" s="2">
        <v>55312.412100000001</v>
      </c>
      <c r="J257">
        <v>12000.0054</v>
      </c>
      <c r="K257" s="3">
        <v>72298.633180338002</v>
      </c>
      <c r="L257">
        <v>117777.79250000001</v>
      </c>
      <c r="M257" s="1"/>
      <c r="N257" s="3" t="s">
        <v>314</v>
      </c>
      <c r="O257">
        <v>1259.58</v>
      </c>
      <c r="P257">
        <v>2.3929999999999998</v>
      </c>
      <c r="Q257" s="1"/>
      <c r="S257" s="1"/>
    </row>
    <row r="258" spans="1:19" x14ac:dyDescent="0.25">
      <c r="A258" s="1"/>
      <c r="B258" s="1">
        <v>44323</v>
      </c>
      <c r="C258" s="2">
        <v>21978.8794432791</v>
      </c>
      <c r="D258">
        <v>44788.448268544002</v>
      </c>
      <c r="E258" s="2">
        <v>73886.84801220159</v>
      </c>
      <c r="F258">
        <v>84116.745772991999</v>
      </c>
      <c r="G258" s="2">
        <v>70779.891722723522</v>
      </c>
      <c r="H258">
        <v>47050</v>
      </c>
      <c r="I258" s="2">
        <v>53439.086199999998</v>
      </c>
      <c r="J258">
        <v>11901.644700000001</v>
      </c>
      <c r="K258" s="3">
        <v>76405.870707314403</v>
      </c>
      <c r="L258">
        <v>117333.348</v>
      </c>
      <c r="M258" s="1"/>
      <c r="N258" s="3" t="s">
        <v>315</v>
      </c>
      <c r="O258">
        <v>1241.81</v>
      </c>
      <c r="P258">
        <v>2.4</v>
      </c>
      <c r="Q258" s="1"/>
      <c r="S258" s="1"/>
    </row>
    <row r="259" spans="1:19" x14ac:dyDescent="0.25">
      <c r="A259" s="1"/>
      <c r="B259" s="1">
        <v>44322</v>
      </c>
      <c r="C259" s="2">
        <v>22079.699991184054</v>
      </c>
      <c r="D259">
        <v>43757.135314992003</v>
      </c>
      <c r="E259" s="2">
        <v>75104.344992835206</v>
      </c>
      <c r="F259">
        <v>86630.579554713608</v>
      </c>
      <c r="G259" s="2">
        <v>70524.060788785951</v>
      </c>
      <c r="H259">
        <v>47100</v>
      </c>
      <c r="I259" s="2">
        <v>55213.815999999999</v>
      </c>
      <c r="J259">
        <v>12098.366099999999</v>
      </c>
      <c r="K259" s="3">
        <v>76349.607179547602</v>
      </c>
      <c r="L259">
        <v>117777.79250000001</v>
      </c>
      <c r="M259" s="1"/>
      <c r="N259" s="3" t="s">
        <v>316</v>
      </c>
      <c r="O259">
        <v>1250.57</v>
      </c>
      <c r="P259">
        <v>2.3980000000000001</v>
      </c>
      <c r="Q259" s="1"/>
      <c r="S259" s="1"/>
    </row>
    <row r="260" spans="1:19" x14ac:dyDescent="0.25">
      <c r="A260" s="1"/>
      <c r="B260" s="1">
        <v>44321</v>
      </c>
      <c r="C260" s="2">
        <v>22583.802730708801</v>
      </c>
      <c r="D260">
        <v>43683.470104024003</v>
      </c>
      <c r="E260" s="2">
        <v>75789.187044441598</v>
      </c>
      <c r="F260">
        <v>88951.04150707199</v>
      </c>
      <c r="G260" s="2">
        <v>70694.614744744336</v>
      </c>
      <c r="H260">
        <v>45950</v>
      </c>
      <c r="I260" s="2">
        <v>55509.604299999999</v>
      </c>
      <c r="J260">
        <v>12491.8089</v>
      </c>
      <c r="K260" s="3">
        <v>74830.491929844007</v>
      </c>
      <c r="L260">
        <v>118844.4593</v>
      </c>
      <c r="M260" s="1"/>
      <c r="N260" s="3" t="s">
        <v>317</v>
      </c>
      <c r="O260">
        <v>1256.43</v>
      </c>
      <c r="P260">
        <v>2.3740000000000001</v>
      </c>
      <c r="Q260" s="1"/>
      <c r="S260" s="1"/>
    </row>
    <row r="261" spans="1:19" x14ac:dyDescent="0.25">
      <c r="A261" s="1"/>
      <c r="B261" s="1">
        <v>44320</v>
      </c>
      <c r="C261" s="2">
        <v>22113.3068404857</v>
      </c>
      <c r="D261">
        <v>44051.796158864003</v>
      </c>
      <c r="E261" s="2">
        <v>75484.812799283201</v>
      </c>
      <c r="F261">
        <v>88564.297848345595</v>
      </c>
      <c r="G261" s="2">
        <v>70694.614744744336</v>
      </c>
      <c r="H261">
        <v>43400</v>
      </c>
      <c r="I261" s="2">
        <v>54819.431599999996</v>
      </c>
      <c r="J261">
        <v>11852.46435</v>
      </c>
      <c r="K261" s="3">
        <v>73986.539013342015</v>
      </c>
      <c r="L261">
        <v>118755.57040000001</v>
      </c>
      <c r="M261" s="1"/>
      <c r="N261" s="3" t="s">
        <v>318</v>
      </c>
      <c r="O261">
        <v>1242.2</v>
      </c>
      <c r="P261">
        <v>2.3780000000000001</v>
      </c>
      <c r="Q261" s="1"/>
      <c r="S261" s="1"/>
    </row>
    <row r="262" spans="1:19" x14ac:dyDescent="0.25">
      <c r="A262" s="1"/>
      <c r="B262" s="1">
        <v>44315</v>
      </c>
      <c r="C262" s="2">
        <v>21911.6657446758</v>
      </c>
      <c r="D262">
        <v>42799.487572407998</v>
      </c>
      <c r="E262" s="2">
        <v>75560.906360572801</v>
      </c>
      <c r="F262">
        <v>90401.330227295999</v>
      </c>
      <c r="G262" s="2">
        <v>68989.075185160633</v>
      </c>
      <c r="H262">
        <v>41000</v>
      </c>
      <c r="I262" s="2">
        <v>56495.565300000002</v>
      </c>
      <c r="J262">
        <v>12098.366099999999</v>
      </c>
      <c r="K262" s="3">
        <v>73930.275485575199</v>
      </c>
      <c r="L262">
        <v>116444.459</v>
      </c>
      <c r="M262" s="1"/>
      <c r="N262" s="3" t="s">
        <v>319</v>
      </c>
      <c r="O262">
        <v>1239.3900000000001</v>
      </c>
      <c r="P262">
        <v>2.3130000000000002</v>
      </c>
      <c r="Q262" s="1"/>
      <c r="S262" s="1"/>
    </row>
    <row r="263" spans="1:19" x14ac:dyDescent="0.25">
      <c r="A263" s="1"/>
      <c r="B263" s="1">
        <v>44314</v>
      </c>
      <c r="C263" s="2">
        <v>21575.597251659303</v>
      </c>
      <c r="D263">
        <v>41252.51814208</v>
      </c>
      <c r="E263" s="2">
        <v>76778.403341206402</v>
      </c>
      <c r="F263">
        <v>90594.702056659196</v>
      </c>
      <c r="G263" s="2">
        <v>68903.798207181448</v>
      </c>
      <c r="H263">
        <v>39950</v>
      </c>
      <c r="I263" s="2">
        <v>56594.161399999997</v>
      </c>
      <c r="J263">
        <v>12000.0054</v>
      </c>
      <c r="K263" s="3">
        <v>72017.315541504009</v>
      </c>
      <c r="L263">
        <v>116888.9035</v>
      </c>
      <c r="M263" s="1"/>
      <c r="N263" s="3" t="s">
        <v>320</v>
      </c>
      <c r="O263">
        <v>1229.55</v>
      </c>
      <c r="P263">
        <v>2.3130000000000002</v>
      </c>
      <c r="Q263" s="1"/>
      <c r="S263" s="1"/>
    </row>
    <row r="264" spans="1:19" x14ac:dyDescent="0.25">
      <c r="A264" s="1"/>
      <c r="B264" s="1">
        <v>44313</v>
      </c>
      <c r="C264" s="2">
        <v>21373.956155849402</v>
      </c>
      <c r="D264">
        <v>41473.513774984</v>
      </c>
      <c r="E264" s="2">
        <v>76093.561289599995</v>
      </c>
      <c r="F264">
        <v>92528.420350291199</v>
      </c>
      <c r="G264" s="2">
        <v>68818.521229202262</v>
      </c>
      <c r="H264">
        <v>39500</v>
      </c>
      <c r="I264" s="2">
        <v>56101.180899999999</v>
      </c>
      <c r="J264">
        <v>11901.644700000001</v>
      </c>
      <c r="K264" s="3">
        <v>68360.186236662004</v>
      </c>
      <c r="L264">
        <v>117422.2369</v>
      </c>
      <c r="M264" s="1"/>
      <c r="N264" s="3" t="s">
        <v>321</v>
      </c>
      <c r="O264">
        <v>1219.75</v>
      </c>
      <c r="P264">
        <v>2.3079999999999998</v>
      </c>
      <c r="Q264" s="1"/>
      <c r="S264" s="1"/>
    </row>
    <row r="265" spans="1:19" x14ac:dyDescent="0.25">
      <c r="A265" s="1"/>
      <c r="B265" s="1">
        <v>44312</v>
      </c>
      <c r="C265" s="2">
        <v>21306.742457246102</v>
      </c>
      <c r="D265">
        <v>40589.531243368001</v>
      </c>
      <c r="E265" s="2">
        <v>75789.187044441598</v>
      </c>
      <c r="F265">
        <v>92818.478094336009</v>
      </c>
      <c r="G265" s="2">
        <v>69074.352163139818</v>
      </c>
      <c r="H265">
        <v>39450</v>
      </c>
      <c r="I265" s="2">
        <v>56594.161399999997</v>
      </c>
      <c r="J265">
        <v>11901.644700000001</v>
      </c>
      <c r="K265" s="3">
        <v>64365.475765219206</v>
      </c>
      <c r="L265">
        <v>116888.9035</v>
      </c>
      <c r="M265" s="1"/>
      <c r="N265" s="3" t="s">
        <v>322</v>
      </c>
      <c r="O265">
        <v>1215.77</v>
      </c>
      <c r="P265">
        <v>2.2810000000000001</v>
      </c>
      <c r="Q265" s="1"/>
      <c r="S265" s="1"/>
    </row>
    <row r="266" spans="1:19" x14ac:dyDescent="0.25">
      <c r="A266" s="1"/>
      <c r="B266" s="1">
        <v>44309</v>
      </c>
      <c r="C266" s="2">
        <v>22180.520539089004</v>
      </c>
      <c r="D266">
        <v>41547.178985951999</v>
      </c>
      <c r="E266" s="2">
        <v>79898.239354079997</v>
      </c>
      <c r="F266">
        <v>96202.485108192006</v>
      </c>
      <c r="G266" s="2">
        <v>70779.891722723522</v>
      </c>
      <c r="H266">
        <v>40500</v>
      </c>
      <c r="I266" s="2">
        <v>58171.699000000001</v>
      </c>
      <c r="J266">
        <v>12393.448200000001</v>
      </c>
      <c r="K266" s="3">
        <v>60201.974710476003</v>
      </c>
      <c r="L266">
        <v>122933.3487</v>
      </c>
      <c r="M266" s="1"/>
      <c r="N266" s="3" t="s">
        <v>323</v>
      </c>
      <c r="O266">
        <v>1248.53</v>
      </c>
      <c r="P266">
        <v>2.2949999999999999</v>
      </c>
      <c r="Q266" s="1"/>
      <c r="S266" s="1"/>
    </row>
    <row r="267" spans="1:19" x14ac:dyDescent="0.25">
      <c r="A267" s="1"/>
      <c r="B267" s="1">
        <v>44308</v>
      </c>
      <c r="C267" s="2">
        <v>21340.349306547749</v>
      </c>
      <c r="D267">
        <v>40515.866032400001</v>
      </c>
      <c r="E267" s="2">
        <v>78452.461689577598</v>
      </c>
      <c r="F267">
        <v>94752.196387967997</v>
      </c>
      <c r="G267" s="2">
        <v>68221.582383347966</v>
      </c>
      <c r="H267">
        <v>39700</v>
      </c>
      <c r="I267" s="2">
        <v>57185.737999999998</v>
      </c>
      <c r="J267">
        <v>12147.54645</v>
      </c>
      <c r="K267" s="3">
        <v>60370.765293776407</v>
      </c>
      <c r="L267">
        <v>123377.7932</v>
      </c>
      <c r="M267" s="1"/>
      <c r="N267" s="3" t="s">
        <v>324</v>
      </c>
      <c r="O267">
        <v>1227.82</v>
      </c>
      <c r="P267">
        <v>2.2429999999999999</v>
      </c>
      <c r="Q267" s="1"/>
      <c r="S267" s="1"/>
    </row>
    <row r="268" spans="1:19" x14ac:dyDescent="0.25">
      <c r="A268" s="1"/>
      <c r="B268" s="1">
        <v>44306</v>
      </c>
      <c r="C268" s="2">
        <v>22919.871223725298</v>
      </c>
      <c r="D268">
        <v>42136.500673695999</v>
      </c>
      <c r="E268" s="2">
        <v>82637.607560505596</v>
      </c>
      <c r="F268">
        <v>96009.113278828794</v>
      </c>
      <c r="G268" s="2">
        <v>70694.614744744336</v>
      </c>
      <c r="H268">
        <v>41150</v>
      </c>
      <c r="I268" s="2">
        <v>59157.659999999996</v>
      </c>
      <c r="J268">
        <v>12786.891</v>
      </c>
      <c r="K268" s="3">
        <v>61045.927626978002</v>
      </c>
      <c r="L268">
        <v>127200.0159</v>
      </c>
      <c r="M268" s="1"/>
      <c r="N268" s="3" t="s">
        <v>325</v>
      </c>
      <c r="O268">
        <v>1268.28</v>
      </c>
      <c r="P268">
        <v>2.319</v>
      </c>
      <c r="Q268" s="1"/>
      <c r="S268" s="1"/>
    </row>
    <row r="269" spans="1:19" x14ac:dyDescent="0.25">
      <c r="A269" s="1"/>
      <c r="B269" s="1">
        <v>44305</v>
      </c>
      <c r="C269" s="2">
        <v>23390.367113948403</v>
      </c>
      <c r="D269">
        <v>42578.491939503998</v>
      </c>
      <c r="E269" s="2">
        <v>79517.771547632001</v>
      </c>
      <c r="F269">
        <v>92915.164009017593</v>
      </c>
      <c r="G269" s="2">
        <v>69500.737053035744</v>
      </c>
      <c r="H269">
        <v>41600</v>
      </c>
      <c r="I269" s="2">
        <v>58664.679499999998</v>
      </c>
      <c r="J269">
        <v>12885.251700000001</v>
      </c>
      <c r="K269" s="3">
        <v>61327.245265812002</v>
      </c>
      <c r="L269">
        <v>128000.016</v>
      </c>
      <c r="M269" s="1"/>
      <c r="N269" s="3" t="s">
        <v>326</v>
      </c>
      <c r="O269">
        <v>1260.58</v>
      </c>
      <c r="P269">
        <v>2.3370000000000002</v>
      </c>
      <c r="Q269" s="1"/>
      <c r="S269" s="1"/>
    </row>
    <row r="270" spans="1:19" x14ac:dyDescent="0.25">
      <c r="A270" s="1"/>
      <c r="B270" s="1">
        <v>44302</v>
      </c>
      <c r="C270" s="2">
        <v>22852.657525121998</v>
      </c>
      <c r="D270">
        <v>40221.205188528002</v>
      </c>
      <c r="E270" s="2">
        <v>76854.496902495986</v>
      </c>
      <c r="F270">
        <v>93688.651326470397</v>
      </c>
      <c r="G270" s="2">
        <v>67965.751449410411</v>
      </c>
      <c r="H270">
        <v>40450</v>
      </c>
      <c r="I270" s="2">
        <v>57087.141899999995</v>
      </c>
      <c r="J270">
        <v>12983.6124</v>
      </c>
      <c r="K270" s="3">
        <v>60764.609988144002</v>
      </c>
      <c r="L270">
        <v>127111.12700000001</v>
      </c>
      <c r="M270" s="1"/>
      <c r="N270" s="3" t="s">
        <v>327</v>
      </c>
      <c r="O270">
        <v>1238.71</v>
      </c>
      <c r="P270">
        <v>2.2869999999999999</v>
      </c>
      <c r="Q270" s="1"/>
      <c r="S270" s="1"/>
    </row>
    <row r="271" spans="1:19" x14ac:dyDescent="0.25">
      <c r="A271" s="1"/>
      <c r="B271" s="1">
        <v>44301</v>
      </c>
      <c r="C271" s="2">
        <v>23423.97396325005</v>
      </c>
      <c r="D271">
        <v>40147.539977560002</v>
      </c>
      <c r="E271" s="2">
        <v>77006.684025075199</v>
      </c>
      <c r="F271">
        <v>95815.741449465597</v>
      </c>
      <c r="G271" s="2">
        <v>68221.582383347966</v>
      </c>
      <c r="H271">
        <v>40900</v>
      </c>
      <c r="I271" s="2">
        <v>58664.679499999998</v>
      </c>
      <c r="J271">
        <v>13180.3338</v>
      </c>
      <c r="K271" s="3">
        <v>57670.115960970004</v>
      </c>
      <c r="L271">
        <v>125244.46010000001</v>
      </c>
      <c r="M271" s="1"/>
      <c r="N271" s="3" t="s">
        <v>328</v>
      </c>
      <c r="O271">
        <v>1247.25</v>
      </c>
      <c r="P271">
        <v>2.3730000000000002</v>
      </c>
      <c r="Q271" s="1"/>
      <c r="S271" s="1"/>
    </row>
    <row r="272" spans="1:19" x14ac:dyDescent="0.25">
      <c r="A272" s="1"/>
      <c r="B272" s="1">
        <v>44300</v>
      </c>
      <c r="C272" s="2">
        <v>24163.324647886351</v>
      </c>
      <c r="D272">
        <v>39042.561813040003</v>
      </c>
      <c r="E272" s="2">
        <v>76474.029096048005</v>
      </c>
      <c r="F272">
        <v>96009.113278828794</v>
      </c>
      <c r="G272" s="2">
        <v>69074.352163139818</v>
      </c>
      <c r="H272">
        <v>41800</v>
      </c>
      <c r="I272" s="2">
        <v>59847.832699999999</v>
      </c>
      <c r="J272">
        <v>13573.776599999999</v>
      </c>
      <c r="K272" s="3">
        <v>56319.791294566799</v>
      </c>
      <c r="L272">
        <v>124444.46</v>
      </c>
      <c r="M272" s="1"/>
      <c r="N272" s="3" t="s">
        <v>329</v>
      </c>
      <c r="O272">
        <v>1255.8699999999999</v>
      </c>
      <c r="P272">
        <v>2.3759999999999999</v>
      </c>
      <c r="Q272" s="1"/>
      <c r="S272" s="1"/>
    </row>
    <row r="273" spans="1:19" x14ac:dyDescent="0.25">
      <c r="A273" s="1"/>
      <c r="B273" s="1">
        <v>44299</v>
      </c>
      <c r="C273" s="2">
        <v>23928.076702774804</v>
      </c>
      <c r="D273">
        <v>36906.270694968</v>
      </c>
      <c r="E273" s="2">
        <v>77995.900321840003</v>
      </c>
      <c r="F273">
        <v>96685.914681599999</v>
      </c>
      <c r="G273" s="2">
        <v>68818.521229202262</v>
      </c>
      <c r="H273">
        <v>41600</v>
      </c>
      <c r="I273" s="2">
        <v>59946.428800000002</v>
      </c>
      <c r="J273">
        <v>13622.95695</v>
      </c>
      <c r="K273" s="3">
        <v>54350.567822728801</v>
      </c>
      <c r="L273">
        <v>125066.6823</v>
      </c>
      <c r="M273" s="1"/>
      <c r="N273" s="3" t="s">
        <v>330</v>
      </c>
      <c r="O273">
        <v>1248.33</v>
      </c>
      <c r="P273">
        <v>2.363</v>
      </c>
      <c r="Q273" s="1"/>
      <c r="S273" s="1"/>
    </row>
    <row r="274" spans="1:19" x14ac:dyDescent="0.25">
      <c r="A274" s="1"/>
      <c r="B274" s="1">
        <v>44298</v>
      </c>
      <c r="C274" s="2">
        <v>24532.999990204506</v>
      </c>
      <c r="D274">
        <v>37716.588015616006</v>
      </c>
      <c r="E274" s="2">
        <v>77463.245392812809</v>
      </c>
      <c r="F274">
        <v>96685.914681599999</v>
      </c>
      <c r="G274" s="2">
        <v>70012.398920910855</v>
      </c>
      <c r="H274">
        <v>42150</v>
      </c>
      <c r="I274" s="2">
        <v>61523.966399999998</v>
      </c>
      <c r="J274">
        <v>14016.39975</v>
      </c>
      <c r="K274" s="3">
        <v>53619.141961760404</v>
      </c>
      <c r="L274">
        <v>117333.348</v>
      </c>
      <c r="M274" s="1"/>
      <c r="N274" s="3" t="s">
        <v>331</v>
      </c>
      <c r="O274">
        <v>1252.45</v>
      </c>
      <c r="P274">
        <v>2.3860000000000001</v>
      </c>
      <c r="Q274" s="1"/>
      <c r="S274" s="1"/>
    </row>
    <row r="275" spans="1:19" x14ac:dyDescent="0.25">
      <c r="A275" s="1"/>
      <c r="B275" s="1">
        <v>44295</v>
      </c>
      <c r="C275" s="2">
        <v>23692.82875766325</v>
      </c>
      <c r="D275">
        <v>36501.112034644</v>
      </c>
      <c r="E275" s="2">
        <v>75256.532115414404</v>
      </c>
      <c r="F275">
        <v>96492.542852236802</v>
      </c>
      <c r="G275" s="2">
        <v>70012.398920910855</v>
      </c>
      <c r="H275">
        <v>41600</v>
      </c>
      <c r="I275" s="2">
        <v>61523.966399999998</v>
      </c>
      <c r="J275">
        <v>13573.776599999999</v>
      </c>
      <c r="K275" s="3">
        <v>50637.174990120002</v>
      </c>
      <c r="L275">
        <v>111022.23610000001</v>
      </c>
      <c r="M275" s="1"/>
      <c r="N275" s="3" t="s">
        <v>332</v>
      </c>
      <c r="O275">
        <v>1231.6600000000001</v>
      </c>
      <c r="P275">
        <v>2.3730000000000002</v>
      </c>
      <c r="Q275" s="1"/>
      <c r="S275" s="1"/>
    </row>
    <row r="276" spans="1:19" x14ac:dyDescent="0.25">
      <c r="A276" s="1"/>
      <c r="B276" s="1">
        <v>44294</v>
      </c>
      <c r="C276" s="2">
        <v>23659.2219083616</v>
      </c>
      <c r="D276">
        <v>36353.781612708</v>
      </c>
      <c r="E276" s="2">
        <v>75865.280605731197</v>
      </c>
      <c r="F276">
        <v>96589.228766918401</v>
      </c>
      <c r="G276" s="2">
        <v>67880.47447143124</v>
      </c>
      <c r="H276">
        <v>41950</v>
      </c>
      <c r="I276" s="2">
        <v>61523.966399999998</v>
      </c>
      <c r="J276">
        <v>13573.776599999999</v>
      </c>
      <c r="K276" s="3">
        <v>49962.012656918407</v>
      </c>
      <c r="L276">
        <v>111466.68060000001</v>
      </c>
      <c r="M276" s="1"/>
      <c r="N276" s="3" t="s">
        <v>333</v>
      </c>
      <c r="O276">
        <v>1234.8900000000001</v>
      </c>
      <c r="P276">
        <v>2.3650000000000002</v>
      </c>
      <c r="Q276" s="1"/>
      <c r="S276" s="1"/>
    </row>
    <row r="277" spans="1:19" x14ac:dyDescent="0.25">
      <c r="A277" s="1"/>
      <c r="B277" s="1">
        <v>44293</v>
      </c>
      <c r="C277" s="2">
        <v>23760.042456266554</v>
      </c>
      <c r="D277">
        <v>36427.446823676</v>
      </c>
      <c r="E277" s="2">
        <v>76474.029096048005</v>
      </c>
      <c r="F277">
        <v>96782.600596281598</v>
      </c>
      <c r="G277" s="2">
        <v>67880.47447143124</v>
      </c>
      <c r="H277">
        <v>42200</v>
      </c>
      <c r="I277" s="2">
        <v>62509.9274</v>
      </c>
      <c r="J277">
        <v>13721.317650000001</v>
      </c>
      <c r="K277" s="3">
        <v>49568.167962550797</v>
      </c>
      <c r="L277">
        <v>113511.1253</v>
      </c>
      <c r="M277" s="1"/>
      <c r="N277" s="3" t="s">
        <v>334</v>
      </c>
      <c r="O277">
        <v>1242.3800000000001</v>
      </c>
      <c r="P277">
        <v>2.363</v>
      </c>
      <c r="Q277" s="1"/>
      <c r="S277" s="1"/>
    </row>
    <row r="278" spans="1:19" x14ac:dyDescent="0.25">
      <c r="A278" s="1"/>
      <c r="B278" s="1">
        <v>44292</v>
      </c>
      <c r="C278" s="2">
        <v>23524.794511155</v>
      </c>
      <c r="D278">
        <v>36390.614218192</v>
      </c>
      <c r="E278" s="2">
        <v>77387.151831523195</v>
      </c>
      <c r="F278">
        <v>98136.203401824008</v>
      </c>
      <c r="G278" s="2">
        <v>67709.920515472855</v>
      </c>
      <c r="H278">
        <v>42200</v>
      </c>
      <c r="I278" s="2">
        <v>60735.1976</v>
      </c>
      <c r="J278">
        <v>13229.514150000001</v>
      </c>
      <c r="K278" s="3">
        <v>48836.7421015824</v>
      </c>
      <c r="L278">
        <v>112888.90300000001</v>
      </c>
      <c r="M278" s="1"/>
      <c r="N278" s="3" t="s">
        <v>335</v>
      </c>
      <c r="O278">
        <v>1239.96</v>
      </c>
      <c r="P278">
        <v>2.367</v>
      </c>
      <c r="Q278" s="1"/>
      <c r="S278" s="1"/>
    </row>
    <row r="279" spans="1:19" x14ac:dyDescent="0.25">
      <c r="A279" s="1"/>
      <c r="B279" s="1">
        <v>44291</v>
      </c>
      <c r="C279" s="2">
        <v>23524.794511155</v>
      </c>
      <c r="D279">
        <v>36316.949007224001</v>
      </c>
      <c r="E279" s="2">
        <v>77387.151831523195</v>
      </c>
      <c r="F279">
        <v>99199.748463321594</v>
      </c>
      <c r="G279" s="2">
        <v>67880.47447143124</v>
      </c>
      <c r="H279">
        <v>41500</v>
      </c>
      <c r="I279" s="2">
        <v>59847.832699999999</v>
      </c>
      <c r="J279">
        <v>13426.235549999999</v>
      </c>
      <c r="K279" s="3">
        <v>48105.316240614004</v>
      </c>
      <c r="L279">
        <v>110488.90270000001</v>
      </c>
      <c r="M279" s="1"/>
      <c r="N279" s="3" t="s">
        <v>336</v>
      </c>
      <c r="O279">
        <v>1236.05</v>
      </c>
      <c r="P279">
        <v>2.3849999999999998</v>
      </c>
      <c r="Q279" s="1"/>
      <c r="S279" s="1"/>
    </row>
    <row r="280" spans="1:19" x14ac:dyDescent="0.25">
      <c r="A280" s="1"/>
      <c r="B280" s="1">
        <v>44288</v>
      </c>
      <c r="C280" s="2">
        <v>23054.298620931902</v>
      </c>
      <c r="D280">
        <v>36132.785979804001</v>
      </c>
      <c r="E280" s="2">
        <v>76626.216218627203</v>
      </c>
      <c r="F280">
        <v>99296.434378003207</v>
      </c>
      <c r="G280" s="2">
        <v>68051.02842738961</v>
      </c>
      <c r="H280">
        <v>41250</v>
      </c>
      <c r="I280" s="2">
        <v>60932.389799999997</v>
      </c>
      <c r="J280">
        <v>13377.055200000001</v>
      </c>
      <c r="K280" s="3">
        <v>46136.092768776005</v>
      </c>
      <c r="L280">
        <v>109333.34700000001</v>
      </c>
      <c r="M280" s="1"/>
      <c r="N280" s="3" t="s">
        <v>337</v>
      </c>
      <c r="O280">
        <v>1224.45</v>
      </c>
      <c r="P280">
        <v>2.3620000000000001</v>
      </c>
      <c r="Q280" s="1"/>
      <c r="S280" s="1"/>
    </row>
    <row r="281" spans="1:19" x14ac:dyDescent="0.25">
      <c r="A281" s="1"/>
      <c r="B281" s="1">
        <v>44287</v>
      </c>
      <c r="C281" s="2">
        <v>22819.050675820352</v>
      </c>
      <c r="D281">
        <v>35727.627319480001</v>
      </c>
      <c r="E281" s="2">
        <v>75332.625676704003</v>
      </c>
      <c r="F281">
        <v>97652.773828416</v>
      </c>
      <c r="G281" s="2">
        <v>67965.751449410411</v>
      </c>
      <c r="H281">
        <v>41000</v>
      </c>
      <c r="I281" s="2">
        <v>60045.024899999997</v>
      </c>
      <c r="J281">
        <v>13426.235549999999</v>
      </c>
      <c r="K281" s="3">
        <v>46023.565713242402</v>
      </c>
      <c r="L281">
        <v>109333.34700000001</v>
      </c>
      <c r="M281" s="1"/>
      <c r="N281" s="3" t="s">
        <v>338</v>
      </c>
      <c r="O281">
        <v>1216.0999999999999</v>
      </c>
      <c r="P281">
        <v>2.351</v>
      </c>
      <c r="Q281" s="1"/>
      <c r="S281" s="1"/>
    </row>
    <row r="282" spans="1:19" x14ac:dyDescent="0.25">
      <c r="A282" s="1"/>
      <c r="B282" s="1">
        <v>44286</v>
      </c>
      <c r="C282" s="2">
        <v>21340.349306547749</v>
      </c>
      <c r="D282">
        <v>34475.318733024003</v>
      </c>
      <c r="E282" s="2">
        <v>74039.035134780803</v>
      </c>
      <c r="F282">
        <v>95138.940046694392</v>
      </c>
      <c r="G282" s="2">
        <v>66260.211889826707</v>
      </c>
      <c r="H282">
        <v>40400</v>
      </c>
      <c r="I282" s="2">
        <v>58763.275600000001</v>
      </c>
      <c r="J282">
        <v>12983.6124</v>
      </c>
      <c r="K282" s="3">
        <v>45292.139852274006</v>
      </c>
      <c r="L282">
        <v>104800.01310000001</v>
      </c>
      <c r="M282" s="1"/>
      <c r="N282" s="3" t="s">
        <v>339</v>
      </c>
      <c r="O282">
        <v>1191.44</v>
      </c>
      <c r="P282">
        <v>2.3860000000000001</v>
      </c>
      <c r="Q282" s="1"/>
      <c r="S282" s="1"/>
    </row>
    <row r="283" spans="1:19" x14ac:dyDescent="0.25">
      <c r="A283" s="1"/>
      <c r="B283" s="1">
        <v>44285</v>
      </c>
      <c r="C283" s="2">
        <v>21373.956155849402</v>
      </c>
      <c r="D283">
        <v>34217.490494636004</v>
      </c>
      <c r="E283" s="2">
        <v>73278.099521884797</v>
      </c>
      <c r="F283">
        <v>95912.42736414721</v>
      </c>
      <c r="G283" s="2">
        <v>65748.550021951596</v>
      </c>
      <c r="H283">
        <v>40050</v>
      </c>
      <c r="I283" s="2">
        <v>59157.659999999996</v>
      </c>
      <c r="J283">
        <v>12983.6124</v>
      </c>
      <c r="K283" s="3">
        <v>45404.666907807608</v>
      </c>
      <c r="L283">
        <v>104000.01300000001</v>
      </c>
      <c r="M283" s="1"/>
      <c r="N283" s="3" t="s">
        <v>340</v>
      </c>
      <c r="O283">
        <v>1186.3599999999999</v>
      </c>
      <c r="P283">
        <v>2.3849999999999998</v>
      </c>
      <c r="Q283" s="1"/>
      <c r="S283" s="1"/>
    </row>
    <row r="284" spans="1:19" x14ac:dyDescent="0.25">
      <c r="A284" s="1"/>
      <c r="B284" s="1">
        <v>44284</v>
      </c>
      <c r="C284" s="2">
        <v>21105.101361436198</v>
      </c>
      <c r="D284">
        <v>34106.992678183997</v>
      </c>
      <c r="E284" s="2">
        <v>73202.005960595197</v>
      </c>
      <c r="F284">
        <v>95719.055534783998</v>
      </c>
      <c r="G284" s="2">
        <v>66174.934911847522</v>
      </c>
      <c r="H284">
        <v>39550</v>
      </c>
      <c r="I284" s="2">
        <v>58368.891199999998</v>
      </c>
      <c r="J284">
        <v>12885.251700000001</v>
      </c>
      <c r="K284" s="3">
        <v>45010.822213440006</v>
      </c>
      <c r="L284">
        <v>100266.6792</v>
      </c>
      <c r="M284" s="1"/>
      <c r="N284" s="3" t="s">
        <v>341</v>
      </c>
      <c r="O284">
        <v>1175.68</v>
      </c>
      <c r="P284">
        <v>2.3820000000000001</v>
      </c>
      <c r="Q284" s="1"/>
      <c r="S284" s="1"/>
    </row>
    <row r="285" spans="1:19" x14ac:dyDescent="0.25">
      <c r="A285" s="1"/>
      <c r="B285" s="1">
        <v>44281</v>
      </c>
      <c r="C285" s="2">
        <v>20769.032868419701</v>
      </c>
      <c r="D285">
        <v>34033.327467216004</v>
      </c>
      <c r="E285" s="2">
        <v>72821.538154147202</v>
      </c>
      <c r="F285">
        <v>94172.08089987839</v>
      </c>
      <c r="G285" s="2">
        <v>64895.780242159752</v>
      </c>
      <c r="H285">
        <v>39400</v>
      </c>
      <c r="I285" s="2">
        <v>57580.1224</v>
      </c>
      <c r="J285">
        <v>12491.8089</v>
      </c>
      <c r="K285" s="3">
        <v>44729.504574606006</v>
      </c>
      <c r="L285">
        <v>99911.123600000006</v>
      </c>
      <c r="M285" s="1"/>
      <c r="N285" s="3" t="s">
        <v>342</v>
      </c>
      <c r="O285">
        <v>1162.21</v>
      </c>
      <c r="P285">
        <v>2.359</v>
      </c>
      <c r="Q285" s="1"/>
      <c r="S285" s="1"/>
    </row>
    <row r="286" spans="1:19" x14ac:dyDescent="0.25">
      <c r="A286" s="1"/>
      <c r="B286" s="1">
        <v>44280</v>
      </c>
      <c r="C286" s="2">
        <v>20701.819169816401</v>
      </c>
      <c r="D286">
        <v>33149.344935599998</v>
      </c>
      <c r="E286" s="2">
        <v>73582.473767043193</v>
      </c>
      <c r="F286">
        <v>95235.625961376005</v>
      </c>
      <c r="G286" s="2">
        <v>65322.165132055692</v>
      </c>
      <c r="H286">
        <v>39350</v>
      </c>
      <c r="I286" s="2">
        <v>58566.083399999996</v>
      </c>
      <c r="J286">
        <v>12393.448200000001</v>
      </c>
      <c r="K286" s="3">
        <v>45010.822213440006</v>
      </c>
      <c r="L286">
        <v>98133.345600000001</v>
      </c>
      <c r="M286" s="1"/>
      <c r="N286" s="3" t="s">
        <v>343</v>
      </c>
      <c r="O286">
        <v>1163.0999999999999</v>
      </c>
      <c r="P286">
        <v>2.395</v>
      </c>
      <c r="Q286" s="1"/>
      <c r="S286" s="1"/>
    </row>
    <row r="287" spans="1:19" x14ac:dyDescent="0.25">
      <c r="A287" s="1"/>
      <c r="B287" s="1">
        <v>44279</v>
      </c>
      <c r="C287" s="2">
        <v>21037.887662832905</v>
      </c>
      <c r="D287">
        <v>33480.838384955998</v>
      </c>
      <c r="E287" s="2">
        <v>73962.941573491189</v>
      </c>
      <c r="F287">
        <v>95428.997790739202</v>
      </c>
      <c r="G287" s="2">
        <v>65663.273043972426</v>
      </c>
      <c r="H287">
        <v>39300</v>
      </c>
      <c r="I287" s="2">
        <v>58664.679499999998</v>
      </c>
      <c r="J287">
        <v>12540.989250000001</v>
      </c>
      <c r="K287" s="3">
        <v>44898.295157906403</v>
      </c>
      <c r="L287">
        <v>95911.123099999997</v>
      </c>
      <c r="M287" s="1"/>
      <c r="N287" s="3" t="s">
        <v>344</v>
      </c>
      <c r="O287">
        <v>1161.81</v>
      </c>
      <c r="P287">
        <v>2.3460000000000001</v>
      </c>
      <c r="Q287" s="1"/>
      <c r="S287" s="1"/>
    </row>
    <row r="288" spans="1:19" x14ac:dyDescent="0.25">
      <c r="A288" s="1"/>
      <c r="B288" s="1">
        <v>44278</v>
      </c>
      <c r="C288" s="2">
        <v>22113.3068404857</v>
      </c>
      <c r="D288">
        <v>34327.988311088004</v>
      </c>
      <c r="E288" s="2">
        <v>75104.344992835206</v>
      </c>
      <c r="F288">
        <v>96879.286510963211</v>
      </c>
      <c r="G288" s="2">
        <v>67198.258647597759</v>
      </c>
      <c r="H288">
        <v>40450</v>
      </c>
      <c r="I288" s="2">
        <v>60833.793700000002</v>
      </c>
      <c r="J288">
        <v>13081.973099999999</v>
      </c>
      <c r="K288" s="3">
        <v>45010.822213440006</v>
      </c>
      <c r="L288">
        <v>94666.678500000009</v>
      </c>
      <c r="M288" s="1"/>
      <c r="N288" s="3" t="s">
        <v>345</v>
      </c>
      <c r="O288">
        <v>1183.45</v>
      </c>
      <c r="P288">
        <v>2.3889999999999998</v>
      </c>
      <c r="Q288" s="1"/>
      <c r="S288" s="1"/>
    </row>
    <row r="289" spans="1:19" x14ac:dyDescent="0.25">
      <c r="A289" s="1"/>
      <c r="B289" s="1">
        <v>44277</v>
      </c>
      <c r="C289" s="2">
        <v>22449.375333502201</v>
      </c>
      <c r="D289">
        <v>34438.486127540004</v>
      </c>
      <c r="E289" s="2">
        <v>75560.906360572801</v>
      </c>
      <c r="F289">
        <v>97459.401999052803</v>
      </c>
      <c r="G289" s="2">
        <v>67112.981669618559</v>
      </c>
      <c r="H289">
        <v>41300</v>
      </c>
      <c r="I289" s="2">
        <v>61326.7742</v>
      </c>
      <c r="J289">
        <v>13327.87485</v>
      </c>
      <c r="K289" s="3">
        <v>45460.930435574403</v>
      </c>
      <c r="L289">
        <v>95377.789700000008</v>
      </c>
      <c r="M289" s="1"/>
      <c r="N289" s="3" t="s">
        <v>346</v>
      </c>
      <c r="O289">
        <v>1194.43</v>
      </c>
      <c r="P289">
        <v>2.4079999999999999</v>
      </c>
      <c r="Q289" s="1"/>
      <c r="S289" s="1"/>
    </row>
    <row r="290" spans="1:19" x14ac:dyDescent="0.25">
      <c r="A290" s="1"/>
      <c r="B290" s="1">
        <v>44274</v>
      </c>
      <c r="C290" s="2">
        <v>22382.161634898901</v>
      </c>
      <c r="D290">
        <v>34733.146971412003</v>
      </c>
      <c r="E290" s="2">
        <v>74419.502941228799</v>
      </c>
      <c r="F290">
        <v>98329.575231187206</v>
      </c>
      <c r="G290" s="2">
        <v>68051.02842738961</v>
      </c>
      <c r="H290">
        <v>42000</v>
      </c>
      <c r="I290" s="2">
        <v>60143.620999999999</v>
      </c>
      <c r="J290">
        <v>13180.3338</v>
      </c>
      <c r="K290" s="3">
        <v>44448.186935771999</v>
      </c>
      <c r="L290">
        <v>96355.567600000009</v>
      </c>
      <c r="M290" s="1"/>
      <c r="N290" s="3" t="s">
        <v>347</v>
      </c>
      <c r="O290">
        <v>1194.05</v>
      </c>
      <c r="P290">
        <v>2.431</v>
      </c>
      <c r="Q290" s="1"/>
      <c r="S290" s="1"/>
    </row>
    <row r="291" spans="1:19" x14ac:dyDescent="0.25">
      <c r="A291" s="1"/>
      <c r="B291" s="1">
        <v>44273</v>
      </c>
      <c r="C291" s="2">
        <v>22382.161634898901</v>
      </c>
      <c r="D291">
        <v>34327.988311088004</v>
      </c>
      <c r="E291" s="2">
        <v>75865.280605731197</v>
      </c>
      <c r="F291">
        <v>99103.062548639995</v>
      </c>
      <c r="G291" s="2">
        <v>69074.352163139818</v>
      </c>
      <c r="H291">
        <v>41950</v>
      </c>
      <c r="I291" s="2">
        <v>59847.832699999999</v>
      </c>
      <c r="J291">
        <v>13622.95695</v>
      </c>
      <c r="K291" s="3">
        <v>45685.984546641601</v>
      </c>
      <c r="L291">
        <v>94755.5674</v>
      </c>
      <c r="M291" s="1"/>
      <c r="N291" s="3" t="s">
        <v>348</v>
      </c>
      <c r="O291">
        <v>1200.94</v>
      </c>
      <c r="P291">
        <v>2.4119999999999999</v>
      </c>
      <c r="Q291" s="1"/>
      <c r="S291" s="1"/>
    </row>
    <row r="292" spans="1:19" x14ac:dyDescent="0.25">
      <c r="A292" s="1"/>
      <c r="B292" s="1">
        <v>44272</v>
      </c>
      <c r="C292" s="2">
        <v>21911.6657446758</v>
      </c>
      <c r="D292">
        <v>34106.992678183997</v>
      </c>
      <c r="E292" s="2">
        <v>75560.906360572801</v>
      </c>
      <c r="F292">
        <v>97169.344255008007</v>
      </c>
      <c r="G292" s="2">
        <v>68903.798207181448</v>
      </c>
      <c r="H292">
        <v>40300</v>
      </c>
      <c r="I292" s="2">
        <v>58763.275600000001</v>
      </c>
      <c r="J292">
        <v>13721.317650000001</v>
      </c>
      <c r="K292" s="3">
        <v>45292.139852274006</v>
      </c>
      <c r="L292">
        <v>93066.6783</v>
      </c>
      <c r="M292" s="1"/>
      <c r="N292" s="3" t="s">
        <v>349</v>
      </c>
      <c r="O292">
        <v>1186.0899999999999</v>
      </c>
      <c r="P292">
        <v>2.42</v>
      </c>
      <c r="Q292" s="1"/>
      <c r="S292" s="1"/>
    </row>
    <row r="293" spans="1:19" x14ac:dyDescent="0.25">
      <c r="A293" s="1"/>
      <c r="B293" s="1">
        <v>44271</v>
      </c>
      <c r="C293" s="2">
        <v>21978.8794432791</v>
      </c>
      <c r="D293">
        <v>33959.662256247997</v>
      </c>
      <c r="E293" s="2">
        <v>75713.093483151999</v>
      </c>
      <c r="F293">
        <v>97652.773828416</v>
      </c>
      <c r="G293" s="2">
        <v>69074.352163139818</v>
      </c>
      <c r="H293">
        <v>39850</v>
      </c>
      <c r="I293" s="2">
        <v>58763.275600000001</v>
      </c>
      <c r="J293">
        <v>13377.055200000001</v>
      </c>
      <c r="K293" s="3">
        <v>45517.193963341204</v>
      </c>
      <c r="L293">
        <v>93688.900600000008</v>
      </c>
      <c r="M293" s="1"/>
      <c r="N293" s="3" t="s">
        <v>350</v>
      </c>
      <c r="O293">
        <v>1179.9000000000001</v>
      </c>
      <c r="P293">
        <v>2.3759999999999999</v>
      </c>
      <c r="Q293" s="1"/>
      <c r="S293" s="1"/>
    </row>
    <row r="294" spans="1:19" x14ac:dyDescent="0.25">
      <c r="A294" s="1"/>
      <c r="B294" s="1">
        <v>44270</v>
      </c>
      <c r="C294" s="2">
        <v>22314.947936295597</v>
      </c>
      <c r="D294">
        <v>34254.323100119997</v>
      </c>
      <c r="E294" s="2">
        <v>75941.374167020796</v>
      </c>
      <c r="F294">
        <v>98813.004804595199</v>
      </c>
      <c r="G294" s="2">
        <v>65236.8881540765</v>
      </c>
      <c r="H294">
        <v>40100</v>
      </c>
      <c r="I294" s="2">
        <v>59256.256099999999</v>
      </c>
      <c r="J294">
        <v>13475.4159</v>
      </c>
      <c r="K294" s="3">
        <v>46079.829241009204</v>
      </c>
      <c r="L294">
        <v>94222.234000000011</v>
      </c>
      <c r="M294" s="1"/>
      <c r="N294" s="3" t="s">
        <v>351</v>
      </c>
      <c r="O294">
        <v>1184.56</v>
      </c>
      <c r="P294">
        <v>2.3620000000000001</v>
      </c>
      <c r="Q294" s="1"/>
      <c r="S294" s="1"/>
    </row>
    <row r="295" spans="1:19" x14ac:dyDescent="0.25">
      <c r="A295" s="1"/>
      <c r="B295" s="1">
        <v>44267</v>
      </c>
      <c r="C295" s="2">
        <v>22516.589032105501</v>
      </c>
      <c r="D295">
        <v>34217.490494636004</v>
      </c>
      <c r="E295" s="2">
        <v>76017.46772831041</v>
      </c>
      <c r="F295">
        <v>98813.004804595199</v>
      </c>
      <c r="G295" s="2">
        <v>65236.8881540765</v>
      </c>
      <c r="H295">
        <v>40050</v>
      </c>
      <c r="I295" s="2">
        <v>59650.640500000001</v>
      </c>
      <c r="J295">
        <v>13524.596250000001</v>
      </c>
      <c r="K295" s="3">
        <v>46248.619824309601</v>
      </c>
      <c r="L295">
        <v>94133.345100000006</v>
      </c>
      <c r="M295" s="1"/>
      <c r="N295" s="3" t="s">
        <v>352</v>
      </c>
      <c r="O295">
        <v>1181.56</v>
      </c>
      <c r="P295">
        <v>2.359</v>
      </c>
      <c r="Q295" s="1"/>
      <c r="S295" s="1"/>
    </row>
    <row r="296" spans="1:19" x14ac:dyDescent="0.25">
      <c r="A296" s="1"/>
      <c r="B296" s="1">
        <v>44266</v>
      </c>
      <c r="C296" s="2">
        <v>22819.050675820352</v>
      </c>
      <c r="D296">
        <v>34180.657889152004</v>
      </c>
      <c r="E296" s="2">
        <v>76093.561289599995</v>
      </c>
      <c r="F296">
        <v>99393.120292684791</v>
      </c>
      <c r="G296" s="2">
        <v>65407.442110034855</v>
      </c>
      <c r="H296">
        <v>40150</v>
      </c>
      <c r="I296" s="2">
        <v>59650.640500000001</v>
      </c>
      <c r="J296">
        <v>13573.776599999999</v>
      </c>
      <c r="K296" s="3">
        <v>46642.464518677203</v>
      </c>
      <c r="L296">
        <v>94133.345100000006</v>
      </c>
      <c r="M296" s="1"/>
      <c r="N296" s="3" t="s">
        <v>353</v>
      </c>
      <c r="O296">
        <v>1181.73</v>
      </c>
      <c r="P296">
        <v>2.3929999999999998</v>
      </c>
      <c r="Q296" s="1"/>
      <c r="S296" s="1"/>
    </row>
    <row r="297" spans="1:19" x14ac:dyDescent="0.25">
      <c r="A297" s="1"/>
      <c r="B297" s="1">
        <v>44265</v>
      </c>
      <c r="C297" s="2">
        <v>22247.734237692297</v>
      </c>
      <c r="D297">
        <v>33591.336201407998</v>
      </c>
      <c r="E297" s="2">
        <v>76017.46772831041</v>
      </c>
      <c r="F297">
        <v>97749.459743097599</v>
      </c>
      <c r="G297" s="2">
        <v>65066.334198118137</v>
      </c>
      <c r="H297">
        <v>39300</v>
      </c>
      <c r="I297" s="2">
        <v>58763.275600000001</v>
      </c>
      <c r="J297">
        <v>13426.235549999999</v>
      </c>
      <c r="K297" s="3">
        <v>46417.410407610005</v>
      </c>
      <c r="L297">
        <v>94222.234000000011</v>
      </c>
      <c r="M297" s="1"/>
      <c r="N297" s="3" t="s">
        <v>354</v>
      </c>
      <c r="O297">
        <v>1170.08</v>
      </c>
      <c r="P297">
        <v>2.3319999999999999</v>
      </c>
      <c r="Q297" s="1"/>
      <c r="S297" s="1"/>
    </row>
    <row r="298" spans="1:19" x14ac:dyDescent="0.25">
      <c r="A298" s="1"/>
      <c r="B298" s="1">
        <v>44264</v>
      </c>
      <c r="C298" s="2">
        <v>22214.127388390654</v>
      </c>
      <c r="D298">
        <v>33775.499228828005</v>
      </c>
      <c r="E298" s="2">
        <v>74723.877186387195</v>
      </c>
      <c r="F298">
        <v>97169.344255008007</v>
      </c>
      <c r="G298" s="2">
        <v>63957.733484388729</v>
      </c>
      <c r="H298">
        <v>38950</v>
      </c>
      <c r="I298" s="2">
        <v>58073.102899999998</v>
      </c>
      <c r="J298">
        <v>13377.055200000001</v>
      </c>
      <c r="K298" s="3">
        <v>46136.092768776005</v>
      </c>
      <c r="L298">
        <v>92711.122700000007</v>
      </c>
      <c r="M298" s="1"/>
      <c r="N298" s="3" t="s">
        <v>355</v>
      </c>
      <c r="O298">
        <v>1161.97</v>
      </c>
      <c r="P298">
        <v>2.3879999999999999</v>
      </c>
      <c r="Q298" s="1"/>
      <c r="S298" s="1"/>
    </row>
    <row r="299" spans="1:19" x14ac:dyDescent="0.25">
      <c r="A299" s="1"/>
      <c r="B299" s="1">
        <v>44263</v>
      </c>
      <c r="C299" s="2">
        <v>22550.195881407151</v>
      </c>
      <c r="D299">
        <v>34106.992678183997</v>
      </c>
      <c r="E299" s="2">
        <v>73962.941573491189</v>
      </c>
      <c r="F299">
        <v>98813.004804595199</v>
      </c>
      <c r="G299" s="2">
        <v>64639.949308222196</v>
      </c>
      <c r="H299">
        <v>38850</v>
      </c>
      <c r="I299" s="2">
        <v>58270.295099999996</v>
      </c>
      <c r="J299">
        <v>13918.039049999999</v>
      </c>
      <c r="K299" s="3">
        <v>45798.511602175204</v>
      </c>
      <c r="L299">
        <v>94222.234000000011</v>
      </c>
      <c r="M299" s="1"/>
      <c r="N299" s="3" t="s">
        <v>356</v>
      </c>
      <c r="O299">
        <v>1168.27</v>
      </c>
      <c r="P299">
        <v>2.3650000000000002</v>
      </c>
      <c r="Q299" s="1"/>
      <c r="S299" s="1"/>
    </row>
    <row r="300" spans="1:19" x14ac:dyDescent="0.25">
      <c r="A300" s="1"/>
      <c r="B300" s="1">
        <v>44260</v>
      </c>
      <c r="C300" s="2">
        <v>22482.982182803851</v>
      </c>
      <c r="D300">
        <v>33885.997045279997</v>
      </c>
      <c r="E300" s="2">
        <v>74876.064308966394</v>
      </c>
      <c r="F300">
        <v>99586.492122048003</v>
      </c>
      <c r="G300" s="2">
        <v>64725.226286201389</v>
      </c>
      <c r="H300">
        <v>39200</v>
      </c>
      <c r="I300" s="2">
        <v>58171.699000000001</v>
      </c>
      <c r="J300">
        <v>13229.514150000001</v>
      </c>
      <c r="K300" s="3">
        <v>44954.558685673204</v>
      </c>
      <c r="L300">
        <v>94488.900699999998</v>
      </c>
      <c r="M300" s="1"/>
      <c r="N300" s="3" t="s">
        <v>357</v>
      </c>
      <c r="O300">
        <v>1168.69</v>
      </c>
      <c r="P300">
        <v>2.343</v>
      </c>
      <c r="Q300" s="1"/>
      <c r="S300" s="1"/>
    </row>
    <row r="301" spans="1:19" x14ac:dyDescent="0.25">
      <c r="A301" s="1"/>
      <c r="B301" s="1">
        <v>44259</v>
      </c>
      <c r="C301" s="2">
        <v>22482.982182803851</v>
      </c>
      <c r="D301">
        <v>33812.331834311997</v>
      </c>
      <c r="E301" s="2">
        <v>76093.561289599995</v>
      </c>
      <c r="F301">
        <v>99973.235780774412</v>
      </c>
      <c r="G301" s="2">
        <v>64725.226286201389</v>
      </c>
      <c r="H301">
        <v>39050</v>
      </c>
      <c r="I301" s="2">
        <v>59157.659999999996</v>
      </c>
      <c r="J301">
        <v>12393.448200000001</v>
      </c>
      <c r="K301" s="3">
        <v>45348.4033800408</v>
      </c>
      <c r="L301">
        <v>95022.234100000001</v>
      </c>
      <c r="M301" s="1"/>
      <c r="N301" s="3" t="s">
        <v>358</v>
      </c>
      <c r="O301">
        <v>1168.52</v>
      </c>
      <c r="P301">
        <v>2.3769999999999998</v>
      </c>
      <c r="Q301" s="1"/>
      <c r="S301" s="1"/>
    </row>
    <row r="302" spans="1:19" x14ac:dyDescent="0.25">
      <c r="A302" s="1"/>
      <c r="B302" s="1">
        <v>44258</v>
      </c>
      <c r="C302" s="2">
        <v>23423.97396325005</v>
      </c>
      <c r="D302">
        <v>34475.318733024003</v>
      </c>
      <c r="E302" s="2">
        <v>77234.964708943997</v>
      </c>
      <c r="F302">
        <v>101036.780842272</v>
      </c>
      <c r="G302" s="2">
        <v>66260.211889826707</v>
      </c>
      <c r="H302">
        <v>40350</v>
      </c>
      <c r="I302" s="2">
        <v>60439.409299999999</v>
      </c>
      <c r="J302">
        <v>12639.34995</v>
      </c>
      <c r="K302" s="3">
        <v>45798.511602175204</v>
      </c>
      <c r="L302">
        <v>95022.234100000001</v>
      </c>
      <c r="M302" s="1"/>
      <c r="N302" s="3" t="s">
        <v>359</v>
      </c>
      <c r="O302">
        <v>1186.95</v>
      </c>
      <c r="P302">
        <v>2.2949999999999999</v>
      </c>
      <c r="Q302" s="1"/>
      <c r="S302" s="1"/>
    </row>
    <row r="303" spans="1:19" x14ac:dyDescent="0.25">
      <c r="A303" s="1"/>
      <c r="B303" s="1">
        <v>44257</v>
      </c>
      <c r="C303" s="2">
        <v>23558.40136045665</v>
      </c>
      <c r="D303">
        <v>34401.653522055996</v>
      </c>
      <c r="E303" s="2">
        <v>78224.181005708801</v>
      </c>
      <c r="F303">
        <v>101423.52450099841</v>
      </c>
      <c r="G303" s="2">
        <v>66430.765845785092</v>
      </c>
      <c r="H303">
        <v>40300</v>
      </c>
      <c r="I303" s="2">
        <v>60932.389799999997</v>
      </c>
      <c r="J303">
        <v>12737.710650000001</v>
      </c>
      <c r="K303" s="3">
        <v>44616.977519072403</v>
      </c>
      <c r="L303">
        <v>96177.789799999999</v>
      </c>
      <c r="M303" s="1"/>
      <c r="N303" s="3" t="s">
        <v>360</v>
      </c>
      <c r="O303">
        <v>1186.6099999999999</v>
      </c>
      <c r="P303">
        <v>2.3039999999999998</v>
      </c>
      <c r="Q303" s="1"/>
      <c r="S303" s="1"/>
    </row>
    <row r="304" spans="1:19" x14ac:dyDescent="0.25">
      <c r="A304" s="1"/>
      <c r="B304" s="1">
        <v>44256</v>
      </c>
      <c r="C304" s="2">
        <v>23524.794511155</v>
      </c>
      <c r="D304">
        <v>34033.327467216004</v>
      </c>
      <c r="E304" s="2">
        <v>78376.368128287999</v>
      </c>
      <c r="F304">
        <v>102100.3259037696</v>
      </c>
      <c r="G304" s="2">
        <v>66430.765845785092</v>
      </c>
      <c r="H304">
        <v>40200</v>
      </c>
      <c r="I304" s="2">
        <v>60932.389799999997</v>
      </c>
      <c r="J304">
        <v>12836.07135</v>
      </c>
      <c r="K304" s="3">
        <v>44842.031630139601</v>
      </c>
      <c r="L304">
        <v>96444.4565</v>
      </c>
      <c r="M304" s="1"/>
      <c r="N304" s="3" t="s">
        <v>361</v>
      </c>
      <c r="O304">
        <v>1186.17</v>
      </c>
      <c r="P304">
        <v>2.335</v>
      </c>
      <c r="Q304" s="1"/>
      <c r="S304" s="1"/>
    </row>
    <row r="305" spans="1:19" x14ac:dyDescent="0.25">
      <c r="A305" s="1"/>
      <c r="B305" s="1">
        <v>44253</v>
      </c>
      <c r="C305" s="2">
        <v>22314.947936295597</v>
      </c>
      <c r="D305">
        <v>33591.336201407998</v>
      </c>
      <c r="E305" s="2">
        <v>77311.058270233596</v>
      </c>
      <c r="F305">
        <v>101326.83858631679</v>
      </c>
      <c r="G305" s="2">
        <v>64981.057220138944</v>
      </c>
      <c r="H305">
        <v>39250</v>
      </c>
      <c r="I305" s="2">
        <v>58270.295099999996</v>
      </c>
      <c r="J305">
        <v>12393.448200000001</v>
      </c>
      <c r="K305" s="3">
        <v>44785.7681023728</v>
      </c>
      <c r="L305">
        <v>96888.900999999998</v>
      </c>
      <c r="M305" s="1"/>
      <c r="N305" s="3" t="s">
        <v>362</v>
      </c>
      <c r="O305">
        <v>1168.47</v>
      </c>
      <c r="P305">
        <v>2.355</v>
      </c>
      <c r="Q305" s="1"/>
      <c r="S305" s="1"/>
    </row>
    <row r="306" spans="1:19" x14ac:dyDescent="0.25">
      <c r="A306" s="1"/>
      <c r="B306" s="1">
        <v>44252</v>
      </c>
      <c r="C306" s="2">
        <v>22482.982182803851</v>
      </c>
      <c r="D306">
        <v>32523.190642371999</v>
      </c>
      <c r="E306" s="2">
        <v>78224.181005708801</v>
      </c>
      <c r="F306">
        <v>101133.4667569536</v>
      </c>
      <c r="G306" s="2">
        <v>64981.057220138944</v>
      </c>
      <c r="H306">
        <v>39100</v>
      </c>
      <c r="I306" s="2">
        <v>58763.275600000001</v>
      </c>
      <c r="J306">
        <v>12491.8089</v>
      </c>
      <c r="K306" s="3">
        <v>45010.822213440006</v>
      </c>
      <c r="L306">
        <v>96800.012100000007</v>
      </c>
      <c r="M306" s="1"/>
      <c r="N306" s="3" t="s">
        <v>363</v>
      </c>
      <c r="O306">
        <v>1165.43</v>
      </c>
      <c r="P306">
        <v>2.31</v>
      </c>
      <c r="Q306" s="1"/>
      <c r="S306" s="1"/>
    </row>
    <row r="307" spans="1:19" x14ac:dyDescent="0.25">
      <c r="A307" s="1"/>
      <c r="B307" s="1">
        <v>44251</v>
      </c>
      <c r="C307" s="2">
        <v>22482.982182803851</v>
      </c>
      <c r="D307">
        <v>32118.031982048</v>
      </c>
      <c r="E307" s="2">
        <v>78224.181005708801</v>
      </c>
      <c r="F307">
        <v>102293.69773313279</v>
      </c>
      <c r="G307" s="2">
        <v>64298.841396305448</v>
      </c>
      <c r="H307">
        <v>39100</v>
      </c>
      <c r="I307" s="2">
        <v>58861.871699999996</v>
      </c>
      <c r="J307">
        <v>12442.628549999999</v>
      </c>
      <c r="K307" s="3">
        <v>45235.876324507204</v>
      </c>
      <c r="L307">
        <v>96177.789799999999</v>
      </c>
      <c r="M307" s="1"/>
      <c r="N307" s="3" t="s">
        <v>364</v>
      </c>
      <c r="O307">
        <v>1162.01</v>
      </c>
      <c r="P307">
        <v>2.27</v>
      </c>
      <c r="Q307" s="1"/>
      <c r="S307" s="1"/>
    </row>
    <row r="308" spans="1:19" x14ac:dyDescent="0.25">
      <c r="A308" s="1"/>
      <c r="B308" s="1">
        <v>44250</v>
      </c>
      <c r="C308" s="2">
        <v>22583.802730708801</v>
      </c>
      <c r="D308">
        <v>31897.036349144004</v>
      </c>
      <c r="E308" s="2">
        <v>80126.520037948794</v>
      </c>
      <c r="F308">
        <v>103453.92870931199</v>
      </c>
      <c r="G308" s="2">
        <v>64384.118374284641</v>
      </c>
      <c r="H308">
        <v>39800</v>
      </c>
      <c r="I308" s="2">
        <v>59650.640500000001</v>
      </c>
      <c r="J308">
        <v>12639.34995</v>
      </c>
      <c r="K308" s="3">
        <v>45460.930435574403</v>
      </c>
      <c r="L308">
        <v>97777.790000000008</v>
      </c>
      <c r="M308" s="1"/>
      <c r="N308" s="3" t="s">
        <v>365</v>
      </c>
      <c r="O308">
        <v>1177.6400000000001</v>
      </c>
      <c r="P308">
        <v>2.2759999999999998</v>
      </c>
      <c r="Q308" s="1"/>
      <c r="S308" s="1"/>
    </row>
    <row r="309" spans="1:19" x14ac:dyDescent="0.25">
      <c r="A309" s="1"/>
      <c r="B309" s="1">
        <v>44249</v>
      </c>
      <c r="C309" s="2">
        <v>22079.699991184054</v>
      </c>
      <c r="D309">
        <v>31970.701560112</v>
      </c>
      <c r="E309" s="2">
        <v>80506.987844396805</v>
      </c>
      <c r="F309">
        <v>103937.35828272</v>
      </c>
      <c r="G309" s="2">
        <v>65492.719088014048</v>
      </c>
      <c r="H309">
        <v>38600</v>
      </c>
      <c r="I309" s="2">
        <v>60242.217100000002</v>
      </c>
      <c r="J309">
        <v>12688.5303</v>
      </c>
      <c r="K309" s="3">
        <v>45460.930435574403</v>
      </c>
      <c r="L309">
        <v>97511.123300000007</v>
      </c>
      <c r="M309" s="1"/>
      <c r="N309" s="3" t="s">
        <v>366</v>
      </c>
      <c r="O309">
        <v>1175.04</v>
      </c>
      <c r="P309">
        <v>2.2429999999999999</v>
      </c>
      <c r="Q309" s="1"/>
      <c r="S309" s="1"/>
    </row>
    <row r="310" spans="1:19" x14ac:dyDescent="0.25">
      <c r="A310" s="1"/>
      <c r="B310" s="1">
        <v>44246</v>
      </c>
      <c r="C310" s="2">
        <v>22281.341086993951</v>
      </c>
      <c r="D310">
        <v>32007.534165596</v>
      </c>
      <c r="E310" s="2">
        <v>78452.461689577598</v>
      </c>
      <c r="F310">
        <v>104420.78785612799</v>
      </c>
      <c r="G310" s="2">
        <v>65322.165132055692</v>
      </c>
      <c r="H310">
        <v>38700</v>
      </c>
      <c r="I310" s="2">
        <v>60636.601499999997</v>
      </c>
      <c r="J310">
        <v>12836.07135</v>
      </c>
      <c r="K310" s="3">
        <v>45179.612796740403</v>
      </c>
      <c r="L310">
        <v>96888.900999999998</v>
      </c>
      <c r="M310" s="1"/>
      <c r="N310" s="3" t="s">
        <v>367</v>
      </c>
      <c r="O310">
        <v>1173.5</v>
      </c>
      <c r="P310">
        <v>2.2210000000000001</v>
      </c>
      <c r="Q310" s="1"/>
      <c r="S310" s="1"/>
    </row>
    <row r="311" spans="1:19" x14ac:dyDescent="0.25">
      <c r="A311" s="1"/>
      <c r="B311" s="1">
        <v>44245</v>
      </c>
      <c r="C311" s="2">
        <v>22382.161634898901</v>
      </c>
      <c r="D311">
        <v>32302.195009468003</v>
      </c>
      <c r="E311" s="2">
        <v>78528.555250867197</v>
      </c>
      <c r="F311">
        <v>105387.647002944</v>
      </c>
      <c r="G311" s="2">
        <v>66686.596779722648</v>
      </c>
      <c r="H311">
        <v>38900</v>
      </c>
      <c r="I311" s="2">
        <v>61030.9859</v>
      </c>
      <c r="J311">
        <v>12836.07135</v>
      </c>
      <c r="K311" s="3">
        <v>45854.775129942005</v>
      </c>
      <c r="L311">
        <v>97777.790000000008</v>
      </c>
      <c r="M311" s="1"/>
      <c r="N311" s="3" t="s">
        <v>368</v>
      </c>
      <c r="O311">
        <v>1174.3800000000001</v>
      </c>
      <c r="P311">
        <v>2.254</v>
      </c>
      <c r="Q311" s="1"/>
      <c r="S311" s="1"/>
    </row>
    <row r="312" spans="1:19" x14ac:dyDescent="0.25">
      <c r="A312" s="1"/>
      <c r="B312" s="1">
        <v>44244</v>
      </c>
      <c r="C312" s="2">
        <v>22550.195881407151</v>
      </c>
      <c r="D312">
        <v>32007.534165596</v>
      </c>
      <c r="E312" s="2">
        <v>76854.496902495986</v>
      </c>
      <c r="F312">
        <v>105097.5892588992</v>
      </c>
      <c r="G312" s="2">
        <v>66430.765845785092</v>
      </c>
      <c r="H312">
        <v>38400</v>
      </c>
      <c r="I312" s="2">
        <v>61030.9859</v>
      </c>
      <c r="J312">
        <v>12786.891</v>
      </c>
      <c r="K312" s="3">
        <v>45573.457491107998</v>
      </c>
      <c r="L312">
        <v>96000.012000000002</v>
      </c>
      <c r="M312" s="1"/>
      <c r="N312" s="3" t="s">
        <v>369</v>
      </c>
      <c r="O312">
        <v>1155.78</v>
      </c>
      <c r="P312">
        <v>2.2090000000000001</v>
      </c>
      <c r="Q312" s="1"/>
      <c r="S312" s="1"/>
    </row>
    <row r="313" spans="1:19" x14ac:dyDescent="0.25">
      <c r="A313" s="1"/>
      <c r="B313" s="1">
        <v>44236</v>
      </c>
      <c r="C313" s="2">
        <v>21340.349306547749</v>
      </c>
      <c r="D313">
        <v>30792.058184624002</v>
      </c>
      <c r="E313" s="2">
        <v>73658.567328332807</v>
      </c>
      <c r="F313">
        <v>104420.78785612799</v>
      </c>
      <c r="G313" s="2">
        <v>63616.625572471981</v>
      </c>
      <c r="H313">
        <v>36000</v>
      </c>
      <c r="I313" s="2">
        <v>59059.063900000001</v>
      </c>
      <c r="J313">
        <v>12147.54645</v>
      </c>
      <c r="K313" s="3">
        <v>44448.186935771999</v>
      </c>
      <c r="L313">
        <v>94400.011800000007</v>
      </c>
      <c r="M313" s="1"/>
      <c r="N313" s="3" t="s">
        <v>370</v>
      </c>
      <c r="O313">
        <v>1114.93</v>
      </c>
      <c r="P313">
        <v>2.2730000000000001</v>
      </c>
      <c r="Q313" s="1"/>
      <c r="S313" s="1"/>
    </row>
    <row r="314" spans="1:19" x14ac:dyDescent="0.25">
      <c r="A314" s="1"/>
      <c r="B314" s="1">
        <v>44235</v>
      </c>
      <c r="C314" s="2">
        <v>20567.391772609797</v>
      </c>
      <c r="D314">
        <v>30129.071285912003</v>
      </c>
      <c r="E314" s="2">
        <v>72060.602541251195</v>
      </c>
      <c r="F314">
        <v>101810.2681597248</v>
      </c>
      <c r="G314" s="2">
        <v>60802.485299158878</v>
      </c>
      <c r="H314">
        <v>35000</v>
      </c>
      <c r="I314" s="2">
        <v>56594.161399999997</v>
      </c>
      <c r="J314">
        <v>11950.825049999999</v>
      </c>
      <c r="K314" s="3">
        <v>43716.761074803602</v>
      </c>
      <c r="L314">
        <v>89777.789000000004</v>
      </c>
      <c r="M314" s="1"/>
      <c r="N314" s="3" t="s">
        <v>371</v>
      </c>
      <c r="O314">
        <v>1083.18</v>
      </c>
      <c r="P314">
        <v>2.2679999999999998</v>
      </c>
      <c r="Q314" s="1"/>
      <c r="S314" s="1"/>
    </row>
    <row r="315" spans="1:19" x14ac:dyDescent="0.25">
      <c r="A315" s="1"/>
      <c r="B315" s="1">
        <v>44232</v>
      </c>
      <c r="C315" s="2">
        <v>21172.315060039498</v>
      </c>
      <c r="D315">
        <v>31307.714661400001</v>
      </c>
      <c r="E315" s="2">
        <v>75560.906360572801</v>
      </c>
      <c r="F315">
        <v>105967.7624910336</v>
      </c>
      <c r="G315" s="2">
        <v>62166.916946825833</v>
      </c>
      <c r="H315">
        <v>36300</v>
      </c>
      <c r="I315" s="2">
        <v>59157.659999999996</v>
      </c>
      <c r="J315">
        <v>12491.8089</v>
      </c>
      <c r="K315" s="3">
        <v>45123.349268973601</v>
      </c>
      <c r="L315">
        <v>95555.567500000005</v>
      </c>
      <c r="M315" s="1"/>
      <c r="N315" s="3" t="s">
        <v>372</v>
      </c>
      <c r="O315">
        <v>1126.9100000000001</v>
      </c>
      <c r="P315">
        <v>2.2469999999999999</v>
      </c>
      <c r="Q315" s="1"/>
      <c r="S315" s="1"/>
    </row>
    <row r="316" spans="1:19" x14ac:dyDescent="0.25">
      <c r="A316" s="1"/>
      <c r="B316" s="1">
        <v>44231</v>
      </c>
      <c r="C316" s="2">
        <v>19962.468485180099</v>
      </c>
      <c r="D316">
        <v>30792.058184624002</v>
      </c>
      <c r="E316" s="2">
        <v>74876.064308966394</v>
      </c>
      <c r="F316">
        <v>105194.2751735808</v>
      </c>
      <c r="G316" s="2">
        <v>61825.809034909085</v>
      </c>
      <c r="H316">
        <v>35000</v>
      </c>
      <c r="I316" s="2">
        <v>57284.3341</v>
      </c>
      <c r="J316">
        <v>12393.448200000001</v>
      </c>
      <c r="K316" s="3">
        <v>45854.775129942005</v>
      </c>
      <c r="L316">
        <v>93333.345000000001</v>
      </c>
      <c r="M316" s="1"/>
      <c r="N316" s="3" t="s">
        <v>373</v>
      </c>
      <c r="O316">
        <v>1112.19</v>
      </c>
      <c r="P316">
        <v>2.2509999999999999</v>
      </c>
      <c r="Q316" s="1"/>
      <c r="S316" s="1"/>
    </row>
    <row r="317" spans="1:19" x14ac:dyDescent="0.25">
      <c r="A317" s="1"/>
      <c r="B317" s="1">
        <v>44230</v>
      </c>
      <c r="C317" s="2">
        <v>19962.468485180099</v>
      </c>
      <c r="D317">
        <v>30939.388606560002</v>
      </c>
      <c r="E317" s="2">
        <v>73962.941573491189</v>
      </c>
      <c r="F317">
        <v>106064.4484057152</v>
      </c>
      <c r="G317" s="2">
        <v>59693.88458542947</v>
      </c>
      <c r="H317">
        <v>35000</v>
      </c>
      <c r="I317" s="2">
        <v>57678.718499999995</v>
      </c>
      <c r="J317">
        <v>12245.907150000001</v>
      </c>
      <c r="K317" s="3">
        <v>46698.728046444005</v>
      </c>
      <c r="L317">
        <v>95555.567500000005</v>
      </c>
      <c r="M317" s="1"/>
      <c r="N317" s="3" t="s">
        <v>374</v>
      </c>
      <c r="O317">
        <v>1111.29</v>
      </c>
      <c r="P317">
        <v>2.2949999999999999</v>
      </c>
      <c r="Q317" s="1"/>
      <c r="S317" s="1"/>
    </row>
    <row r="318" spans="1:19" x14ac:dyDescent="0.25">
      <c r="A318" s="1"/>
      <c r="B318" s="1">
        <v>44229</v>
      </c>
      <c r="C318" s="2">
        <v>18685.4082117174</v>
      </c>
      <c r="D318">
        <v>29834.41044204</v>
      </c>
      <c r="E318" s="2">
        <v>71832.321857382398</v>
      </c>
      <c r="F318">
        <v>102873.8132212224</v>
      </c>
      <c r="G318" s="2">
        <v>56282.805466262078</v>
      </c>
      <c r="H318">
        <v>34000</v>
      </c>
      <c r="I318" s="2">
        <v>53932.066699999996</v>
      </c>
      <c r="J318">
        <v>11459.021549999999</v>
      </c>
      <c r="K318" s="3">
        <v>45292.139852274006</v>
      </c>
      <c r="L318">
        <v>94133.345100000006</v>
      </c>
      <c r="M318" s="1"/>
      <c r="N318" s="3" t="s">
        <v>375</v>
      </c>
      <c r="O318">
        <v>1075.53</v>
      </c>
      <c r="P318">
        <v>2.302</v>
      </c>
      <c r="Q318" s="1"/>
      <c r="S318" s="1"/>
    </row>
    <row r="319" spans="1:19" x14ac:dyDescent="0.25">
      <c r="A319" s="1"/>
      <c r="B319" s="1">
        <v>44228</v>
      </c>
      <c r="C319" s="2">
        <v>18013.271225684402</v>
      </c>
      <c r="D319">
        <v>28250.608406228002</v>
      </c>
      <c r="E319" s="2">
        <v>67190.614618716791</v>
      </c>
      <c r="F319">
        <v>99296.434378003207</v>
      </c>
      <c r="G319" s="2">
        <v>54150.881016782449</v>
      </c>
      <c r="H319">
        <v>32200</v>
      </c>
      <c r="I319" s="2">
        <v>52748.913499999995</v>
      </c>
      <c r="J319">
        <v>11311.4805</v>
      </c>
      <c r="K319" s="3">
        <v>45067.0857412068</v>
      </c>
      <c r="L319">
        <v>88000.010999999999</v>
      </c>
      <c r="M319" s="1"/>
      <c r="N319" s="3" t="s">
        <v>376</v>
      </c>
      <c r="O319">
        <v>1035.51</v>
      </c>
      <c r="P319">
        <v>2.2789999999999999</v>
      </c>
      <c r="Q319" s="1"/>
      <c r="S319" s="1"/>
    </row>
    <row r="320" spans="1:19" x14ac:dyDescent="0.25">
      <c r="A320" s="1"/>
      <c r="B320" s="1">
        <v>44225</v>
      </c>
      <c r="C320" s="2">
        <v>19357.545197750402</v>
      </c>
      <c r="D320">
        <v>28839.930093971998</v>
      </c>
      <c r="E320" s="2">
        <v>71147.479805775991</v>
      </c>
      <c r="F320">
        <v>99393.120292684791</v>
      </c>
      <c r="G320" s="2">
        <v>53468.665192948967</v>
      </c>
      <c r="H320">
        <v>32000</v>
      </c>
      <c r="I320" s="2">
        <v>55706.796499999997</v>
      </c>
      <c r="J320">
        <v>11704.9233</v>
      </c>
      <c r="K320" s="3">
        <v>45123.349268973601</v>
      </c>
      <c r="L320">
        <v>88355.566600000006</v>
      </c>
      <c r="M320" s="1"/>
      <c r="N320" s="3" t="s">
        <v>377</v>
      </c>
      <c r="O320">
        <v>1056.6099999999999</v>
      </c>
      <c r="P320">
        <v>2.3039999999999998</v>
      </c>
      <c r="Q320" s="1"/>
      <c r="S320" s="1"/>
    </row>
    <row r="321" spans="1:19" x14ac:dyDescent="0.25">
      <c r="A321" s="1"/>
      <c r="B321" s="1">
        <v>44224</v>
      </c>
      <c r="C321" s="2">
        <v>18651.80136241575</v>
      </c>
      <c r="D321">
        <v>27624.454113</v>
      </c>
      <c r="E321" s="2">
        <v>66505.772567110398</v>
      </c>
      <c r="F321">
        <v>92915.164009017593</v>
      </c>
      <c r="G321" s="2">
        <v>49972.309095802389</v>
      </c>
      <c r="H321">
        <v>31200</v>
      </c>
      <c r="I321" s="2">
        <v>53241.894</v>
      </c>
      <c r="J321">
        <v>11754.103650000001</v>
      </c>
      <c r="K321" s="3">
        <v>42647.754047234404</v>
      </c>
      <c r="L321">
        <v>82666.677000000011</v>
      </c>
      <c r="M321" s="1"/>
      <c r="N321" s="3" t="s">
        <v>378</v>
      </c>
      <c r="O321">
        <v>1023.94</v>
      </c>
      <c r="P321">
        <v>2.3149999999999999</v>
      </c>
      <c r="Q321" s="1"/>
      <c r="S321" s="1"/>
    </row>
    <row r="322" spans="1:19" x14ac:dyDescent="0.25">
      <c r="A322" s="1"/>
      <c r="B322" s="1">
        <v>44223</v>
      </c>
      <c r="C322" s="2">
        <v>20029.6821837834</v>
      </c>
      <c r="D322">
        <v>29687.080020104</v>
      </c>
      <c r="E322" s="2">
        <v>71451.854050934402</v>
      </c>
      <c r="F322">
        <v>99876.549866092799</v>
      </c>
      <c r="G322" s="2">
        <v>53724.49612688653</v>
      </c>
      <c r="H322">
        <v>33500</v>
      </c>
      <c r="I322" s="2">
        <v>57185.737999999998</v>
      </c>
      <c r="J322">
        <v>12590.169599999999</v>
      </c>
      <c r="K322" s="3">
        <v>45685.984546641601</v>
      </c>
      <c r="L322">
        <v>88888.900000000009</v>
      </c>
      <c r="M322" s="1"/>
      <c r="N322" s="3" t="s">
        <v>379</v>
      </c>
      <c r="O322">
        <v>1097.17</v>
      </c>
      <c r="P322">
        <v>2.23</v>
      </c>
      <c r="Q322" s="1"/>
      <c r="S322" s="1"/>
    </row>
    <row r="323" spans="1:19" x14ac:dyDescent="0.25">
      <c r="A323" s="1"/>
      <c r="B323" s="1">
        <v>44222</v>
      </c>
      <c r="C323" s="2">
        <v>21508.383553056003</v>
      </c>
      <c r="D323">
        <v>31160.384239464001</v>
      </c>
      <c r="E323" s="2">
        <v>74571.690063807997</v>
      </c>
      <c r="F323">
        <v>103163.8709652672</v>
      </c>
      <c r="G323" s="2">
        <v>56282.805466262078</v>
      </c>
      <c r="H323">
        <v>35000</v>
      </c>
      <c r="I323" s="2">
        <v>59650.640500000001</v>
      </c>
      <c r="J323">
        <v>13278.6945</v>
      </c>
      <c r="K323" s="3">
        <v>45573.457491107998</v>
      </c>
      <c r="L323">
        <v>90222.233500000002</v>
      </c>
      <c r="M323" s="1"/>
      <c r="N323" s="3" t="s">
        <v>380</v>
      </c>
      <c r="O323">
        <v>1136.1199999999999</v>
      </c>
      <c r="P323">
        <v>2.2309999999999999</v>
      </c>
      <c r="Q323" s="1"/>
      <c r="S323" s="1"/>
    </row>
    <row r="324" spans="1:19" x14ac:dyDescent="0.25">
      <c r="A324" s="1"/>
      <c r="B324" s="1">
        <v>44221</v>
      </c>
      <c r="C324" s="2">
        <v>22651.016429312102</v>
      </c>
      <c r="D324">
        <v>32191.697193015996</v>
      </c>
      <c r="E324" s="2">
        <v>75713.093483151999</v>
      </c>
      <c r="F324">
        <v>104614.15968549121</v>
      </c>
      <c r="G324" s="2">
        <v>57135.575246053922</v>
      </c>
      <c r="H324">
        <v>35800</v>
      </c>
      <c r="I324" s="2">
        <v>63101.504000000001</v>
      </c>
      <c r="J324">
        <v>13918.039049999999</v>
      </c>
      <c r="K324" s="3">
        <v>45010.822213440006</v>
      </c>
      <c r="L324">
        <v>93155.567200000005</v>
      </c>
      <c r="M324" s="1"/>
      <c r="N324" s="3" t="s">
        <v>381</v>
      </c>
      <c r="O324">
        <v>1166.05</v>
      </c>
      <c r="P324">
        <v>2.2069999999999999</v>
      </c>
      <c r="Q324" s="1"/>
      <c r="S324" s="1"/>
    </row>
    <row r="325" spans="1:19" x14ac:dyDescent="0.25">
      <c r="A325" s="1"/>
      <c r="B325" s="1">
        <v>44218</v>
      </c>
      <c r="C325" s="2">
        <v>22684.623278613752</v>
      </c>
      <c r="D325">
        <v>32154.864587532003</v>
      </c>
      <c r="E325" s="2">
        <v>75560.906360572801</v>
      </c>
      <c r="F325">
        <v>105097.5892588992</v>
      </c>
      <c r="G325" s="2">
        <v>57050.298268074745</v>
      </c>
      <c r="H325">
        <v>36300</v>
      </c>
      <c r="I325" s="2">
        <v>63791.676699999996</v>
      </c>
      <c r="J325">
        <v>14114.76045</v>
      </c>
      <c r="K325" s="3">
        <v>44448.186935771999</v>
      </c>
      <c r="L325">
        <v>93333.345000000001</v>
      </c>
      <c r="M325" s="1"/>
      <c r="N325" s="3" t="s">
        <v>382</v>
      </c>
      <c r="O325">
        <v>1166.78</v>
      </c>
      <c r="P325">
        <v>2.1880000000000002</v>
      </c>
      <c r="Q325" s="1"/>
      <c r="S325" s="1"/>
    </row>
    <row r="326" spans="1:19" x14ac:dyDescent="0.25">
      <c r="A326" s="1"/>
      <c r="B326" s="1">
        <v>44217</v>
      </c>
      <c r="C326" s="2">
        <v>23222.332867440153</v>
      </c>
      <c r="D326">
        <v>32560.023247856003</v>
      </c>
      <c r="E326" s="2">
        <v>75332.625676704003</v>
      </c>
      <c r="F326">
        <v>106644.56389380479</v>
      </c>
      <c r="G326" s="2">
        <v>55941.69755434533</v>
      </c>
      <c r="H326">
        <v>36200</v>
      </c>
      <c r="I326" s="2">
        <v>64777.637699999999</v>
      </c>
      <c r="J326">
        <v>14114.76045</v>
      </c>
      <c r="K326" s="3">
        <v>42704.017575001206</v>
      </c>
      <c r="L326">
        <v>93422.233900000007</v>
      </c>
      <c r="M326" s="1"/>
      <c r="N326" s="3" t="s">
        <v>383</v>
      </c>
      <c r="O326">
        <v>1164.21</v>
      </c>
      <c r="P326">
        <v>2.1880000000000002</v>
      </c>
      <c r="Q326" s="1"/>
      <c r="S326" s="1"/>
    </row>
    <row r="327" spans="1:19" x14ac:dyDescent="0.25">
      <c r="A327" s="1"/>
      <c r="B327" s="1">
        <v>44216</v>
      </c>
      <c r="C327" s="2">
        <v>22382.161634898901</v>
      </c>
      <c r="D327">
        <v>30718.392973655999</v>
      </c>
      <c r="E327" s="2">
        <v>74191.222257360001</v>
      </c>
      <c r="F327">
        <v>105387.647002944</v>
      </c>
      <c r="G327" s="2">
        <v>53980.327060824078</v>
      </c>
      <c r="H327">
        <v>34500</v>
      </c>
      <c r="I327" s="2">
        <v>63397.292300000001</v>
      </c>
      <c r="J327">
        <v>13770.498</v>
      </c>
      <c r="K327" s="3">
        <v>40509.739992096002</v>
      </c>
      <c r="L327">
        <v>91822.233699999997</v>
      </c>
      <c r="M327" s="1"/>
      <c r="N327" s="3" t="s">
        <v>384</v>
      </c>
      <c r="O327">
        <v>1134.68</v>
      </c>
      <c r="P327">
        <v>2.2120000000000002</v>
      </c>
      <c r="Q327" s="1"/>
      <c r="S327" s="1"/>
    </row>
    <row r="328" spans="1:19" x14ac:dyDescent="0.25">
      <c r="A328" s="1"/>
      <c r="B328" s="1">
        <v>44215</v>
      </c>
      <c r="C328" s="2">
        <v>22718.230127915402</v>
      </c>
      <c r="D328">
        <v>30644.727762688002</v>
      </c>
      <c r="E328" s="2">
        <v>73658.567328332807</v>
      </c>
      <c r="F328">
        <v>104130.7301120832</v>
      </c>
      <c r="G328" s="2">
        <v>52871.726347094678</v>
      </c>
      <c r="H328">
        <v>33900</v>
      </c>
      <c r="I328" s="2">
        <v>64087.464999999997</v>
      </c>
      <c r="J328">
        <v>13622.95695</v>
      </c>
      <c r="K328" s="3">
        <v>38941.394155596456</v>
      </c>
      <c r="L328">
        <v>91288.900300000008</v>
      </c>
      <c r="M328" s="1"/>
      <c r="N328" s="3" t="s">
        <v>385</v>
      </c>
      <c r="O328">
        <v>1131</v>
      </c>
      <c r="P328">
        <v>2.06</v>
      </c>
      <c r="Q328" s="1"/>
      <c r="S328" s="1"/>
    </row>
    <row r="329" spans="1:19" x14ac:dyDescent="0.25">
      <c r="A329" s="1"/>
      <c r="B329" s="1">
        <v>44214</v>
      </c>
      <c r="C329" s="2">
        <v>24398.572592997902</v>
      </c>
      <c r="D329">
        <v>32854.684091728006</v>
      </c>
      <c r="E329" s="2">
        <v>76854.496902495986</v>
      </c>
      <c r="F329">
        <v>109545.14133425281</v>
      </c>
      <c r="G329" s="2">
        <v>56538.636400199633</v>
      </c>
      <c r="H329">
        <v>36200</v>
      </c>
      <c r="I329" s="2">
        <v>67636.924599999998</v>
      </c>
      <c r="J329">
        <v>14508.20325</v>
      </c>
      <c r="K329" s="3">
        <v>39887.113727946657</v>
      </c>
      <c r="L329">
        <v>98044.45670000001</v>
      </c>
      <c r="M329" s="1"/>
      <c r="N329" s="3" t="s">
        <v>386</v>
      </c>
      <c r="O329">
        <v>1191.94</v>
      </c>
      <c r="P329">
        <v>2.1970000000000001</v>
      </c>
      <c r="Q329" s="1"/>
      <c r="S329" s="1"/>
    </row>
    <row r="330" spans="1:19" x14ac:dyDescent="0.25">
      <c r="A330" s="1"/>
      <c r="B330" s="1">
        <v>44211</v>
      </c>
      <c r="C330" s="2">
        <v>24835.461633919349</v>
      </c>
      <c r="D330">
        <v>32781.018880759999</v>
      </c>
      <c r="E330" s="2">
        <v>77311.058270233596</v>
      </c>
      <c r="F330">
        <v>110125.2568223424</v>
      </c>
      <c r="G330" s="2">
        <v>56794.467334137189</v>
      </c>
      <c r="H330">
        <v>36850</v>
      </c>
      <c r="I330" s="2">
        <v>68425.693400000004</v>
      </c>
      <c r="J330">
        <v>14114.76045</v>
      </c>
      <c r="K330" s="3">
        <v>40332.158232582049</v>
      </c>
      <c r="L330">
        <v>98844.4568</v>
      </c>
      <c r="M330" s="1"/>
      <c r="N330" s="3" t="s">
        <v>387</v>
      </c>
      <c r="O330">
        <v>1194.2</v>
      </c>
      <c r="P330">
        <v>2.2069999999999999</v>
      </c>
      <c r="Q330" s="1"/>
      <c r="S330" s="1"/>
    </row>
    <row r="331" spans="1:19" x14ac:dyDescent="0.25">
      <c r="A331" s="1"/>
      <c r="B331" s="1">
        <v>44210</v>
      </c>
      <c r="C331" s="2">
        <v>23760.042456266554</v>
      </c>
      <c r="D331">
        <v>32744.186275275999</v>
      </c>
      <c r="E331" s="2">
        <v>75789.187044441598</v>
      </c>
      <c r="F331">
        <v>109351.7695048896</v>
      </c>
      <c r="G331" s="2">
        <v>56623.913378178819</v>
      </c>
      <c r="H331">
        <v>35750</v>
      </c>
      <c r="I331" s="2">
        <v>69017.27</v>
      </c>
      <c r="J331">
        <v>13967.2194</v>
      </c>
      <c r="K331" s="3">
        <v>41834.183435726474</v>
      </c>
      <c r="L331">
        <v>98133.345600000001</v>
      </c>
      <c r="M331" s="1"/>
      <c r="N331" s="3" t="s">
        <v>388</v>
      </c>
      <c r="O331">
        <v>1187.4000000000001</v>
      </c>
      <c r="P331">
        <v>2.3220000000000001</v>
      </c>
      <c r="Q331" s="1"/>
      <c r="S331" s="1"/>
    </row>
    <row r="332" spans="1:19" x14ac:dyDescent="0.25">
      <c r="A332" s="1"/>
      <c r="B332" s="1">
        <v>44209</v>
      </c>
      <c r="C332" s="2">
        <v>22516.589032105501</v>
      </c>
      <c r="D332">
        <v>32928.349302695999</v>
      </c>
      <c r="E332" s="2">
        <v>76778.403341206402</v>
      </c>
      <c r="F332">
        <v>110705.37231043199</v>
      </c>
      <c r="G332" s="2">
        <v>56709.190356157997</v>
      </c>
      <c r="H332">
        <v>35150</v>
      </c>
      <c r="I332" s="2">
        <v>69411.654399999999</v>
      </c>
      <c r="J332">
        <v>13967.2194</v>
      </c>
      <c r="K332" s="3">
        <v>42056.705688044167</v>
      </c>
      <c r="L332">
        <v>98755.567900000009</v>
      </c>
      <c r="M332" s="1"/>
      <c r="N332" s="3" t="s">
        <v>389</v>
      </c>
      <c r="O332">
        <v>1186.05</v>
      </c>
      <c r="P332">
        <v>2.331</v>
      </c>
      <c r="Q332" s="1"/>
      <c r="S332" s="1"/>
    </row>
    <row r="333" spans="1:19" x14ac:dyDescent="0.25">
      <c r="A333" s="1"/>
      <c r="B333" s="1">
        <v>44208</v>
      </c>
      <c r="C333" s="2">
        <v>22919.871223725298</v>
      </c>
      <c r="D333">
        <v>33075.679724631998</v>
      </c>
      <c r="E333" s="2">
        <v>78680.742373446396</v>
      </c>
      <c r="F333">
        <v>112445.7187747008</v>
      </c>
      <c r="G333" s="2">
        <v>56112.251510303708</v>
      </c>
      <c r="H333">
        <v>35100</v>
      </c>
      <c r="I333" s="2">
        <v>67242.540200000003</v>
      </c>
      <c r="J333">
        <v>14360.662200000001</v>
      </c>
      <c r="K333" s="3">
        <v>41945.444561885328</v>
      </c>
      <c r="L333">
        <v>101688.9016</v>
      </c>
      <c r="M333" s="1"/>
      <c r="N333" s="3" t="s">
        <v>390</v>
      </c>
      <c r="O333">
        <v>1192.28</v>
      </c>
      <c r="P333">
        <v>2.3839999999999999</v>
      </c>
      <c r="Q333" s="1"/>
      <c r="S333" s="1"/>
    </row>
    <row r="334" spans="1:19" x14ac:dyDescent="0.25">
      <c r="A334" s="1"/>
      <c r="B334" s="1">
        <v>44207</v>
      </c>
      <c r="C334" s="2">
        <v>22550.195881407151</v>
      </c>
      <c r="D334">
        <v>31712.873321724001</v>
      </c>
      <c r="E334" s="2">
        <v>78452.461689577598</v>
      </c>
      <c r="F334">
        <v>112058.97511597439</v>
      </c>
      <c r="G334" s="2">
        <v>55174.204752532671</v>
      </c>
      <c r="H334">
        <v>35250</v>
      </c>
      <c r="I334" s="2">
        <v>67143.944099999993</v>
      </c>
      <c r="J334">
        <v>14360.662200000001</v>
      </c>
      <c r="K334" s="3">
        <v>42001.075124964744</v>
      </c>
      <c r="L334">
        <v>101155.56820000001</v>
      </c>
      <c r="M334" s="1"/>
      <c r="N334" s="3" t="s">
        <v>391</v>
      </c>
      <c r="O334">
        <v>1184.8900000000001</v>
      </c>
      <c r="P334">
        <v>2.4020000000000001</v>
      </c>
      <c r="Q334" s="1"/>
      <c r="S334" s="1"/>
    </row>
    <row r="335" spans="1:19" x14ac:dyDescent="0.25">
      <c r="A335" s="1"/>
      <c r="B335" s="1">
        <v>44204</v>
      </c>
      <c r="C335" s="2">
        <v>22953.478073026952</v>
      </c>
      <c r="D335">
        <v>31491.877688820001</v>
      </c>
      <c r="E335" s="2">
        <v>73354.193083174396</v>
      </c>
      <c r="F335">
        <v>108288.224443392</v>
      </c>
      <c r="G335" s="2">
        <v>53980.327060824078</v>
      </c>
      <c r="H335">
        <v>35700</v>
      </c>
      <c r="I335" s="2">
        <v>67341.136299999998</v>
      </c>
      <c r="J335">
        <v>13721.317650000001</v>
      </c>
      <c r="K335" s="3">
        <v>42112.33625112359</v>
      </c>
      <c r="L335">
        <v>99377.790200000003</v>
      </c>
      <c r="M335" s="1"/>
      <c r="N335" s="3" t="s">
        <v>392</v>
      </c>
      <c r="O335">
        <v>1167.69</v>
      </c>
      <c r="P335">
        <v>2.4359999999999999</v>
      </c>
      <c r="Q335" s="1"/>
      <c r="S335" s="1"/>
    </row>
    <row r="336" spans="1:19" x14ac:dyDescent="0.25">
      <c r="A336" s="1"/>
      <c r="B336" s="1">
        <v>44203</v>
      </c>
      <c r="C336" s="2">
        <v>23121.512319535199</v>
      </c>
      <c r="D336">
        <v>31528.710294303997</v>
      </c>
      <c r="E336" s="2">
        <v>72136.696102540795</v>
      </c>
      <c r="F336">
        <v>106741.24980848641</v>
      </c>
      <c r="G336" s="2">
        <v>53298.111236990604</v>
      </c>
      <c r="H336">
        <v>34600</v>
      </c>
      <c r="I336" s="2">
        <v>66059.387000000002</v>
      </c>
      <c r="J336">
        <v>13770.498</v>
      </c>
      <c r="K336" s="3">
        <v>39664.591475628964</v>
      </c>
      <c r="L336">
        <v>97866.678899999999</v>
      </c>
      <c r="M336" s="1"/>
      <c r="N336" s="3" t="s">
        <v>393</v>
      </c>
      <c r="O336">
        <v>1156.49</v>
      </c>
      <c r="P336">
        <v>2.4220000000000002</v>
      </c>
      <c r="Q336" s="1"/>
      <c r="S336" s="1"/>
    </row>
    <row r="337" spans="1:19" x14ac:dyDescent="0.25">
      <c r="A337" s="1"/>
      <c r="B337" s="1">
        <v>44202</v>
      </c>
      <c r="C337" s="2">
        <v>22852.657525121998</v>
      </c>
      <c r="D337">
        <v>31528.710294303997</v>
      </c>
      <c r="E337" s="2">
        <v>72136.696102540795</v>
      </c>
      <c r="F337">
        <v>106161.1343203968</v>
      </c>
      <c r="G337" s="2">
        <v>53212.834259011419</v>
      </c>
      <c r="H337">
        <v>33200</v>
      </c>
      <c r="I337" s="2">
        <v>65566.406499999997</v>
      </c>
      <c r="J337">
        <v>13672.1373</v>
      </c>
      <c r="K337" s="3">
        <v>37105.585573975477</v>
      </c>
      <c r="L337">
        <v>97955.567800000004</v>
      </c>
      <c r="M337" s="1"/>
      <c r="N337" s="3" t="s">
        <v>394</v>
      </c>
      <c r="O337">
        <v>1143.21</v>
      </c>
      <c r="P337">
        <v>2.427</v>
      </c>
      <c r="Q337" s="1"/>
      <c r="S337" s="1"/>
    </row>
    <row r="338" spans="1:19" x14ac:dyDescent="0.25">
      <c r="A338" s="1"/>
      <c r="B338" s="1">
        <v>44201</v>
      </c>
      <c r="C338" s="2">
        <v>22684.623278613752</v>
      </c>
      <c r="D338">
        <v>31197.216844948001</v>
      </c>
      <c r="E338" s="2">
        <v>72745.444592857602</v>
      </c>
      <c r="F338">
        <v>107127.9934672128</v>
      </c>
      <c r="G338" s="2">
        <v>53468.665192948967</v>
      </c>
      <c r="H338">
        <v>33050</v>
      </c>
      <c r="I338" s="2">
        <v>65073.425999999999</v>
      </c>
      <c r="J338">
        <v>13967.2194</v>
      </c>
      <c r="K338" s="3">
        <v>36159.866001625283</v>
      </c>
      <c r="L338">
        <v>97511.123300000007</v>
      </c>
      <c r="M338" s="1"/>
      <c r="N338" s="3" t="s">
        <v>395</v>
      </c>
      <c r="O338">
        <v>1132.55</v>
      </c>
      <c r="P338">
        <v>2.415</v>
      </c>
      <c r="Q338" s="1"/>
      <c r="S338" s="1"/>
    </row>
    <row r="339" spans="1:19" x14ac:dyDescent="0.25">
      <c r="A339" s="1"/>
      <c r="B339" s="1">
        <v>44200</v>
      </c>
      <c r="C339" s="2">
        <v>22718.230127915402</v>
      </c>
      <c r="D339">
        <v>31160.384239464001</v>
      </c>
      <c r="E339" s="2">
        <v>70006.076386432003</v>
      </c>
      <c r="F339">
        <v>104710.8594262586</v>
      </c>
      <c r="G339" s="2">
        <v>51336.740743469345</v>
      </c>
      <c r="H339">
        <v>33000</v>
      </c>
      <c r="I339" s="2">
        <v>65369.2143</v>
      </c>
      <c r="J339">
        <v>13868.858700000001</v>
      </c>
      <c r="K339" s="3">
        <v>36215.496564704699</v>
      </c>
      <c r="L339">
        <v>96000.012000000002</v>
      </c>
      <c r="M339" s="1"/>
      <c r="N339" s="3" t="s">
        <v>396</v>
      </c>
      <c r="O339">
        <v>1120.47</v>
      </c>
      <c r="P339">
        <v>2.4319999999999999</v>
      </c>
      <c r="Q339" s="1"/>
      <c r="S339" s="1"/>
    </row>
    <row r="340" spans="1:19" x14ac:dyDescent="0.25">
      <c r="A340" s="1"/>
      <c r="B340" s="1">
        <v>44196</v>
      </c>
      <c r="C340" s="2">
        <v>22247.734237692297</v>
      </c>
      <c r="D340">
        <v>30534.229946236002</v>
      </c>
      <c r="E340" s="2">
        <v>68103.737354191995</v>
      </c>
      <c r="F340">
        <v>104231.85275001772</v>
      </c>
      <c r="G340" s="2">
        <v>50398.693985698315</v>
      </c>
      <c r="H340">
        <v>31500</v>
      </c>
      <c r="I340" s="2">
        <v>65073.425999999999</v>
      </c>
      <c r="J340">
        <v>13377.055200000001</v>
      </c>
      <c r="K340" s="3">
        <v>36716.171632419515</v>
      </c>
      <c r="L340">
        <v>96177.789799999999</v>
      </c>
      <c r="M340" s="1"/>
      <c r="N340" s="3" t="s">
        <v>397</v>
      </c>
      <c r="O340">
        <v>1103.8699999999999</v>
      </c>
      <c r="P340">
        <v>2.4510000000000001</v>
      </c>
      <c r="Q340" s="1"/>
      <c r="S340" s="1"/>
    </row>
    <row r="341" spans="1:19" x14ac:dyDescent="0.25">
      <c r="A341" s="1"/>
      <c r="B341" s="1">
        <v>44195</v>
      </c>
      <c r="C341" s="2">
        <v>21172.315060039498</v>
      </c>
      <c r="D341">
        <v>30129.071285912003</v>
      </c>
      <c r="E341" s="2">
        <v>68636.392283219204</v>
      </c>
      <c r="F341">
        <v>104231.85275001772</v>
      </c>
      <c r="G341" s="2">
        <v>49545.924205906464</v>
      </c>
      <c r="H341">
        <v>29900</v>
      </c>
      <c r="I341" s="2">
        <v>64087.464999999997</v>
      </c>
      <c r="J341">
        <v>13180.3338</v>
      </c>
      <c r="K341" s="3">
        <v>37161.216137054907</v>
      </c>
      <c r="L341">
        <v>96444.4565</v>
      </c>
      <c r="M341" s="1"/>
      <c r="N341" s="3" t="s">
        <v>398</v>
      </c>
      <c r="O341">
        <v>1097.54</v>
      </c>
      <c r="P341">
        <v>2.419</v>
      </c>
      <c r="Q341" s="1"/>
      <c r="S341" s="1"/>
    </row>
    <row r="342" spans="1:19" x14ac:dyDescent="0.25">
      <c r="A342" s="1"/>
      <c r="B342" s="1">
        <v>44194</v>
      </c>
      <c r="C342" s="2">
        <v>21306.742457246102</v>
      </c>
      <c r="D342">
        <v>30644.727762688002</v>
      </c>
      <c r="E342" s="2">
        <v>68712.485844508788</v>
      </c>
      <c r="F342">
        <v>104615.05809101042</v>
      </c>
      <c r="G342" s="2">
        <v>49972.309095802389</v>
      </c>
      <c r="H342">
        <v>29750</v>
      </c>
      <c r="I342" s="2">
        <v>66059.387000000002</v>
      </c>
      <c r="J342">
        <v>13229.514150000001</v>
      </c>
      <c r="K342" s="3">
        <v>37773.152330928562</v>
      </c>
      <c r="L342">
        <v>94666.678500000009</v>
      </c>
      <c r="M342" s="1"/>
      <c r="N342" s="3" t="s">
        <v>399</v>
      </c>
      <c r="O342">
        <v>1099.49</v>
      </c>
      <c r="P342">
        <v>2.31</v>
      </c>
      <c r="Q342" s="1"/>
      <c r="S342" s="1"/>
    </row>
    <row r="343" spans="1:19" x14ac:dyDescent="0.25">
      <c r="A343" s="1"/>
      <c r="B343" s="1">
        <v>44193</v>
      </c>
      <c r="C343" s="2">
        <v>21508.383553056003</v>
      </c>
      <c r="D343">
        <v>30607.895157203999</v>
      </c>
      <c r="E343" s="2">
        <v>66734.053250979196</v>
      </c>
      <c r="F343">
        <v>104136.05141476954</v>
      </c>
      <c r="G343" s="2">
        <v>49375.370249948093</v>
      </c>
      <c r="H343">
        <v>29700</v>
      </c>
      <c r="I343" s="2">
        <v>63101.504000000001</v>
      </c>
      <c r="J343">
        <v>12934.432049999999</v>
      </c>
      <c r="K343" s="3">
        <v>37328.10782629317</v>
      </c>
      <c r="L343">
        <v>94133.345100000006</v>
      </c>
      <c r="M343" s="1"/>
      <c r="N343" s="3" t="s">
        <v>400</v>
      </c>
      <c r="O343">
        <v>1091.33</v>
      </c>
      <c r="P343">
        <v>2.3220000000000001</v>
      </c>
      <c r="Q343" s="1"/>
      <c r="S343" s="1"/>
    </row>
    <row r="344" spans="1:19" x14ac:dyDescent="0.25">
      <c r="A344" s="1"/>
      <c r="B344" s="1">
        <v>44190</v>
      </c>
      <c r="C344" s="2">
        <v>20365.7506767999</v>
      </c>
      <c r="D344">
        <v>30018.573469459996</v>
      </c>
      <c r="E344" s="2">
        <v>66657.959689689596</v>
      </c>
      <c r="F344">
        <v>104423.45542051406</v>
      </c>
      <c r="G344" s="2">
        <v>49119.53931601053</v>
      </c>
      <c r="H344">
        <v>29550</v>
      </c>
      <c r="I344" s="2">
        <v>61030.9859</v>
      </c>
      <c r="J344">
        <v>12098.366099999999</v>
      </c>
      <c r="K344" s="3">
        <v>36994.324447816631</v>
      </c>
      <c r="L344">
        <v>94133.345100000006</v>
      </c>
      <c r="M344" s="1"/>
      <c r="N344" s="3" t="s">
        <v>401</v>
      </c>
      <c r="O344">
        <v>1084.42</v>
      </c>
      <c r="P344">
        <v>2.3069999999999999</v>
      </c>
      <c r="Q344" s="1"/>
      <c r="S344" s="1"/>
    </row>
    <row r="345" spans="1:19" x14ac:dyDescent="0.25">
      <c r="A345" s="1"/>
      <c r="B345" s="1">
        <v>44189</v>
      </c>
      <c r="C345" s="2">
        <v>19055.083554035551</v>
      </c>
      <c r="D345">
        <v>29429.251781716001</v>
      </c>
      <c r="E345" s="2">
        <v>65668.743392924807</v>
      </c>
      <c r="F345">
        <v>104136.05141476954</v>
      </c>
      <c r="G345" s="2">
        <v>48607.877448135427</v>
      </c>
      <c r="H345">
        <v>27950</v>
      </c>
      <c r="I345" s="2">
        <v>57580.1224</v>
      </c>
      <c r="J345">
        <v>11901.644700000001</v>
      </c>
      <c r="K345" s="3">
        <v>36716.171632419515</v>
      </c>
      <c r="L345">
        <v>93955.56730000001</v>
      </c>
      <c r="M345" s="1"/>
      <c r="N345" s="3" t="s">
        <v>402</v>
      </c>
      <c r="O345">
        <v>1067.52</v>
      </c>
      <c r="P345">
        <v>2.2839999999999998</v>
      </c>
      <c r="Q345" s="1"/>
      <c r="S345" s="1"/>
    </row>
    <row r="346" spans="1:19" x14ac:dyDescent="0.25">
      <c r="A346" s="1"/>
      <c r="B346" s="1">
        <v>44188</v>
      </c>
      <c r="C346" s="2">
        <v>19357.545197750402</v>
      </c>
      <c r="D346">
        <v>29466.084387200004</v>
      </c>
      <c r="E346" s="2">
        <v>66505.772567110398</v>
      </c>
      <c r="F346">
        <v>105573.0714434922</v>
      </c>
      <c r="G346" s="2">
        <v>49034.262338031353</v>
      </c>
      <c r="H346">
        <v>28700</v>
      </c>
      <c r="I346" s="2">
        <v>57777.314599999998</v>
      </c>
      <c r="J346">
        <v>12196.7268</v>
      </c>
      <c r="K346" s="3">
        <v>37272.477263213746</v>
      </c>
      <c r="L346">
        <v>93955.56730000001</v>
      </c>
      <c r="M346" s="1"/>
      <c r="N346" s="3" t="s">
        <v>403</v>
      </c>
      <c r="O346">
        <v>1078.9000000000001</v>
      </c>
      <c r="P346">
        <v>2.302</v>
      </c>
      <c r="Q346" s="1"/>
      <c r="S346" s="1"/>
    </row>
    <row r="347" spans="1:19" x14ac:dyDescent="0.25">
      <c r="A347" s="1"/>
      <c r="B347" s="1">
        <v>44187</v>
      </c>
      <c r="C347" s="2">
        <v>19895.254786576799</v>
      </c>
      <c r="D347">
        <v>28987.260515908001</v>
      </c>
      <c r="E347" s="2">
        <v>66125.304760662402</v>
      </c>
      <c r="F347">
        <v>105285.66743774767</v>
      </c>
      <c r="G347" s="2">
        <v>49545.924205906464</v>
      </c>
      <c r="H347">
        <v>29200</v>
      </c>
      <c r="I347" s="2">
        <v>56101.180899999999</v>
      </c>
      <c r="J347">
        <v>12000.0054</v>
      </c>
      <c r="K347" s="3">
        <v>37105.585573975477</v>
      </c>
      <c r="L347">
        <v>93955.56730000001</v>
      </c>
      <c r="M347" s="1"/>
      <c r="N347" s="3" t="s">
        <v>404</v>
      </c>
      <c r="O347">
        <v>1083.45</v>
      </c>
      <c r="P347">
        <v>2.2930000000000001</v>
      </c>
      <c r="Q347" s="1"/>
      <c r="S347" s="1"/>
    </row>
    <row r="348" spans="1:19" x14ac:dyDescent="0.25">
      <c r="A348" s="1"/>
      <c r="B348" s="1">
        <v>44186</v>
      </c>
      <c r="C348" s="2">
        <v>19256.724649845451</v>
      </c>
      <c r="D348">
        <v>28397.938828163999</v>
      </c>
      <c r="E348" s="2">
        <v>66277.491883241601</v>
      </c>
      <c r="F348">
        <v>106339.48212547763</v>
      </c>
      <c r="G348" s="2">
        <v>49034.262338031353</v>
      </c>
      <c r="H348">
        <v>29400</v>
      </c>
      <c r="I348" s="2">
        <v>56298.373099999997</v>
      </c>
      <c r="J348">
        <v>11803.284</v>
      </c>
      <c r="K348" s="3">
        <v>36883.063321657784</v>
      </c>
      <c r="L348">
        <v>94577.789600000004</v>
      </c>
      <c r="M348" s="1"/>
      <c r="N348" s="3" t="s">
        <v>405</v>
      </c>
      <c r="O348">
        <v>1081.08</v>
      </c>
      <c r="P348">
        <v>2.3370000000000002</v>
      </c>
      <c r="Q348" s="1"/>
      <c r="S348" s="1"/>
    </row>
    <row r="349" spans="1:19" x14ac:dyDescent="0.25">
      <c r="A349" s="1"/>
      <c r="B349" s="1">
        <v>44183</v>
      </c>
      <c r="C349" s="2">
        <v>18013.271225684402</v>
      </c>
      <c r="D349">
        <v>28434.771433647998</v>
      </c>
      <c r="E349" s="2">
        <v>64907.807780028801</v>
      </c>
      <c r="F349">
        <v>105764.67411398857</v>
      </c>
      <c r="G349" s="2">
        <v>48522.600470156249</v>
      </c>
      <c r="H349">
        <v>29200</v>
      </c>
      <c r="I349" s="2">
        <v>56298.373099999997</v>
      </c>
      <c r="J349">
        <v>11803.284</v>
      </c>
      <c r="K349" s="3">
        <v>36716.171632419515</v>
      </c>
      <c r="L349">
        <v>93066.6783</v>
      </c>
      <c r="M349" s="1"/>
      <c r="N349" s="3" t="s">
        <v>406</v>
      </c>
      <c r="O349">
        <v>1067.46</v>
      </c>
      <c r="P349">
        <v>2.33</v>
      </c>
      <c r="Q349" s="1"/>
      <c r="S349" s="1"/>
    </row>
    <row r="350" spans="1:19" x14ac:dyDescent="0.25">
      <c r="A350" s="1"/>
      <c r="B350" s="1">
        <v>44182</v>
      </c>
      <c r="C350" s="2">
        <v>16837.031500126654</v>
      </c>
      <c r="D350">
        <v>27734.951929452</v>
      </c>
      <c r="E350" s="2">
        <v>64451.246412291199</v>
      </c>
      <c r="F350">
        <v>105764.67411398857</v>
      </c>
      <c r="G350" s="2">
        <v>48181.492558239501</v>
      </c>
      <c r="H350">
        <v>28350</v>
      </c>
      <c r="I350" s="2">
        <v>56199.777000000002</v>
      </c>
      <c r="J350">
        <v>11655.74295</v>
      </c>
      <c r="K350" s="3">
        <v>36716.171632419515</v>
      </c>
      <c r="L350">
        <v>93066.6783</v>
      </c>
      <c r="M350" s="1"/>
      <c r="N350" s="3" t="s">
        <v>407</v>
      </c>
      <c r="O350">
        <v>1051.77</v>
      </c>
      <c r="P350">
        <v>2.3149999999999999</v>
      </c>
      <c r="Q350" s="1"/>
      <c r="S350" s="1"/>
    </row>
    <row r="351" spans="1:19" x14ac:dyDescent="0.25">
      <c r="A351" s="1"/>
      <c r="B351" s="1">
        <v>44181</v>
      </c>
      <c r="C351" s="2">
        <v>16837.031500126654</v>
      </c>
      <c r="D351">
        <v>28582.101855583998</v>
      </c>
      <c r="E351" s="2">
        <v>65592.649831635208</v>
      </c>
      <c r="F351">
        <v>106914.29013696671</v>
      </c>
      <c r="G351" s="2">
        <v>48693.154426114612</v>
      </c>
      <c r="H351">
        <v>27950</v>
      </c>
      <c r="I351" s="2">
        <v>57777.314599999998</v>
      </c>
      <c r="J351">
        <v>11508.2019</v>
      </c>
      <c r="K351" s="3">
        <v>37328.10782629317</v>
      </c>
      <c r="L351">
        <v>95111.123000000007</v>
      </c>
      <c r="M351" s="1"/>
      <c r="N351" s="3" t="s">
        <v>408</v>
      </c>
      <c r="O351">
        <v>1066.99</v>
      </c>
      <c r="P351">
        <v>2.3220000000000001</v>
      </c>
      <c r="Q351" s="1"/>
      <c r="S351" s="1"/>
    </row>
    <row r="352" spans="1:19" x14ac:dyDescent="0.25">
      <c r="A352" s="1"/>
      <c r="B352" s="1">
        <v>44180</v>
      </c>
      <c r="C352" s="2">
        <v>17139.493143841501</v>
      </c>
      <c r="D352">
        <v>28434.771433647998</v>
      </c>
      <c r="E352" s="2">
        <v>65440.462709056002</v>
      </c>
      <c r="F352">
        <v>106531.08479597398</v>
      </c>
      <c r="G352" s="2">
        <v>48352.046514197871</v>
      </c>
      <c r="H352">
        <v>26150</v>
      </c>
      <c r="I352" s="2">
        <v>57382.930199999995</v>
      </c>
      <c r="J352">
        <v>11459.021549999999</v>
      </c>
      <c r="K352" s="3">
        <v>36438.018817022392</v>
      </c>
      <c r="L352">
        <v>95111.123000000007</v>
      </c>
      <c r="M352" s="1"/>
      <c r="N352" s="3" t="s">
        <v>409</v>
      </c>
      <c r="O352">
        <v>1055.27</v>
      </c>
      <c r="P352">
        <v>2.2959999999999998</v>
      </c>
      <c r="Q352" s="1"/>
      <c r="S352" s="1"/>
    </row>
    <row r="353" spans="1:19" x14ac:dyDescent="0.25">
      <c r="A353" s="1"/>
      <c r="B353" s="1">
        <v>44179</v>
      </c>
      <c r="C353" s="2">
        <v>16904.24519872995</v>
      </c>
      <c r="D353">
        <v>28913.595304940001</v>
      </c>
      <c r="E353" s="2">
        <v>66201.398321952001</v>
      </c>
      <c r="F353">
        <v>108638.71417143389</v>
      </c>
      <c r="G353" s="2">
        <v>48778.431404093804</v>
      </c>
      <c r="H353">
        <v>26200</v>
      </c>
      <c r="I353" s="2">
        <v>57777.314599999998</v>
      </c>
      <c r="J353">
        <v>11704.9233</v>
      </c>
      <c r="K353" s="3">
        <v>35826.082623148737</v>
      </c>
      <c r="L353">
        <v>96800.012100000007</v>
      </c>
      <c r="M353" s="1"/>
      <c r="N353" s="3" t="s">
        <v>410</v>
      </c>
      <c r="O353">
        <v>1064.0899999999999</v>
      </c>
      <c r="P353">
        <v>2.3460000000000001</v>
      </c>
      <c r="Q353" s="1"/>
      <c r="S353" s="1"/>
    </row>
    <row r="354" spans="1:19" x14ac:dyDescent="0.25">
      <c r="A354" s="1"/>
      <c r="B354" s="1">
        <v>44176</v>
      </c>
      <c r="C354" s="2">
        <v>15828.82602107715</v>
      </c>
      <c r="D354">
        <v>28582.101855583998</v>
      </c>
      <c r="E354" s="2">
        <v>64679.527096160004</v>
      </c>
      <c r="F354">
        <v>107872.30348944849</v>
      </c>
      <c r="G354" s="2">
        <v>48607.877448135427</v>
      </c>
      <c r="H354">
        <v>25650</v>
      </c>
      <c r="I354" s="2">
        <v>56692.7575</v>
      </c>
      <c r="J354">
        <v>11459.021549999999</v>
      </c>
      <c r="K354" s="3">
        <v>35547.929807751621</v>
      </c>
      <c r="L354">
        <v>94933.345200000011</v>
      </c>
      <c r="M354" s="1"/>
      <c r="N354" s="3" t="s">
        <v>411</v>
      </c>
      <c r="O354">
        <v>1045.96</v>
      </c>
      <c r="P354">
        <v>2.371</v>
      </c>
      <c r="Q354" s="1"/>
      <c r="S354" s="1"/>
    </row>
    <row r="355" spans="1:19" x14ac:dyDescent="0.25">
      <c r="A355" s="1"/>
      <c r="B355" s="1">
        <v>44175</v>
      </c>
      <c r="C355" s="2">
        <v>15324.7232815524</v>
      </c>
      <c r="D355">
        <v>27698.119323968003</v>
      </c>
      <c r="E355" s="2">
        <v>63614.217238105593</v>
      </c>
      <c r="F355">
        <v>107297.49547795941</v>
      </c>
      <c r="G355" s="2">
        <v>48181.492558239501</v>
      </c>
      <c r="H355">
        <v>25300</v>
      </c>
      <c r="I355" s="2">
        <v>55903.988700000002</v>
      </c>
      <c r="J355">
        <v>11114.759099999999</v>
      </c>
      <c r="K355" s="3">
        <v>35547.929807751621</v>
      </c>
      <c r="L355">
        <v>93244.45610000001</v>
      </c>
      <c r="M355" s="1"/>
      <c r="N355" s="3" t="s">
        <v>412</v>
      </c>
      <c r="O355">
        <v>1030.9100000000001</v>
      </c>
      <c r="P355">
        <v>2.339</v>
      </c>
      <c r="Q355" s="1"/>
      <c r="S355" s="1"/>
    </row>
    <row r="356" spans="1:19" x14ac:dyDescent="0.25">
      <c r="A356" s="1"/>
      <c r="B356" s="1">
        <v>44174</v>
      </c>
      <c r="C356" s="2">
        <v>15257.509582949102</v>
      </c>
      <c r="D356">
        <v>28361.106222680002</v>
      </c>
      <c r="E356" s="2">
        <v>64679.527096160004</v>
      </c>
      <c r="F356">
        <v>105094.06476725132</v>
      </c>
      <c r="G356" s="2">
        <v>49034.262338031353</v>
      </c>
      <c r="H356">
        <v>25750</v>
      </c>
      <c r="I356" s="2">
        <v>57087.141899999995</v>
      </c>
      <c r="J356">
        <v>11213.1198</v>
      </c>
      <c r="K356" s="3">
        <v>34935.993613877959</v>
      </c>
      <c r="L356">
        <v>94222.234000000011</v>
      </c>
      <c r="M356" s="1"/>
      <c r="N356" s="3" t="s">
        <v>413</v>
      </c>
      <c r="O356">
        <v>1039.1300000000001</v>
      </c>
      <c r="P356">
        <v>2.3919999999999999</v>
      </c>
      <c r="Q356" s="1"/>
      <c r="S356" s="1"/>
    </row>
    <row r="357" spans="1:19" x14ac:dyDescent="0.25">
      <c r="A357" s="1"/>
      <c r="B357" s="1">
        <v>44173</v>
      </c>
      <c r="C357" s="2">
        <v>14719.799994122701</v>
      </c>
      <c r="D357">
        <v>28287.441011711999</v>
      </c>
      <c r="E357" s="2">
        <v>64222.965728422394</v>
      </c>
      <c r="F357">
        <v>104615.05809101042</v>
      </c>
      <c r="G357" s="2">
        <v>47925.661624301945</v>
      </c>
      <c r="H357">
        <v>25000</v>
      </c>
      <c r="I357" s="2">
        <v>56791.353600000002</v>
      </c>
      <c r="J357">
        <v>11163.93945</v>
      </c>
      <c r="K357" s="3">
        <v>33712.121226130643</v>
      </c>
      <c r="L357">
        <v>93333.345000000001</v>
      </c>
      <c r="M357" s="1"/>
      <c r="N357" s="3" t="s">
        <v>414</v>
      </c>
      <c r="O357">
        <v>1029.26</v>
      </c>
      <c r="P357">
        <v>2.3849999999999998</v>
      </c>
      <c r="Q357" s="1"/>
      <c r="S357" s="1"/>
    </row>
    <row r="358" spans="1:19" x14ac:dyDescent="0.25">
      <c r="A358" s="1"/>
      <c r="B358" s="1">
        <v>44172</v>
      </c>
      <c r="C358" s="2">
        <v>13812.415062978149</v>
      </c>
      <c r="D358">
        <v>28140.110589775999</v>
      </c>
      <c r="E358" s="2">
        <v>64451.246412291199</v>
      </c>
      <c r="F358">
        <v>105381.46877299585</v>
      </c>
      <c r="G358" s="2">
        <v>47499.276734406019</v>
      </c>
      <c r="H358">
        <v>25050</v>
      </c>
      <c r="I358" s="2">
        <v>55213.815999999999</v>
      </c>
      <c r="J358">
        <v>11262.300150000001</v>
      </c>
      <c r="K358" s="3">
        <v>33656.49066305122</v>
      </c>
      <c r="L358">
        <v>94044.456200000001</v>
      </c>
      <c r="M358" s="1"/>
      <c r="N358" s="3" t="s">
        <v>415</v>
      </c>
      <c r="O358">
        <v>1029.98</v>
      </c>
      <c r="P358">
        <v>2.3610000000000002</v>
      </c>
      <c r="Q358" s="1"/>
      <c r="S358" s="1"/>
    </row>
    <row r="359" spans="1:19" x14ac:dyDescent="0.25">
      <c r="A359" s="1"/>
      <c r="B359" s="1">
        <v>44169</v>
      </c>
      <c r="C359" s="2">
        <v>13476.346569961652</v>
      </c>
      <c r="D359">
        <v>27219.295452676</v>
      </c>
      <c r="E359" s="2">
        <v>64603.433534870397</v>
      </c>
      <c r="F359">
        <v>104423.45542051406</v>
      </c>
      <c r="G359" s="2">
        <v>47499.276734406019</v>
      </c>
      <c r="H359">
        <v>24800</v>
      </c>
      <c r="I359" s="2">
        <v>54622.239399999999</v>
      </c>
      <c r="J359">
        <v>11360.66085</v>
      </c>
      <c r="K359" s="3">
        <v>33600.860099971796</v>
      </c>
      <c r="L359">
        <v>94044.456200000001</v>
      </c>
      <c r="M359" s="1"/>
      <c r="N359" s="3" t="s">
        <v>416</v>
      </c>
      <c r="O359">
        <v>1021.49</v>
      </c>
      <c r="P359">
        <v>2.379</v>
      </c>
      <c r="Q359" s="1"/>
      <c r="S359" s="1"/>
    </row>
    <row r="360" spans="1:19" x14ac:dyDescent="0.25">
      <c r="A360" s="1"/>
      <c r="B360" s="1">
        <v>44168</v>
      </c>
      <c r="C360" s="2">
        <v>13577.1671178666</v>
      </c>
      <c r="D360">
        <v>27145.630241708001</v>
      </c>
      <c r="E360" s="2">
        <v>64603.433534870397</v>
      </c>
      <c r="F360">
        <v>104902.46209675496</v>
      </c>
      <c r="G360" s="2">
        <v>47413.999756426841</v>
      </c>
      <c r="H360">
        <v>25000</v>
      </c>
      <c r="I360" s="2">
        <v>55608.200400000002</v>
      </c>
      <c r="J360">
        <v>11213.1198</v>
      </c>
      <c r="K360" s="3">
        <v>33600.860099971796</v>
      </c>
      <c r="L360">
        <v>94044.456200000001</v>
      </c>
      <c r="M360" s="1"/>
      <c r="N360" s="3" t="s">
        <v>417</v>
      </c>
      <c r="O360">
        <v>1019.8</v>
      </c>
      <c r="P360">
        <v>2.3940000000000001</v>
      </c>
      <c r="Q360" s="1"/>
      <c r="S360" s="1"/>
    </row>
    <row r="361" spans="1:19" x14ac:dyDescent="0.25">
      <c r="A361" s="1"/>
      <c r="B361" s="1">
        <v>44167</v>
      </c>
      <c r="C361" s="2">
        <v>13241.098624850101</v>
      </c>
      <c r="D361">
        <v>26003.819471703999</v>
      </c>
      <c r="E361" s="2">
        <v>64831.714218739202</v>
      </c>
      <c r="F361">
        <v>104423.45542051406</v>
      </c>
      <c r="G361" s="2">
        <v>47413.999756426841</v>
      </c>
      <c r="H361">
        <v>25100</v>
      </c>
      <c r="I361" s="2">
        <v>55016.623800000001</v>
      </c>
      <c r="J361">
        <v>10622.955599999999</v>
      </c>
      <c r="K361" s="3">
        <v>33656.49066305122</v>
      </c>
      <c r="L361">
        <v>93333.345000000001</v>
      </c>
      <c r="M361" s="1"/>
      <c r="N361" s="3" t="s">
        <v>418</v>
      </c>
      <c r="O361">
        <v>1014.32</v>
      </c>
      <c r="P361">
        <v>2.42</v>
      </c>
      <c r="Q361" s="1"/>
      <c r="S361" s="1"/>
    </row>
    <row r="362" spans="1:19" x14ac:dyDescent="0.25">
      <c r="A362" s="1"/>
      <c r="B362" s="1">
        <v>44166</v>
      </c>
      <c r="C362" s="2">
        <v>13039.457529040203</v>
      </c>
      <c r="D362">
        <v>26224.815104607998</v>
      </c>
      <c r="E362" s="2">
        <v>63385.936554236803</v>
      </c>
      <c r="F362">
        <v>105094.06476725132</v>
      </c>
      <c r="G362" s="2">
        <v>47072.891844510101</v>
      </c>
      <c r="H362">
        <v>24500</v>
      </c>
      <c r="I362" s="2">
        <v>54425.047200000001</v>
      </c>
      <c r="J362">
        <v>9934.4307000000008</v>
      </c>
      <c r="K362" s="3">
        <v>33712.121226130643</v>
      </c>
      <c r="L362">
        <v>93333.345000000001</v>
      </c>
      <c r="M362" s="1"/>
      <c r="N362" s="3" t="s">
        <v>419</v>
      </c>
      <c r="O362">
        <v>1008.87</v>
      </c>
      <c r="P362">
        <v>2.42</v>
      </c>
      <c r="Q362" s="1"/>
      <c r="S362" s="1"/>
    </row>
    <row r="363" spans="1:19" x14ac:dyDescent="0.25">
      <c r="A363" s="1"/>
      <c r="B363" s="1">
        <v>44165</v>
      </c>
      <c r="C363" s="2">
        <v>12938.636981135249</v>
      </c>
      <c r="D363">
        <v>26151.149893639998</v>
      </c>
      <c r="E363" s="2">
        <v>62853.281625209594</v>
      </c>
      <c r="F363">
        <v>103657.04473852865</v>
      </c>
      <c r="G363" s="2">
        <v>47243.445800468471</v>
      </c>
      <c r="H363">
        <v>24100</v>
      </c>
      <c r="I363" s="2">
        <v>54227.854999999996</v>
      </c>
      <c r="J363">
        <v>9934.4307000000008</v>
      </c>
      <c r="K363" s="3">
        <v>33712.121226130643</v>
      </c>
      <c r="L363">
        <v>92355.5671</v>
      </c>
      <c r="M363" s="1"/>
      <c r="N363" s="3" t="s">
        <v>420</v>
      </c>
      <c r="O363">
        <v>1003.08</v>
      </c>
      <c r="P363">
        <v>2.4209999999999998</v>
      </c>
      <c r="Q363" s="1"/>
      <c r="S363" s="1"/>
    </row>
    <row r="364" spans="1:19" x14ac:dyDescent="0.25">
      <c r="A364" s="1"/>
      <c r="B364" s="1">
        <v>44162</v>
      </c>
      <c r="C364" s="2">
        <v>13005.850679738549</v>
      </c>
      <c r="D364">
        <v>26703.638975900001</v>
      </c>
      <c r="E364" s="2">
        <v>63157.655870367998</v>
      </c>
      <c r="F364">
        <v>105189.86610249949</v>
      </c>
      <c r="G364" s="2">
        <v>47925.661624301945</v>
      </c>
      <c r="H364">
        <v>23700</v>
      </c>
      <c r="I364" s="2">
        <v>55016.623800000001</v>
      </c>
      <c r="J364">
        <v>10081.971750000001</v>
      </c>
      <c r="K364" s="3">
        <v>33879.012915368919</v>
      </c>
      <c r="L364">
        <v>93511.122799999997</v>
      </c>
      <c r="M364" s="1"/>
      <c r="N364" s="3" t="s">
        <v>421</v>
      </c>
      <c r="O364">
        <v>1010.22</v>
      </c>
      <c r="P364">
        <v>2.4340000000000002</v>
      </c>
      <c r="Q364" s="1"/>
      <c r="S364" s="1"/>
    </row>
    <row r="365" spans="1:19" x14ac:dyDescent="0.25">
      <c r="A365" s="1"/>
      <c r="B365" s="1">
        <v>44161</v>
      </c>
      <c r="C365" s="2">
        <v>12871.423282531952</v>
      </c>
      <c r="D365">
        <v>25856.489049767999</v>
      </c>
      <c r="E365" s="2">
        <v>62929.375186499194</v>
      </c>
      <c r="F365">
        <v>105285.66743774767</v>
      </c>
      <c r="G365" s="2">
        <v>47499.276734406019</v>
      </c>
      <c r="H365">
        <v>23600</v>
      </c>
      <c r="I365" s="2">
        <v>53833.470600000001</v>
      </c>
      <c r="J365">
        <v>9718.0371599999999</v>
      </c>
      <c r="K365" s="3">
        <v>33934.643478448335</v>
      </c>
      <c r="L365">
        <v>94311.122900000002</v>
      </c>
      <c r="M365" s="1"/>
      <c r="N365" s="3" t="s">
        <v>422</v>
      </c>
      <c r="O365">
        <v>1005.97</v>
      </c>
      <c r="P365">
        <v>2.38</v>
      </c>
      <c r="Q365" s="1"/>
      <c r="S365" s="1"/>
    </row>
    <row r="366" spans="1:19" x14ac:dyDescent="0.25">
      <c r="A366" s="1"/>
      <c r="B366" s="1">
        <v>44160</v>
      </c>
      <c r="C366" s="2">
        <v>12905.030131833599</v>
      </c>
      <c r="D366">
        <v>26224.815104607998</v>
      </c>
      <c r="E366" s="2">
        <v>63538.123676815994</v>
      </c>
      <c r="F366">
        <v>105860.47544923674</v>
      </c>
      <c r="G366" s="2">
        <v>47072.891844510101</v>
      </c>
      <c r="H366">
        <v>23600</v>
      </c>
      <c r="I366" s="2">
        <v>54425.047200000001</v>
      </c>
      <c r="J366">
        <v>9698.3650199999993</v>
      </c>
      <c r="K366" s="3">
        <v>34157.165730766028</v>
      </c>
      <c r="L366">
        <v>93866.678400000004</v>
      </c>
      <c r="M366" s="1"/>
      <c r="N366" s="3" t="s">
        <v>423</v>
      </c>
      <c r="O366">
        <v>999.94</v>
      </c>
      <c r="P366">
        <v>2.4929999999999999</v>
      </c>
      <c r="Q366" s="1"/>
      <c r="S366" s="1"/>
    </row>
    <row r="367" spans="1:19" x14ac:dyDescent="0.25">
      <c r="A367" s="1"/>
      <c r="B367" s="1">
        <v>44159</v>
      </c>
      <c r="C367" s="2">
        <v>12736.99588532535</v>
      </c>
      <c r="D367">
        <v>27624.454113</v>
      </c>
      <c r="E367" s="2">
        <v>63766.404360684799</v>
      </c>
      <c r="F367">
        <v>104998.26343200314</v>
      </c>
      <c r="G367" s="2">
        <v>47413.999756426841</v>
      </c>
      <c r="H367">
        <v>23650</v>
      </c>
      <c r="I367" s="2">
        <v>55016.623800000001</v>
      </c>
      <c r="J367">
        <v>9737.7093000000004</v>
      </c>
      <c r="K367" s="3">
        <v>34212.796293845458</v>
      </c>
      <c r="L367">
        <v>92444.456000000006</v>
      </c>
      <c r="M367" s="1"/>
      <c r="N367" s="3" t="s">
        <v>424</v>
      </c>
      <c r="O367">
        <v>995.76</v>
      </c>
      <c r="P367">
        <v>2.5139999999999998</v>
      </c>
      <c r="Q367" s="1"/>
      <c r="S367" s="1"/>
    </row>
    <row r="368" spans="1:19" x14ac:dyDescent="0.25">
      <c r="A368" s="1"/>
      <c r="B368" s="1">
        <v>44158</v>
      </c>
      <c r="C368" s="2">
        <v>12568.961638817102</v>
      </c>
      <c r="D368">
        <v>27624.454113</v>
      </c>
      <c r="E368" s="2">
        <v>61331.410399417597</v>
      </c>
      <c r="F368">
        <v>105956.27678448491</v>
      </c>
      <c r="G368" s="2">
        <v>47669.830690364397</v>
      </c>
      <c r="H368">
        <v>23600</v>
      </c>
      <c r="I368" s="2">
        <v>56002.584799999997</v>
      </c>
      <c r="J368">
        <v>9786.889650000001</v>
      </c>
      <c r="K368" s="3">
        <v>34324.057420004305</v>
      </c>
      <c r="L368">
        <v>92266.678200000009</v>
      </c>
      <c r="M368" s="1"/>
      <c r="N368" s="3" t="s">
        <v>425</v>
      </c>
      <c r="O368">
        <v>994.19</v>
      </c>
      <c r="P368">
        <v>2.5299999999999998</v>
      </c>
      <c r="Q368" s="1"/>
      <c r="S368" s="1"/>
    </row>
    <row r="369" spans="1:19" x14ac:dyDescent="0.25">
      <c r="A369" s="1"/>
      <c r="B369" s="1">
        <v>44155</v>
      </c>
      <c r="C369" s="2">
        <v>12232.893145800599</v>
      </c>
      <c r="D369">
        <v>26298.480315576002</v>
      </c>
      <c r="E369" s="2">
        <v>59733.445612336007</v>
      </c>
      <c r="F369">
        <v>106243.68079022945</v>
      </c>
      <c r="G369" s="2">
        <v>47072.891844510101</v>
      </c>
      <c r="H369">
        <v>23400</v>
      </c>
      <c r="I369" s="2">
        <v>56002.584799999997</v>
      </c>
      <c r="J369">
        <v>9718.0371599999999</v>
      </c>
      <c r="K369" s="3">
        <v>34268.426856924874</v>
      </c>
      <c r="L369">
        <v>92266.678200000009</v>
      </c>
      <c r="M369" s="1"/>
      <c r="N369" s="3" t="s">
        <v>426</v>
      </c>
      <c r="O369">
        <v>990</v>
      </c>
      <c r="P369">
        <v>2.536</v>
      </c>
      <c r="Q369" s="1"/>
      <c r="S369" s="1"/>
    </row>
    <row r="370" spans="1:19" x14ac:dyDescent="0.25">
      <c r="A370" s="1"/>
      <c r="B370" s="1">
        <v>44154</v>
      </c>
      <c r="C370" s="2">
        <v>12400.927392308849</v>
      </c>
      <c r="D370">
        <v>25930.154260736002</v>
      </c>
      <c r="E370" s="2">
        <v>58972.509999440001</v>
      </c>
      <c r="F370">
        <v>105094.06476725132</v>
      </c>
      <c r="G370" s="2">
        <v>46987.614866530916</v>
      </c>
      <c r="H370">
        <v>23400</v>
      </c>
      <c r="I370" s="2">
        <v>56101.180899999999</v>
      </c>
      <c r="J370">
        <v>9688.5289499999999</v>
      </c>
      <c r="K370" s="3">
        <v>34212.796293845458</v>
      </c>
      <c r="L370">
        <v>92444.456000000006</v>
      </c>
      <c r="M370" s="1"/>
      <c r="N370" s="3" t="s">
        <v>427</v>
      </c>
      <c r="O370">
        <v>983.26</v>
      </c>
      <c r="P370">
        <v>2.5419999999999998</v>
      </c>
      <c r="Q370" s="1"/>
      <c r="S370" s="1"/>
    </row>
    <row r="371" spans="1:19" x14ac:dyDescent="0.25">
      <c r="A371" s="1"/>
      <c r="B371" s="1">
        <v>44153</v>
      </c>
      <c r="C371" s="2">
        <v>12367.320543007201</v>
      </c>
      <c r="D371">
        <v>25488.162994928</v>
      </c>
      <c r="E371" s="2">
        <v>58820.322876860802</v>
      </c>
      <c r="F371">
        <v>104806.66076150679</v>
      </c>
      <c r="G371" s="2">
        <v>46049.568108759879</v>
      </c>
      <c r="H371">
        <v>23350</v>
      </c>
      <c r="I371" s="2">
        <v>54523.643299999996</v>
      </c>
      <c r="J371">
        <v>9570.49611</v>
      </c>
      <c r="K371" s="3">
        <v>34212.796293845458</v>
      </c>
      <c r="L371">
        <v>93244.45610000001</v>
      </c>
      <c r="M371" s="1"/>
      <c r="N371" s="3" t="s">
        <v>428</v>
      </c>
      <c r="O371">
        <v>973.53</v>
      </c>
      <c r="P371">
        <v>2.5379999999999998</v>
      </c>
      <c r="Q371" s="1"/>
      <c r="S371" s="1"/>
    </row>
    <row r="372" spans="1:19" x14ac:dyDescent="0.25">
      <c r="A372" s="1"/>
      <c r="B372" s="1">
        <v>44152</v>
      </c>
      <c r="C372" s="2">
        <v>12266.499995102253</v>
      </c>
      <c r="D372">
        <v>24567.347857828001</v>
      </c>
      <c r="E372" s="2">
        <v>59581.258489756801</v>
      </c>
      <c r="F372">
        <v>103082.23672703958</v>
      </c>
      <c r="G372" s="2">
        <v>46049.568108759879</v>
      </c>
      <c r="H372">
        <v>23350</v>
      </c>
      <c r="I372" s="2">
        <v>53932.066699999996</v>
      </c>
      <c r="J372">
        <v>9491.8051401628509</v>
      </c>
      <c r="K372" s="3">
        <v>34379.687983083728</v>
      </c>
      <c r="L372">
        <v>94222.234000000011</v>
      </c>
      <c r="M372" s="1"/>
      <c r="N372" s="3" t="s">
        <v>429</v>
      </c>
      <c r="O372">
        <v>968.9</v>
      </c>
      <c r="P372">
        <v>2.5680000000000001</v>
      </c>
      <c r="Q372" s="1"/>
      <c r="S372" s="1"/>
    </row>
    <row r="373" spans="1:19" x14ac:dyDescent="0.25">
      <c r="A373" s="1"/>
      <c r="B373" s="1">
        <v>44151</v>
      </c>
      <c r="C373" s="2">
        <v>11896.8246527841</v>
      </c>
      <c r="D373">
        <v>23757.030537179999</v>
      </c>
      <c r="E373" s="2">
        <v>58287.667947833594</v>
      </c>
      <c r="F373">
        <v>102603.23005079869</v>
      </c>
      <c r="G373" s="2">
        <v>45452.629262905582</v>
      </c>
      <c r="H373">
        <v>22900</v>
      </c>
      <c r="I373" s="2">
        <v>53241.894</v>
      </c>
      <c r="J373">
        <v>9348.7126003613994</v>
      </c>
      <c r="K373" s="3">
        <v>34101.535167686612</v>
      </c>
      <c r="L373">
        <v>90666.678</v>
      </c>
      <c r="M373" s="1"/>
      <c r="N373" s="3" t="s">
        <v>430</v>
      </c>
      <c r="O373">
        <v>950.79</v>
      </c>
      <c r="P373">
        <v>2.5640000000000001</v>
      </c>
      <c r="Q373" s="1"/>
      <c r="S373" s="1"/>
    </row>
    <row r="374" spans="1:19" x14ac:dyDescent="0.25">
      <c r="A374" s="1"/>
      <c r="B374" s="1">
        <v>44148</v>
      </c>
      <c r="C374" s="2">
        <v>11964.038351387402</v>
      </c>
      <c r="D374">
        <v>23536.034904276003</v>
      </c>
      <c r="E374" s="2">
        <v>59581.258489756801</v>
      </c>
      <c r="F374">
        <v>102890.63405654322</v>
      </c>
      <c r="G374" s="2">
        <v>45879.014152801508</v>
      </c>
      <c r="H374">
        <v>23000</v>
      </c>
      <c r="I374" s="2">
        <v>54425.047200000001</v>
      </c>
      <c r="J374">
        <v>9539.5026534299996</v>
      </c>
      <c r="K374" s="3">
        <v>34490.949109242574</v>
      </c>
      <c r="L374">
        <v>95466.678599999999</v>
      </c>
      <c r="M374" s="1"/>
      <c r="N374" s="3" t="s">
        <v>431</v>
      </c>
      <c r="O374">
        <v>966.29</v>
      </c>
      <c r="P374">
        <v>2.5760000000000001</v>
      </c>
      <c r="Q374" s="1"/>
      <c r="S374" s="1"/>
    </row>
    <row r="375" spans="1:19" x14ac:dyDescent="0.25">
      <c r="A375" s="1"/>
      <c r="B375" s="1">
        <v>44147</v>
      </c>
      <c r="C375" s="2">
        <v>11762.3972555775</v>
      </c>
      <c r="D375">
        <v>23167.708849436</v>
      </c>
      <c r="E375" s="2">
        <v>58744.229315571203</v>
      </c>
      <c r="F375">
        <v>102507.4287155505</v>
      </c>
      <c r="G375" s="2">
        <v>45623.183218863953</v>
      </c>
      <c r="H375">
        <v>22300</v>
      </c>
      <c r="I375" s="2">
        <v>53241.894</v>
      </c>
      <c r="J375">
        <v>9501.3446428162806</v>
      </c>
      <c r="K375" s="3">
        <v>34490.949109242574</v>
      </c>
      <c r="L375">
        <v>94933.345200000011</v>
      </c>
      <c r="M375" s="1"/>
      <c r="N375" s="3" t="s">
        <v>432</v>
      </c>
      <c r="O375">
        <v>959.28</v>
      </c>
      <c r="P375">
        <v>2.57</v>
      </c>
      <c r="Q375" s="1"/>
      <c r="S375" s="1"/>
    </row>
    <row r="376" spans="1:19" x14ac:dyDescent="0.25">
      <c r="A376" s="1"/>
      <c r="B376" s="1">
        <v>44146</v>
      </c>
      <c r="C376" s="2">
        <v>11762.3972555775</v>
      </c>
      <c r="D376">
        <v>23057.211032984</v>
      </c>
      <c r="E376" s="2">
        <v>58287.667947833594</v>
      </c>
      <c r="F376">
        <v>102986.4353917914</v>
      </c>
      <c r="G376" s="2">
        <v>45196.798328968034</v>
      </c>
      <c r="H376">
        <v>22000</v>
      </c>
      <c r="I376" s="2">
        <v>52551.721299999997</v>
      </c>
      <c r="J376">
        <v>9444.1076268957004</v>
      </c>
      <c r="K376" s="3">
        <v>34490.949109242574</v>
      </c>
      <c r="L376">
        <v>94044.456200000001</v>
      </c>
      <c r="M376" s="1"/>
      <c r="N376" s="3" t="s">
        <v>433</v>
      </c>
      <c r="O376">
        <v>952.22</v>
      </c>
      <c r="P376">
        <v>2.5539999999999998</v>
      </c>
      <c r="Q376" s="1"/>
      <c r="S376" s="1"/>
    </row>
    <row r="377" spans="1:19" x14ac:dyDescent="0.25">
      <c r="A377" s="1"/>
      <c r="B377" s="1">
        <v>44145</v>
      </c>
      <c r="C377" s="2">
        <v>11896.8246527841</v>
      </c>
      <c r="D377">
        <v>23057.211032984</v>
      </c>
      <c r="E377" s="2">
        <v>58896.416438150402</v>
      </c>
      <c r="F377">
        <v>102986.4353917914</v>
      </c>
      <c r="G377" s="2">
        <v>45196.798328968034</v>
      </c>
      <c r="H377">
        <v>22100</v>
      </c>
      <c r="I377" s="2">
        <v>52748.913499999995</v>
      </c>
      <c r="J377">
        <v>9539.5026534299996</v>
      </c>
      <c r="K377" s="3">
        <v>34490.949109242574</v>
      </c>
      <c r="L377">
        <v>93866.678400000004</v>
      </c>
      <c r="M377" s="1"/>
      <c r="N377" s="3" t="s">
        <v>434</v>
      </c>
      <c r="O377">
        <v>951.9</v>
      </c>
      <c r="P377">
        <v>2.577</v>
      </c>
      <c r="Q377" s="1"/>
      <c r="S377" s="1"/>
    </row>
    <row r="378" spans="1:19" x14ac:dyDescent="0.25">
      <c r="A378" s="1"/>
      <c r="B378" s="1">
        <v>44144</v>
      </c>
      <c r="C378" s="2">
        <v>11762.3972555775</v>
      </c>
      <c r="D378">
        <v>23204.541454920003</v>
      </c>
      <c r="E378" s="2">
        <v>59352.977805887997</v>
      </c>
      <c r="F378">
        <v>104231.85275001772</v>
      </c>
      <c r="G378" s="2">
        <v>45537.906240884768</v>
      </c>
      <c r="H378">
        <v>22050</v>
      </c>
      <c r="I378" s="2">
        <v>52157.336900000002</v>
      </c>
      <c r="J378">
        <v>9587.2001666971501</v>
      </c>
      <c r="K378" s="3">
        <v>34212.796293845458</v>
      </c>
      <c r="L378">
        <v>94311.122900000002</v>
      </c>
      <c r="M378" s="1"/>
      <c r="N378" s="3" t="s">
        <v>435</v>
      </c>
      <c r="O378">
        <v>951.99</v>
      </c>
      <c r="P378">
        <v>2.589</v>
      </c>
      <c r="Q378" s="1"/>
      <c r="S378" s="1"/>
    </row>
    <row r="379" spans="1:19" x14ac:dyDescent="0.25">
      <c r="A379" s="1"/>
      <c r="B379" s="1">
        <v>44141</v>
      </c>
      <c r="C379" s="2">
        <v>11527.149310465951</v>
      </c>
      <c r="D379">
        <v>22394.224134272001</v>
      </c>
      <c r="E379" s="2">
        <v>57602.825896227194</v>
      </c>
      <c r="F379">
        <v>104231.85275001772</v>
      </c>
      <c r="G379" s="2">
        <v>44685.136461092916</v>
      </c>
      <c r="H379">
        <v>21600</v>
      </c>
      <c r="I379" s="2">
        <v>51269.972000000002</v>
      </c>
      <c r="J379">
        <v>9329.6335950545399</v>
      </c>
      <c r="K379" s="3">
        <v>34546.57967232199</v>
      </c>
      <c r="L379">
        <v>93422.233900000007</v>
      </c>
      <c r="M379" s="1"/>
      <c r="N379" s="3" t="s">
        <v>436</v>
      </c>
      <c r="O379">
        <v>938.29</v>
      </c>
      <c r="P379">
        <v>2.5750000000000002</v>
      </c>
      <c r="Q379" s="1"/>
      <c r="S379" s="1"/>
    </row>
    <row r="380" spans="1:19" x14ac:dyDescent="0.25">
      <c r="A380" s="1"/>
      <c r="B380" s="1">
        <v>44140</v>
      </c>
      <c r="C380" s="2">
        <v>11594.363009069251</v>
      </c>
      <c r="D380">
        <v>22283.726317820001</v>
      </c>
      <c r="E380" s="2">
        <v>57602.825896227194</v>
      </c>
      <c r="F380">
        <v>104231.85275001772</v>
      </c>
      <c r="G380" s="2">
        <v>44344.028549176182</v>
      </c>
      <c r="H380">
        <v>21800</v>
      </c>
      <c r="I380" s="2">
        <v>51467.164199999999</v>
      </c>
      <c r="J380">
        <v>9320.0940924011084</v>
      </c>
      <c r="K380" s="3">
        <v>34546.57967232199</v>
      </c>
      <c r="L380">
        <v>92888.900500000003</v>
      </c>
      <c r="M380" s="1"/>
      <c r="N380" s="3" t="s">
        <v>437</v>
      </c>
      <c r="O380">
        <v>937.75</v>
      </c>
      <c r="P380">
        <v>2.5569999999999999</v>
      </c>
      <c r="Q380" s="1"/>
      <c r="S380" s="1"/>
    </row>
    <row r="381" spans="1:19" x14ac:dyDescent="0.25">
      <c r="A381" s="1"/>
      <c r="B381" s="1">
        <v>44139</v>
      </c>
      <c r="C381" s="2">
        <v>11762.3972555775</v>
      </c>
      <c r="D381">
        <v>22578.387161692001</v>
      </c>
      <c r="E381" s="2">
        <v>57755.013018806399</v>
      </c>
      <c r="F381">
        <v>103465.44206803228</v>
      </c>
      <c r="G381" s="2">
        <v>45196.798328968034</v>
      </c>
      <c r="H381">
        <v>22150</v>
      </c>
      <c r="I381" s="2">
        <v>51861.548600000002</v>
      </c>
      <c r="J381">
        <v>9386.8706109751201</v>
      </c>
      <c r="K381" s="3">
        <v>34602.210235401421</v>
      </c>
      <c r="L381">
        <v>92000.011500000008</v>
      </c>
      <c r="M381" s="1"/>
      <c r="N381" s="3" t="s">
        <v>438</v>
      </c>
      <c r="O381">
        <v>939.76</v>
      </c>
      <c r="P381">
        <v>2.5920000000000001</v>
      </c>
      <c r="Q381" s="1"/>
      <c r="S381" s="1"/>
    </row>
    <row r="382" spans="1:19" x14ac:dyDescent="0.25">
      <c r="A382" s="1"/>
      <c r="B382" s="1">
        <v>44138</v>
      </c>
      <c r="C382" s="2">
        <v>11661.576707672551</v>
      </c>
      <c r="D382">
        <v>22615.219767176</v>
      </c>
      <c r="E382" s="2">
        <v>57678.919457516793</v>
      </c>
      <c r="F382">
        <v>103178.03806228776</v>
      </c>
      <c r="G382" s="2">
        <v>45026.244373009664</v>
      </c>
      <c r="H382">
        <v>22000</v>
      </c>
      <c r="I382" s="2">
        <v>51269.972000000002</v>
      </c>
      <c r="J382">
        <v>9253.3175738271002</v>
      </c>
      <c r="K382" s="3">
        <v>34546.57967232199</v>
      </c>
      <c r="L382">
        <v>92800.011599999998</v>
      </c>
      <c r="M382" s="1"/>
      <c r="N382" s="3" t="s">
        <v>439</v>
      </c>
      <c r="O382">
        <v>935.41</v>
      </c>
      <c r="P382">
        <v>2.5920000000000001</v>
      </c>
      <c r="Q382" s="1"/>
      <c r="S382" s="1"/>
    </row>
    <row r="383" spans="1:19" x14ac:dyDescent="0.25">
      <c r="A383" s="1"/>
      <c r="B383" s="1">
        <v>44137</v>
      </c>
      <c r="C383" s="2">
        <v>11527.149310465951</v>
      </c>
      <c r="D383">
        <v>22541.554556208001</v>
      </c>
      <c r="E383" s="2">
        <v>57755.013018806399</v>
      </c>
      <c r="F383">
        <v>103082.23672703958</v>
      </c>
      <c r="G383" s="2">
        <v>44088.197615238627</v>
      </c>
      <c r="H383">
        <v>21400</v>
      </c>
      <c r="I383" s="2">
        <v>50284.010999999999</v>
      </c>
      <c r="J383">
        <v>9062.5275207585</v>
      </c>
      <c r="K383" s="3">
        <v>34657.840798480844</v>
      </c>
      <c r="L383">
        <v>94666.678500000009</v>
      </c>
      <c r="M383" s="1"/>
      <c r="N383" s="3" t="s">
        <v>440</v>
      </c>
      <c r="O383">
        <v>933.68</v>
      </c>
      <c r="P383">
        <v>2.6</v>
      </c>
      <c r="Q383" s="1"/>
      <c r="S383" s="1"/>
    </row>
    <row r="384" spans="1:19" x14ac:dyDescent="0.25">
      <c r="A384" s="1"/>
      <c r="B384" s="1">
        <v>44134</v>
      </c>
      <c r="C384" s="2">
        <v>11493.542461164301</v>
      </c>
      <c r="D384">
        <v>22504.721950724001</v>
      </c>
      <c r="E384" s="2">
        <v>57831.106580095999</v>
      </c>
      <c r="F384">
        <v>103465.44206803228</v>
      </c>
      <c r="G384" s="2">
        <v>43917.643659280257</v>
      </c>
      <c r="H384">
        <v>21350</v>
      </c>
      <c r="I384" s="2">
        <v>49791.030500000001</v>
      </c>
      <c r="J384">
        <v>8967.1324942242009</v>
      </c>
      <c r="K384" s="3">
        <v>34490.949109242574</v>
      </c>
      <c r="L384">
        <v>94666.678500000009</v>
      </c>
      <c r="M384" s="1"/>
      <c r="N384" s="3" t="s">
        <v>441</v>
      </c>
      <c r="O384">
        <v>925.47</v>
      </c>
      <c r="P384">
        <v>2.5739999999999998</v>
      </c>
      <c r="Q384" s="1"/>
      <c r="S384" s="1"/>
    </row>
    <row r="385" spans="1:19" x14ac:dyDescent="0.25">
      <c r="A385" s="1"/>
      <c r="B385" s="1">
        <v>44133</v>
      </c>
      <c r="C385" s="2">
        <v>11493.542461164301</v>
      </c>
      <c r="D385">
        <v>22541.554556208001</v>
      </c>
      <c r="E385" s="2">
        <v>57983.293702675197</v>
      </c>
      <c r="F385">
        <v>102411.62738030234</v>
      </c>
      <c r="G385" s="2">
        <v>43405.981791405145</v>
      </c>
      <c r="H385">
        <v>21800</v>
      </c>
      <c r="I385" s="2">
        <v>49495.242200000001</v>
      </c>
      <c r="J385">
        <v>9148.3830446393695</v>
      </c>
      <c r="K385" s="3">
        <v>34490.949109242574</v>
      </c>
      <c r="L385">
        <v>89511.122300000003</v>
      </c>
      <c r="M385" s="1"/>
      <c r="N385" s="3" t="s">
        <v>442</v>
      </c>
      <c r="O385">
        <v>919.08</v>
      </c>
      <c r="P385">
        <v>2.6040000000000001</v>
      </c>
      <c r="Q385" s="1"/>
      <c r="S385" s="1"/>
    </row>
    <row r="386" spans="1:19" x14ac:dyDescent="0.25">
      <c r="A386" s="1"/>
      <c r="B386" s="1">
        <v>44132</v>
      </c>
      <c r="C386" s="2">
        <v>11224.687666751101</v>
      </c>
      <c r="D386">
        <v>22394.224134272001</v>
      </c>
      <c r="E386" s="2">
        <v>57526.732334937602</v>
      </c>
      <c r="F386">
        <v>102890.63405654322</v>
      </c>
      <c r="G386" s="2">
        <v>43235.427835446782</v>
      </c>
      <c r="H386">
        <v>22400</v>
      </c>
      <c r="I386" s="2">
        <v>48805.069499999998</v>
      </c>
      <c r="J386">
        <v>9234.2385685202389</v>
      </c>
      <c r="K386" s="3">
        <v>34490.949109242574</v>
      </c>
      <c r="L386">
        <v>89066.677800000005</v>
      </c>
      <c r="M386" s="1"/>
      <c r="N386" s="3" t="s">
        <v>443</v>
      </c>
      <c r="O386">
        <v>921.05</v>
      </c>
      <c r="P386">
        <v>2.569</v>
      </c>
      <c r="Q386" s="1"/>
      <c r="S386" s="1"/>
    </row>
    <row r="387" spans="1:19" x14ac:dyDescent="0.25">
      <c r="A387" s="1"/>
      <c r="B387" s="1">
        <v>44131</v>
      </c>
      <c r="C387" s="2">
        <v>11560.756159767599</v>
      </c>
      <c r="D387">
        <v>23130.876243952</v>
      </c>
      <c r="E387" s="2">
        <v>59048.603560729593</v>
      </c>
      <c r="F387">
        <v>104998.26343200314</v>
      </c>
      <c r="G387" s="2">
        <v>44429.305527155368</v>
      </c>
      <c r="H387">
        <v>23300</v>
      </c>
      <c r="I387" s="2">
        <v>52255.932999999997</v>
      </c>
      <c r="J387">
        <v>9453.6471295491301</v>
      </c>
      <c r="K387" s="3">
        <v>34546.57967232199</v>
      </c>
      <c r="L387">
        <v>93955.56730000001</v>
      </c>
      <c r="M387" s="1"/>
      <c r="N387" s="3" t="s">
        <v>444</v>
      </c>
      <c r="O387">
        <v>946.47</v>
      </c>
      <c r="P387">
        <v>2.5459999999999998</v>
      </c>
      <c r="Q387" s="1"/>
      <c r="S387" s="1"/>
    </row>
    <row r="388" spans="1:19" x14ac:dyDescent="0.25">
      <c r="A388" s="1"/>
      <c r="B388" s="1">
        <v>44130</v>
      </c>
      <c r="C388" s="2">
        <v>11829.6109541808</v>
      </c>
      <c r="D388">
        <v>22688.884978144</v>
      </c>
      <c r="E388" s="2">
        <v>59733.445612336007</v>
      </c>
      <c r="F388">
        <v>105860.47544923674</v>
      </c>
      <c r="G388" s="2">
        <v>45026.244373009664</v>
      </c>
      <c r="H388">
        <v>23350</v>
      </c>
      <c r="I388" s="2">
        <v>53143.297899999998</v>
      </c>
      <c r="J388">
        <v>9634.8976799643006</v>
      </c>
      <c r="K388" s="3">
        <v>34490.949109242574</v>
      </c>
      <c r="L388">
        <v>93422.233900000007</v>
      </c>
      <c r="M388" s="1"/>
      <c r="N388" s="3" t="s">
        <v>445</v>
      </c>
      <c r="O388">
        <v>950.8</v>
      </c>
      <c r="P388">
        <v>2.5510000000000002</v>
      </c>
      <c r="Q388" s="1"/>
      <c r="S388" s="1"/>
    </row>
    <row r="389" spans="1:19" x14ac:dyDescent="0.25">
      <c r="A389" s="1"/>
      <c r="B389" s="1">
        <v>44127</v>
      </c>
      <c r="C389" s="2">
        <v>12031.252049990699</v>
      </c>
      <c r="D389">
        <v>22762.550189112</v>
      </c>
      <c r="E389" s="2">
        <v>60494.381225232006</v>
      </c>
      <c r="F389">
        <v>105381.46877299585</v>
      </c>
      <c r="G389" s="2">
        <v>45964.291130780693</v>
      </c>
      <c r="H389">
        <v>24000</v>
      </c>
      <c r="I389" s="2">
        <v>54720.835500000001</v>
      </c>
      <c r="J389">
        <v>9825.6877330328989</v>
      </c>
      <c r="K389" s="3">
        <v>34657.840798480844</v>
      </c>
      <c r="L389">
        <v>92444.456000000006</v>
      </c>
      <c r="M389" s="1"/>
      <c r="N389" s="3" t="s">
        <v>446</v>
      </c>
      <c r="O389">
        <v>961.26</v>
      </c>
      <c r="P389">
        <v>2.5529999999999999</v>
      </c>
      <c r="Q389" s="1"/>
      <c r="S389" s="1"/>
    </row>
    <row r="390" spans="1:19" x14ac:dyDescent="0.25">
      <c r="A390" s="1"/>
      <c r="B390" s="1">
        <v>44126</v>
      </c>
      <c r="C390" s="2">
        <v>12098.465748594001</v>
      </c>
      <c r="D390">
        <v>21804.902446527998</v>
      </c>
      <c r="E390" s="2">
        <v>58972.509999440001</v>
      </c>
      <c r="F390">
        <v>102220.02470980598</v>
      </c>
      <c r="G390" s="2">
        <v>46049.568108759879</v>
      </c>
      <c r="H390">
        <v>23950</v>
      </c>
      <c r="I390" s="2">
        <v>53537.6823</v>
      </c>
      <c r="J390">
        <v>9873.3852463000494</v>
      </c>
      <c r="K390" s="3">
        <v>34769.10192463969</v>
      </c>
      <c r="L390">
        <v>88977.7889</v>
      </c>
      <c r="M390" s="1"/>
      <c r="N390" s="3" t="s">
        <v>447</v>
      </c>
      <c r="O390">
        <v>949.9</v>
      </c>
      <c r="P390">
        <v>2.5630000000000002</v>
      </c>
      <c r="Q390" s="1"/>
      <c r="S390" s="1"/>
    </row>
    <row r="391" spans="1:19" x14ac:dyDescent="0.25">
      <c r="A391" s="1"/>
      <c r="B391" s="1">
        <v>44125</v>
      </c>
      <c r="C391" s="2">
        <v>11896.8246527841</v>
      </c>
      <c r="D391">
        <v>21436.576391688002</v>
      </c>
      <c r="E391" s="2">
        <v>58135.480825254403</v>
      </c>
      <c r="F391">
        <v>101932.62070406144</v>
      </c>
      <c r="G391" s="2">
        <v>45026.244373009664</v>
      </c>
      <c r="H391">
        <v>23750</v>
      </c>
      <c r="I391" s="2">
        <v>51269.972000000002</v>
      </c>
      <c r="J391">
        <v>9682.5951932314492</v>
      </c>
      <c r="K391" s="3">
        <v>34657.840798480844</v>
      </c>
      <c r="L391">
        <v>86488.899700000009</v>
      </c>
      <c r="M391" s="1"/>
      <c r="N391" s="3" t="s">
        <v>448</v>
      </c>
      <c r="O391">
        <v>939.03</v>
      </c>
      <c r="P391">
        <v>2.5609999999999999</v>
      </c>
      <c r="Q391" s="1"/>
      <c r="S391" s="1"/>
    </row>
    <row r="392" spans="1:19" x14ac:dyDescent="0.25">
      <c r="A392" s="1"/>
      <c r="B392" s="1">
        <v>44124</v>
      </c>
      <c r="C392" s="2">
        <v>12232.893145800599</v>
      </c>
      <c r="D392">
        <v>21620.739419108002</v>
      </c>
      <c r="E392" s="2">
        <v>57983.293702675197</v>
      </c>
      <c r="F392">
        <v>101741.01803356509</v>
      </c>
      <c r="G392" s="2">
        <v>45367.352284926397</v>
      </c>
      <c r="H392">
        <v>23900</v>
      </c>
      <c r="I392" s="2">
        <v>53241.894</v>
      </c>
      <c r="J392">
        <v>9730.2927064985997</v>
      </c>
      <c r="K392" s="3">
        <v>34490.949109242574</v>
      </c>
      <c r="L392">
        <v>86933.344200000007</v>
      </c>
      <c r="M392" s="1"/>
      <c r="N392" s="3" t="s">
        <v>449</v>
      </c>
      <c r="O392">
        <v>944.42</v>
      </c>
      <c r="P392">
        <v>2.54</v>
      </c>
      <c r="Q392" s="1"/>
      <c r="S392" s="1"/>
    </row>
    <row r="393" spans="1:19" x14ac:dyDescent="0.25">
      <c r="A393" s="1"/>
      <c r="B393" s="1">
        <v>44123</v>
      </c>
      <c r="C393" s="2">
        <v>12333.713693705551</v>
      </c>
      <c r="D393">
        <v>21289.245969751999</v>
      </c>
      <c r="E393" s="2">
        <v>57907.200141385598</v>
      </c>
      <c r="F393">
        <v>103178.03806228776</v>
      </c>
      <c r="G393" s="2">
        <v>45452.629262905582</v>
      </c>
      <c r="H393">
        <v>23000</v>
      </c>
      <c r="I393" s="2">
        <v>53932.089377103002</v>
      </c>
      <c r="J393">
        <v>9682.5951932314492</v>
      </c>
      <c r="K393" s="3">
        <v>34824.732487719113</v>
      </c>
      <c r="L393">
        <v>86844.455300000001</v>
      </c>
      <c r="M393" s="1"/>
      <c r="N393" s="3" t="s">
        <v>450</v>
      </c>
      <c r="O393">
        <v>943.69</v>
      </c>
      <c r="P393">
        <v>2.5670000000000002</v>
      </c>
      <c r="Q393" s="1"/>
      <c r="S393" s="1"/>
    </row>
    <row r="394" spans="1:19" x14ac:dyDescent="0.25">
      <c r="A394" s="1"/>
      <c r="B394" s="1">
        <v>44120</v>
      </c>
      <c r="C394" s="2">
        <v>12199.286296498951</v>
      </c>
      <c r="D394">
        <v>21436.576391688002</v>
      </c>
      <c r="E394" s="2">
        <v>58592.042192991998</v>
      </c>
      <c r="F394">
        <v>102890.63405654322</v>
      </c>
      <c r="G394" s="2">
        <v>45367.352284926397</v>
      </c>
      <c r="H394">
        <v>22650</v>
      </c>
      <c r="I394" s="2">
        <v>52377.290404069397</v>
      </c>
      <c r="J394">
        <v>9825.6877330328989</v>
      </c>
      <c r="K394" s="3">
        <v>34657.840798480844</v>
      </c>
      <c r="L394">
        <v>86755.566400000011</v>
      </c>
      <c r="M394" s="1"/>
      <c r="N394" s="3" t="s">
        <v>451</v>
      </c>
      <c r="O394">
        <v>943.3</v>
      </c>
      <c r="P394">
        <v>2.5489999999999999</v>
      </c>
      <c r="Q394" s="1"/>
      <c r="S394" s="1"/>
    </row>
    <row r="395" spans="1:19" x14ac:dyDescent="0.25">
      <c r="A395" s="1"/>
      <c r="B395" s="1">
        <v>44119</v>
      </c>
      <c r="C395" s="2">
        <v>12199.286296498951</v>
      </c>
      <c r="D395">
        <v>21399.743786203999</v>
      </c>
      <c r="E395" s="2">
        <v>58972.509999440001</v>
      </c>
      <c r="F395">
        <v>102986.4353917914</v>
      </c>
      <c r="G395" s="2">
        <v>43661.812725342708</v>
      </c>
      <c r="H395">
        <v>22850</v>
      </c>
      <c r="I395" s="2">
        <v>52474.465339883995</v>
      </c>
      <c r="J395">
        <v>9682.5951932314492</v>
      </c>
      <c r="K395" s="3">
        <v>34713.471361560267</v>
      </c>
      <c r="L395">
        <v>86666.677500000005</v>
      </c>
      <c r="M395" s="1"/>
      <c r="N395" s="3" t="s">
        <v>452</v>
      </c>
      <c r="O395">
        <v>942.76</v>
      </c>
      <c r="P395">
        <v>2.5390000000000001</v>
      </c>
      <c r="Q395" s="1"/>
      <c r="S395" s="1"/>
    </row>
    <row r="396" spans="1:19" x14ac:dyDescent="0.25">
      <c r="A396" s="1"/>
      <c r="B396" s="1">
        <v>44118</v>
      </c>
      <c r="C396" s="2">
        <v>12165.679447197303</v>
      </c>
      <c r="D396">
        <v>20884.087309428</v>
      </c>
      <c r="E396" s="2">
        <v>59733.445612336007</v>
      </c>
      <c r="F396">
        <v>102890.63405654322</v>
      </c>
      <c r="G396" s="2">
        <v>43491.258769384331</v>
      </c>
      <c r="H396">
        <v>22850</v>
      </c>
      <c r="I396" s="2">
        <v>52863.16508314239</v>
      </c>
      <c r="J396">
        <v>9730.2927064985997</v>
      </c>
      <c r="K396" s="3">
        <v>34490.949109242574</v>
      </c>
      <c r="L396">
        <v>84444.455000000002</v>
      </c>
      <c r="M396" s="1"/>
      <c r="N396" s="3" t="s">
        <v>453</v>
      </c>
      <c r="O396">
        <v>940.18</v>
      </c>
      <c r="P396">
        <v>2.5409999999999999</v>
      </c>
      <c r="Q396" s="1"/>
      <c r="S396" s="1"/>
    </row>
    <row r="397" spans="1:19" x14ac:dyDescent="0.25">
      <c r="A397" s="1"/>
      <c r="B397" s="1">
        <v>44117</v>
      </c>
      <c r="C397" s="2">
        <v>11796.00410487915</v>
      </c>
      <c r="D397">
        <v>20626.25907104</v>
      </c>
      <c r="E397" s="2">
        <v>59429.071367177603</v>
      </c>
      <c r="F397">
        <v>102603.23005079869</v>
      </c>
      <c r="G397" s="2">
        <v>43235.427835446782</v>
      </c>
      <c r="H397">
        <v>21400</v>
      </c>
      <c r="I397" s="2">
        <v>52182.940532440196</v>
      </c>
      <c r="J397">
        <v>9777.9902197657502</v>
      </c>
      <c r="K397" s="3">
        <v>34490.949109242574</v>
      </c>
      <c r="L397">
        <v>83644.454899999997</v>
      </c>
      <c r="M397" s="1"/>
      <c r="N397" s="3" t="s">
        <v>454</v>
      </c>
      <c r="O397">
        <v>929.86</v>
      </c>
      <c r="P397">
        <v>2.5449999999999999</v>
      </c>
      <c r="Q397" s="1"/>
      <c r="S397" s="1"/>
    </row>
    <row r="398" spans="1:19" x14ac:dyDescent="0.25">
      <c r="A398" s="1"/>
      <c r="B398" s="1">
        <v>44116</v>
      </c>
      <c r="C398" s="2">
        <v>11997.64520068905</v>
      </c>
      <c r="D398">
        <v>20810.42209846</v>
      </c>
      <c r="E398" s="2">
        <v>58972.509999440001</v>
      </c>
      <c r="F398">
        <v>102507.4287155505</v>
      </c>
      <c r="G398" s="2">
        <v>43405.981791405145</v>
      </c>
      <c r="H398">
        <v>21200</v>
      </c>
      <c r="I398" s="2">
        <v>51405.541045923397</v>
      </c>
      <c r="J398">
        <v>9873.3852463000494</v>
      </c>
      <c r="K398" s="3">
        <v>34769.10192463969</v>
      </c>
      <c r="L398">
        <v>83466.677100000001</v>
      </c>
      <c r="M398" s="1"/>
      <c r="N398" s="3" t="s">
        <v>455</v>
      </c>
      <c r="O398">
        <v>925.83</v>
      </c>
      <c r="P398">
        <v>2.5390000000000001</v>
      </c>
      <c r="Q398" s="1"/>
      <c r="S398" s="1"/>
    </row>
    <row r="399" spans="1:19" x14ac:dyDescent="0.25">
      <c r="A399" s="1"/>
      <c r="B399" s="1">
        <v>44113</v>
      </c>
      <c r="C399" s="2">
        <v>12098.465748594001</v>
      </c>
      <c r="D399">
        <v>20994.585125879999</v>
      </c>
      <c r="E399" s="2">
        <v>58592.042192991998</v>
      </c>
      <c r="F399">
        <v>102220.02470980598</v>
      </c>
      <c r="G399" s="2">
        <v>43320.70481342596</v>
      </c>
      <c r="H399">
        <v>21350</v>
      </c>
      <c r="I399" s="2">
        <v>48393.118035670799</v>
      </c>
      <c r="J399">
        <v>10064.17529936865</v>
      </c>
      <c r="K399" s="3">
        <v>34824.732487719113</v>
      </c>
      <c r="L399">
        <v>83200.010399999999</v>
      </c>
      <c r="M399" s="1"/>
      <c r="N399" s="3" t="s">
        <v>456</v>
      </c>
      <c r="O399">
        <v>924</v>
      </c>
      <c r="P399">
        <v>2.5289999999999999</v>
      </c>
      <c r="Q399" s="1"/>
      <c r="S399" s="1"/>
    </row>
    <row r="400" spans="1:19" x14ac:dyDescent="0.25">
      <c r="A400" s="1"/>
      <c r="B400" s="1">
        <v>44112</v>
      </c>
      <c r="C400" s="2">
        <v>11997.64520068905</v>
      </c>
      <c r="D400">
        <v>20699.924282008</v>
      </c>
      <c r="E400" s="2">
        <v>58287.667947833594</v>
      </c>
      <c r="F400">
        <v>102411.62738030234</v>
      </c>
      <c r="G400" s="2">
        <v>43576.535747363516</v>
      </c>
      <c r="H400">
        <v>21350</v>
      </c>
      <c r="I400" s="2">
        <v>48441.705503578094</v>
      </c>
      <c r="J400">
        <v>10016.477786101499</v>
      </c>
      <c r="K400" s="3">
        <v>35047.254740036806</v>
      </c>
      <c r="L400">
        <v>82044.454700000002</v>
      </c>
      <c r="M400" s="1"/>
      <c r="N400" s="3" t="s">
        <v>457</v>
      </c>
      <c r="O400">
        <v>918.84</v>
      </c>
      <c r="P400">
        <v>2.5</v>
      </c>
      <c r="Q400" s="1"/>
      <c r="S400" s="1"/>
    </row>
    <row r="401" spans="1:19" x14ac:dyDescent="0.25">
      <c r="A401" s="1"/>
      <c r="B401" s="1">
        <v>44111</v>
      </c>
      <c r="C401" s="2">
        <v>11997.64520068905</v>
      </c>
      <c r="D401">
        <v>20478.928649104</v>
      </c>
      <c r="E401" s="2">
        <v>58439.855070412799</v>
      </c>
      <c r="F401">
        <v>103465.44206803228</v>
      </c>
      <c r="G401" s="2">
        <v>42979.59690150922</v>
      </c>
      <c r="H401">
        <v>21800</v>
      </c>
      <c r="I401" s="2">
        <v>48441.705503578094</v>
      </c>
      <c r="J401">
        <v>10064.17529936865</v>
      </c>
      <c r="K401" s="3">
        <v>35102.885303116236</v>
      </c>
      <c r="L401">
        <v>82222.232499999998</v>
      </c>
      <c r="M401" s="1"/>
      <c r="N401" s="3" t="s">
        <v>458</v>
      </c>
      <c r="O401">
        <v>919.72</v>
      </c>
      <c r="P401">
        <v>2.5019999999999998</v>
      </c>
      <c r="Q401" s="1"/>
      <c r="S401" s="1"/>
    </row>
    <row r="402" spans="1:19" x14ac:dyDescent="0.25">
      <c r="A402" s="1"/>
      <c r="B402" s="1">
        <v>44110</v>
      </c>
      <c r="C402" s="2">
        <v>12199.286296498951</v>
      </c>
      <c r="D402">
        <v>20810.42209846</v>
      </c>
      <c r="E402" s="2">
        <v>57907.200141385598</v>
      </c>
      <c r="F402">
        <v>102507.4287155505</v>
      </c>
      <c r="G402" s="2">
        <v>43064.873879488405</v>
      </c>
      <c r="H402">
        <v>22400</v>
      </c>
      <c r="I402" s="2">
        <v>47275.6062738029</v>
      </c>
      <c r="J402">
        <v>10254.96535243725</v>
      </c>
      <c r="K402" s="3">
        <v>35214.146429275075</v>
      </c>
      <c r="L402">
        <v>81600.010200000004</v>
      </c>
      <c r="M402" s="1"/>
      <c r="N402" s="3" t="s">
        <v>459</v>
      </c>
      <c r="O402">
        <v>915.67</v>
      </c>
      <c r="P402">
        <v>2.5169999999999999</v>
      </c>
      <c r="Q402" s="1"/>
      <c r="S402" s="1"/>
    </row>
    <row r="403" spans="1:19" x14ac:dyDescent="0.25">
      <c r="A403" s="1"/>
      <c r="B403" s="1">
        <v>44109</v>
      </c>
      <c r="C403" s="2">
        <v>12266.499995102253</v>
      </c>
      <c r="D403">
        <v>20147.435199748001</v>
      </c>
      <c r="E403" s="2">
        <v>57831.106580095999</v>
      </c>
      <c r="F403">
        <v>102794.83272129502</v>
      </c>
      <c r="G403" s="2">
        <v>43064.873879488405</v>
      </c>
      <c r="H403">
        <v>22550</v>
      </c>
      <c r="I403" s="2">
        <v>46643.969191007993</v>
      </c>
      <c r="J403">
        <v>10398.057892238699</v>
      </c>
      <c r="K403" s="3">
        <v>35214.146429275075</v>
      </c>
      <c r="L403">
        <v>82933.343699999998</v>
      </c>
      <c r="M403" s="1"/>
      <c r="N403" s="3" t="s">
        <v>460</v>
      </c>
      <c r="O403">
        <v>914.68</v>
      </c>
      <c r="P403">
        <v>2.488</v>
      </c>
      <c r="Q403" s="1"/>
      <c r="S403" s="1"/>
    </row>
    <row r="404" spans="1:19" x14ac:dyDescent="0.25">
      <c r="A404" s="1"/>
      <c r="B404" s="1">
        <v>44106</v>
      </c>
      <c r="C404" s="2">
        <v>11930.43150208575</v>
      </c>
      <c r="D404">
        <v>19668.611328456002</v>
      </c>
      <c r="E404" s="2">
        <v>57755.013018806399</v>
      </c>
      <c r="F404">
        <v>103465.44206803228</v>
      </c>
      <c r="G404" s="2">
        <v>42894.319923530034</v>
      </c>
      <c r="H404">
        <v>22550</v>
      </c>
      <c r="I404" s="2">
        <v>47129.843870081</v>
      </c>
      <c r="J404">
        <v>10111.8728126358</v>
      </c>
      <c r="K404" s="3">
        <v>35325.407555433929</v>
      </c>
      <c r="L404">
        <v>83555.566000000006</v>
      </c>
      <c r="M404" s="1"/>
      <c r="N404" s="3" t="s">
        <v>461</v>
      </c>
      <c r="O404">
        <v>909.91</v>
      </c>
      <c r="P404">
        <v>2.4580000000000002</v>
      </c>
      <c r="Q404" s="1"/>
      <c r="S404" s="1"/>
    </row>
    <row r="405" spans="1:19" x14ac:dyDescent="0.25">
      <c r="A405" s="1"/>
      <c r="B405" s="1">
        <v>44105</v>
      </c>
      <c r="C405" s="2">
        <v>11964.038351387402</v>
      </c>
      <c r="D405">
        <v>19889.606961359998</v>
      </c>
      <c r="E405" s="2">
        <v>58668.135754281597</v>
      </c>
      <c r="F405">
        <v>104710.8594262586</v>
      </c>
      <c r="G405" s="2">
        <v>43320.70481342596</v>
      </c>
      <c r="H405">
        <v>22800</v>
      </c>
      <c r="I405" s="2">
        <v>47469.956145432101</v>
      </c>
      <c r="J405">
        <v>9825.6877330328989</v>
      </c>
      <c r="K405" s="3">
        <v>35436.668681592768</v>
      </c>
      <c r="L405">
        <v>82222.232499999998</v>
      </c>
      <c r="M405" s="1"/>
      <c r="N405" s="3" t="s">
        <v>462</v>
      </c>
      <c r="O405">
        <v>914.09</v>
      </c>
      <c r="P405">
        <v>2.5259999999999998</v>
      </c>
      <c r="Q405" s="1"/>
      <c r="S405" s="1"/>
    </row>
    <row r="406" spans="1:19" x14ac:dyDescent="0.25">
      <c r="A406" s="1"/>
      <c r="B406" s="1">
        <v>44104</v>
      </c>
      <c r="C406" s="2">
        <v>11392.721913259353</v>
      </c>
      <c r="D406">
        <v>19447.615695552002</v>
      </c>
      <c r="E406" s="2">
        <v>57450.638773648003</v>
      </c>
      <c r="F406">
        <v>104327.65408526589</v>
      </c>
      <c r="G406" s="2">
        <v>42638.488989592479</v>
      </c>
      <c r="H406">
        <v>22600</v>
      </c>
      <c r="I406" s="2">
        <v>47324.193741710194</v>
      </c>
      <c r="J406">
        <v>9777.9902197657502</v>
      </c>
      <c r="K406" s="3">
        <v>35547.929807751621</v>
      </c>
      <c r="L406">
        <v>81333.343500000003</v>
      </c>
      <c r="M406" s="1"/>
      <c r="N406" s="3" t="s">
        <v>463</v>
      </c>
      <c r="O406">
        <v>905.21</v>
      </c>
      <c r="P406">
        <v>2.7429999999999999</v>
      </c>
      <c r="Q406" s="1"/>
      <c r="S406" s="1"/>
    </row>
    <row r="407" spans="1:19" x14ac:dyDescent="0.25">
      <c r="A407" s="1"/>
      <c r="B407" s="1">
        <v>44103</v>
      </c>
      <c r="C407" s="2">
        <v>11258.294516052751</v>
      </c>
      <c r="D407">
        <v>19410.783090068002</v>
      </c>
      <c r="E407" s="2">
        <v>57298.451651068804</v>
      </c>
      <c r="F407">
        <v>104615.05809101042</v>
      </c>
      <c r="G407" s="2">
        <v>42809.042945550857</v>
      </c>
      <c r="H407">
        <v>22550</v>
      </c>
      <c r="I407" s="2">
        <v>46643.969191007993</v>
      </c>
      <c r="J407">
        <v>9682.5951932314492</v>
      </c>
      <c r="K407" s="3">
        <v>35269.776992354506</v>
      </c>
      <c r="L407">
        <v>81333.343500000003</v>
      </c>
      <c r="M407" s="1"/>
      <c r="N407" s="3" t="s">
        <v>464</v>
      </c>
      <c r="O407">
        <v>903.98</v>
      </c>
      <c r="P407">
        <v>2.7559999999999998</v>
      </c>
      <c r="Q407" s="1"/>
      <c r="S407" s="1"/>
    </row>
    <row r="408" spans="1:19" x14ac:dyDescent="0.25">
      <c r="A408" s="1"/>
      <c r="B408" s="1">
        <v>44102</v>
      </c>
      <c r="C408" s="2">
        <v>11359.115063957701</v>
      </c>
      <c r="D408">
        <v>19447.615695552002</v>
      </c>
      <c r="E408" s="2">
        <v>58287.667947833594</v>
      </c>
      <c r="F408">
        <v>101097.0193811255</v>
      </c>
      <c r="G408" s="2">
        <v>43576.535747363516</v>
      </c>
      <c r="H408">
        <v>22850</v>
      </c>
      <c r="I408" s="2">
        <v>48295.943099856195</v>
      </c>
      <c r="J408">
        <v>9682.5951932314492</v>
      </c>
      <c r="K408" s="3">
        <v>35269.776992354506</v>
      </c>
      <c r="L408">
        <v>82488.8992</v>
      </c>
      <c r="M408" s="1"/>
      <c r="N408" s="3" t="s">
        <v>465</v>
      </c>
      <c r="O408">
        <v>912.5</v>
      </c>
      <c r="P408">
        <v>2.7669999999999999</v>
      </c>
      <c r="Q408" s="1"/>
      <c r="S408" s="1"/>
    </row>
    <row r="409" spans="1:19" x14ac:dyDescent="0.25">
      <c r="A409" s="1"/>
      <c r="B409" s="1">
        <v>44099</v>
      </c>
      <c r="C409" s="2">
        <v>11056.65342024285</v>
      </c>
      <c r="D409">
        <v>18968.791824259999</v>
      </c>
      <c r="E409" s="2">
        <v>58668.135754281597</v>
      </c>
      <c r="F409">
        <v>100624.23519072274</v>
      </c>
      <c r="G409" s="2">
        <v>43320.70481342596</v>
      </c>
      <c r="H409">
        <v>22400</v>
      </c>
      <c r="I409" s="2">
        <v>48101.593228226993</v>
      </c>
      <c r="J409">
        <v>9682.5951932314492</v>
      </c>
      <c r="K409" s="3">
        <v>35325.407555433929</v>
      </c>
      <c r="L409">
        <v>82488.8992</v>
      </c>
      <c r="M409" s="1"/>
      <c r="N409" s="3" t="s">
        <v>466</v>
      </c>
      <c r="O409">
        <v>908.27</v>
      </c>
      <c r="P409">
        <v>2.7709999999999999</v>
      </c>
      <c r="Q409" s="1"/>
      <c r="S409" s="1"/>
    </row>
    <row r="410" spans="1:19" x14ac:dyDescent="0.25">
      <c r="A410" s="1"/>
      <c r="B410" s="1">
        <v>44098</v>
      </c>
      <c r="C410" s="2">
        <v>11123.867118846149</v>
      </c>
      <c r="D410">
        <v>18895.126613291999</v>
      </c>
      <c r="E410" s="2">
        <v>58668.135754281597</v>
      </c>
      <c r="F410">
        <v>100309.04573045422</v>
      </c>
      <c r="G410" s="2">
        <v>43064.873879488405</v>
      </c>
      <c r="H410">
        <v>22450</v>
      </c>
      <c r="I410" s="2">
        <v>47907.243356597799</v>
      </c>
      <c r="J410">
        <v>9777.9902197657502</v>
      </c>
      <c r="K410" s="3">
        <v>35325.407555433929</v>
      </c>
      <c r="L410">
        <v>82666.677000000011</v>
      </c>
      <c r="M410" s="1"/>
      <c r="N410" s="3" t="s">
        <v>467</v>
      </c>
      <c r="O410">
        <v>908.58</v>
      </c>
      <c r="P410">
        <v>2.7930000000000001</v>
      </c>
      <c r="Q410" s="1"/>
      <c r="S410" s="1"/>
    </row>
    <row r="411" spans="1:19" x14ac:dyDescent="0.25">
      <c r="A411" s="1"/>
      <c r="B411" s="1">
        <v>44097</v>
      </c>
      <c r="C411" s="2">
        <v>11224.687666751101</v>
      </c>
      <c r="D411">
        <v>19005.624429744003</v>
      </c>
      <c r="E411" s="2">
        <v>58972.509999440001</v>
      </c>
      <c r="F411">
        <v>101806.19566672965</v>
      </c>
      <c r="G411" s="2">
        <v>43576.535747363516</v>
      </c>
      <c r="H411">
        <v>22300</v>
      </c>
      <c r="I411" s="2">
        <v>48441.705503578094</v>
      </c>
      <c r="J411">
        <v>9921.0827595671999</v>
      </c>
      <c r="K411" s="3">
        <v>35381.038118513352</v>
      </c>
      <c r="L411">
        <v>84000.010500000004</v>
      </c>
      <c r="M411" s="1"/>
      <c r="N411" s="3" t="s">
        <v>468</v>
      </c>
      <c r="O411">
        <v>912.5</v>
      </c>
      <c r="P411">
        <v>2.7749999999999999</v>
      </c>
      <c r="Q411" s="1"/>
      <c r="S411" s="1"/>
    </row>
    <row r="412" spans="1:19" x14ac:dyDescent="0.25">
      <c r="A412" s="1"/>
      <c r="B412" s="1">
        <v>44096</v>
      </c>
      <c r="C412" s="2">
        <v>11123.867118846149</v>
      </c>
      <c r="D412">
        <v>18821.461402323999</v>
      </c>
      <c r="E412" s="2">
        <v>58439.855070412799</v>
      </c>
      <c r="F412">
        <v>102121.38512699817</v>
      </c>
      <c r="G412" s="2">
        <v>43747.089703321886</v>
      </c>
      <c r="H412">
        <v>22350</v>
      </c>
      <c r="I412" s="2">
        <v>48490.292971485396</v>
      </c>
      <c r="J412">
        <v>9539.5026534299996</v>
      </c>
      <c r="K412" s="3">
        <v>35492.299244672198</v>
      </c>
      <c r="L412">
        <v>84088.899400000009</v>
      </c>
      <c r="M412" s="1"/>
      <c r="N412" s="3" t="s">
        <v>469</v>
      </c>
      <c r="O412">
        <v>906.19</v>
      </c>
      <c r="P412">
        <v>2.7719999999999998</v>
      </c>
      <c r="Q412" s="1"/>
      <c r="S412" s="1"/>
    </row>
    <row r="413" spans="1:19" x14ac:dyDescent="0.25">
      <c r="A413" s="1"/>
      <c r="B413" s="1">
        <v>44095</v>
      </c>
      <c r="C413" s="2">
        <v>11090.260269544502</v>
      </c>
      <c r="D413">
        <v>18931.959218776003</v>
      </c>
      <c r="E413" s="2">
        <v>58668.135754281597</v>
      </c>
      <c r="F413">
        <v>102515.37195233382</v>
      </c>
      <c r="G413" s="2">
        <v>43661.812725342708</v>
      </c>
      <c r="H413">
        <v>22300</v>
      </c>
      <c r="I413" s="2">
        <v>48053.005760319698</v>
      </c>
      <c r="J413">
        <v>9634.8976799643006</v>
      </c>
      <c r="K413" s="3">
        <v>35714.821496989891</v>
      </c>
      <c r="L413">
        <v>85333.343999999997</v>
      </c>
      <c r="M413" s="1"/>
      <c r="N413" s="3" t="s">
        <v>470</v>
      </c>
      <c r="O413">
        <v>907.94</v>
      </c>
      <c r="P413">
        <v>2.7770000000000001</v>
      </c>
      <c r="Q413" s="1"/>
      <c r="S413" s="1"/>
    </row>
    <row r="414" spans="1:19" x14ac:dyDescent="0.25">
      <c r="A414" s="1"/>
      <c r="B414" s="1">
        <v>44092</v>
      </c>
      <c r="C414" s="2">
        <v>10955.8328723379</v>
      </c>
      <c r="D414">
        <v>18931.959218776003</v>
      </c>
      <c r="E414" s="2">
        <v>58515.948631702398</v>
      </c>
      <c r="F414">
        <v>99599.869444850061</v>
      </c>
      <c r="G414" s="2">
        <v>43661.812725342708</v>
      </c>
      <c r="H414">
        <v>21800</v>
      </c>
      <c r="I414" s="2">
        <v>47324.193741710194</v>
      </c>
      <c r="J414">
        <v>9539.5026534299996</v>
      </c>
      <c r="K414" s="3">
        <v>35547.929807751621</v>
      </c>
      <c r="L414">
        <v>83555.566000000006</v>
      </c>
      <c r="M414" s="1"/>
      <c r="N414" s="3" t="s">
        <v>471</v>
      </c>
      <c r="O414">
        <v>900.95</v>
      </c>
      <c r="P414">
        <v>2.8029999999999999</v>
      </c>
      <c r="Q414" s="1"/>
      <c r="S414" s="1"/>
    </row>
    <row r="415" spans="1:19" x14ac:dyDescent="0.25">
      <c r="A415" s="1"/>
      <c r="B415" s="1">
        <v>44091</v>
      </c>
      <c r="C415" s="2">
        <v>10754.191776528001</v>
      </c>
      <c r="D415">
        <v>18710.963585871999</v>
      </c>
      <c r="E415" s="2">
        <v>58363.761509123193</v>
      </c>
      <c r="F415">
        <v>98102.719508574635</v>
      </c>
      <c r="G415" s="2">
        <v>42638.488989592479</v>
      </c>
      <c r="H415">
        <v>21300</v>
      </c>
      <c r="I415" s="2">
        <v>47032.668934266396</v>
      </c>
      <c r="J415">
        <v>9539.5026534299996</v>
      </c>
      <c r="K415" s="3">
        <v>35269.776992354506</v>
      </c>
      <c r="L415">
        <v>83555.566000000006</v>
      </c>
      <c r="M415" s="1"/>
      <c r="N415" s="3" t="s">
        <v>472</v>
      </c>
      <c r="O415">
        <v>894.04</v>
      </c>
      <c r="P415">
        <v>2.82</v>
      </c>
      <c r="Q415" s="1"/>
      <c r="S415" s="1"/>
    </row>
    <row r="416" spans="1:19" x14ac:dyDescent="0.25">
      <c r="A416" s="1"/>
      <c r="B416" s="1">
        <v>44090</v>
      </c>
      <c r="C416" s="2">
        <v>10686.978077924701</v>
      </c>
      <c r="D416">
        <v>18195.307109096</v>
      </c>
      <c r="E416" s="2">
        <v>58744.229315571203</v>
      </c>
      <c r="F416">
        <v>97866.327413373248</v>
      </c>
      <c r="G416" s="2">
        <v>43064.873879488405</v>
      </c>
      <c r="H416">
        <v>21400</v>
      </c>
      <c r="I416" s="2">
        <v>46789.731594729892</v>
      </c>
      <c r="J416">
        <v>9682.5951932314492</v>
      </c>
      <c r="K416" s="3">
        <v>35492.299244672198</v>
      </c>
      <c r="L416">
        <v>84888.8995</v>
      </c>
      <c r="M416" s="1"/>
      <c r="N416" s="3" t="s">
        <v>473</v>
      </c>
      <c r="O416">
        <v>897.47</v>
      </c>
      <c r="P416">
        <v>2.8239999999999998</v>
      </c>
      <c r="Q416" s="1"/>
      <c r="S416" s="1"/>
    </row>
    <row r="417" spans="1:19" x14ac:dyDescent="0.25">
      <c r="A417" s="1"/>
      <c r="B417" s="1">
        <v>44089</v>
      </c>
      <c r="C417" s="2">
        <v>10619.764379321401</v>
      </c>
      <c r="D417">
        <v>18195.307109096</v>
      </c>
      <c r="E417" s="2">
        <v>58439.855070412799</v>
      </c>
      <c r="F417">
        <v>98339.111603776008</v>
      </c>
      <c r="G417" s="2">
        <v>42638.488989592479</v>
      </c>
      <c r="H417">
        <v>21350</v>
      </c>
      <c r="I417" s="2">
        <v>46692.556658915302</v>
      </c>
      <c r="J417">
        <v>9682.5951932314492</v>
      </c>
      <c r="K417" s="3">
        <v>35492.299244672198</v>
      </c>
      <c r="L417">
        <v>84444.455000000002</v>
      </c>
      <c r="M417" s="1"/>
      <c r="N417" s="3" t="s">
        <v>474</v>
      </c>
      <c r="O417">
        <v>896.26</v>
      </c>
      <c r="P417">
        <v>2.8340000000000001</v>
      </c>
      <c r="Q417" s="1"/>
      <c r="S417" s="1"/>
    </row>
    <row r="418" spans="1:19" x14ac:dyDescent="0.25">
      <c r="A418" s="1"/>
      <c r="B418" s="1">
        <v>44088</v>
      </c>
      <c r="C418" s="2">
        <v>10586.157530019749</v>
      </c>
      <c r="D418">
        <v>18121.641898128</v>
      </c>
      <c r="E418" s="2">
        <v>58972.509999440001</v>
      </c>
      <c r="F418">
        <v>97866.327413373248</v>
      </c>
      <c r="G418" s="2">
        <v>42041.55014373819</v>
      </c>
      <c r="H418">
        <v>21500</v>
      </c>
      <c r="I418" s="2">
        <v>47227.018805895597</v>
      </c>
      <c r="J418">
        <v>9539.5026534299996</v>
      </c>
      <c r="K418" s="3">
        <v>35436.668681592768</v>
      </c>
      <c r="L418">
        <v>82755.565900000001</v>
      </c>
      <c r="M418" s="1"/>
      <c r="N418" s="3" t="s">
        <v>475</v>
      </c>
      <c r="O418">
        <v>894.57</v>
      </c>
      <c r="P418">
        <v>2.843</v>
      </c>
      <c r="Q418" s="1"/>
      <c r="S418" s="1"/>
    </row>
    <row r="419" spans="1:19" x14ac:dyDescent="0.25">
      <c r="A419" s="1"/>
      <c r="B419" s="1">
        <v>44085</v>
      </c>
      <c r="C419" s="2">
        <v>10586.157530019749</v>
      </c>
      <c r="D419">
        <v>18011.144081676</v>
      </c>
      <c r="E419" s="2">
        <v>59124.697122019192</v>
      </c>
      <c r="F419">
        <v>97551.137953104728</v>
      </c>
      <c r="G419" s="2">
        <v>41913.634676769405</v>
      </c>
      <c r="H419">
        <v>21300</v>
      </c>
      <c r="I419" s="2">
        <v>46303.856915656899</v>
      </c>
      <c r="J419">
        <v>9539.5026534299996</v>
      </c>
      <c r="K419" s="3">
        <v>34991.624176957383</v>
      </c>
      <c r="L419">
        <v>80977.78790000001</v>
      </c>
      <c r="M419" s="1"/>
      <c r="N419" s="3" t="s">
        <v>476</v>
      </c>
      <c r="O419">
        <v>888.97</v>
      </c>
      <c r="P419">
        <v>2.8780000000000001</v>
      </c>
      <c r="Q419" s="1"/>
      <c r="S419" s="1"/>
    </row>
    <row r="420" spans="1:19" x14ac:dyDescent="0.25">
      <c r="A420" s="1"/>
      <c r="B420" s="1">
        <v>44084</v>
      </c>
      <c r="C420" s="2">
        <v>10653.371228623051</v>
      </c>
      <c r="D420">
        <v>18084.809292644</v>
      </c>
      <c r="E420" s="2">
        <v>59429.071367177603</v>
      </c>
      <c r="F420">
        <v>98260.314238708874</v>
      </c>
      <c r="G420" s="2">
        <v>41956.273165759005</v>
      </c>
      <c r="H420">
        <v>21450</v>
      </c>
      <c r="I420" s="2">
        <v>46935.493998451799</v>
      </c>
      <c r="J420">
        <v>9587.2001666971501</v>
      </c>
      <c r="K420" s="3">
        <v>34935.993613877959</v>
      </c>
      <c r="L420">
        <v>80444.454500000007</v>
      </c>
      <c r="M420" s="1"/>
      <c r="N420" s="3" t="s">
        <v>477</v>
      </c>
      <c r="O420">
        <v>888.82</v>
      </c>
      <c r="P420">
        <v>2.9039999999999999</v>
      </c>
      <c r="Q420" s="1"/>
      <c r="S420" s="1"/>
    </row>
    <row r="421" spans="1:19" x14ac:dyDescent="0.25">
      <c r="A421" s="1"/>
      <c r="B421" s="1">
        <v>44083</v>
      </c>
      <c r="C421" s="2">
        <v>10653.371228623051</v>
      </c>
      <c r="D421">
        <v>18047.97668716</v>
      </c>
      <c r="E421" s="2">
        <v>59809.539173625592</v>
      </c>
      <c r="F421">
        <v>97551.137953104728</v>
      </c>
      <c r="G421" s="2">
        <v>41956.273165759005</v>
      </c>
      <c r="H421">
        <v>21200</v>
      </c>
      <c r="I421" s="2">
        <v>47907.243356597799</v>
      </c>
      <c r="J421">
        <v>9539.5026534299996</v>
      </c>
      <c r="K421" s="3">
        <v>34935.993613877959</v>
      </c>
      <c r="L421">
        <v>80444.454500000007</v>
      </c>
      <c r="M421" s="1"/>
      <c r="N421" s="3" t="s">
        <v>478</v>
      </c>
      <c r="O421">
        <v>889.32</v>
      </c>
      <c r="P421">
        <v>2.9180000000000001</v>
      </c>
      <c r="Q421" s="1"/>
      <c r="S421" s="1"/>
    </row>
    <row r="422" spans="1:19" x14ac:dyDescent="0.25">
      <c r="A422" s="1"/>
      <c r="B422" s="1">
        <v>44082</v>
      </c>
      <c r="C422" s="2">
        <v>10619.764379321401</v>
      </c>
      <c r="D422">
        <v>18158.474503612</v>
      </c>
      <c r="E422" s="2">
        <v>59733.445612336007</v>
      </c>
      <c r="F422">
        <v>97866.327413373248</v>
      </c>
      <c r="G422" s="2">
        <v>42212.104099696553</v>
      </c>
      <c r="H422">
        <v>21500</v>
      </c>
      <c r="I422" s="2">
        <v>48490.292971485396</v>
      </c>
      <c r="J422">
        <v>9587.2001666971501</v>
      </c>
      <c r="K422" s="3">
        <v>34880.363050798544</v>
      </c>
      <c r="L422">
        <v>80444.454500000007</v>
      </c>
      <c r="M422" s="1"/>
      <c r="N422" s="3" t="s">
        <v>479</v>
      </c>
      <c r="O422">
        <v>890.14</v>
      </c>
      <c r="P422">
        <v>2.9140000000000001</v>
      </c>
      <c r="Q422" s="1"/>
      <c r="S422" s="1"/>
    </row>
    <row r="423" spans="1:19" x14ac:dyDescent="0.25">
      <c r="A423" s="1"/>
      <c r="B423" s="1">
        <v>44081</v>
      </c>
      <c r="C423" s="2">
        <v>10317.30273560655</v>
      </c>
      <c r="D423">
        <v>18047.97668716</v>
      </c>
      <c r="E423" s="2">
        <v>60190.006980073602</v>
      </c>
      <c r="F423">
        <v>99284.679984581555</v>
      </c>
      <c r="G423" s="2">
        <v>41359.334319904709</v>
      </c>
      <c r="H423">
        <v>21200</v>
      </c>
      <c r="I423" s="2">
        <v>47664.306017061295</v>
      </c>
      <c r="J423">
        <v>9587.2001666971501</v>
      </c>
      <c r="K423" s="3">
        <v>34935.993613877959</v>
      </c>
      <c r="L423">
        <v>81333.343500000003</v>
      </c>
      <c r="M423" s="1"/>
      <c r="N423" s="3" t="s">
        <v>480</v>
      </c>
      <c r="O423">
        <v>888.25</v>
      </c>
      <c r="P423">
        <v>2.9220000000000002</v>
      </c>
      <c r="Q423" s="1"/>
      <c r="S423" s="1"/>
    </row>
    <row r="424" spans="1:19" x14ac:dyDescent="0.25">
      <c r="A424" s="1"/>
      <c r="B424" s="1">
        <v>44078</v>
      </c>
      <c r="C424" s="2">
        <v>10350.9095849082</v>
      </c>
      <c r="D424">
        <v>18379.470136516</v>
      </c>
      <c r="E424" s="2">
        <v>60874.849031680002</v>
      </c>
      <c r="F424">
        <v>98496.706333910275</v>
      </c>
      <c r="G424" s="2">
        <v>42638.488989592479</v>
      </c>
      <c r="H424">
        <v>21850</v>
      </c>
      <c r="I424" s="2">
        <v>49850.7420728898</v>
      </c>
      <c r="J424">
        <v>9921.0827595671999</v>
      </c>
      <c r="K424" s="3">
        <v>34935.993613877959</v>
      </c>
      <c r="L424">
        <v>83555.566000000006</v>
      </c>
      <c r="M424" s="1"/>
      <c r="N424" s="3" t="s">
        <v>481</v>
      </c>
      <c r="O424">
        <v>901.54</v>
      </c>
      <c r="P424">
        <v>2.9140000000000001</v>
      </c>
      <c r="Q424" s="1"/>
      <c r="S424" s="1"/>
    </row>
    <row r="425" spans="1:19" x14ac:dyDescent="0.25">
      <c r="A425" s="1"/>
      <c r="B425" s="1">
        <v>44077</v>
      </c>
      <c r="C425" s="2">
        <v>10250.08903700325</v>
      </c>
      <c r="D425">
        <v>18416.302742</v>
      </c>
      <c r="E425" s="2">
        <v>60570.474786521598</v>
      </c>
      <c r="F425">
        <v>98260.314238708874</v>
      </c>
      <c r="G425" s="2">
        <v>42979.59690150922</v>
      </c>
      <c r="H425">
        <v>22000</v>
      </c>
      <c r="I425" s="2">
        <v>50239.441816148203</v>
      </c>
      <c r="J425">
        <v>10016.477786101499</v>
      </c>
      <c r="K425" s="3">
        <v>35158.515866195652</v>
      </c>
      <c r="L425">
        <v>84000.010500000004</v>
      </c>
      <c r="M425" s="1"/>
      <c r="N425" s="3" t="s">
        <v>482</v>
      </c>
      <c r="O425">
        <v>903.97</v>
      </c>
      <c r="P425">
        <v>2.9220000000000002</v>
      </c>
      <c r="Q425" s="1"/>
      <c r="S425" s="1"/>
    </row>
    <row r="426" spans="1:19" x14ac:dyDescent="0.25">
      <c r="A426" s="1"/>
      <c r="B426" s="1">
        <v>44075</v>
      </c>
      <c r="C426" s="2">
        <v>10149.2684890983</v>
      </c>
      <c r="D426">
        <v>18268.972320064</v>
      </c>
      <c r="E426" s="2">
        <v>59885.632734915198</v>
      </c>
      <c r="F426">
        <v>97078.353762701969</v>
      </c>
      <c r="G426" s="2">
        <v>42553.212011613301</v>
      </c>
      <c r="H426">
        <v>21700</v>
      </c>
      <c r="I426" s="2">
        <v>50045.091944518994</v>
      </c>
      <c r="J426">
        <v>9587.2001666971501</v>
      </c>
      <c r="K426" s="3">
        <v>35047.254740036806</v>
      </c>
      <c r="L426">
        <v>82400.010300000009</v>
      </c>
      <c r="M426" s="1"/>
      <c r="N426" s="3" t="s">
        <v>483</v>
      </c>
      <c r="O426">
        <v>891.73</v>
      </c>
      <c r="P426">
        <v>2.91</v>
      </c>
      <c r="Q426" s="1"/>
      <c r="S426" s="1"/>
    </row>
    <row r="427" spans="1:19" x14ac:dyDescent="0.25">
      <c r="A427" s="1"/>
      <c r="B427" s="1">
        <v>44074</v>
      </c>
      <c r="C427" s="2">
        <v>10014.8410918917</v>
      </c>
      <c r="D427">
        <v>18084.809292644</v>
      </c>
      <c r="E427" s="2">
        <v>59733.445612336007</v>
      </c>
      <c r="F427">
        <v>95344.811731225142</v>
      </c>
      <c r="G427" s="2">
        <v>42212.104099696553</v>
      </c>
      <c r="H427">
        <v>21300</v>
      </c>
      <c r="I427" s="2">
        <v>48490.292971485396</v>
      </c>
      <c r="J427">
        <v>9587.2001666971501</v>
      </c>
      <c r="K427" s="3">
        <v>35492.299244672198</v>
      </c>
      <c r="L427">
        <v>80000.010000000009</v>
      </c>
      <c r="M427" s="1"/>
      <c r="N427" s="3" t="s">
        <v>484</v>
      </c>
      <c r="O427">
        <v>881.65</v>
      </c>
      <c r="P427">
        <v>2.8730000000000002</v>
      </c>
      <c r="Q427" s="1"/>
      <c r="S427" s="1"/>
    </row>
    <row r="428" spans="1:19" x14ac:dyDescent="0.25">
      <c r="A428" s="1"/>
      <c r="B428" s="1">
        <v>44071</v>
      </c>
      <c r="C428" s="2">
        <v>10149.2684890983</v>
      </c>
      <c r="D428">
        <v>17900.646265224001</v>
      </c>
      <c r="E428" s="2">
        <v>59809.539173625592</v>
      </c>
      <c r="F428">
        <v>94005.256525083954</v>
      </c>
      <c r="G428" s="2">
        <v>42553.212011613301</v>
      </c>
      <c r="H428">
        <v>21600</v>
      </c>
      <c r="I428" s="2">
        <v>46692.556658915302</v>
      </c>
      <c r="J428">
        <v>9634.8976799643006</v>
      </c>
      <c r="K428" s="3">
        <v>35047.254740036806</v>
      </c>
      <c r="L428">
        <v>79911.121100000004</v>
      </c>
      <c r="M428" s="1"/>
      <c r="N428" s="3" t="s">
        <v>485</v>
      </c>
      <c r="O428">
        <v>878.98</v>
      </c>
      <c r="P428">
        <v>2.8820000000000001</v>
      </c>
      <c r="Q428" s="1"/>
      <c r="S428" s="1"/>
    </row>
    <row r="429" spans="1:19" x14ac:dyDescent="0.25">
      <c r="A429" s="1"/>
      <c r="B429" s="1">
        <v>44070</v>
      </c>
      <c r="C429" s="2">
        <v>10149.2684890983</v>
      </c>
      <c r="D429">
        <v>17900.646265224001</v>
      </c>
      <c r="E429" s="2">
        <v>59733.445612336007</v>
      </c>
      <c r="F429">
        <v>92350.511858674246</v>
      </c>
      <c r="G429" s="2">
        <v>42510.573522623701</v>
      </c>
      <c r="H429">
        <v>21150</v>
      </c>
      <c r="I429" s="2">
        <v>46255.269447749597</v>
      </c>
      <c r="J429">
        <v>9587.2001666971501</v>
      </c>
      <c r="K429" s="3">
        <v>34991.624176957383</v>
      </c>
      <c r="L429">
        <v>80888.899000000005</v>
      </c>
      <c r="M429" s="1"/>
      <c r="N429" s="3" t="s">
        <v>486</v>
      </c>
      <c r="O429">
        <v>874.71</v>
      </c>
      <c r="P429">
        <v>2.89</v>
      </c>
      <c r="Q429" s="1"/>
      <c r="S429" s="1"/>
    </row>
    <row r="430" spans="1:19" x14ac:dyDescent="0.25">
      <c r="A430" s="1"/>
      <c r="B430" s="1">
        <v>44069</v>
      </c>
      <c r="C430" s="2">
        <v>10115.66163979665</v>
      </c>
      <c r="D430">
        <v>17826.981054256001</v>
      </c>
      <c r="E430" s="2">
        <v>60494.381225232006</v>
      </c>
      <c r="F430">
        <v>92271.714493607142</v>
      </c>
      <c r="G430" s="2">
        <v>41274.057341925523</v>
      </c>
      <c r="H430">
        <v>21100</v>
      </c>
      <c r="I430" s="2">
        <v>46255.269447749597</v>
      </c>
      <c r="J430">
        <v>9587.2001666971501</v>
      </c>
      <c r="K430" s="3">
        <v>34935.993613877959</v>
      </c>
      <c r="L430">
        <v>80888.899000000005</v>
      </c>
      <c r="M430" s="1"/>
      <c r="N430" s="3" t="s">
        <v>487</v>
      </c>
      <c r="O430">
        <v>873.47</v>
      </c>
      <c r="P430">
        <v>2.8929999999999998</v>
      </c>
      <c r="Q430" s="1"/>
      <c r="S430" s="1"/>
    </row>
    <row r="431" spans="1:19" x14ac:dyDescent="0.25">
      <c r="A431" s="1"/>
      <c r="B431" s="1">
        <v>44068</v>
      </c>
      <c r="C431" s="2">
        <v>10082.054790495</v>
      </c>
      <c r="D431">
        <v>18084.809292644</v>
      </c>
      <c r="E431" s="2">
        <v>60570.474786521598</v>
      </c>
      <c r="F431">
        <v>92429.309223741395</v>
      </c>
      <c r="G431" s="2">
        <v>41657.803742831849</v>
      </c>
      <c r="H431">
        <v>21300</v>
      </c>
      <c r="I431" s="2">
        <v>46060.919576120396</v>
      </c>
      <c r="J431">
        <v>9539.5026534299996</v>
      </c>
      <c r="K431" s="3">
        <v>34991.624176957383</v>
      </c>
      <c r="L431">
        <v>80888.899000000005</v>
      </c>
      <c r="M431" s="1"/>
      <c r="N431" s="3" t="s">
        <v>488</v>
      </c>
      <c r="O431">
        <v>874.12</v>
      </c>
      <c r="P431">
        <v>2.8959999999999999</v>
      </c>
      <c r="Q431" s="1"/>
      <c r="S431" s="1"/>
    </row>
    <row r="432" spans="1:19" x14ac:dyDescent="0.25">
      <c r="A432" s="1"/>
      <c r="B432" s="1">
        <v>44067</v>
      </c>
      <c r="C432" s="2">
        <v>10082.054790495</v>
      </c>
      <c r="D432">
        <v>18268.972320064</v>
      </c>
      <c r="E432" s="2">
        <v>60874.849031680002</v>
      </c>
      <c r="F432">
        <v>91798.930303204383</v>
      </c>
      <c r="G432" s="2">
        <v>41316.695830915109</v>
      </c>
      <c r="H432">
        <v>20950</v>
      </c>
      <c r="I432" s="2">
        <v>45575.044897047395</v>
      </c>
      <c r="J432">
        <v>9634.8976799643006</v>
      </c>
      <c r="K432" s="3">
        <v>35047.254740036806</v>
      </c>
      <c r="L432">
        <v>79111.120999999999</v>
      </c>
      <c r="M432" s="1"/>
      <c r="N432" s="3" t="s">
        <v>489</v>
      </c>
      <c r="O432">
        <v>868.68</v>
      </c>
      <c r="P432">
        <v>2.9</v>
      </c>
      <c r="Q432" s="1"/>
      <c r="S432" s="1"/>
    </row>
    <row r="433" spans="1:19" x14ac:dyDescent="0.25">
      <c r="A433" s="1"/>
      <c r="B433" s="1">
        <v>44064</v>
      </c>
      <c r="C433" s="2">
        <v>9880.4136946851013</v>
      </c>
      <c r="D433">
        <v>17937.478870708001</v>
      </c>
      <c r="E433" s="2">
        <v>60494.381225232006</v>
      </c>
      <c r="F433">
        <v>91089.754017600208</v>
      </c>
      <c r="G433" s="2">
        <v>40421.287562133672</v>
      </c>
      <c r="H433">
        <v>20350</v>
      </c>
      <c r="I433" s="2">
        <v>44554.7080709941</v>
      </c>
      <c r="J433">
        <v>9587.2001666971501</v>
      </c>
      <c r="K433" s="3">
        <v>35047.254740036806</v>
      </c>
      <c r="L433">
        <v>76533.342900000003</v>
      </c>
      <c r="M433" s="1"/>
      <c r="N433" s="3" t="s">
        <v>490</v>
      </c>
      <c r="O433">
        <v>854.78</v>
      </c>
      <c r="P433">
        <v>2.8860000000000001</v>
      </c>
      <c r="Q433" s="1"/>
      <c r="S433" s="1"/>
    </row>
    <row r="434" spans="1:19" x14ac:dyDescent="0.25">
      <c r="A434" s="1"/>
      <c r="B434" s="1">
        <v>44063</v>
      </c>
      <c r="C434" s="2">
        <v>9645.1657495735508</v>
      </c>
      <c r="D434">
        <v>17753.315843288001</v>
      </c>
      <c r="E434" s="2">
        <v>60874.849031680002</v>
      </c>
      <c r="F434">
        <v>90774.564557331702</v>
      </c>
      <c r="G434" s="2">
        <v>40122.818139206523</v>
      </c>
      <c r="H434">
        <v>20000</v>
      </c>
      <c r="I434" s="2">
        <v>44020.24592401379</v>
      </c>
      <c r="J434">
        <v>9539.5026534299996</v>
      </c>
      <c r="K434" s="3">
        <v>34991.624176957383</v>
      </c>
      <c r="L434">
        <v>76444.453999999998</v>
      </c>
      <c r="M434" s="1"/>
      <c r="N434" s="3" t="s">
        <v>491</v>
      </c>
      <c r="O434">
        <v>848.21</v>
      </c>
      <c r="P434">
        <v>2.9020000000000001</v>
      </c>
      <c r="Q434" s="1"/>
      <c r="S434" s="1"/>
    </row>
    <row r="435" spans="1:19" x14ac:dyDescent="0.25">
      <c r="A435" s="1"/>
      <c r="B435" s="1">
        <v>44062</v>
      </c>
      <c r="C435" s="2">
        <v>9779.5931467801511</v>
      </c>
      <c r="D435">
        <v>17863.813659740001</v>
      </c>
      <c r="E435" s="2">
        <v>60874.849031680002</v>
      </c>
      <c r="F435">
        <v>90853.361922398835</v>
      </c>
      <c r="G435" s="2">
        <v>39952.264183248153</v>
      </c>
      <c r="H435">
        <v>20200</v>
      </c>
      <c r="I435" s="2">
        <v>44020.24592401379</v>
      </c>
      <c r="J435">
        <v>9730.2927064985997</v>
      </c>
      <c r="K435" s="3">
        <v>35214.146429275075</v>
      </c>
      <c r="L435">
        <v>76888.89850000001</v>
      </c>
      <c r="M435" s="1"/>
      <c r="N435" s="3" t="s">
        <v>492</v>
      </c>
      <c r="O435">
        <v>851.21</v>
      </c>
      <c r="P435">
        <v>2.8940000000000001</v>
      </c>
      <c r="Q435" s="1"/>
      <c r="S435" s="1"/>
    </row>
    <row r="436" spans="1:19" x14ac:dyDescent="0.25">
      <c r="A436" s="1"/>
      <c r="B436" s="1">
        <v>44061</v>
      </c>
      <c r="C436" s="2">
        <v>9678.7725988752009</v>
      </c>
      <c r="D436">
        <v>17790.148448771997</v>
      </c>
      <c r="E436" s="2">
        <v>60570.474786521598</v>
      </c>
      <c r="F436">
        <v>91089.754017600208</v>
      </c>
      <c r="G436" s="2">
        <v>39952.264183248153</v>
      </c>
      <c r="H436">
        <v>20050</v>
      </c>
      <c r="I436" s="2">
        <v>43340.021373311596</v>
      </c>
      <c r="J436">
        <v>9425.0286215888391</v>
      </c>
      <c r="K436" s="3">
        <v>35214.146429275075</v>
      </c>
      <c r="L436">
        <v>76888.89850000001</v>
      </c>
      <c r="M436" s="1"/>
      <c r="N436" s="3" t="s">
        <v>493</v>
      </c>
      <c r="O436">
        <v>846.43</v>
      </c>
      <c r="P436">
        <v>2.8879999999999999</v>
      </c>
      <c r="Q436" s="1"/>
      <c r="S436" s="1"/>
    </row>
    <row r="437" spans="1:19" x14ac:dyDescent="0.25">
      <c r="A437" s="1"/>
      <c r="B437" s="1">
        <v>44060</v>
      </c>
      <c r="C437" s="2">
        <v>9745.986297478501</v>
      </c>
      <c r="D437">
        <v>17900.646265224001</v>
      </c>
      <c r="E437" s="2">
        <v>60646.568347811197</v>
      </c>
      <c r="F437">
        <v>92192.917128540023</v>
      </c>
      <c r="G437" s="2">
        <v>40080.179650216931</v>
      </c>
      <c r="H437">
        <v>20100</v>
      </c>
      <c r="I437" s="2">
        <v>44214.595795642999</v>
      </c>
      <c r="J437">
        <v>9405.9496162819796</v>
      </c>
      <c r="K437" s="3">
        <v>35214.146429275075</v>
      </c>
      <c r="L437">
        <v>77955.565300000002</v>
      </c>
      <c r="M437" s="1"/>
      <c r="N437" s="3" t="s">
        <v>494</v>
      </c>
      <c r="O437">
        <v>850.15</v>
      </c>
      <c r="P437">
        <v>2.8879999999999999</v>
      </c>
      <c r="Q437" s="1"/>
      <c r="S437" s="1"/>
    </row>
    <row r="438" spans="1:19" x14ac:dyDescent="0.25">
      <c r="A438" s="1"/>
      <c r="B438" s="1">
        <v>44057</v>
      </c>
      <c r="C438" s="2">
        <v>9813.1999960818011</v>
      </c>
      <c r="D438">
        <v>17753.315843288001</v>
      </c>
      <c r="E438" s="2">
        <v>60646.568347811197</v>
      </c>
      <c r="F438">
        <v>91956.525033338621</v>
      </c>
      <c r="G438" s="2">
        <v>39909.605398337808</v>
      </c>
      <c r="H438">
        <v>19800</v>
      </c>
      <c r="I438" s="2">
        <v>44554.7080709941</v>
      </c>
      <c r="J438">
        <v>9529.9631507765698</v>
      </c>
      <c r="K438" s="3">
        <v>35102.885303116236</v>
      </c>
      <c r="L438">
        <v>77688.8986</v>
      </c>
      <c r="M438" s="1"/>
      <c r="N438" s="3" t="s">
        <v>495</v>
      </c>
      <c r="O438">
        <v>850.74</v>
      </c>
      <c r="P438">
        <v>2.8889999999999998</v>
      </c>
      <c r="Q438" s="1"/>
      <c r="S438" s="1"/>
    </row>
    <row r="439" spans="1:19" x14ac:dyDescent="0.25">
      <c r="A439" s="1"/>
      <c r="B439" s="1">
        <v>44056</v>
      </c>
      <c r="C439" s="2">
        <v>9981.2342425900497</v>
      </c>
      <c r="D439">
        <v>18047.97668716</v>
      </c>
      <c r="E439" s="2">
        <v>60418.287663942407</v>
      </c>
      <c r="F439">
        <v>91720.132938137249</v>
      </c>
      <c r="G439" s="2">
        <v>40034.844745822127</v>
      </c>
      <c r="H439">
        <v>19800</v>
      </c>
      <c r="I439" s="2">
        <v>45623.632364954698</v>
      </c>
      <c r="J439">
        <v>9482.2656375094193</v>
      </c>
      <c r="K439" s="3">
        <v>35659.190933910468</v>
      </c>
      <c r="L439">
        <v>78222.232000000004</v>
      </c>
      <c r="M439" s="1"/>
      <c r="N439" s="3" t="s">
        <v>496</v>
      </c>
      <c r="O439">
        <v>855.05</v>
      </c>
      <c r="P439">
        <v>2.8969999999999998</v>
      </c>
      <c r="Q439" s="1"/>
      <c r="S439" s="1"/>
    </row>
    <row r="440" spans="1:19" x14ac:dyDescent="0.25">
      <c r="A440" s="1"/>
      <c r="B440" s="1">
        <v>44055</v>
      </c>
      <c r="C440" s="2">
        <v>9846.8068453834512</v>
      </c>
      <c r="D440">
        <v>17900.646265224001</v>
      </c>
      <c r="E440" s="2">
        <v>60418.287663942407</v>
      </c>
      <c r="F440">
        <v>91089.754017600208</v>
      </c>
      <c r="G440" s="2">
        <v>39659.126703369155</v>
      </c>
      <c r="H440">
        <v>19650</v>
      </c>
      <c r="I440" s="2">
        <v>44166.008327735697</v>
      </c>
      <c r="J440">
        <v>9281.9360817873894</v>
      </c>
      <c r="K440" s="3">
        <v>35826.082623148737</v>
      </c>
      <c r="L440">
        <v>77688.8986</v>
      </c>
      <c r="M440" s="1"/>
      <c r="N440" s="3" t="s">
        <v>497</v>
      </c>
      <c r="O440">
        <v>846.92</v>
      </c>
      <c r="P440">
        <v>2.867</v>
      </c>
      <c r="Q440" s="1"/>
      <c r="S440" s="1"/>
    </row>
    <row r="441" spans="1:19" x14ac:dyDescent="0.25">
      <c r="A441" s="1"/>
      <c r="B441" s="1">
        <v>44054</v>
      </c>
      <c r="C441" s="2">
        <v>9880.4136946851013</v>
      </c>
      <c r="D441">
        <v>17863.813659740001</v>
      </c>
      <c r="E441" s="2">
        <v>60418.287663942407</v>
      </c>
      <c r="F441">
        <v>90222.983001861794</v>
      </c>
      <c r="G441" s="2">
        <v>39241.662211754745</v>
      </c>
      <c r="H441">
        <v>19450</v>
      </c>
      <c r="I441" s="2">
        <v>43971.658456106496</v>
      </c>
      <c r="J441">
        <v>9148.3830446393695</v>
      </c>
      <c r="K441" s="3">
        <v>35992.974312387007</v>
      </c>
      <c r="L441">
        <v>77777.787500000006</v>
      </c>
      <c r="M441" s="1"/>
      <c r="N441" s="3" t="s">
        <v>498</v>
      </c>
      <c r="O441">
        <v>843.08</v>
      </c>
      <c r="P441">
        <v>2.8769999999999998</v>
      </c>
      <c r="Q441" s="1"/>
      <c r="S441" s="1"/>
    </row>
    <row r="442" spans="1:19" x14ac:dyDescent="0.25">
      <c r="A442" s="1"/>
      <c r="B442" s="1">
        <v>44053</v>
      </c>
      <c r="C442" s="2">
        <v>9678.7725988752009</v>
      </c>
      <c r="D442">
        <v>17900.646265224001</v>
      </c>
      <c r="E442" s="2">
        <v>60570.474786521598</v>
      </c>
      <c r="F442">
        <v>90222.983001861794</v>
      </c>
      <c r="G442" s="2">
        <v>39408.648008400509</v>
      </c>
      <c r="H442">
        <v>19400</v>
      </c>
      <c r="I442" s="2">
        <v>44117.420859828395</v>
      </c>
      <c r="J442">
        <v>9215.1595632133794</v>
      </c>
      <c r="K442" s="3">
        <v>36048.60487546643</v>
      </c>
      <c r="L442">
        <v>78400.0098</v>
      </c>
      <c r="M442" s="1"/>
      <c r="N442" s="3" t="s">
        <v>499</v>
      </c>
      <c r="O442">
        <v>843.2</v>
      </c>
      <c r="P442">
        <v>2.8690000000000002</v>
      </c>
      <c r="Q442" s="1"/>
      <c r="S442" s="1"/>
    </row>
    <row r="443" spans="1:19" x14ac:dyDescent="0.25">
      <c r="A443" s="1"/>
      <c r="B443" s="1">
        <v>44050</v>
      </c>
      <c r="C443" s="2">
        <v>9577.9520509702506</v>
      </c>
      <c r="D443">
        <v>17826.981054256001</v>
      </c>
      <c r="E443" s="2">
        <v>60570.474786521598</v>
      </c>
      <c r="F443">
        <v>91010.956652533088</v>
      </c>
      <c r="G443" s="2">
        <v>39325.155110077627</v>
      </c>
      <c r="H443">
        <v>19150</v>
      </c>
      <c r="I443" s="2">
        <v>43631.546180755402</v>
      </c>
      <c r="J443">
        <v>8967.1324942242009</v>
      </c>
      <c r="K443" s="3">
        <v>35937.343749307583</v>
      </c>
      <c r="L443">
        <v>77777.787500000006</v>
      </c>
      <c r="M443" s="1"/>
      <c r="N443" s="3" t="s">
        <v>500</v>
      </c>
      <c r="O443">
        <v>841.46</v>
      </c>
      <c r="P443">
        <v>2.8849999999999998</v>
      </c>
      <c r="Q443" s="1"/>
      <c r="S443" s="1"/>
    </row>
    <row r="444" spans="1:19" x14ac:dyDescent="0.25">
      <c r="A444" s="1"/>
      <c r="B444" s="1">
        <v>44049</v>
      </c>
      <c r="C444" s="2">
        <v>9645.1657495735508</v>
      </c>
      <c r="D444">
        <v>17716.483237804001</v>
      </c>
      <c r="E444" s="2">
        <v>60570.474786521598</v>
      </c>
      <c r="F444">
        <v>90459.375097063195</v>
      </c>
      <c r="G444" s="2">
        <v>39074.676415108981</v>
      </c>
      <c r="H444">
        <v>19200</v>
      </c>
      <c r="I444" s="2">
        <v>44068.8333919211</v>
      </c>
      <c r="J444">
        <v>9014.8300074913495</v>
      </c>
      <c r="K444" s="3">
        <v>36104.235438545853</v>
      </c>
      <c r="L444">
        <v>77777.787500000006</v>
      </c>
      <c r="M444" s="1"/>
      <c r="N444" s="3" t="s">
        <v>501</v>
      </c>
      <c r="O444">
        <v>840.04</v>
      </c>
      <c r="P444">
        <v>2.871</v>
      </c>
      <c r="Q444" s="1"/>
      <c r="S444" s="1"/>
    </row>
    <row r="445" spans="1:19" x14ac:dyDescent="0.25">
      <c r="A445" s="1"/>
      <c r="B445" s="1">
        <v>44048</v>
      </c>
      <c r="C445" s="2">
        <v>9745.986297478501</v>
      </c>
      <c r="D445">
        <v>17753.315843288001</v>
      </c>
      <c r="E445" s="2">
        <v>60570.474786521598</v>
      </c>
      <c r="F445">
        <v>88331.846240250728</v>
      </c>
      <c r="G445" s="2">
        <v>39241.662211754745</v>
      </c>
      <c r="H445">
        <v>19450</v>
      </c>
      <c r="I445" s="2">
        <v>44700.470474715999</v>
      </c>
      <c r="J445">
        <v>9100.6855313722208</v>
      </c>
      <c r="K445" s="3">
        <v>36048.60487546643</v>
      </c>
      <c r="L445">
        <v>77333.343000000008</v>
      </c>
      <c r="M445" s="1"/>
      <c r="N445" s="3" t="s">
        <v>502</v>
      </c>
      <c r="O445">
        <v>837.8</v>
      </c>
      <c r="P445">
        <v>2.86</v>
      </c>
      <c r="Q445" s="1"/>
      <c r="S445" s="1"/>
    </row>
    <row r="446" spans="1:19" x14ac:dyDescent="0.25">
      <c r="A446" s="1"/>
      <c r="B446" s="1">
        <v>44047</v>
      </c>
      <c r="C446" s="2">
        <v>9645.1657495735508</v>
      </c>
      <c r="D446">
        <v>16942.998522639999</v>
      </c>
      <c r="E446" s="2">
        <v>60113.913418783995</v>
      </c>
      <c r="F446">
        <v>87701.467319713702</v>
      </c>
      <c r="G446" s="2">
        <v>38865.944169301772</v>
      </c>
      <c r="H446">
        <v>18850</v>
      </c>
      <c r="I446" s="2">
        <v>44020.24592401379</v>
      </c>
      <c r="J446">
        <v>8909.8954783036206</v>
      </c>
      <c r="K446" s="3">
        <v>35992.974312387007</v>
      </c>
      <c r="L446">
        <v>78222.232000000004</v>
      </c>
      <c r="M446" s="1"/>
      <c r="N446" s="3" t="s">
        <v>503</v>
      </c>
      <c r="O446">
        <v>827.57</v>
      </c>
      <c r="P446">
        <v>2.9009999999999998</v>
      </c>
      <c r="Q446" s="1"/>
      <c r="S446" s="1"/>
    </row>
    <row r="447" spans="1:19" x14ac:dyDescent="0.25">
      <c r="A447" s="1"/>
      <c r="B447" s="1">
        <v>44046</v>
      </c>
      <c r="C447" s="2">
        <v>9477.1315030653004</v>
      </c>
      <c r="D447">
        <v>16869.333311671999</v>
      </c>
      <c r="E447" s="2">
        <v>59733.445612336007</v>
      </c>
      <c r="F447">
        <v>86046.722653303994</v>
      </c>
      <c r="G447" s="2">
        <v>38323.240330203043</v>
      </c>
      <c r="H447">
        <v>18600</v>
      </c>
      <c r="I447" s="2">
        <v>41979.5722719072</v>
      </c>
      <c r="J447">
        <v>8824.0399544227494</v>
      </c>
      <c r="K447" s="3">
        <v>35770.452060069314</v>
      </c>
      <c r="L447">
        <v>77866.676399999997</v>
      </c>
      <c r="M447" s="1"/>
      <c r="N447" s="3" t="s">
        <v>504</v>
      </c>
      <c r="O447">
        <v>814.65</v>
      </c>
      <c r="P447">
        <v>2.97</v>
      </c>
      <c r="Q447" s="1"/>
      <c r="S447" s="1"/>
    </row>
    <row r="448" spans="1:19" x14ac:dyDescent="0.25">
      <c r="A448" s="1"/>
      <c r="B448" s="1">
        <v>44043</v>
      </c>
      <c r="C448" s="2">
        <v>9107.4561607471496</v>
      </c>
      <c r="D448">
        <v>15985.350780056</v>
      </c>
      <c r="E448" s="2">
        <v>59124.697122019192</v>
      </c>
      <c r="F448">
        <v>84313.180621827181</v>
      </c>
      <c r="G448" s="2">
        <v>37154.339753682681</v>
      </c>
      <c r="H448">
        <v>18150</v>
      </c>
      <c r="I448" s="2">
        <v>39258.674069098393</v>
      </c>
      <c r="J448">
        <v>8728.6449278884484</v>
      </c>
      <c r="K448" s="3">
        <v>36215.496564704699</v>
      </c>
      <c r="L448">
        <v>77777.787500000006</v>
      </c>
      <c r="M448" s="1"/>
      <c r="N448" s="3" t="s">
        <v>505</v>
      </c>
      <c r="O448">
        <v>798.39</v>
      </c>
      <c r="P448">
        <v>2.9660000000000002</v>
      </c>
      <c r="Q448" s="1"/>
      <c r="S448" s="1"/>
    </row>
    <row r="449" spans="1:19" x14ac:dyDescent="0.25">
      <c r="A449" s="1"/>
      <c r="B449" s="1">
        <v>44042</v>
      </c>
      <c r="C449" s="2">
        <v>9241.8835579537517</v>
      </c>
      <c r="D449">
        <v>16280.011623928001</v>
      </c>
      <c r="E449" s="2">
        <v>58287.667947833594</v>
      </c>
      <c r="F449">
        <v>85889.127923169741</v>
      </c>
      <c r="G449" s="2">
        <v>37697.043592781425</v>
      </c>
      <c r="H449">
        <v>18600</v>
      </c>
      <c r="I449" s="2">
        <v>39453.023940727602</v>
      </c>
      <c r="J449">
        <v>8881.2769703433296</v>
      </c>
      <c r="K449" s="3">
        <v>35659.190933910468</v>
      </c>
      <c r="L449">
        <v>75644.453900000008</v>
      </c>
      <c r="M449" s="1"/>
      <c r="N449" s="3" t="s">
        <v>506</v>
      </c>
      <c r="O449">
        <v>801.13</v>
      </c>
      <c r="P449">
        <v>2.9870000000000001</v>
      </c>
      <c r="Q449" s="1"/>
      <c r="S449" s="1"/>
    </row>
    <row r="450" spans="1:19" x14ac:dyDescent="0.25">
      <c r="A450" s="1"/>
      <c r="B450" s="1">
        <v>44041</v>
      </c>
      <c r="C450" s="2">
        <v>9107.4561607471496</v>
      </c>
      <c r="D450">
        <v>16022.183385540002</v>
      </c>
      <c r="E450" s="2">
        <v>56309.235354304001</v>
      </c>
      <c r="F450">
        <v>83525.206971155902</v>
      </c>
      <c r="G450" s="2">
        <v>37196.086202844119</v>
      </c>
      <c r="H450">
        <v>18150</v>
      </c>
      <c r="I450" s="2">
        <v>38967.149261654595</v>
      </c>
      <c r="J450">
        <v>8776.3424411555989</v>
      </c>
      <c r="K450" s="3">
        <v>35325.407555433929</v>
      </c>
      <c r="L450">
        <v>74222.231500000009</v>
      </c>
      <c r="M450" s="1"/>
      <c r="N450" s="3" t="s">
        <v>507</v>
      </c>
      <c r="O450">
        <v>790.84</v>
      </c>
      <c r="P450">
        <v>3.0569999999999999</v>
      </c>
      <c r="Q450" s="1"/>
      <c r="S450" s="1"/>
    </row>
    <row r="451" spans="1:19" x14ac:dyDescent="0.25">
      <c r="A451" s="1"/>
      <c r="B451" s="1">
        <v>44040</v>
      </c>
      <c r="C451" s="2">
        <v>9544.3452016686006</v>
      </c>
      <c r="D451">
        <v>16533.734240236859</v>
      </c>
      <c r="E451" s="2">
        <v>57678.919457516793</v>
      </c>
      <c r="F451">
        <v>86598.304208773916</v>
      </c>
      <c r="G451" s="2">
        <v>38156.254533557272</v>
      </c>
      <c r="H451">
        <v>18750</v>
      </c>
      <c r="I451" s="2">
        <v>40716.298106317394</v>
      </c>
      <c r="J451">
        <v>8881.2769703433296</v>
      </c>
      <c r="K451" s="3">
        <v>35381.038118513352</v>
      </c>
      <c r="L451">
        <v>75733.342799999999</v>
      </c>
      <c r="M451" s="1"/>
      <c r="N451" s="3" t="s">
        <v>508</v>
      </c>
      <c r="O451">
        <v>813.36</v>
      </c>
      <c r="P451">
        <v>2.948</v>
      </c>
      <c r="Q451" s="1"/>
      <c r="S451" s="1"/>
    </row>
    <row r="452" spans="1:19" x14ac:dyDescent="0.25">
      <c r="A452" s="1"/>
      <c r="B452" s="1">
        <v>44039</v>
      </c>
      <c r="C452" s="2">
        <v>8939.4219142389011</v>
      </c>
      <c r="D452">
        <v>15687.400494849961</v>
      </c>
      <c r="E452" s="2">
        <v>53950.334954326398</v>
      </c>
      <c r="F452">
        <v>81476.475479410583</v>
      </c>
      <c r="G452" s="2">
        <v>36486.396567099633</v>
      </c>
      <c r="H452">
        <v>18150</v>
      </c>
      <c r="I452" s="2">
        <v>39404.436472820293</v>
      </c>
      <c r="J452">
        <v>8394.7623350183985</v>
      </c>
      <c r="K452" s="3">
        <v>34935.993613877959</v>
      </c>
      <c r="L452">
        <v>75555.565000000002</v>
      </c>
      <c r="M452" s="1"/>
      <c r="N452" s="3" t="s">
        <v>509</v>
      </c>
      <c r="O452">
        <v>785.17</v>
      </c>
      <c r="P452">
        <v>2.907</v>
      </c>
      <c r="Q452" s="1"/>
      <c r="S452" s="1"/>
    </row>
    <row r="453" spans="1:19" x14ac:dyDescent="0.25">
      <c r="A453" s="1"/>
      <c r="B453" s="1">
        <v>44036</v>
      </c>
      <c r="C453" s="2">
        <v>9611.5589002719007</v>
      </c>
      <c r="D453">
        <v>16231.472188312968</v>
      </c>
      <c r="E453" s="2">
        <v>57831.106580095999</v>
      </c>
      <c r="F453">
        <v>87543.872589579449</v>
      </c>
      <c r="G453" s="2">
        <v>38323.240330203043</v>
      </c>
      <c r="H453">
        <v>19500</v>
      </c>
      <c r="I453" s="2">
        <v>42368.272015165596</v>
      </c>
      <c r="J453">
        <v>8881.2769703433296</v>
      </c>
      <c r="K453" s="3">
        <v>34991.624176957383</v>
      </c>
      <c r="L453">
        <v>78222.232000000004</v>
      </c>
      <c r="M453" s="1"/>
      <c r="N453" s="3" t="s">
        <v>510</v>
      </c>
      <c r="O453">
        <v>829.16</v>
      </c>
      <c r="P453">
        <v>2.8860000000000001</v>
      </c>
      <c r="Q453" s="1"/>
      <c r="S453" s="1"/>
    </row>
    <row r="454" spans="1:19" x14ac:dyDescent="0.25">
      <c r="A454" s="1"/>
      <c r="B454" s="1">
        <v>44035</v>
      </c>
      <c r="C454" s="2">
        <v>10014.8410918917</v>
      </c>
      <c r="D454">
        <v>17047.579728507473</v>
      </c>
      <c r="E454" s="2">
        <v>59961.726296204797</v>
      </c>
      <c r="F454">
        <v>89986.590906660422</v>
      </c>
      <c r="G454" s="2">
        <v>39867.858949176363</v>
      </c>
      <c r="H454">
        <v>20300</v>
      </c>
      <c r="I454" s="2">
        <v>44603.295538901395</v>
      </c>
      <c r="J454">
        <v>9205.6200605599497</v>
      </c>
      <c r="K454" s="3">
        <v>35047.254740036806</v>
      </c>
      <c r="L454">
        <v>80000.010000000009</v>
      </c>
      <c r="M454" s="1"/>
      <c r="N454" s="3" t="s">
        <v>511</v>
      </c>
      <c r="O454">
        <v>856.75</v>
      </c>
      <c r="P454">
        <v>2.9089999999999998</v>
      </c>
      <c r="Q454" s="1"/>
      <c r="S454" s="1"/>
    </row>
    <row r="455" spans="1:19" x14ac:dyDescent="0.25">
      <c r="A455" s="1"/>
      <c r="B455" s="1">
        <v>44034</v>
      </c>
      <c r="C455" s="2">
        <v>10115.66163979665</v>
      </c>
      <c r="D455">
        <v>16987.127318122693</v>
      </c>
      <c r="E455" s="2">
        <v>58972.509999440001</v>
      </c>
      <c r="F455">
        <v>89907.793541593303</v>
      </c>
      <c r="G455" s="2">
        <v>39575.633805046273</v>
      </c>
      <c r="H455">
        <v>20250</v>
      </c>
      <c r="I455" s="2">
        <v>44700.470474715999</v>
      </c>
      <c r="J455">
        <v>9281.9360817873894</v>
      </c>
      <c r="K455" s="3">
        <v>34880.363050798544</v>
      </c>
      <c r="L455">
        <v>79822.232199999999</v>
      </c>
      <c r="M455" s="1"/>
      <c r="N455" s="3" t="s">
        <v>512</v>
      </c>
      <c r="O455">
        <v>855.08</v>
      </c>
      <c r="P455">
        <v>2.867</v>
      </c>
      <c r="Q455" s="1"/>
      <c r="S455" s="1"/>
    </row>
    <row r="456" spans="1:19" x14ac:dyDescent="0.25">
      <c r="A456" s="1"/>
      <c r="B456" s="1">
        <v>44033</v>
      </c>
      <c r="C456" s="2">
        <v>10250.08903700325</v>
      </c>
      <c r="D456">
        <v>16987.127318122693</v>
      </c>
      <c r="E456" s="2">
        <v>59961.726296204797</v>
      </c>
      <c r="F456">
        <v>91404.943477868714</v>
      </c>
      <c r="G456" s="2">
        <v>39909.605398337808</v>
      </c>
      <c r="H456">
        <v>20500</v>
      </c>
      <c r="I456" s="2">
        <v>45380.695025418201</v>
      </c>
      <c r="J456">
        <v>9367.7916056682589</v>
      </c>
      <c r="K456" s="3">
        <v>34657.840798480844</v>
      </c>
      <c r="L456">
        <v>80177.787800000006</v>
      </c>
      <c r="M456" s="1"/>
      <c r="N456" s="3" t="s">
        <v>513</v>
      </c>
      <c r="O456">
        <v>861.69</v>
      </c>
      <c r="P456">
        <v>2.8969999999999998</v>
      </c>
      <c r="Q456" s="1"/>
      <c r="S456" s="1"/>
    </row>
    <row r="457" spans="1:19" x14ac:dyDescent="0.25">
      <c r="A457" s="1"/>
      <c r="B457" s="1">
        <v>44032</v>
      </c>
      <c r="C457" s="2">
        <v>10384.516434209851</v>
      </c>
      <c r="D457">
        <v>16926.674907737914</v>
      </c>
      <c r="E457" s="2">
        <v>60266.100541363201</v>
      </c>
      <c r="F457">
        <v>91168.551382667327</v>
      </c>
      <c r="G457" s="2">
        <v>39575.633805046273</v>
      </c>
      <c r="H457">
        <v>20500</v>
      </c>
      <c r="I457" s="2">
        <v>45769.394768676597</v>
      </c>
      <c r="J457">
        <v>9405.9496162819796</v>
      </c>
      <c r="K457" s="3">
        <v>34379.687983083728</v>
      </c>
      <c r="L457">
        <v>80177.787800000006</v>
      </c>
      <c r="M457" s="1"/>
      <c r="N457" s="3" t="s">
        <v>514</v>
      </c>
      <c r="O457">
        <v>861.4</v>
      </c>
      <c r="P457">
        <v>2.9009999999999998</v>
      </c>
      <c r="Q457" s="1"/>
      <c r="S457" s="1"/>
    </row>
    <row r="458" spans="1:19" x14ac:dyDescent="0.25">
      <c r="A458" s="1"/>
      <c r="B458" s="1">
        <v>44029</v>
      </c>
      <c r="C458" s="2">
        <v>10552.553369266045</v>
      </c>
      <c r="D458">
        <v>17259.163164854199</v>
      </c>
      <c r="E458" s="2">
        <v>61255.31683812799</v>
      </c>
      <c r="F458">
        <v>92035.322398405755</v>
      </c>
      <c r="G458" s="2">
        <v>40160.084093306454</v>
      </c>
      <c r="H458">
        <v>20600</v>
      </c>
      <c r="I458" s="2">
        <v>46984.081466359101</v>
      </c>
      <c r="J458">
        <v>9539.5026534299996</v>
      </c>
      <c r="K458" s="3">
        <v>34435.318546163151</v>
      </c>
      <c r="L458">
        <v>81333.343500000003</v>
      </c>
      <c r="M458" s="1"/>
      <c r="N458" s="3" t="s">
        <v>515</v>
      </c>
      <c r="O458">
        <v>872.02</v>
      </c>
      <c r="P458">
        <v>2.8809999999999998</v>
      </c>
      <c r="Q458" s="1"/>
      <c r="S458" s="1"/>
    </row>
    <row r="459" spans="1:19" x14ac:dyDescent="0.25">
      <c r="A459" s="1"/>
      <c r="B459" s="1">
        <v>44028</v>
      </c>
      <c r="C459" s="2">
        <v>10489.364426935108</v>
      </c>
      <c r="D459">
        <v>17289.389370046585</v>
      </c>
      <c r="E459" s="2">
        <v>62016.252451023996</v>
      </c>
      <c r="F459">
        <v>92586.903953875648</v>
      </c>
      <c r="G459" s="2">
        <v>40577.548584920864</v>
      </c>
      <c r="H459">
        <v>21000</v>
      </c>
      <c r="I459" s="2">
        <v>46643.969191007993</v>
      </c>
      <c r="J459">
        <v>9634.8976799643006</v>
      </c>
      <c r="K459" s="3">
        <v>34546.57967232199</v>
      </c>
      <c r="L459">
        <v>82666.677000000011</v>
      </c>
      <c r="M459" s="1"/>
      <c r="N459" s="3" t="s">
        <v>516</v>
      </c>
      <c r="O459">
        <v>876.83</v>
      </c>
      <c r="P459">
        <v>2.891</v>
      </c>
      <c r="Q459" s="1"/>
      <c r="S459" s="1"/>
    </row>
    <row r="460" spans="1:19" x14ac:dyDescent="0.25">
      <c r="A460" s="1"/>
      <c r="B460" s="1">
        <v>44027</v>
      </c>
      <c r="C460" s="2">
        <v>10457.769955769641</v>
      </c>
      <c r="D460">
        <v>16956.901112930303</v>
      </c>
      <c r="E460" s="2">
        <v>61711.8782058656</v>
      </c>
      <c r="F460">
        <v>91404.943477868714</v>
      </c>
      <c r="G460" s="2">
        <v>40577.548584920864</v>
      </c>
      <c r="H460">
        <v>20600</v>
      </c>
      <c r="I460" s="2">
        <v>46498.206787286093</v>
      </c>
      <c r="J460">
        <v>9539.5026534299996</v>
      </c>
      <c r="K460" s="3">
        <v>34824.732487719113</v>
      </c>
      <c r="L460">
        <v>80444.454500000007</v>
      </c>
      <c r="M460" s="1"/>
      <c r="N460" s="3" t="s">
        <v>517</v>
      </c>
      <c r="O460">
        <v>869.91</v>
      </c>
      <c r="P460">
        <v>2.83</v>
      </c>
      <c r="Q460" s="1"/>
      <c r="S460" s="1"/>
    </row>
    <row r="461" spans="1:19" x14ac:dyDescent="0.25">
      <c r="A461" s="1"/>
      <c r="B461" s="1">
        <v>44026</v>
      </c>
      <c r="C461" s="2">
        <v>10552.553369266045</v>
      </c>
      <c r="D461">
        <v>16866.222497353137</v>
      </c>
      <c r="E461" s="2">
        <v>61255.31683812799</v>
      </c>
      <c r="F461">
        <v>90774.564557331702</v>
      </c>
      <c r="G461" s="2">
        <v>40535.802135759426</v>
      </c>
      <c r="H461">
        <v>20100</v>
      </c>
      <c r="I461" s="2">
        <v>46206.681979842295</v>
      </c>
      <c r="J461">
        <v>9587.2001666971501</v>
      </c>
      <c r="K461" s="3">
        <v>34657.840798480844</v>
      </c>
      <c r="L461">
        <v>81155.565700000006</v>
      </c>
      <c r="M461" s="1"/>
      <c r="N461" s="3" t="s">
        <v>518</v>
      </c>
      <c r="O461">
        <v>868.11</v>
      </c>
      <c r="P461">
        <v>2.8439999999999999</v>
      </c>
      <c r="Q461" s="1"/>
      <c r="S461" s="1"/>
    </row>
    <row r="462" spans="1:19" x14ac:dyDescent="0.25">
      <c r="A462" s="1"/>
      <c r="B462" s="1">
        <v>44025</v>
      </c>
      <c r="C462" s="2">
        <v>10078.636301784038</v>
      </c>
      <c r="D462">
        <v>16715.091471391195</v>
      </c>
      <c r="E462" s="2">
        <v>60190.006980073602</v>
      </c>
      <c r="F462">
        <v>90459.375097063195</v>
      </c>
      <c r="G462" s="2">
        <v>40619.295034082308</v>
      </c>
      <c r="H462">
        <v>20300</v>
      </c>
      <c r="I462" s="2">
        <v>46158.094511935</v>
      </c>
      <c r="J462">
        <v>9587.2001666971501</v>
      </c>
      <c r="K462" s="3">
        <v>35047.254740036806</v>
      </c>
      <c r="L462">
        <v>81155.565700000006</v>
      </c>
      <c r="M462" s="1"/>
      <c r="N462" s="3" t="s">
        <v>519</v>
      </c>
      <c r="O462">
        <v>868.72</v>
      </c>
      <c r="P462">
        <v>2.911</v>
      </c>
      <c r="Q462" s="1"/>
      <c r="S462" s="1"/>
    </row>
    <row r="463" spans="1:19" x14ac:dyDescent="0.25">
      <c r="A463" s="1"/>
      <c r="B463" s="1">
        <v>44022</v>
      </c>
      <c r="C463" s="2">
        <v>10078.636301784038</v>
      </c>
      <c r="D463">
        <v>16775.543881775971</v>
      </c>
      <c r="E463" s="2">
        <v>60418.287663942407</v>
      </c>
      <c r="F463">
        <v>90853.361922398835</v>
      </c>
      <c r="G463" s="2">
        <v>39909.605398337808</v>
      </c>
      <c r="H463">
        <v>20450</v>
      </c>
      <c r="I463" s="2">
        <v>46546.794255193403</v>
      </c>
      <c r="J463">
        <v>9587.2001666971501</v>
      </c>
      <c r="K463" s="3">
        <v>35381.038118513352</v>
      </c>
      <c r="L463">
        <v>81244.454599999997</v>
      </c>
      <c r="M463" s="1"/>
      <c r="N463" s="3" t="s">
        <v>520</v>
      </c>
      <c r="O463">
        <v>871.21</v>
      </c>
      <c r="P463">
        <v>2.919</v>
      </c>
      <c r="Q463" s="1"/>
      <c r="S463" s="1"/>
    </row>
    <row r="464" spans="1:19" x14ac:dyDescent="0.25">
      <c r="A464" s="1"/>
      <c r="B464" s="1">
        <v>44021</v>
      </c>
      <c r="C464" s="2">
        <v>10015.447359453103</v>
      </c>
      <c r="D464">
        <v>17017.353523315083</v>
      </c>
      <c r="E464" s="2">
        <v>61483.597521996795</v>
      </c>
      <c r="F464">
        <v>91326.146112801594</v>
      </c>
      <c r="G464" s="2">
        <v>40368.816339113662</v>
      </c>
      <c r="H464">
        <v>20950</v>
      </c>
      <c r="I464" s="2">
        <v>46401.031851471496</v>
      </c>
      <c r="J464">
        <v>9520.4236481231401</v>
      </c>
      <c r="K464" s="3">
        <v>35881.71318622816</v>
      </c>
      <c r="L464">
        <v>80888.899000000005</v>
      </c>
      <c r="M464" s="1"/>
      <c r="N464" s="3" t="s">
        <v>521</v>
      </c>
      <c r="O464">
        <v>876.46</v>
      </c>
      <c r="P464">
        <v>2.919</v>
      </c>
      <c r="Q464" s="1"/>
      <c r="S464" s="1"/>
    </row>
    <row r="465" spans="1:19" x14ac:dyDescent="0.25">
      <c r="A465" s="1"/>
      <c r="B465" s="1">
        <v>44020</v>
      </c>
      <c r="C465" s="2">
        <v>9920.6639459566995</v>
      </c>
      <c r="D465">
        <v>16956.901112930303</v>
      </c>
      <c r="E465" s="2">
        <v>61179.223276838406</v>
      </c>
      <c r="F465">
        <v>91010.956652533088</v>
      </c>
      <c r="G465" s="2">
        <v>39826.112500014926</v>
      </c>
      <c r="H465">
        <v>20100</v>
      </c>
      <c r="I465" s="2">
        <v>45866.569704491194</v>
      </c>
      <c r="J465">
        <v>9405.9496162819796</v>
      </c>
      <c r="K465" s="3">
        <v>35770.452060069314</v>
      </c>
      <c r="L465">
        <v>80711.121200000009</v>
      </c>
      <c r="M465" s="1"/>
      <c r="N465" s="3" t="s">
        <v>522</v>
      </c>
      <c r="O465">
        <v>864.5</v>
      </c>
      <c r="P465">
        <v>2.9540000000000002</v>
      </c>
      <c r="Q465" s="1"/>
      <c r="S465" s="1"/>
    </row>
    <row r="466" spans="1:19" x14ac:dyDescent="0.25">
      <c r="A466" s="1"/>
      <c r="B466" s="1">
        <v>44019</v>
      </c>
      <c r="C466" s="2">
        <v>9825.8805324602981</v>
      </c>
      <c r="D466">
        <v>17138.258344084639</v>
      </c>
      <c r="E466" s="2">
        <v>61483.597521996795</v>
      </c>
      <c r="F466">
        <v>91404.943477868714</v>
      </c>
      <c r="G466" s="2">
        <v>39617.380254207717</v>
      </c>
      <c r="H466">
        <v>20250</v>
      </c>
      <c r="I466" s="2">
        <v>45866.569704491194</v>
      </c>
      <c r="J466">
        <v>9444.1076268957004</v>
      </c>
      <c r="K466" s="3">
        <v>35881.71318622816</v>
      </c>
      <c r="L466">
        <v>80888.899000000005</v>
      </c>
      <c r="M466" s="1"/>
      <c r="N466" s="3" t="s">
        <v>523</v>
      </c>
      <c r="O466">
        <v>863.42</v>
      </c>
      <c r="P466">
        <v>2.9569999999999999</v>
      </c>
      <c r="Q466" s="1"/>
      <c r="S466" s="1"/>
    </row>
    <row r="467" spans="1:19" x14ac:dyDescent="0.25">
      <c r="A467" s="1"/>
      <c r="B467" s="1">
        <v>44018</v>
      </c>
      <c r="C467" s="2">
        <v>9857.4750036257665</v>
      </c>
      <c r="D467">
        <v>16684.865266198805</v>
      </c>
      <c r="E467" s="2">
        <v>61483.597521996795</v>
      </c>
      <c r="F467">
        <v>91798.930303204383</v>
      </c>
      <c r="G467" s="2">
        <v>39074.676415108981</v>
      </c>
      <c r="H467">
        <v>20250</v>
      </c>
      <c r="I467" s="2">
        <v>45672.219832862</v>
      </c>
      <c r="J467">
        <v>9529.9631507765698</v>
      </c>
      <c r="K467" s="3">
        <v>35714.821496989891</v>
      </c>
      <c r="L467">
        <v>81244.454599999997</v>
      </c>
      <c r="M467" s="1"/>
      <c r="N467" s="3" t="s">
        <v>524</v>
      </c>
      <c r="O467">
        <v>861.16</v>
      </c>
      <c r="P467">
        <v>2.9929999999999999</v>
      </c>
      <c r="Q467" s="1"/>
      <c r="S467" s="1"/>
    </row>
    <row r="468" spans="1:19" x14ac:dyDescent="0.25">
      <c r="A468" s="1"/>
      <c r="B468" s="1">
        <v>44015</v>
      </c>
      <c r="C468" s="2">
        <v>9573.1247631365604</v>
      </c>
      <c r="D468">
        <v>16624.412855814026</v>
      </c>
      <c r="E468" s="2">
        <v>59200.790683308798</v>
      </c>
      <c r="F468">
        <v>89907.793541593303</v>
      </c>
      <c r="G468" s="2">
        <v>38615.465474333134</v>
      </c>
      <c r="H468">
        <v>19800</v>
      </c>
      <c r="I468" s="2">
        <v>45186.345153788992</v>
      </c>
      <c r="J468">
        <v>9224.6990658668092</v>
      </c>
      <c r="K468" s="3">
        <v>34713.471361560267</v>
      </c>
      <c r="L468">
        <v>80177.787800000006</v>
      </c>
      <c r="M468" s="1"/>
      <c r="N468" s="3" t="s">
        <v>525</v>
      </c>
      <c r="O468">
        <v>847.61</v>
      </c>
      <c r="P468">
        <v>3.0070000000000001</v>
      </c>
      <c r="Q468" s="1"/>
      <c r="S468" s="1"/>
    </row>
    <row r="469" spans="1:19" x14ac:dyDescent="0.25">
      <c r="A469" s="1"/>
      <c r="B469" s="1">
        <v>44014</v>
      </c>
      <c r="C469" s="2">
        <v>9573.1247631365604</v>
      </c>
      <c r="D469">
        <v>16684.865266198805</v>
      </c>
      <c r="E469" s="2">
        <v>58515.948631702398</v>
      </c>
      <c r="F469">
        <v>89041.022525854874</v>
      </c>
      <c r="G469" s="2">
        <v>38531.972576010252</v>
      </c>
      <c r="H469">
        <v>19750</v>
      </c>
      <c r="I469" s="2">
        <v>45575.044897047395</v>
      </c>
      <c r="J469">
        <v>9167.4620499462289</v>
      </c>
      <c r="K469" s="3">
        <v>34045.904604607182</v>
      </c>
      <c r="L469">
        <v>79911.121100000004</v>
      </c>
      <c r="M469" s="1"/>
      <c r="N469" s="3" t="s">
        <v>526</v>
      </c>
      <c r="O469">
        <v>842.38</v>
      </c>
      <c r="P469">
        <v>2.9969999999999999</v>
      </c>
      <c r="Q469" s="1"/>
      <c r="S469" s="1"/>
    </row>
    <row r="470" spans="1:19" x14ac:dyDescent="0.25">
      <c r="A470" s="1"/>
      <c r="B470" s="1">
        <v>44013</v>
      </c>
      <c r="C470" s="2">
        <v>9667.90817663296</v>
      </c>
      <c r="D470">
        <v>16563.960445429249</v>
      </c>
      <c r="E470" s="2">
        <v>58515.948631702398</v>
      </c>
      <c r="F470">
        <v>90380.577731996062</v>
      </c>
      <c r="G470" s="2">
        <v>38573.719025171682</v>
      </c>
      <c r="H470">
        <v>19800</v>
      </c>
      <c r="I470" s="2">
        <v>44651.883006808697</v>
      </c>
      <c r="J470">
        <v>9348.7126003613994</v>
      </c>
      <c r="K470" s="3">
        <v>34101.535167686612</v>
      </c>
      <c r="L470">
        <v>80888.899000000005</v>
      </c>
      <c r="M470" s="1"/>
      <c r="N470" s="3" t="s">
        <v>527</v>
      </c>
      <c r="O470">
        <v>843.49</v>
      </c>
      <c r="P470">
        <v>3.0190000000000001</v>
      </c>
      <c r="Q470" s="1"/>
      <c r="S470" s="1"/>
    </row>
    <row r="471" spans="1:19" x14ac:dyDescent="0.25">
      <c r="A471" s="1"/>
      <c r="B471" s="1">
        <v>44012</v>
      </c>
      <c r="C471" s="2">
        <v>9351.9634649782893</v>
      </c>
      <c r="D471">
        <v>16201.24598312058</v>
      </c>
      <c r="E471" s="2">
        <v>57450.638773648003</v>
      </c>
      <c r="F471">
        <v>88804.630430653502</v>
      </c>
      <c r="G471" s="2">
        <v>38114.508084395835</v>
      </c>
      <c r="H471">
        <v>19550</v>
      </c>
      <c r="I471" s="2">
        <v>44214.595795642999</v>
      </c>
      <c r="J471">
        <v>9253.3175738271002</v>
      </c>
      <c r="K471" s="3">
        <v>34212.796293845458</v>
      </c>
      <c r="L471">
        <v>79111.120999999999</v>
      </c>
      <c r="M471" s="1"/>
      <c r="N471" s="3" t="s">
        <v>528</v>
      </c>
      <c r="O471">
        <v>825.11</v>
      </c>
      <c r="P471">
        <v>3.0329999999999999</v>
      </c>
      <c r="Q471" s="1"/>
      <c r="S471" s="1"/>
    </row>
    <row r="472" spans="1:19" x14ac:dyDescent="0.25">
      <c r="A472" s="1"/>
      <c r="B472" s="1">
        <v>44011</v>
      </c>
      <c r="C472" s="2">
        <v>9351.9634649782893</v>
      </c>
      <c r="D472">
        <v>16110.567367543406</v>
      </c>
      <c r="E472" s="2">
        <v>56309.235354304001</v>
      </c>
      <c r="F472">
        <v>88174.251510116475</v>
      </c>
      <c r="G472" s="2">
        <v>38448.479677687355</v>
      </c>
      <c r="H472">
        <v>19650</v>
      </c>
      <c r="I472" s="2">
        <v>44457.533135179496</v>
      </c>
      <c r="J472">
        <v>9348.7126003613994</v>
      </c>
      <c r="K472" s="3">
        <v>34602.210235401421</v>
      </c>
      <c r="L472">
        <v>79111.120999999999</v>
      </c>
      <c r="M472" s="1"/>
      <c r="N472" s="3" t="s">
        <v>529</v>
      </c>
      <c r="O472">
        <v>829.36</v>
      </c>
      <c r="P472">
        <v>3.0430000000000001</v>
      </c>
      <c r="Q472" s="1"/>
      <c r="S472" s="1"/>
    </row>
    <row r="473" spans="1:19" x14ac:dyDescent="0.25">
      <c r="A473" s="1"/>
      <c r="B473" s="1">
        <v>44008</v>
      </c>
      <c r="C473" s="2">
        <v>9794.2860612948316</v>
      </c>
      <c r="D473">
        <v>16443.05562465969</v>
      </c>
      <c r="E473" s="2">
        <v>57526.732334937602</v>
      </c>
      <c r="F473">
        <v>90144.203129809714</v>
      </c>
      <c r="G473" s="2">
        <v>39116.422864270418</v>
      </c>
      <c r="H473">
        <v>20350</v>
      </c>
      <c r="I473" s="2">
        <v>46158.094511935</v>
      </c>
      <c r="J473">
        <v>9730.2927064985997</v>
      </c>
      <c r="K473" s="3">
        <v>34713.471361560267</v>
      </c>
      <c r="L473">
        <v>81333.343500000003</v>
      </c>
      <c r="M473" s="1"/>
      <c r="N473" s="3" t="s">
        <v>530</v>
      </c>
      <c r="O473">
        <v>851.98</v>
      </c>
      <c r="P473">
        <v>3.0259999999999998</v>
      </c>
      <c r="Q473" s="1"/>
      <c r="S473" s="1"/>
    </row>
    <row r="474" spans="1:19" x14ac:dyDescent="0.25">
      <c r="A474" s="1"/>
      <c r="B474" s="1">
        <v>44007</v>
      </c>
      <c r="C474" s="2">
        <v>9983.8528882876344</v>
      </c>
      <c r="D474">
        <v>16503.50803504447</v>
      </c>
      <c r="E474" s="2">
        <v>57450.638773648003</v>
      </c>
      <c r="F474">
        <v>90533.090977651882</v>
      </c>
      <c r="G474" s="2">
        <v>39074.676415108981</v>
      </c>
      <c r="H474">
        <v>20200</v>
      </c>
      <c r="I474" s="2">
        <v>46643.969191007993</v>
      </c>
      <c r="J474">
        <v>9777.9902197657502</v>
      </c>
      <c r="K474" s="3">
        <v>33100.185032256988</v>
      </c>
      <c r="L474">
        <v>83022.232600000003</v>
      </c>
      <c r="M474" s="1"/>
      <c r="N474" s="3" t="s">
        <v>531</v>
      </c>
      <c r="O474">
        <v>854.59</v>
      </c>
      <c r="P474">
        <v>3.0190000000000001</v>
      </c>
      <c r="Q474" s="1"/>
      <c r="S474" s="1"/>
    </row>
    <row r="475" spans="1:19" x14ac:dyDescent="0.25">
      <c r="A475" s="1"/>
      <c r="B475" s="1">
        <v>44006</v>
      </c>
      <c r="C475" s="2">
        <v>9952.2584171221661</v>
      </c>
      <c r="D475">
        <v>16322.150803890132</v>
      </c>
      <c r="E475" s="2">
        <v>57602.825896227194</v>
      </c>
      <c r="F475">
        <v>91077.533964630871</v>
      </c>
      <c r="G475" s="2">
        <v>39408.648008400509</v>
      </c>
      <c r="H475">
        <v>20500</v>
      </c>
      <c r="I475" s="2">
        <v>46643.969191007993</v>
      </c>
      <c r="J475">
        <v>9873.3852463000494</v>
      </c>
      <c r="K475" s="3">
        <v>32432.618275303907</v>
      </c>
      <c r="L475">
        <v>84177.7883</v>
      </c>
      <c r="M475" s="1"/>
      <c r="N475" s="3" t="s">
        <v>532</v>
      </c>
      <c r="O475">
        <v>859.71</v>
      </c>
      <c r="P475">
        <v>3.056</v>
      </c>
      <c r="Q475" s="1"/>
      <c r="S475" s="1"/>
    </row>
    <row r="476" spans="1:19" x14ac:dyDescent="0.25">
      <c r="A476" s="1"/>
      <c r="B476" s="1">
        <v>44005</v>
      </c>
      <c r="C476" s="2">
        <v>10173.419715280437</v>
      </c>
      <c r="D476">
        <v>16322.150803890132</v>
      </c>
      <c r="E476" s="2">
        <v>59124.697122019192</v>
      </c>
      <c r="F476">
        <v>90221.980699378139</v>
      </c>
      <c r="G476" s="2">
        <v>39700.873152530599</v>
      </c>
      <c r="H476">
        <v>20650</v>
      </c>
      <c r="I476" s="2">
        <v>47227.018805895597</v>
      </c>
      <c r="J476">
        <v>10016.477786101499</v>
      </c>
      <c r="K476" s="3">
        <v>32432.618275303907</v>
      </c>
      <c r="L476">
        <v>83733.343800000002</v>
      </c>
      <c r="M476" s="1"/>
      <c r="N476" s="3" t="s">
        <v>533</v>
      </c>
      <c r="O476">
        <v>868.2</v>
      </c>
      <c r="P476">
        <v>3.0550000000000002</v>
      </c>
      <c r="Q476" s="1"/>
      <c r="S476" s="1"/>
    </row>
    <row r="477" spans="1:19" x14ac:dyDescent="0.25">
      <c r="A477" s="1"/>
      <c r="B477" s="1">
        <v>44004</v>
      </c>
      <c r="C477" s="2">
        <v>9604.7192343020288</v>
      </c>
      <c r="D477">
        <v>16503.50803504447</v>
      </c>
      <c r="E477" s="2">
        <v>59581.258489756801</v>
      </c>
      <c r="F477">
        <v>89755.315281967574</v>
      </c>
      <c r="G477" s="2">
        <v>39241.662211754745</v>
      </c>
      <c r="H477">
        <v>20750</v>
      </c>
      <c r="I477" s="2">
        <v>47615.718549154</v>
      </c>
      <c r="J477">
        <v>10016.477786101499</v>
      </c>
      <c r="K477" s="3">
        <v>32822.032216859872</v>
      </c>
      <c r="L477">
        <v>86133.344100000002</v>
      </c>
      <c r="M477" s="1"/>
      <c r="N477" s="3" t="s">
        <v>534</v>
      </c>
      <c r="O477">
        <v>871.28</v>
      </c>
      <c r="P477">
        <v>3.0619999999999998</v>
      </c>
      <c r="Q477" s="1"/>
      <c r="S477" s="1"/>
    </row>
    <row r="478" spans="1:19" x14ac:dyDescent="0.25">
      <c r="A478" s="1"/>
      <c r="B478" s="1">
        <v>44001</v>
      </c>
      <c r="C478" s="2">
        <v>9667.90817663296</v>
      </c>
      <c r="D478">
        <v>16533.734240236859</v>
      </c>
      <c r="E478" s="2">
        <v>58211.574386544002</v>
      </c>
      <c r="F478">
        <v>89444.20500369386</v>
      </c>
      <c r="G478" s="2">
        <v>39241.662211754745</v>
      </c>
      <c r="H478">
        <v>20500</v>
      </c>
      <c r="I478" s="2">
        <v>48101.593228226993</v>
      </c>
      <c r="J478">
        <v>9921.0827595671999</v>
      </c>
      <c r="K478" s="3">
        <v>32988.923906098142</v>
      </c>
      <c r="L478">
        <v>86488.899700000009</v>
      </c>
      <c r="M478" s="1"/>
      <c r="N478" s="3" t="s">
        <v>535</v>
      </c>
      <c r="O478">
        <v>868.56</v>
      </c>
      <c r="P478">
        <v>3.069</v>
      </c>
      <c r="Q478" s="1"/>
      <c r="S478" s="1"/>
    </row>
    <row r="479" spans="1:19" x14ac:dyDescent="0.25">
      <c r="A479" s="1"/>
      <c r="B479" s="1">
        <v>44000</v>
      </c>
      <c r="C479" s="2">
        <v>9478.341349640159</v>
      </c>
      <c r="D479">
        <v>16201.24598312058</v>
      </c>
      <c r="E479" s="2">
        <v>58211.574386544002</v>
      </c>
      <c r="F479">
        <v>89599.76014283071</v>
      </c>
      <c r="G479" s="2">
        <v>38907.69061846321</v>
      </c>
      <c r="H479">
        <v>20200</v>
      </c>
      <c r="I479" s="2">
        <v>46643.969191007993</v>
      </c>
      <c r="J479">
        <v>9921.0827595671999</v>
      </c>
      <c r="K479" s="3">
        <v>32432.618275303907</v>
      </c>
      <c r="L479">
        <v>80888.899000000005</v>
      </c>
      <c r="M479" s="1"/>
      <c r="N479" s="3" t="s">
        <v>536</v>
      </c>
      <c r="O479">
        <v>855.27</v>
      </c>
      <c r="P479">
        <v>3.0390000000000001</v>
      </c>
      <c r="Q479" s="1"/>
      <c r="S479" s="1"/>
    </row>
    <row r="480" spans="1:19" x14ac:dyDescent="0.25">
      <c r="A480" s="1"/>
      <c r="B480" s="1">
        <v>43999</v>
      </c>
      <c r="C480" s="2">
        <v>9478.341349640159</v>
      </c>
      <c r="D480">
        <v>15868.757726004298</v>
      </c>
      <c r="E480" s="2">
        <v>57831.106580095999</v>
      </c>
      <c r="F480">
        <v>89910.870421104424</v>
      </c>
      <c r="G480" s="2">
        <v>38698.958372656009</v>
      </c>
      <c r="H480">
        <v>20300</v>
      </c>
      <c r="I480" s="2">
        <v>46643.969191007993</v>
      </c>
      <c r="J480">
        <v>10064.17529936865</v>
      </c>
      <c r="K480" s="3">
        <v>31765.051518350821</v>
      </c>
      <c r="L480">
        <v>81688.89910000001</v>
      </c>
      <c r="M480" s="1"/>
      <c r="N480" s="3" t="s">
        <v>537</v>
      </c>
      <c r="O480">
        <v>854.44</v>
      </c>
      <c r="P480">
        <v>3.0710000000000002</v>
      </c>
      <c r="Q480" s="1"/>
      <c r="S480" s="1"/>
    </row>
    <row r="481" spans="1:19" x14ac:dyDescent="0.25">
      <c r="A481" s="1"/>
      <c r="B481" s="1">
        <v>43998</v>
      </c>
      <c r="C481" s="2">
        <v>9604.7192343020288</v>
      </c>
      <c r="D481">
        <v>15838.531520811906</v>
      </c>
      <c r="E481" s="2">
        <v>56994.077405910393</v>
      </c>
      <c r="F481">
        <v>90999.756395062461</v>
      </c>
      <c r="G481" s="2">
        <v>38907.69061846321</v>
      </c>
      <c r="H481">
        <v>20600</v>
      </c>
      <c r="I481" s="2">
        <v>47810.068420783195</v>
      </c>
      <c r="J481">
        <v>10207.267839170099</v>
      </c>
      <c r="K481" s="3">
        <v>31486.898702953706</v>
      </c>
      <c r="L481">
        <v>83022.232600000003</v>
      </c>
      <c r="M481" s="1"/>
      <c r="N481" s="3" t="s">
        <v>538</v>
      </c>
      <c r="O481">
        <v>856.13</v>
      </c>
      <c r="P481">
        <v>3.0590000000000002</v>
      </c>
      <c r="Q481" s="1"/>
      <c r="S481" s="1"/>
    </row>
    <row r="482" spans="1:19" x14ac:dyDescent="0.25">
      <c r="A482" s="1"/>
      <c r="B482" s="1">
        <v>43997</v>
      </c>
      <c r="C482" s="2">
        <v>9130.8021668200181</v>
      </c>
      <c r="D482">
        <v>15354.912237733681</v>
      </c>
      <c r="E482" s="2">
        <v>53265.492902719998</v>
      </c>
      <c r="F482">
        <v>87110.87791664098</v>
      </c>
      <c r="G482" s="2">
        <v>38406.733228525925</v>
      </c>
      <c r="H482">
        <v>20100</v>
      </c>
      <c r="I482" s="2">
        <v>45866.569704491194</v>
      </c>
      <c r="J482">
        <v>10016.477786101499</v>
      </c>
      <c r="K482" s="3">
        <v>30708.070819841774</v>
      </c>
      <c r="L482">
        <v>79111.120999999999</v>
      </c>
      <c r="M482" s="1"/>
      <c r="N482" s="3" t="s">
        <v>539</v>
      </c>
      <c r="O482">
        <v>832.47</v>
      </c>
      <c r="P482">
        <v>3.073</v>
      </c>
      <c r="Q482" s="1"/>
      <c r="S482" s="1"/>
    </row>
    <row r="483" spans="1:19" x14ac:dyDescent="0.25">
      <c r="A483" s="1"/>
      <c r="B483" s="1">
        <v>43994</v>
      </c>
      <c r="C483" s="2">
        <v>9794.2860612948316</v>
      </c>
      <c r="D483">
        <v>16019.888751966244</v>
      </c>
      <c r="E483" s="2">
        <v>57070.1709672</v>
      </c>
      <c r="F483">
        <v>91777.532090746739</v>
      </c>
      <c r="G483" s="2">
        <v>39241.662211754745</v>
      </c>
      <c r="H483">
        <v>21150</v>
      </c>
      <c r="I483" s="2">
        <v>46935.493998451799</v>
      </c>
      <c r="J483">
        <v>9968.7802728343504</v>
      </c>
      <c r="K483" s="3">
        <v>30541.179130603501</v>
      </c>
      <c r="L483">
        <v>81600.010200000004</v>
      </c>
      <c r="M483" s="1"/>
      <c r="N483" s="3" t="s">
        <v>540</v>
      </c>
      <c r="O483">
        <v>863.52</v>
      </c>
      <c r="P483">
        <v>3.0670000000000002</v>
      </c>
      <c r="Q483" s="1"/>
      <c r="S483" s="1"/>
    </row>
    <row r="484" spans="1:19" x14ac:dyDescent="0.25">
      <c r="A484" s="1"/>
      <c r="B484" s="1">
        <v>43993</v>
      </c>
      <c r="C484" s="2">
        <v>9415.1524073092241</v>
      </c>
      <c r="D484">
        <v>15415.364648118461</v>
      </c>
      <c r="E484" s="2">
        <v>58211.574386544002</v>
      </c>
      <c r="F484">
        <v>95121.967582189187</v>
      </c>
      <c r="G484" s="2">
        <v>38406.733228525925</v>
      </c>
      <c r="H484">
        <v>20900</v>
      </c>
      <c r="I484" s="2">
        <v>47810.068420783195</v>
      </c>
      <c r="J484">
        <v>10016.477786101499</v>
      </c>
      <c r="K484" s="3">
        <v>30318.656878285808</v>
      </c>
      <c r="L484">
        <v>82666.677000000011</v>
      </c>
      <c r="M484" s="1"/>
      <c r="N484" s="3" t="s">
        <v>541</v>
      </c>
      <c r="O484">
        <v>867.37</v>
      </c>
      <c r="P484">
        <v>3.0590000000000002</v>
      </c>
      <c r="Q484" s="1"/>
      <c r="S484" s="1"/>
    </row>
    <row r="485" spans="1:19" x14ac:dyDescent="0.25">
      <c r="A485" s="1"/>
      <c r="B485" s="1">
        <v>43992</v>
      </c>
      <c r="C485" s="2">
        <v>10110.230772949504</v>
      </c>
      <c r="D485">
        <v>16322.150803890132</v>
      </c>
      <c r="E485" s="2">
        <v>58972.509999440001</v>
      </c>
      <c r="F485">
        <v>95666.41056916822</v>
      </c>
      <c r="G485" s="2">
        <v>40744.534381566635</v>
      </c>
      <c r="H485">
        <v>21850</v>
      </c>
      <c r="I485" s="2">
        <v>51308.3661101088</v>
      </c>
      <c r="J485">
        <v>10731.940485108749</v>
      </c>
      <c r="K485" s="3">
        <v>30318.656878285808</v>
      </c>
      <c r="L485">
        <v>84977.788400000005</v>
      </c>
      <c r="M485" s="1"/>
      <c r="N485" s="3" t="s">
        <v>542</v>
      </c>
      <c r="O485">
        <v>900</v>
      </c>
      <c r="P485">
        <v>3.08</v>
      </c>
      <c r="Q485" s="1"/>
      <c r="S485" s="1"/>
    </row>
    <row r="486" spans="1:19" x14ac:dyDescent="0.25">
      <c r="A486" s="1"/>
      <c r="B486" s="1">
        <v>43991</v>
      </c>
      <c r="C486" s="2">
        <v>10015.447359453103</v>
      </c>
      <c r="D486">
        <v>16382.60321427491</v>
      </c>
      <c r="E486" s="2">
        <v>59048.603560729593</v>
      </c>
      <c r="F486">
        <v>97221.961960536806</v>
      </c>
      <c r="G486" s="2">
        <v>40869.773729050954</v>
      </c>
      <c r="H486">
        <v>21550</v>
      </c>
      <c r="I486" s="2">
        <v>50919.666366850397</v>
      </c>
      <c r="J486">
        <v>10541.150432040149</v>
      </c>
      <c r="K486" s="3">
        <v>30318.656878285808</v>
      </c>
      <c r="L486">
        <v>85511.121800000008</v>
      </c>
      <c r="M486" s="1"/>
      <c r="N486" s="3" t="s">
        <v>543</v>
      </c>
      <c r="O486">
        <v>899.43</v>
      </c>
      <c r="P486">
        <v>3.113</v>
      </c>
      <c r="Q486" s="1"/>
      <c r="S486" s="1"/>
    </row>
    <row r="487" spans="1:19" x14ac:dyDescent="0.25">
      <c r="A487" s="1"/>
      <c r="B487" s="1">
        <v>43990</v>
      </c>
      <c r="C487" s="2">
        <v>10141.825244114971</v>
      </c>
      <c r="D487">
        <v>16745.317676583585</v>
      </c>
      <c r="E487" s="2">
        <v>59200.790683308798</v>
      </c>
      <c r="F487">
        <v>95510.855430031355</v>
      </c>
      <c r="G487" s="2">
        <v>41203.745322342482</v>
      </c>
      <c r="H487">
        <v>21700</v>
      </c>
      <c r="I487" s="2">
        <v>49170.517522187591</v>
      </c>
      <c r="J487">
        <v>10207.267839170099</v>
      </c>
      <c r="K487" s="3">
        <v>30429.918004444658</v>
      </c>
      <c r="L487">
        <v>85333.343999999997</v>
      </c>
      <c r="M487" s="1"/>
      <c r="N487" s="3" t="s">
        <v>544</v>
      </c>
      <c r="O487">
        <v>899.92</v>
      </c>
      <c r="P487">
        <v>3.121</v>
      </c>
      <c r="Q487" s="1"/>
      <c r="S487" s="1"/>
    </row>
    <row r="488" spans="1:19" x14ac:dyDescent="0.25">
      <c r="A488" s="1"/>
      <c r="B488" s="1">
        <v>43987</v>
      </c>
      <c r="C488" s="2">
        <v>9920.6639459566995</v>
      </c>
      <c r="D488">
        <v>16352.377009082524</v>
      </c>
      <c r="E488" s="2">
        <v>58820.322876860802</v>
      </c>
      <c r="F488">
        <v>92710.862925567897</v>
      </c>
      <c r="G488" s="2">
        <v>40661.041483243745</v>
      </c>
      <c r="H488">
        <v>21450</v>
      </c>
      <c r="I488" s="2">
        <v>48344.530567763497</v>
      </c>
      <c r="J488">
        <v>10064.17529936865</v>
      </c>
      <c r="K488" s="3">
        <v>30374.287441365235</v>
      </c>
      <c r="L488">
        <v>84444.455000000002</v>
      </c>
      <c r="M488" s="1"/>
      <c r="N488" s="3" t="s">
        <v>545</v>
      </c>
      <c r="O488">
        <v>886.22</v>
      </c>
      <c r="P488">
        <v>3.0960000000000001</v>
      </c>
      <c r="Q488" s="1"/>
      <c r="S488" s="1"/>
    </row>
    <row r="489" spans="1:19" x14ac:dyDescent="0.25">
      <c r="A489" s="1"/>
      <c r="B489" s="1">
        <v>43986</v>
      </c>
      <c r="C489" s="2">
        <v>9920.6639459566995</v>
      </c>
      <c r="D489">
        <v>16080.341162351024</v>
      </c>
      <c r="E489" s="2">
        <v>58972.509999440001</v>
      </c>
      <c r="F489">
        <v>91621.976951609875</v>
      </c>
      <c r="G489" s="2">
        <v>40410.5627882751</v>
      </c>
      <c r="H489">
        <v>21200</v>
      </c>
      <c r="I489" s="2">
        <v>48441.705503578094</v>
      </c>
      <c r="J489">
        <v>10111.8728126358</v>
      </c>
      <c r="K489" s="3">
        <v>30318.656878285808</v>
      </c>
      <c r="L489">
        <v>85333.343999999997</v>
      </c>
      <c r="M489" s="1"/>
      <c r="N489" s="3" t="s">
        <v>546</v>
      </c>
      <c r="O489">
        <v>883.9</v>
      </c>
      <c r="P489">
        <v>3.0910000000000002</v>
      </c>
      <c r="Q489" s="1"/>
      <c r="S489" s="1"/>
    </row>
    <row r="490" spans="1:19" x14ac:dyDescent="0.25">
      <c r="A490" s="1"/>
      <c r="B490" s="1">
        <v>43985</v>
      </c>
      <c r="C490" s="2">
        <v>9604.7192343020288</v>
      </c>
      <c r="D490">
        <v>16291.924598697744</v>
      </c>
      <c r="E490" s="2">
        <v>59276.884244598397</v>
      </c>
      <c r="F490">
        <v>90688.646116788717</v>
      </c>
      <c r="G490" s="2">
        <v>40619.295034082308</v>
      </c>
      <c r="H490">
        <v>21350</v>
      </c>
      <c r="I490" s="2">
        <v>48490.292971485396</v>
      </c>
      <c r="J490">
        <v>10111.8728126358</v>
      </c>
      <c r="K490" s="3">
        <v>30207.395752126962</v>
      </c>
      <c r="L490">
        <v>86044.455199999997</v>
      </c>
      <c r="M490" s="1"/>
      <c r="N490" s="3" t="s">
        <v>547</v>
      </c>
      <c r="O490">
        <v>881.17</v>
      </c>
      <c r="P490">
        <v>3.101</v>
      </c>
      <c r="Q490" s="1"/>
      <c r="S490" s="1"/>
    </row>
    <row r="491" spans="1:19" x14ac:dyDescent="0.25">
      <c r="A491" s="1"/>
      <c r="B491" s="1">
        <v>43984</v>
      </c>
      <c r="C491" s="2">
        <v>9509.9358208056256</v>
      </c>
      <c r="D491">
        <v>16352.377009082524</v>
      </c>
      <c r="E491" s="2">
        <v>59200.790683308798</v>
      </c>
      <c r="F491">
        <v>90221.980699378139</v>
      </c>
      <c r="G491" s="2">
        <v>40076.591194983572</v>
      </c>
      <c r="H491">
        <v>21150</v>
      </c>
      <c r="I491" s="2">
        <v>48490.292971485396</v>
      </c>
      <c r="J491">
        <v>10016.477786101499</v>
      </c>
      <c r="K491" s="3">
        <v>30151.765189047543</v>
      </c>
      <c r="L491">
        <v>85955.566300000006</v>
      </c>
      <c r="M491" s="1"/>
      <c r="N491" s="3" t="s">
        <v>548</v>
      </c>
      <c r="O491">
        <v>874.8</v>
      </c>
      <c r="P491">
        <v>3.1219999999999999</v>
      </c>
      <c r="Q491" s="1"/>
      <c r="S491" s="1"/>
    </row>
    <row r="492" spans="1:19" x14ac:dyDescent="0.25">
      <c r="A492" s="1"/>
      <c r="B492" s="1">
        <v>43983</v>
      </c>
      <c r="C492" s="2">
        <v>9604.7192343020288</v>
      </c>
      <c r="D492">
        <v>16715.091471391195</v>
      </c>
      <c r="E492" s="2">
        <v>60190.006980073602</v>
      </c>
      <c r="F492">
        <v>90299.758268946578</v>
      </c>
      <c r="G492" s="2">
        <v>40327.069889952218</v>
      </c>
      <c r="H492">
        <v>21300</v>
      </c>
      <c r="I492" s="2">
        <v>49267.692458002195</v>
      </c>
      <c r="J492">
        <v>9968.7802728343504</v>
      </c>
      <c r="K492" s="3">
        <v>30596.809693682932</v>
      </c>
      <c r="L492">
        <v>86400.010800000004</v>
      </c>
      <c r="M492" s="1"/>
      <c r="N492" s="3" t="s">
        <v>549</v>
      </c>
      <c r="O492">
        <v>878.67</v>
      </c>
      <c r="P492">
        <v>3.1259999999999999</v>
      </c>
      <c r="Q492" s="1"/>
      <c r="S492" s="1"/>
    </row>
    <row r="493" spans="1:19" x14ac:dyDescent="0.25">
      <c r="A493" s="1"/>
      <c r="B493" s="1">
        <v>43980</v>
      </c>
      <c r="C493" s="2">
        <v>9351.9634649782893</v>
      </c>
      <c r="D493">
        <v>16563.960445429249</v>
      </c>
      <c r="E493" s="2">
        <v>58287.667947833594</v>
      </c>
      <c r="F493">
        <v>89444.20500369386</v>
      </c>
      <c r="G493" s="2">
        <v>40034.844745822127</v>
      </c>
      <c r="H493">
        <v>20700</v>
      </c>
      <c r="I493" s="2">
        <v>48538.880439392698</v>
      </c>
      <c r="J493">
        <v>9777.9902197657502</v>
      </c>
      <c r="K493" s="3">
        <v>29873.612373650423</v>
      </c>
      <c r="L493">
        <v>86222.233000000007</v>
      </c>
      <c r="M493" s="1"/>
      <c r="N493" s="3" t="s">
        <v>550</v>
      </c>
      <c r="O493">
        <v>864.47</v>
      </c>
      <c r="P493">
        <v>3.1459999999999999</v>
      </c>
      <c r="Q493" s="1"/>
      <c r="S493" s="1"/>
    </row>
    <row r="494" spans="1:19" x14ac:dyDescent="0.25">
      <c r="A494" s="1"/>
      <c r="B494" s="1">
        <v>43979</v>
      </c>
      <c r="C494" s="2">
        <v>9383.5579361437576</v>
      </c>
      <c r="D494">
        <v>16443.05562465969</v>
      </c>
      <c r="E494" s="2">
        <v>57070.1709672</v>
      </c>
      <c r="F494">
        <v>89288.64986455701</v>
      </c>
      <c r="G494" s="2">
        <v>40076.591194983572</v>
      </c>
      <c r="H494">
        <v>20900</v>
      </c>
      <c r="I494" s="2">
        <v>48976.167650558396</v>
      </c>
      <c r="J494">
        <v>9921.0827595671999</v>
      </c>
      <c r="K494" s="3">
        <v>30207.395752126962</v>
      </c>
      <c r="L494">
        <v>86222.233000000007</v>
      </c>
      <c r="M494" s="1"/>
      <c r="N494" s="3" t="s">
        <v>551</v>
      </c>
      <c r="O494">
        <v>861.39</v>
      </c>
      <c r="P494">
        <v>3.1579999999999999</v>
      </c>
      <c r="Q494" s="1"/>
      <c r="S494" s="1"/>
    </row>
    <row r="495" spans="1:19" x14ac:dyDescent="0.25">
      <c r="A495" s="1"/>
      <c r="B495" s="1">
        <v>43978</v>
      </c>
      <c r="C495" s="2">
        <v>9415.1524073092241</v>
      </c>
      <c r="D495">
        <v>16443.05562465969</v>
      </c>
      <c r="E495" s="2">
        <v>56841.890283331195</v>
      </c>
      <c r="F495">
        <v>89444.20500369386</v>
      </c>
      <c r="G495" s="2">
        <v>40076.591194983572</v>
      </c>
      <c r="H495">
        <v>20900</v>
      </c>
      <c r="I495" s="2">
        <v>49073.342586373001</v>
      </c>
      <c r="J495">
        <v>9825.6877330328989</v>
      </c>
      <c r="K495" s="3">
        <v>29929.242936729846</v>
      </c>
      <c r="L495">
        <v>86133.344100000002</v>
      </c>
      <c r="M495" s="1"/>
      <c r="N495" s="3" t="s">
        <v>552</v>
      </c>
      <c r="O495">
        <v>857.48</v>
      </c>
      <c r="P495">
        <v>3.0830000000000002</v>
      </c>
      <c r="Q495" s="1"/>
      <c r="S495" s="1"/>
    </row>
    <row r="496" spans="1:19" x14ac:dyDescent="0.25">
      <c r="A496" s="1"/>
      <c r="B496" s="1">
        <v>43977</v>
      </c>
      <c r="C496" s="2">
        <v>9699.5026477984302</v>
      </c>
      <c r="D496">
        <v>17168.484549277029</v>
      </c>
      <c r="E496" s="2">
        <v>58135.480825254403</v>
      </c>
      <c r="F496">
        <v>91466.421812473025</v>
      </c>
      <c r="G496" s="2">
        <v>40744.534381566635</v>
      </c>
      <c r="H496">
        <v>21150</v>
      </c>
      <c r="I496" s="2">
        <v>50530.966623592001</v>
      </c>
      <c r="J496">
        <v>10111.8728126358</v>
      </c>
      <c r="K496" s="3">
        <v>29706.720684412154</v>
      </c>
      <c r="L496">
        <v>86133.344100000002</v>
      </c>
      <c r="M496" s="1"/>
      <c r="N496" s="3" t="s">
        <v>553</v>
      </c>
      <c r="O496">
        <v>869.13</v>
      </c>
      <c r="P496">
        <v>3.0529999999999999</v>
      </c>
      <c r="Q496" s="1"/>
      <c r="S496" s="1"/>
    </row>
    <row r="497" spans="1:19" x14ac:dyDescent="0.25">
      <c r="A497" s="1"/>
      <c r="B497" s="1">
        <v>43976</v>
      </c>
      <c r="C497" s="2">
        <v>9193.9911091509548</v>
      </c>
      <c r="D497">
        <v>16503.50803504447</v>
      </c>
      <c r="E497" s="2">
        <v>58439.855070412799</v>
      </c>
      <c r="F497">
        <v>91466.421812473025</v>
      </c>
      <c r="G497" s="2">
        <v>40452.309237436537</v>
      </c>
      <c r="H497">
        <v>21050</v>
      </c>
      <c r="I497" s="2">
        <v>48101.593228226993</v>
      </c>
      <c r="J497">
        <v>9730.2927064985997</v>
      </c>
      <c r="K497" s="3">
        <v>29651.090121332731</v>
      </c>
      <c r="L497">
        <v>86311.121899999998</v>
      </c>
      <c r="M497" s="1"/>
      <c r="N497" s="3" t="s">
        <v>554</v>
      </c>
      <c r="O497">
        <v>859.04</v>
      </c>
      <c r="P497">
        <v>3.0579999999999998</v>
      </c>
      <c r="Q497" s="1"/>
      <c r="S497" s="1"/>
    </row>
    <row r="498" spans="1:19" x14ac:dyDescent="0.25">
      <c r="A498" s="1"/>
      <c r="B498" s="1">
        <v>43973</v>
      </c>
      <c r="C498" s="2">
        <v>9036.0187533236185</v>
      </c>
      <c r="D498">
        <v>16473.28182985208</v>
      </c>
      <c r="E498" s="2">
        <v>58211.574386544002</v>
      </c>
      <c r="F498">
        <v>88977.539586283281</v>
      </c>
      <c r="G498" s="2">
        <v>40452.309237436537</v>
      </c>
      <c r="H498">
        <v>21050</v>
      </c>
      <c r="I498" s="2">
        <v>47761.4809528759</v>
      </c>
      <c r="J498">
        <v>9634.8976799643006</v>
      </c>
      <c r="K498" s="3">
        <v>29651.090121332731</v>
      </c>
      <c r="L498">
        <v>85688.899600000004</v>
      </c>
      <c r="M498" s="1"/>
      <c r="N498" s="3" t="s">
        <v>555</v>
      </c>
      <c r="O498">
        <v>852.74</v>
      </c>
      <c r="P498">
        <v>3.0259999999999998</v>
      </c>
      <c r="Q498" s="1"/>
      <c r="S498" s="1"/>
    </row>
    <row r="499" spans="1:19" x14ac:dyDescent="0.25">
      <c r="A499" s="1"/>
      <c r="B499" s="1">
        <v>43972</v>
      </c>
      <c r="C499" s="2">
        <v>9067.6132244890869</v>
      </c>
      <c r="D499">
        <v>16019.888751966244</v>
      </c>
      <c r="E499" s="2">
        <v>59352.977805887997</v>
      </c>
      <c r="F499">
        <v>89444.20500369386</v>
      </c>
      <c r="G499" s="2">
        <v>41161.998873181044</v>
      </c>
      <c r="H499">
        <v>22000</v>
      </c>
      <c r="I499" s="2">
        <v>48684.642843114598</v>
      </c>
      <c r="J499">
        <v>9730.2927064985997</v>
      </c>
      <c r="K499" s="3">
        <v>29762.351247491573</v>
      </c>
      <c r="L499">
        <v>87111.122000000003</v>
      </c>
      <c r="M499" s="1"/>
      <c r="N499" s="3" t="s">
        <v>556</v>
      </c>
      <c r="O499">
        <v>862.73</v>
      </c>
      <c r="P499">
        <v>2.919</v>
      </c>
      <c r="Q499" s="1"/>
      <c r="S499" s="1"/>
    </row>
    <row r="500" spans="1:19" x14ac:dyDescent="0.25">
      <c r="A500" s="1"/>
      <c r="B500" s="1">
        <v>43971</v>
      </c>
      <c r="C500" s="2">
        <v>9036.0187533236185</v>
      </c>
      <c r="D500">
        <v>15989.662546773852</v>
      </c>
      <c r="E500" s="2">
        <v>58668.135754281597</v>
      </c>
      <c r="F500">
        <v>88666.429308009552</v>
      </c>
      <c r="G500" s="2">
        <v>40828.027279889517</v>
      </c>
      <c r="H500">
        <v>21050</v>
      </c>
      <c r="I500" s="2">
        <v>48101.593228226993</v>
      </c>
      <c r="J500">
        <v>9730.2927064985997</v>
      </c>
      <c r="K500" s="3">
        <v>29539.828995173881</v>
      </c>
      <c r="L500">
        <v>85866.6774</v>
      </c>
      <c r="M500" s="1"/>
      <c r="N500" s="3" t="s">
        <v>557</v>
      </c>
      <c r="O500">
        <v>852.91</v>
      </c>
      <c r="P500">
        <v>2.9510000000000001</v>
      </c>
      <c r="Q500" s="1"/>
      <c r="S500" s="1"/>
    </row>
    <row r="501" spans="1:19" x14ac:dyDescent="0.25">
      <c r="A501" s="1"/>
      <c r="B501" s="1">
        <v>43970</v>
      </c>
      <c r="C501" s="2">
        <v>9036.0187533236185</v>
      </c>
      <c r="D501">
        <v>15808.30531561952</v>
      </c>
      <c r="E501" s="2">
        <v>55700.4868639872</v>
      </c>
      <c r="F501">
        <v>87577.543334051559</v>
      </c>
      <c r="G501" s="2">
        <v>41120.2524240196</v>
      </c>
      <c r="H501">
        <v>21300</v>
      </c>
      <c r="I501" s="2">
        <v>47227.018805895597</v>
      </c>
      <c r="J501">
        <v>9730.2927064985997</v>
      </c>
      <c r="K501" s="3">
        <v>29484.198432094458</v>
      </c>
      <c r="L501">
        <v>85777.78850000001</v>
      </c>
      <c r="M501" s="1"/>
      <c r="N501" s="3" t="s">
        <v>558</v>
      </c>
      <c r="O501">
        <v>845.92</v>
      </c>
      <c r="P501">
        <v>2.9209999999999998</v>
      </c>
      <c r="Q501" s="1"/>
      <c r="S501" s="1"/>
    </row>
    <row r="502" spans="1:19" x14ac:dyDescent="0.25">
      <c r="A502" s="1"/>
      <c r="B502" s="1">
        <v>43969</v>
      </c>
      <c r="C502" s="2">
        <v>8941.2353398272171</v>
      </c>
      <c r="D502">
        <v>15173.555006579347</v>
      </c>
      <c r="E502" s="2">
        <v>54711.270567222396</v>
      </c>
      <c r="F502">
        <v>86410.879790525112</v>
      </c>
      <c r="G502" s="2">
        <v>40368.816339113662</v>
      </c>
      <c r="H502">
        <v>20650</v>
      </c>
      <c r="I502" s="2">
        <v>47421.368677524799</v>
      </c>
      <c r="J502">
        <v>9634.8976799643006</v>
      </c>
      <c r="K502" s="3">
        <v>29372.937305935608</v>
      </c>
      <c r="L502">
        <v>85777.78850000001</v>
      </c>
      <c r="M502" s="1"/>
      <c r="N502" s="3" t="s">
        <v>559</v>
      </c>
      <c r="O502">
        <v>837.01</v>
      </c>
      <c r="P502">
        <v>2.9990000000000001</v>
      </c>
      <c r="Q502" s="1"/>
      <c r="S502" s="1"/>
    </row>
    <row r="503" spans="1:19" x14ac:dyDescent="0.25">
      <c r="A503" s="1"/>
      <c r="B503" s="1">
        <v>43966</v>
      </c>
      <c r="C503" s="2">
        <v>8814.8574551653473</v>
      </c>
      <c r="D503">
        <v>14206.316440422896</v>
      </c>
      <c r="E503" s="2">
        <v>54482.989883353606</v>
      </c>
      <c r="F503">
        <v>86177.547081819823</v>
      </c>
      <c r="G503" s="2">
        <v>40076.591194983572</v>
      </c>
      <c r="H503">
        <v>20250</v>
      </c>
      <c r="I503" s="2">
        <v>46886.906530544496</v>
      </c>
      <c r="J503">
        <v>9539.5026534299996</v>
      </c>
      <c r="K503" s="3">
        <v>29261.676179776765</v>
      </c>
      <c r="L503">
        <v>86222.233000000007</v>
      </c>
      <c r="M503" s="1"/>
      <c r="N503" s="3" t="s">
        <v>560</v>
      </c>
      <c r="O503">
        <v>827.03</v>
      </c>
      <c r="P503">
        <v>3.01</v>
      </c>
      <c r="Q503" s="1"/>
      <c r="S503" s="1"/>
    </row>
    <row r="504" spans="1:19" x14ac:dyDescent="0.25">
      <c r="A504" s="1"/>
      <c r="B504" s="1">
        <v>43965</v>
      </c>
      <c r="C504" s="2">
        <v>9004.424282158152</v>
      </c>
      <c r="D504">
        <v>14478.352287154397</v>
      </c>
      <c r="E504" s="2">
        <v>53722.0542704576</v>
      </c>
      <c r="F504">
        <v>87888.653612325259</v>
      </c>
      <c r="G504" s="2">
        <v>40661.041483243745</v>
      </c>
      <c r="H504">
        <v>20500</v>
      </c>
      <c r="I504" s="2">
        <v>48295.943099856195</v>
      </c>
      <c r="J504">
        <v>9682.5951932314492</v>
      </c>
      <c r="K504" s="3">
        <v>29261.676179776765</v>
      </c>
      <c r="L504">
        <v>85333.343999999997</v>
      </c>
      <c r="M504" s="1"/>
      <c r="N504" s="3" t="s">
        <v>561</v>
      </c>
      <c r="O504">
        <v>832.4</v>
      </c>
      <c r="P504">
        <v>3</v>
      </c>
      <c r="Q504" s="1"/>
      <c r="S504" s="1"/>
    </row>
    <row r="505" spans="1:19" x14ac:dyDescent="0.25">
      <c r="A505" s="1"/>
      <c r="B505" s="1">
        <v>43964</v>
      </c>
      <c r="C505" s="2">
        <v>8878.0463974962822</v>
      </c>
      <c r="D505">
        <v>14569.030902731565</v>
      </c>
      <c r="E505" s="2">
        <v>54330.802760774401</v>
      </c>
      <c r="F505">
        <v>88433.096599304263</v>
      </c>
      <c r="G505" s="2">
        <v>41203.745322342482</v>
      </c>
      <c r="H505">
        <v>20600</v>
      </c>
      <c r="I505" s="2">
        <v>49073.342586373001</v>
      </c>
      <c r="J505">
        <v>9825.6877330328989</v>
      </c>
      <c r="K505" s="3">
        <v>29206.045616697342</v>
      </c>
      <c r="L505">
        <v>84444.455000000002</v>
      </c>
      <c r="M505" s="1"/>
      <c r="N505" s="3" t="s">
        <v>562</v>
      </c>
      <c r="O505">
        <v>834.21</v>
      </c>
      <c r="P505">
        <v>2.9180000000000001</v>
      </c>
      <c r="Q505" s="1"/>
      <c r="S505" s="1"/>
    </row>
    <row r="506" spans="1:19" x14ac:dyDescent="0.25">
      <c r="A506" s="1"/>
      <c r="B506" s="1">
        <v>43963</v>
      </c>
      <c r="C506" s="2">
        <v>8972.8298109926836</v>
      </c>
      <c r="D506">
        <v>14296.995056000062</v>
      </c>
      <c r="E506" s="2">
        <v>55928.767547856005</v>
      </c>
      <c r="F506">
        <v>88588.651738441113</v>
      </c>
      <c r="G506" s="2">
        <v>38864.42141667135</v>
      </c>
      <c r="H506">
        <v>20600</v>
      </c>
      <c r="I506" s="2">
        <v>48393.118035670799</v>
      </c>
      <c r="J506">
        <v>9921.0827595671999</v>
      </c>
      <c r="K506" s="3">
        <v>29317.306742856184</v>
      </c>
      <c r="L506">
        <v>86222.233000000007</v>
      </c>
      <c r="M506" s="1"/>
      <c r="N506" s="3" t="s">
        <v>563</v>
      </c>
      <c r="O506">
        <v>835.32</v>
      </c>
      <c r="P506">
        <v>2.9460000000000002</v>
      </c>
      <c r="Q506" s="1"/>
      <c r="S506" s="1"/>
    </row>
    <row r="507" spans="1:19" x14ac:dyDescent="0.25">
      <c r="A507" s="1"/>
      <c r="B507" s="1">
        <v>43962</v>
      </c>
      <c r="C507" s="2">
        <v>8941.2353398272171</v>
      </c>
      <c r="D507">
        <v>14478.352287154397</v>
      </c>
      <c r="E507" s="2">
        <v>55928.767547856005</v>
      </c>
      <c r="F507">
        <v>84388.662981745947</v>
      </c>
      <c r="G507" s="2">
        <v>38578.653612136994</v>
      </c>
      <c r="H507">
        <v>20200</v>
      </c>
      <c r="I507" s="2">
        <v>46789.731594729892</v>
      </c>
      <c r="J507">
        <v>9682.5951932314492</v>
      </c>
      <c r="K507" s="3">
        <v>30040.504062888693</v>
      </c>
      <c r="L507">
        <v>86666.677500000005</v>
      </c>
      <c r="M507" s="1"/>
      <c r="N507" s="3" t="s">
        <v>564</v>
      </c>
      <c r="O507">
        <v>828.33</v>
      </c>
      <c r="P507">
        <v>2.944</v>
      </c>
      <c r="Q507" s="1"/>
      <c r="S507" s="1"/>
    </row>
    <row r="508" spans="1:19" x14ac:dyDescent="0.25">
      <c r="A508" s="1"/>
      <c r="B508" s="1">
        <v>43959</v>
      </c>
      <c r="C508" s="2">
        <v>8530.5072146761431</v>
      </c>
      <c r="D508">
        <v>14145.864030038116</v>
      </c>
      <c r="E508" s="2">
        <v>53950.334954326398</v>
      </c>
      <c r="F508">
        <v>81666.448046850914</v>
      </c>
      <c r="G508" s="2">
        <v>38364.327758736224</v>
      </c>
      <c r="H508">
        <v>18900</v>
      </c>
      <c r="I508" s="2">
        <v>46546.794255193403</v>
      </c>
      <c r="J508">
        <v>9634.8976799643006</v>
      </c>
      <c r="K508" s="3">
        <v>29984.87349980927</v>
      </c>
      <c r="L508">
        <v>86666.677500000005</v>
      </c>
      <c r="M508" s="1"/>
      <c r="N508" s="3" t="s">
        <v>565</v>
      </c>
      <c r="O508">
        <v>813.73</v>
      </c>
      <c r="P508">
        <v>3.0630000000000002</v>
      </c>
      <c r="Q508" s="1"/>
      <c r="S508" s="1"/>
    </row>
    <row r="509" spans="1:19" x14ac:dyDescent="0.25">
      <c r="A509" s="1"/>
      <c r="B509" s="1">
        <v>43958</v>
      </c>
      <c r="C509" s="2">
        <v>8340.9403876833403</v>
      </c>
      <c r="D509">
        <v>14266.768850807672</v>
      </c>
      <c r="E509" s="2">
        <v>51439.247431769603</v>
      </c>
      <c r="F509">
        <v>80422.006933756056</v>
      </c>
      <c r="G509" s="2">
        <v>38221.44385646905</v>
      </c>
      <c r="H509">
        <v>17700</v>
      </c>
      <c r="I509" s="2">
        <v>45623.632364954698</v>
      </c>
      <c r="J509">
        <v>9730.2927064985997</v>
      </c>
      <c r="K509" s="3">
        <v>29539.828995173881</v>
      </c>
      <c r="L509">
        <v>85333.343999999997</v>
      </c>
      <c r="M509" s="1"/>
      <c r="N509" s="3" t="s">
        <v>566</v>
      </c>
      <c r="O509">
        <v>796.54</v>
      </c>
      <c r="P509">
        <v>3.1579999999999999</v>
      </c>
      <c r="Q509" s="1"/>
      <c r="S509" s="1"/>
    </row>
    <row r="510" spans="1:19" x14ac:dyDescent="0.25">
      <c r="A510" s="1"/>
      <c r="B510" s="1">
        <v>43957</v>
      </c>
      <c r="C510" s="2">
        <v>8182.968031856004</v>
      </c>
      <c r="D510">
        <v>13420.435105420776</v>
      </c>
      <c r="E510" s="2">
        <v>50982.686064031994</v>
      </c>
      <c r="F510">
        <v>78944.23311195588</v>
      </c>
      <c r="G510" s="2">
        <v>37792.792149667526</v>
      </c>
      <c r="H510">
        <v>17550</v>
      </c>
      <c r="I510" s="2">
        <v>45186.345153788992</v>
      </c>
      <c r="J510">
        <v>9491.8051401628509</v>
      </c>
      <c r="K510" s="3">
        <v>29484.198432094458</v>
      </c>
      <c r="L510">
        <v>84444.455000000002</v>
      </c>
      <c r="M510" s="1"/>
      <c r="N510" s="3" t="s">
        <v>567</v>
      </c>
      <c r="O510">
        <v>782.59</v>
      </c>
      <c r="P510">
        <v>3.11</v>
      </c>
      <c r="Q510" s="1"/>
      <c r="S510" s="1"/>
    </row>
    <row r="511" spans="1:19" x14ac:dyDescent="0.25">
      <c r="A511" s="1"/>
      <c r="B511" s="1">
        <v>43956</v>
      </c>
      <c r="C511" s="2">
        <v>7993.4012048632012</v>
      </c>
      <c r="D511">
        <v>12936.815822342549</v>
      </c>
      <c r="E511" s="2">
        <v>48395.5049801856</v>
      </c>
      <c r="F511">
        <v>78166.457416271587</v>
      </c>
      <c r="G511" s="2">
        <v>36363.953126995802</v>
      </c>
      <c r="H511">
        <v>17400</v>
      </c>
      <c r="I511" s="2">
        <v>43728.721116569992</v>
      </c>
      <c r="J511">
        <v>9215.1595632133794</v>
      </c>
      <c r="K511" s="3">
        <v>29372.937305935608</v>
      </c>
      <c r="L511">
        <v>82400.010300000009</v>
      </c>
      <c r="M511" s="1"/>
      <c r="N511" s="3" t="s">
        <v>568</v>
      </c>
      <c r="O511">
        <v>764.16</v>
      </c>
      <c r="P511">
        <v>3.024</v>
      </c>
      <c r="Q511" s="1"/>
      <c r="S511" s="1"/>
    </row>
    <row r="512" spans="1:19" x14ac:dyDescent="0.25">
      <c r="A512" s="1"/>
      <c r="B512" s="1">
        <v>43955</v>
      </c>
      <c r="C512" s="2">
        <v>8024.9956760286668</v>
      </c>
      <c r="D512">
        <v>12695.006180803437</v>
      </c>
      <c r="E512" s="2">
        <v>49384.721276950397</v>
      </c>
      <c r="F512">
        <v>75910.907898787118</v>
      </c>
      <c r="G512" s="2">
        <v>36078.185322461439</v>
      </c>
      <c r="H512">
        <v>17400</v>
      </c>
      <c r="I512" s="2">
        <v>42854.146694238603</v>
      </c>
      <c r="J512">
        <v>9367.7916056682589</v>
      </c>
      <c r="K512" s="3">
        <v>29372.937305935608</v>
      </c>
      <c r="L512">
        <v>81600.010200000004</v>
      </c>
      <c r="M512" s="1"/>
      <c r="N512" s="3" t="s">
        <v>569</v>
      </c>
      <c r="O512">
        <v>762.47</v>
      </c>
      <c r="P512">
        <v>3.0419999999999998</v>
      </c>
      <c r="Q512" s="1"/>
      <c r="S512" s="1"/>
    </row>
    <row r="513" spans="1:19" x14ac:dyDescent="0.25">
      <c r="A513" s="1"/>
      <c r="B513" s="1">
        <v>43950</v>
      </c>
      <c r="C513" s="2">
        <v>8214.5625030214724</v>
      </c>
      <c r="D513">
        <v>12997.268232727329</v>
      </c>
      <c r="E513" s="2">
        <v>48395.5049801856</v>
      </c>
      <c r="F513">
        <v>76999.79387274514</v>
      </c>
      <c r="G513" s="2">
        <v>36292.511175862208</v>
      </c>
      <c r="H513">
        <v>17200</v>
      </c>
      <c r="I513" s="2">
        <v>44894.820346345194</v>
      </c>
      <c r="J513">
        <v>10064.17529936865</v>
      </c>
      <c r="K513" s="3">
        <v>29595.459558253304</v>
      </c>
      <c r="L513">
        <v>81688.89910000001</v>
      </c>
      <c r="M513" s="1"/>
      <c r="N513" s="3" t="s">
        <v>570</v>
      </c>
      <c r="O513">
        <v>769.11</v>
      </c>
      <c r="P513">
        <v>3.05</v>
      </c>
      <c r="Q513" s="1"/>
      <c r="S513" s="1"/>
    </row>
    <row r="514" spans="1:19" x14ac:dyDescent="0.25">
      <c r="A514" s="1"/>
      <c r="B514" s="1">
        <v>43949</v>
      </c>
      <c r="C514" s="2">
        <v>8182.968031856004</v>
      </c>
      <c r="D514">
        <v>12936.815822342549</v>
      </c>
      <c r="E514" s="2">
        <v>49156.440593081599</v>
      </c>
      <c r="F514">
        <v>78166.457416271587</v>
      </c>
      <c r="G514" s="2">
        <v>36221.069224728628</v>
      </c>
      <c r="H514">
        <v>17100</v>
      </c>
      <c r="I514" s="2">
        <v>44797.645410530597</v>
      </c>
      <c r="J514">
        <v>9825.6877330328989</v>
      </c>
      <c r="K514" s="3">
        <v>29539.828995173881</v>
      </c>
      <c r="L514">
        <v>81777.788</v>
      </c>
      <c r="M514" s="1"/>
      <c r="N514" s="3" t="s">
        <v>571</v>
      </c>
      <c r="O514">
        <v>767.21</v>
      </c>
      <c r="P514">
        <v>3.0649999999999999</v>
      </c>
      <c r="Q514" s="1"/>
      <c r="S514" s="1"/>
    </row>
    <row r="515" spans="1:19" x14ac:dyDescent="0.25">
      <c r="A515" s="1"/>
      <c r="B515" s="1">
        <v>43948</v>
      </c>
      <c r="C515" s="2">
        <v>8277.7514453524054</v>
      </c>
      <c r="D515">
        <v>13269.304079458831</v>
      </c>
      <c r="E515" s="2">
        <v>49080.347031792</v>
      </c>
      <c r="F515">
        <v>79955.341516345448</v>
      </c>
      <c r="G515" s="2">
        <v>36221.069224728628</v>
      </c>
      <c r="H515">
        <v>17050</v>
      </c>
      <c r="I515" s="2">
        <v>45137.757685881697</v>
      </c>
      <c r="J515">
        <v>9444.1076268957004</v>
      </c>
      <c r="K515" s="3">
        <v>29372.937305935608</v>
      </c>
      <c r="L515">
        <v>81777.788</v>
      </c>
      <c r="M515" s="1"/>
      <c r="N515" s="3" t="s">
        <v>572</v>
      </c>
      <c r="O515">
        <v>770.77</v>
      </c>
      <c r="P515">
        <v>3.0960000000000001</v>
      </c>
      <c r="Q515" s="1"/>
      <c r="S515" s="1"/>
    </row>
    <row r="516" spans="1:19" x14ac:dyDescent="0.25">
      <c r="A516" s="1"/>
      <c r="B516" s="1">
        <v>43945</v>
      </c>
      <c r="C516" s="2">
        <v>8372.5348588488087</v>
      </c>
      <c r="D516">
        <v>13359.982695036</v>
      </c>
      <c r="E516" s="2">
        <v>49460.814838240003</v>
      </c>
      <c r="F516">
        <v>79955.341516345448</v>
      </c>
      <c r="G516" s="2">
        <v>36435.395078129382</v>
      </c>
      <c r="H516">
        <v>17100</v>
      </c>
      <c r="I516" s="2">
        <v>45672.219832862</v>
      </c>
      <c r="J516">
        <v>9110.2250340256505</v>
      </c>
      <c r="K516" s="3">
        <v>29484.198432094458</v>
      </c>
      <c r="L516">
        <v>82666.677000000011</v>
      </c>
      <c r="M516" s="1"/>
      <c r="N516" s="3" t="s">
        <v>573</v>
      </c>
      <c r="O516">
        <v>776.66</v>
      </c>
      <c r="P516">
        <v>3.1970000000000001</v>
      </c>
      <c r="Q516" s="1"/>
      <c r="S516" s="1"/>
    </row>
    <row r="517" spans="1:19" x14ac:dyDescent="0.25">
      <c r="A517" s="1"/>
      <c r="B517" s="1">
        <v>43944</v>
      </c>
      <c r="C517" s="2">
        <v>8404.1293300142752</v>
      </c>
      <c r="D517">
        <v>13057.720643112107</v>
      </c>
      <c r="E517" s="2">
        <v>50678.311818873604</v>
      </c>
      <c r="F517">
        <v>74744.244355260671</v>
      </c>
      <c r="G517" s="2">
        <v>36435.395078129382</v>
      </c>
      <c r="H517">
        <v>16950</v>
      </c>
      <c r="I517" s="2">
        <v>45963.744640305798</v>
      </c>
      <c r="J517">
        <v>9062.5275207585</v>
      </c>
      <c r="K517" s="3">
        <v>29261.676179776765</v>
      </c>
      <c r="L517">
        <v>82666.677000000011</v>
      </c>
      <c r="M517" s="1"/>
      <c r="N517" s="3" t="s">
        <v>574</v>
      </c>
      <c r="O517">
        <v>773.91</v>
      </c>
      <c r="P517">
        <v>3.1829999999999998</v>
      </c>
      <c r="Q517" s="1"/>
      <c r="S517" s="1"/>
    </row>
    <row r="518" spans="1:19" x14ac:dyDescent="0.25">
      <c r="A518" s="1"/>
      <c r="B518" s="1">
        <v>43943</v>
      </c>
      <c r="C518" s="2">
        <v>8404.1293300142752</v>
      </c>
      <c r="D518">
        <v>12574.101360033883</v>
      </c>
      <c r="E518" s="2">
        <v>49765.1890833984</v>
      </c>
      <c r="F518">
        <v>75833.130329218708</v>
      </c>
      <c r="G518" s="2">
        <v>36506.83702926297</v>
      </c>
      <c r="H518">
        <v>16900</v>
      </c>
      <c r="I518" s="2">
        <v>45672.219832862</v>
      </c>
      <c r="J518">
        <v>9043.4485154516406</v>
      </c>
      <c r="K518" s="3">
        <v>29206.045616697342</v>
      </c>
      <c r="L518">
        <v>82222.232499999998</v>
      </c>
      <c r="M518" s="1"/>
      <c r="N518" s="3" t="s">
        <v>575</v>
      </c>
      <c r="O518">
        <v>768.92</v>
      </c>
      <c r="P518">
        <v>3.246</v>
      </c>
      <c r="Q518" s="1"/>
      <c r="S518" s="1"/>
    </row>
    <row r="519" spans="1:19" x14ac:dyDescent="0.25">
      <c r="A519" s="1"/>
      <c r="B519" s="1">
        <v>43942</v>
      </c>
      <c r="C519" s="2">
        <v>8119.77908952507</v>
      </c>
      <c r="D519">
        <v>12211.38689772521</v>
      </c>
      <c r="E519" s="2">
        <v>51743.621676927993</v>
      </c>
      <c r="F519">
        <v>75288.687342239704</v>
      </c>
      <c r="G519" s="2">
        <v>35220.881908858406</v>
      </c>
      <c r="H519">
        <v>16850</v>
      </c>
      <c r="I519" s="2">
        <v>44311.770731457596</v>
      </c>
      <c r="J519">
        <v>8900.3559756501891</v>
      </c>
      <c r="K519" s="3">
        <v>29206.045616697342</v>
      </c>
      <c r="L519">
        <v>82666.677000000011</v>
      </c>
      <c r="M519" s="1"/>
      <c r="N519" s="3" t="s">
        <v>576</v>
      </c>
      <c r="O519">
        <v>766.84</v>
      </c>
      <c r="P519">
        <v>3.2469999999999999</v>
      </c>
      <c r="Q519" s="1"/>
      <c r="S519" s="1"/>
    </row>
    <row r="520" spans="1:19" x14ac:dyDescent="0.25">
      <c r="A520" s="1"/>
      <c r="B520" s="1">
        <v>43941</v>
      </c>
      <c r="C520" s="2">
        <v>8656.8850993380111</v>
      </c>
      <c r="D520">
        <v>12815.911001572995</v>
      </c>
      <c r="E520" s="2">
        <v>52124.089483376003</v>
      </c>
      <c r="F520">
        <v>77777.569568429433</v>
      </c>
      <c r="G520" s="2">
        <v>36649.720931530144</v>
      </c>
      <c r="H520">
        <v>17700</v>
      </c>
      <c r="I520" s="2">
        <v>46498.206787286093</v>
      </c>
      <c r="J520">
        <v>8967.1324942242009</v>
      </c>
      <c r="K520" s="3">
        <v>29317.306742856184</v>
      </c>
      <c r="L520">
        <v>85511.121800000008</v>
      </c>
      <c r="M520" s="1"/>
      <c r="N520" s="3" t="s">
        <v>577</v>
      </c>
      <c r="O520">
        <v>794.97</v>
      </c>
      <c r="P520">
        <v>3.2290000000000001</v>
      </c>
      <c r="Q520" s="1"/>
      <c r="S520" s="1"/>
    </row>
    <row r="521" spans="1:19" x14ac:dyDescent="0.25">
      <c r="A521" s="1"/>
      <c r="B521" s="1">
        <v>43938</v>
      </c>
      <c r="C521" s="2">
        <v>8593.696157007078</v>
      </c>
      <c r="D521">
        <v>12513.648949649101</v>
      </c>
      <c r="E521" s="2">
        <v>52124.089483376003</v>
      </c>
      <c r="F521">
        <v>77233.12658145043</v>
      </c>
      <c r="G521" s="2">
        <v>36578.278980396564</v>
      </c>
      <c r="H521">
        <v>17750</v>
      </c>
      <c r="I521" s="2">
        <v>47081.256402173698</v>
      </c>
      <c r="J521">
        <v>8623.7103987007213</v>
      </c>
      <c r="K521" s="3">
        <v>29317.306742856184</v>
      </c>
      <c r="L521">
        <v>85422.232900000003</v>
      </c>
      <c r="M521" s="1"/>
      <c r="N521" s="3" t="s">
        <v>578</v>
      </c>
      <c r="O521">
        <v>789.6</v>
      </c>
      <c r="P521">
        <v>3.246</v>
      </c>
      <c r="Q521" s="1"/>
      <c r="S521" s="1"/>
    </row>
    <row r="522" spans="1:19" x14ac:dyDescent="0.25">
      <c r="A522" s="1"/>
      <c r="B522" s="1">
        <v>43937</v>
      </c>
      <c r="C522" s="2">
        <v>8435.7238011797417</v>
      </c>
      <c r="D522">
        <v>12241.613102917601</v>
      </c>
      <c r="E522" s="2">
        <v>51363.153870480004</v>
      </c>
      <c r="F522">
        <v>77233.12658145043</v>
      </c>
      <c r="G522" s="2">
        <v>35935.301420194271</v>
      </c>
      <c r="H522">
        <v>17550</v>
      </c>
      <c r="I522" s="2">
        <v>46886.906530544496</v>
      </c>
      <c r="J522">
        <v>8537.8548748198482</v>
      </c>
      <c r="K522" s="3">
        <v>28872.262238220799</v>
      </c>
      <c r="L522">
        <v>85244.455100000006</v>
      </c>
      <c r="M522" s="1"/>
      <c r="N522" s="3" t="s">
        <v>579</v>
      </c>
      <c r="O522">
        <v>780.7</v>
      </c>
      <c r="P522">
        <v>3.278</v>
      </c>
      <c r="Q522" s="1"/>
      <c r="S522" s="1"/>
    </row>
    <row r="523" spans="1:19" x14ac:dyDescent="0.25">
      <c r="A523" s="1"/>
      <c r="B523" s="1">
        <v>43936</v>
      </c>
      <c r="C523" s="2">
        <v>8435.7238011797417</v>
      </c>
      <c r="D523">
        <v>12150.934487340432</v>
      </c>
      <c r="E523" s="2">
        <v>51591.434554348794</v>
      </c>
      <c r="F523">
        <v>77155.349011882019</v>
      </c>
      <c r="G523" s="2">
        <v>35792.417517927097</v>
      </c>
      <c r="H523">
        <v>17550</v>
      </c>
      <c r="I523" s="2">
        <v>47227.018805895597</v>
      </c>
      <c r="J523">
        <v>8642.7894040075789</v>
      </c>
      <c r="K523" s="3">
        <v>28872.262238220799</v>
      </c>
      <c r="L523">
        <v>85333.343999999997</v>
      </c>
      <c r="M523" s="1"/>
      <c r="N523" s="3" t="s">
        <v>580</v>
      </c>
      <c r="O523">
        <v>777.22</v>
      </c>
      <c r="P523">
        <v>3.306</v>
      </c>
      <c r="Q523" s="1"/>
      <c r="S523" s="1"/>
    </row>
    <row r="524" spans="1:19" x14ac:dyDescent="0.25">
      <c r="A524" s="1"/>
      <c r="B524" s="1">
        <v>43935</v>
      </c>
      <c r="C524" s="2">
        <v>8340.9403876833403</v>
      </c>
      <c r="D524">
        <v>12060.255871763266</v>
      </c>
      <c r="E524" s="2">
        <v>51743.621676927993</v>
      </c>
      <c r="F524">
        <v>76999.79387274514</v>
      </c>
      <c r="G524" s="2">
        <v>35363.765811125573</v>
      </c>
      <c r="H524">
        <v>17150</v>
      </c>
      <c r="I524" s="2">
        <v>44894.820346345194</v>
      </c>
      <c r="J524">
        <v>8633.2499013541492</v>
      </c>
      <c r="K524" s="3">
        <v>28872.262238220799</v>
      </c>
      <c r="L524">
        <v>84977.788400000005</v>
      </c>
      <c r="M524" s="1"/>
      <c r="N524" s="3" t="s">
        <v>581</v>
      </c>
      <c r="O524">
        <v>767.41</v>
      </c>
      <c r="P524">
        <v>3.2440000000000002</v>
      </c>
      <c r="Q524" s="1"/>
      <c r="S524" s="1"/>
    </row>
    <row r="525" spans="1:19" x14ac:dyDescent="0.25">
      <c r="A525" s="1"/>
      <c r="B525" s="1">
        <v>43934</v>
      </c>
      <c r="C525" s="2">
        <v>8309.345916517872</v>
      </c>
      <c r="D525">
        <v>11697.541409454596</v>
      </c>
      <c r="E525" s="2">
        <v>51210.966747900799</v>
      </c>
      <c r="F525">
        <v>77077.57144231358</v>
      </c>
      <c r="G525" s="2">
        <v>33220.507277117962</v>
      </c>
      <c r="H525">
        <v>17200</v>
      </c>
      <c r="I525" s="2">
        <v>44943.407814252496</v>
      </c>
      <c r="J525">
        <v>8394.7623350183985</v>
      </c>
      <c r="K525" s="3">
        <v>28927.892801300219</v>
      </c>
      <c r="L525">
        <v>85333.343999999997</v>
      </c>
      <c r="M525" s="1"/>
      <c r="N525" s="3" t="s">
        <v>582</v>
      </c>
      <c r="O525">
        <v>765.79</v>
      </c>
      <c r="P525">
        <v>3.2189999999999999</v>
      </c>
      <c r="Q525" s="1"/>
      <c r="S525" s="1"/>
    </row>
    <row r="526" spans="1:19" x14ac:dyDescent="0.25">
      <c r="A526" s="1"/>
      <c r="B526" s="1">
        <v>43931</v>
      </c>
      <c r="C526" s="2">
        <v>8404.1293300142752</v>
      </c>
      <c r="D526">
        <v>11365.053152338316</v>
      </c>
      <c r="E526" s="2">
        <v>51058.7796253216</v>
      </c>
      <c r="F526">
        <v>77466.459290155719</v>
      </c>
      <c r="G526" s="2">
        <v>33149.065325984382</v>
      </c>
      <c r="H526">
        <v>16750</v>
      </c>
      <c r="I526" s="2">
        <v>44700.470474715999</v>
      </c>
      <c r="J526">
        <v>8137.1957633757893</v>
      </c>
      <c r="K526" s="3">
        <v>28927.892801300219</v>
      </c>
      <c r="L526">
        <v>84444.455000000002</v>
      </c>
      <c r="M526" s="1"/>
      <c r="N526" s="3" t="s">
        <v>583</v>
      </c>
      <c r="O526">
        <v>757.94</v>
      </c>
      <c r="P526">
        <v>3.2240000000000002</v>
      </c>
      <c r="Q526" s="1"/>
      <c r="S526" s="1"/>
    </row>
    <row r="527" spans="1:19" x14ac:dyDescent="0.25">
      <c r="A527" s="1"/>
      <c r="B527" s="1">
        <v>43930</v>
      </c>
      <c r="C527" s="2">
        <v>8340.9403876833403</v>
      </c>
      <c r="D527">
        <v>11213.922126376368</v>
      </c>
      <c r="E527" s="2">
        <v>52504.557289823999</v>
      </c>
      <c r="F527">
        <v>77855.347137997873</v>
      </c>
      <c r="G527" s="2">
        <v>33470.554106085518</v>
      </c>
      <c r="H527">
        <v>16900</v>
      </c>
      <c r="I527" s="2">
        <v>45866.569704491194</v>
      </c>
      <c r="J527">
        <v>8308.9068111375291</v>
      </c>
      <c r="K527" s="3">
        <v>28927.892801300219</v>
      </c>
      <c r="L527">
        <v>85333.343999999997</v>
      </c>
      <c r="M527" s="1"/>
      <c r="N527" s="3" t="s">
        <v>584</v>
      </c>
      <c r="O527">
        <v>760.33</v>
      </c>
      <c r="P527">
        <v>3.1549999999999998</v>
      </c>
      <c r="Q527" s="1"/>
      <c r="S527" s="1"/>
    </row>
    <row r="528" spans="1:19" x14ac:dyDescent="0.25">
      <c r="A528" s="1"/>
      <c r="B528" s="1">
        <v>43929</v>
      </c>
      <c r="C528" s="2">
        <v>7816.9082648220819</v>
      </c>
      <c r="D528">
        <v>11304.600741953538</v>
      </c>
      <c r="E528" s="2">
        <v>53265.492902719998</v>
      </c>
      <c r="F528">
        <v>76999.79387274514</v>
      </c>
      <c r="G528" s="2">
        <v>33470.554106085518</v>
      </c>
      <c r="H528">
        <v>16700</v>
      </c>
      <c r="I528" s="2">
        <v>46449.619319378799</v>
      </c>
      <c r="J528">
        <v>8146.7352660292208</v>
      </c>
      <c r="K528" s="3">
        <v>28927.892801300219</v>
      </c>
      <c r="L528">
        <v>83555.566000000006</v>
      </c>
      <c r="M528" s="1"/>
      <c r="N528" s="3" t="s">
        <v>585</v>
      </c>
      <c r="O528">
        <v>748.02</v>
      </c>
      <c r="P528">
        <v>3.1419999999999999</v>
      </c>
      <c r="Q528" s="1"/>
      <c r="S528" s="1"/>
    </row>
    <row r="529" spans="1:19" x14ac:dyDescent="0.25">
      <c r="A529" s="1"/>
      <c r="B529" s="1">
        <v>43928</v>
      </c>
      <c r="C529" s="2">
        <v>7707.9618081695089</v>
      </c>
      <c r="D529">
        <v>11485.957973107872</v>
      </c>
      <c r="E529" s="2">
        <v>50221.750451136002</v>
      </c>
      <c r="F529">
        <v>76610.906024903015</v>
      </c>
      <c r="G529" s="2">
        <v>33792.04288618666</v>
      </c>
      <c r="H529">
        <v>16950</v>
      </c>
      <c r="I529" s="2">
        <v>46449.619319378799</v>
      </c>
      <c r="J529">
        <v>7622.0626200905699</v>
      </c>
      <c r="K529" s="3">
        <v>28761.001112061957</v>
      </c>
      <c r="L529">
        <v>86488.899700000009</v>
      </c>
      <c r="M529" s="1"/>
      <c r="N529" s="3" t="s">
        <v>586</v>
      </c>
      <c r="O529">
        <v>746.69</v>
      </c>
      <c r="P529">
        <v>3.1739999999999999</v>
      </c>
      <c r="Q529" s="1"/>
      <c r="S529" s="1"/>
    </row>
    <row r="530" spans="1:19" x14ac:dyDescent="0.25">
      <c r="A530" s="1"/>
      <c r="B530" s="1">
        <v>43927</v>
      </c>
      <c r="C530" s="2">
        <v>7707.9618081695089</v>
      </c>
      <c r="D530">
        <v>11395.279357530704</v>
      </c>
      <c r="E530" s="2">
        <v>46949.727315683202</v>
      </c>
      <c r="F530">
        <v>74822.021924829111</v>
      </c>
      <c r="G530" s="2">
        <v>33934.926788453835</v>
      </c>
      <c r="H530">
        <v>16950</v>
      </c>
      <c r="I530" s="2">
        <v>43971.658456106496</v>
      </c>
      <c r="J530">
        <v>7765.1551598920196</v>
      </c>
      <c r="K530" s="3">
        <v>28927.892801300219</v>
      </c>
      <c r="L530">
        <v>86488.899700000009</v>
      </c>
      <c r="M530" s="1"/>
      <c r="N530" s="3" t="s">
        <v>587</v>
      </c>
      <c r="O530">
        <v>736.75</v>
      </c>
      <c r="P530">
        <v>3.4369999999999998</v>
      </c>
      <c r="Q530" s="1"/>
      <c r="S530" s="1"/>
    </row>
    <row r="531" spans="1:19" x14ac:dyDescent="0.25">
      <c r="A531" s="1"/>
      <c r="B531" s="1">
        <v>43924</v>
      </c>
      <c r="C531" s="2">
        <v>7217.702753232933</v>
      </c>
      <c r="D531">
        <v>10669.850432913365</v>
      </c>
      <c r="E531" s="2">
        <v>43905.984864099199</v>
      </c>
      <c r="F531">
        <v>73888.691090007967</v>
      </c>
      <c r="G531" s="2">
        <v>31863.110205579815</v>
      </c>
      <c r="H531">
        <v>15850</v>
      </c>
      <c r="I531" s="2">
        <v>41104.997849575797</v>
      </c>
      <c r="J531">
        <v>7345.4170431411003</v>
      </c>
      <c r="K531" s="3">
        <v>28872.262238220799</v>
      </c>
      <c r="L531">
        <v>80888.899000000005</v>
      </c>
      <c r="M531" s="1"/>
      <c r="N531" s="3" t="s">
        <v>588</v>
      </c>
      <c r="O531">
        <v>701.8</v>
      </c>
      <c r="P531">
        <v>3.5259999999999998</v>
      </c>
      <c r="Q531" s="1"/>
      <c r="S531" s="1"/>
    </row>
    <row r="532" spans="1:19" x14ac:dyDescent="0.25">
      <c r="A532" s="1"/>
      <c r="B532" s="1">
        <v>43922</v>
      </c>
      <c r="C532" s="2">
        <v>6754.680312459499</v>
      </c>
      <c r="D532">
        <v>10428.040791374251</v>
      </c>
      <c r="E532" s="2">
        <v>41699.271586700801</v>
      </c>
      <c r="F532">
        <v>73110.91539432366</v>
      </c>
      <c r="G532" s="2">
        <v>30219.945329507307</v>
      </c>
      <c r="H532">
        <v>15500</v>
      </c>
      <c r="I532" s="2">
        <v>38432.6871146743</v>
      </c>
      <c r="J532">
        <v>7021.0739529244802</v>
      </c>
      <c r="K532" s="3">
        <v>28816.631675141376</v>
      </c>
      <c r="L532">
        <v>76444.453999999998</v>
      </c>
      <c r="M532" s="1"/>
      <c r="N532" s="3" t="s">
        <v>589</v>
      </c>
      <c r="O532">
        <v>680.23</v>
      </c>
      <c r="P532">
        <v>3.6219999999999999</v>
      </c>
      <c r="Q532" s="1"/>
      <c r="S532" s="1"/>
    </row>
    <row r="533" spans="1:19" x14ac:dyDescent="0.25">
      <c r="A533" s="1"/>
      <c r="B533" s="1">
        <v>43921</v>
      </c>
      <c r="C533" s="2">
        <v>6318.8944858492096</v>
      </c>
      <c r="D533">
        <v>10186.231149835139</v>
      </c>
      <c r="E533" s="2">
        <v>41851.458709279999</v>
      </c>
      <c r="F533">
        <v>70777.58830727078</v>
      </c>
      <c r="G533" s="2">
        <v>29362.641915904267</v>
      </c>
      <c r="H533">
        <v>15000</v>
      </c>
      <c r="I533" s="2">
        <v>35954.726251401997</v>
      </c>
      <c r="J533">
        <v>6763.5073812818691</v>
      </c>
      <c r="K533" s="3">
        <v>28872.262238220799</v>
      </c>
      <c r="L533">
        <v>74133.342600000004</v>
      </c>
      <c r="M533" s="1"/>
      <c r="N533" s="3" t="s">
        <v>590</v>
      </c>
      <c r="O533">
        <v>662.53</v>
      </c>
      <c r="P533">
        <v>3.5169999999999999</v>
      </c>
      <c r="Q533" s="1"/>
      <c r="S533" s="1"/>
    </row>
    <row r="534" spans="1:19" x14ac:dyDescent="0.25">
      <c r="A534" s="1"/>
      <c r="B534" s="1">
        <v>43920</v>
      </c>
      <c r="C534" s="2">
        <v>6264.4212575229221</v>
      </c>
      <c r="D534">
        <v>9883.9690979112474</v>
      </c>
      <c r="E534" s="2">
        <v>42460.2071995968</v>
      </c>
      <c r="F534">
        <v>70933.143446407645</v>
      </c>
      <c r="G534" s="2">
        <v>28862.548257969156</v>
      </c>
      <c r="H534">
        <v>14900</v>
      </c>
      <c r="I534" s="2">
        <v>34982.976893255996</v>
      </c>
      <c r="J534">
        <v>6811.2048945490196</v>
      </c>
      <c r="K534" s="3">
        <v>28872.262238220799</v>
      </c>
      <c r="L534">
        <v>72355.564599999998</v>
      </c>
      <c r="M534" s="1"/>
      <c r="N534" s="3" t="s">
        <v>591</v>
      </c>
      <c r="O534">
        <v>662.26</v>
      </c>
      <c r="P534">
        <v>3.54</v>
      </c>
      <c r="Q534" s="1"/>
      <c r="S534" s="1"/>
    </row>
    <row r="535" spans="1:19" x14ac:dyDescent="0.25">
      <c r="A535" s="1"/>
      <c r="B535" s="1">
        <v>43917</v>
      </c>
      <c r="C535" s="2">
        <v>6727.4436982963553</v>
      </c>
      <c r="D535">
        <v>9793.2904823340814</v>
      </c>
      <c r="E535" s="2">
        <v>45656.136773760001</v>
      </c>
      <c r="F535">
        <v>73188.692963892114</v>
      </c>
      <c r="G535" s="2">
        <v>30791.480938576005</v>
      </c>
      <c r="H535">
        <v>16000</v>
      </c>
      <c r="I535" s="2">
        <v>36926.475609547997</v>
      </c>
      <c r="J535">
        <v>7269.1010219136597</v>
      </c>
      <c r="K535" s="3">
        <v>28927.892801300219</v>
      </c>
      <c r="L535">
        <v>77155.565199999997</v>
      </c>
      <c r="M535" s="1"/>
      <c r="N535" s="3" t="s">
        <v>592</v>
      </c>
      <c r="O535">
        <v>696.06</v>
      </c>
      <c r="P535">
        <v>3.4540000000000002</v>
      </c>
      <c r="Q535" s="1"/>
      <c r="S535" s="1"/>
    </row>
    <row r="536" spans="1:19" x14ac:dyDescent="0.25">
      <c r="A536" s="1"/>
      <c r="B536" s="1">
        <v>43916</v>
      </c>
      <c r="C536" s="2">
        <v>7054.2830682540734</v>
      </c>
      <c r="D536">
        <v>10246.683560219917</v>
      </c>
      <c r="E536" s="2">
        <v>46417.072386656</v>
      </c>
      <c r="F536">
        <v>73110.91539432366</v>
      </c>
      <c r="G536" s="2">
        <v>31577.342401045473</v>
      </c>
      <c r="H536">
        <v>16100</v>
      </c>
      <c r="I536" s="2">
        <v>38384.099646766997</v>
      </c>
      <c r="J536">
        <v>7250.0220166067993</v>
      </c>
      <c r="K536" s="3">
        <v>28816.631675141376</v>
      </c>
      <c r="L536">
        <v>72711.120200000005</v>
      </c>
      <c r="M536" s="1"/>
      <c r="N536" s="3" t="s">
        <v>593</v>
      </c>
      <c r="O536">
        <v>694.21</v>
      </c>
      <c r="P536">
        <v>3.2989999999999999</v>
      </c>
      <c r="Q536" s="1"/>
      <c r="S536" s="1"/>
    </row>
    <row r="537" spans="1:19" x14ac:dyDescent="0.25">
      <c r="A537" s="1"/>
      <c r="B537" s="1">
        <v>43915</v>
      </c>
      <c r="C537" s="2">
        <v>7272.1759815592186</v>
      </c>
      <c r="D537">
        <v>10760.529048490533</v>
      </c>
      <c r="E537" s="2">
        <v>44971.294722153601</v>
      </c>
      <c r="F537">
        <v>71555.364002955088</v>
      </c>
      <c r="G537" s="2">
        <v>32863.297521450033</v>
      </c>
      <c r="H537">
        <v>16600</v>
      </c>
      <c r="I537" s="2">
        <v>35906.138783494695</v>
      </c>
      <c r="J537">
        <v>7488.50958294255</v>
      </c>
      <c r="K537" s="3">
        <v>28983.523364379645</v>
      </c>
      <c r="L537">
        <v>68000.008499999996</v>
      </c>
      <c r="M537" s="1"/>
      <c r="N537" s="3" t="s">
        <v>594</v>
      </c>
      <c r="O537">
        <v>690.25</v>
      </c>
      <c r="P537">
        <v>2.9689999999999999</v>
      </c>
      <c r="Q537" s="1"/>
      <c r="S537" s="1"/>
    </row>
    <row r="538" spans="1:19" x14ac:dyDescent="0.25">
      <c r="A538" s="1"/>
      <c r="B538" s="1">
        <v>43914</v>
      </c>
      <c r="C538" s="2">
        <v>6809.1535407857846</v>
      </c>
      <c r="D538">
        <v>10337.362175797085</v>
      </c>
      <c r="E538" s="2">
        <v>42079.739393148804</v>
      </c>
      <c r="F538">
        <v>66966.487398417754</v>
      </c>
      <c r="G538" s="2">
        <v>31791.668254446224</v>
      </c>
      <c r="H538">
        <v>16100</v>
      </c>
      <c r="I538" s="2">
        <v>33573.940323944298</v>
      </c>
      <c r="J538">
        <v>7183.2454980327893</v>
      </c>
      <c r="K538" s="3">
        <v>28927.892801300219</v>
      </c>
      <c r="L538">
        <v>63555.563500000004</v>
      </c>
      <c r="M538" s="1"/>
      <c r="N538" s="3" t="s">
        <v>595</v>
      </c>
      <c r="O538">
        <v>659.21</v>
      </c>
      <c r="P538">
        <v>3.1579999999999999</v>
      </c>
      <c r="Q538" s="1"/>
      <c r="S538" s="1"/>
    </row>
    <row r="539" spans="1:19" x14ac:dyDescent="0.25">
      <c r="A539" s="1"/>
      <c r="B539" s="1">
        <v>43913</v>
      </c>
      <c r="C539" s="2">
        <v>7027.0464540909325</v>
      </c>
      <c r="D539">
        <v>10458.266996566641</v>
      </c>
      <c r="E539" s="2">
        <v>45199.575406022399</v>
      </c>
      <c r="F539">
        <v>65099.825728775446</v>
      </c>
      <c r="G539" s="2">
        <v>31720.226303312633</v>
      </c>
      <c r="H539">
        <v>16150</v>
      </c>
      <c r="I539" s="2">
        <v>31387.504268115801</v>
      </c>
      <c r="J539">
        <v>7507.5885882494094</v>
      </c>
      <c r="K539" s="3">
        <v>28927.892801300219</v>
      </c>
      <c r="L539">
        <v>68266.675199999998</v>
      </c>
      <c r="M539" s="1"/>
      <c r="N539" s="3" t="s">
        <v>596</v>
      </c>
      <c r="O539">
        <v>666.59</v>
      </c>
      <c r="P539">
        <v>3.17</v>
      </c>
      <c r="Q539" s="1"/>
      <c r="S539" s="1"/>
    </row>
    <row r="540" spans="1:19" x14ac:dyDescent="0.25">
      <c r="A540" s="1"/>
      <c r="B540" s="1">
        <v>43910</v>
      </c>
      <c r="C540" s="2">
        <v>7544.5421231906503</v>
      </c>
      <c r="D540">
        <v>11244.14833156876</v>
      </c>
      <c r="E540" s="2">
        <v>48547.692102764799</v>
      </c>
      <c r="F540">
        <v>69999.812611586502</v>
      </c>
      <c r="G540" s="2">
        <v>34077.810690721017</v>
      </c>
      <c r="H540">
        <v>17350</v>
      </c>
      <c r="I540" s="2">
        <v>33719.702727666197</v>
      </c>
      <c r="J540">
        <v>8070.4192448017802</v>
      </c>
      <c r="K540" s="3">
        <v>28371.587170505987</v>
      </c>
      <c r="L540">
        <v>73333.342499999999</v>
      </c>
      <c r="M540" s="1"/>
      <c r="N540" s="3" t="s">
        <v>597</v>
      </c>
      <c r="O540">
        <v>709.73</v>
      </c>
      <c r="P540">
        <v>2.88</v>
      </c>
      <c r="Q540" s="1"/>
      <c r="S540" s="1"/>
    </row>
    <row r="541" spans="1:19" x14ac:dyDescent="0.25">
      <c r="A541" s="1"/>
      <c r="B541" s="1">
        <v>43909</v>
      </c>
      <c r="C541" s="2">
        <v>7462.83228070122</v>
      </c>
      <c r="D541">
        <v>11576.636588685042</v>
      </c>
      <c r="E541" s="2">
        <v>52124.089483376003</v>
      </c>
      <c r="F541">
        <v>69222.036915902194</v>
      </c>
      <c r="G541" s="2">
        <v>34077.810690721017</v>
      </c>
      <c r="H541">
        <v>17250</v>
      </c>
      <c r="I541" s="2">
        <v>36051.901187216594</v>
      </c>
      <c r="J541">
        <v>8079.958747455209</v>
      </c>
      <c r="K541" s="3">
        <v>28371.587170505987</v>
      </c>
      <c r="L541">
        <v>78844.454299999998</v>
      </c>
      <c r="M541" s="1"/>
      <c r="N541" s="3" t="s">
        <v>598</v>
      </c>
      <c r="O541">
        <v>725.94</v>
      </c>
      <c r="P541">
        <v>2.8450000000000002</v>
      </c>
      <c r="Q541" s="1"/>
      <c r="S541" s="1"/>
    </row>
    <row r="542" spans="1:19" x14ac:dyDescent="0.25">
      <c r="A542" s="1"/>
      <c r="B542" s="1">
        <v>43908</v>
      </c>
      <c r="C542" s="2">
        <v>7462.83228070122</v>
      </c>
      <c r="D542">
        <v>11909.124845801321</v>
      </c>
      <c r="E542" s="2">
        <v>52885.025096272002</v>
      </c>
      <c r="F542">
        <v>73888.691090007967</v>
      </c>
      <c r="G542" s="2">
        <v>34577.90434865612</v>
      </c>
      <c r="H542">
        <v>17950</v>
      </c>
      <c r="I542" s="2">
        <v>37898.224967693997</v>
      </c>
      <c r="J542">
        <v>8356.6043244046796</v>
      </c>
      <c r="K542" s="3">
        <v>28371.587170505987</v>
      </c>
      <c r="L542">
        <v>79111.120999999999</v>
      </c>
      <c r="M542" s="1"/>
      <c r="N542" s="3" t="s">
        <v>599</v>
      </c>
      <c r="O542">
        <v>747.66</v>
      </c>
      <c r="P542">
        <v>2.5960000000000001</v>
      </c>
      <c r="Q542" s="1"/>
      <c r="S542" s="1"/>
    </row>
    <row r="543" spans="1:19" x14ac:dyDescent="0.25">
      <c r="A543" s="1"/>
      <c r="B543" s="1">
        <v>43907</v>
      </c>
      <c r="C543" s="2">
        <v>7735.1984223326517</v>
      </c>
      <c r="D543">
        <v>11606.862793877428</v>
      </c>
      <c r="E543" s="2">
        <v>53189.399341430399</v>
      </c>
      <c r="F543">
        <v>74666.466785692261</v>
      </c>
      <c r="G543" s="2">
        <v>34649.346299789708</v>
      </c>
      <c r="H543">
        <v>17950</v>
      </c>
      <c r="I543" s="2">
        <v>37898.224967693997</v>
      </c>
      <c r="J543">
        <v>8442.459848285549</v>
      </c>
      <c r="K543" s="3">
        <v>28649.739985903107</v>
      </c>
      <c r="L543">
        <v>78666.676500000001</v>
      </c>
      <c r="M543" s="1"/>
      <c r="N543" s="3" t="s">
        <v>600</v>
      </c>
      <c r="O543">
        <v>745.78</v>
      </c>
      <c r="P543">
        <v>2.4729999999999999</v>
      </c>
      <c r="Q543" s="1"/>
      <c r="S543" s="1"/>
    </row>
    <row r="544" spans="1:19" x14ac:dyDescent="0.25">
      <c r="A544" s="1"/>
      <c r="B544" s="1">
        <v>43906</v>
      </c>
      <c r="C544" s="2">
        <v>7244.9393673960758</v>
      </c>
      <c r="D544">
        <v>11546.41038349265</v>
      </c>
      <c r="E544" s="2">
        <v>54635.177005932797</v>
      </c>
      <c r="F544">
        <v>75444.242481376554</v>
      </c>
      <c r="G544" s="2">
        <v>34006.368739587422</v>
      </c>
      <c r="H544">
        <v>17450</v>
      </c>
      <c r="I544" s="2">
        <v>37412.350288620997</v>
      </c>
      <c r="J544">
        <v>8471.07835624584</v>
      </c>
      <c r="K544" s="3">
        <v>28705.370548982526</v>
      </c>
      <c r="L544">
        <v>82222.232499999998</v>
      </c>
      <c r="M544" s="1"/>
      <c r="N544" s="3" t="s">
        <v>601</v>
      </c>
      <c r="O544">
        <v>747.86</v>
      </c>
      <c r="P544">
        <v>2.4239999999999999</v>
      </c>
      <c r="Q544" s="1"/>
      <c r="S544" s="1"/>
    </row>
    <row r="545" spans="1:19" x14ac:dyDescent="0.25">
      <c r="A545" s="1"/>
      <c r="B545" s="1">
        <v>43903</v>
      </c>
      <c r="C545" s="2">
        <v>7244.9393673960758</v>
      </c>
      <c r="D545">
        <v>11516.18417830026</v>
      </c>
      <c r="E545" s="2">
        <v>54787.364128511996</v>
      </c>
      <c r="F545">
        <v>77077.57144231358</v>
      </c>
      <c r="G545" s="2">
        <v>34399.299470822152</v>
      </c>
      <c r="H545">
        <v>18250</v>
      </c>
      <c r="I545" s="2">
        <v>39307.261537005703</v>
      </c>
      <c r="J545">
        <v>8490.1573615526995</v>
      </c>
      <c r="K545" s="3">
        <v>29484.198432094458</v>
      </c>
      <c r="L545">
        <v>82222.232499999998</v>
      </c>
      <c r="M545" s="1"/>
      <c r="N545" s="3" t="s">
        <v>602</v>
      </c>
      <c r="O545">
        <v>761.78</v>
      </c>
      <c r="P545">
        <v>2.4390000000000001</v>
      </c>
      <c r="Q545" s="1"/>
      <c r="S545" s="1"/>
    </row>
    <row r="546" spans="1:19" x14ac:dyDescent="0.25">
      <c r="A546" s="1"/>
      <c r="B546" s="1">
        <v>43902</v>
      </c>
      <c r="C546" s="2">
        <v>7381.1224382117907</v>
      </c>
      <c r="D546">
        <v>11637.088999069818</v>
      </c>
      <c r="E546" s="2">
        <v>54787.364128511996</v>
      </c>
      <c r="F546">
        <v>78477.567694545287</v>
      </c>
      <c r="G546" s="2">
        <v>34363.578495255359</v>
      </c>
      <c r="H546">
        <v>17950</v>
      </c>
      <c r="I546" s="2">
        <v>41250.760253297696</v>
      </c>
      <c r="J546">
        <v>8003.6427262277693</v>
      </c>
      <c r="K546" s="3">
        <v>29372.937305935608</v>
      </c>
      <c r="L546">
        <v>81600.010200000004</v>
      </c>
      <c r="M546" s="1"/>
      <c r="N546" s="3" t="s">
        <v>603</v>
      </c>
      <c r="O546">
        <v>769.25</v>
      </c>
      <c r="P546">
        <v>2.4140000000000001</v>
      </c>
      <c r="Q546" s="1"/>
      <c r="S546" s="1"/>
    </row>
    <row r="547" spans="1:19" x14ac:dyDescent="0.25">
      <c r="A547" s="1"/>
      <c r="B547" s="1">
        <v>43901</v>
      </c>
      <c r="C547" s="2">
        <v>7898.6181073115113</v>
      </c>
      <c r="D547">
        <v>12422.970334071935</v>
      </c>
      <c r="E547" s="2">
        <v>58211.574386544002</v>
      </c>
      <c r="F547">
        <v>79022.010681524305</v>
      </c>
      <c r="G547" s="2">
        <v>36292.511175862208</v>
      </c>
      <c r="H547">
        <v>19300</v>
      </c>
      <c r="I547" s="2">
        <v>44311.770731457596</v>
      </c>
      <c r="J547">
        <v>8604.63139339386</v>
      </c>
      <c r="K547" s="3">
        <v>29484.198432094458</v>
      </c>
      <c r="L547">
        <v>86222.233000000007</v>
      </c>
      <c r="M547" s="1"/>
      <c r="N547" s="3" t="s">
        <v>604</v>
      </c>
      <c r="O547">
        <v>811.35</v>
      </c>
      <c r="P547">
        <v>2.302</v>
      </c>
      <c r="Q547" s="1"/>
      <c r="S547" s="1"/>
    </row>
    <row r="548" spans="1:19" x14ac:dyDescent="0.25">
      <c r="A548" s="1"/>
      <c r="B548" s="1">
        <v>43900</v>
      </c>
      <c r="C548" s="2">
        <v>8470.5870047375156</v>
      </c>
      <c r="D548">
        <v>13087.946848304497</v>
      </c>
      <c r="E548" s="2">
        <v>58211.574386544002</v>
      </c>
      <c r="F548">
        <v>79099.788251092745</v>
      </c>
      <c r="G548" s="2">
        <v>36935.488736064486</v>
      </c>
      <c r="H548">
        <v>20700</v>
      </c>
      <c r="I548" s="2">
        <v>47324.193741710194</v>
      </c>
      <c r="J548">
        <v>9062.5275207585</v>
      </c>
      <c r="K548" s="3">
        <v>29484.198432094458</v>
      </c>
      <c r="L548">
        <v>86844.455300000001</v>
      </c>
      <c r="M548" s="1"/>
      <c r="N548" s="3" t="s">
        <v>605</v>
      </c>
      <c r="O548">
        <v>837.5</v>
      </c>
      <c r="P548">
        <v>2.3380000000000001</v>
      </c>
      <c r="Q548" s="1"/>
      <c r="S548" s="1"/>
    </row>
    <row r="549" spans="1:19" x14ac:dyDescent="0.25">
      <c r="A549" s="1"/>
      <c r="B549" s="1">
        <v>43899</v>
      </c>
      <c r="C549" s="2">
        <v>8470.5870047375156</v>
      </c>
      <c r="D549">
        <v>12604.327565226269</v>
      </c>
      <c r="E549" s="2">
        <v>57298.451651068804</v>
      </c>
      <c r="F549">
        <v>75444.242481376554</v>
      </c>
      <c r="G549" s="2">
        <v>35935.301420194271</v>
      </c>
      <c r="H549">
        <v>20550</v>
      </c>
      <c r="I549" s="2">
        <v>49850.7420728898</v>
      </c>
      <c r="J549">
        <v>8967.1324942242009</v>
      </c>
      <c r="K549" s="3">
        <v>29484.198432094458</v>
      </c>
      <c r="L549">
        <v>86844.455300000001</v>
      </c>
      <c r="M549" s="1"/>
      <c r="N549" s="3" t="s">
        <v>606</v>
      </c>
      <c r="O549">
        <v>835.49</v>
      </c>
      <c r="P549">
        <v>2.2349999999999999</v>
      </c>
      <c r="Q549" s="1"/>
      <c r="S549" s="1"/>
    </row>
    <row r="550" spans="1:19" x14ac:dyDescent="0.25">
      <c r="A550" s="1"/>
      <c r="B550" s="1">
        <v>43896</v>
      </c>
      <c r="C550" s="2">
        <v>9097.0291304898092</v>
      </c>
      <c r="D550">
        <v>13541.339926190332</v>
      </c>
      <c r="E550" s="2">
        <v>61559.691083286401</v>
      </c>
      <c r="F550">
        <v>81044.22749030347</v>
      </c>
      <c r="G550" s="2">
        <v>38578.653612136994</v>
      </c>
      <c r="H550">
        <v>22050</v>
      </c>
      <c r="I550" s="2">
        <v>53543.389633844599</v>
      </c>
      <c r="J550">
        <v>9634.8976799643006</v>
      </c>
      <c r="K550" s="3">
        <v>30040.504062888693</v>
      </c>
      <c r="L550">
        <v>93333.345000000001</v>
      </c>
      <c r="M550" s="1"/>
      <c r="N550" s="3" t="s">
        <v>607</v>
      </c>
      <c r="O550">
        <v>891.44</v>
      </c>
      <c r="P550">
        <v>2.34</v>
      </c>
      <c r="Q550" s="1"/>
      <c r="S550" s="1"/>
    </row>
    <row r="551" spans="1:19" x14ac:dyDescent="0.25">
      <c r="A551" s="1"/>
      <c r="B551" s="1">
        <v>43895</v>
      </c>
      <c r="C551" s="2">
        <v>9151.5023588160966</v>
      </c>
      <c r="D551">
        <v>13511.113720997942</v>
      </c>
      <c r="E551" s="2">
        <v>61635.784644576001</v>
      </c>
      <c r="F551">
        <v>81277.56019900876</v>
      </c>
      <c r="G551" s="2">
        <v>39007.305318938517</v>
      </c>
      <c r="H551">
        <v>22300</v>
      </c>
      <c r="I551" s="2">
        <v>53640.564569659196</v>
      </c>
      <c r="J551">
        <v>9730.2927064985997</v>
      </c>
      <c r="K551" s="3">
        <v>29984.87349980927</v>
      </c>
      <c r="L551">
        <v>93866.678400000004</v>
      </c>
      <c r="M551" s="1"/>
      <c r="N551" s="3" t="s">
        <v>608</v>
      </c>
      <c r="O551">
        <v>893.31</v>
      </c>
      <c r="P551">
        <v>2.4630000000000001</v>
      </c>
      <c r="Q551" s="1"/>
      <c r="S551" s="1"/>
    </row>
    <row r="552" spans="1:19" x14ac:dyDescent="0.25">
      <c r="A552" s="1"/>
      <c r="B552" s="1">
        <v>43894</v>
      </c>
      <c r="C552" s="2">
        <v>8851.8996030215203</v>
      </c>
      <c r="D552">
        <v>13511.113720997942</v>
      </c>
      <c r="E552" s="2">
        <v>61255.31683812799</v>
      </c>
      <c r="F552">
        <v>81510.892907714035</v>
      </c>
      <c r="G552" s="2">
        <v>39650.282879140796</v>
      </c>
      <c r="H552">
        <v>22550</v>
      </c>
      <c r="I552" s="2">
        <v>54126.439248732197</v>
      </c>
      <c r="J552">
        <v>9501.3446428162806</v>
      </c>
      <c r="K552" s="3">
        <v>29929.242936729846</v>
      </c>
      <c r="L552">
        <v>93777.789499999999</v>
      </c>
      <c r="M552" s="1"/>
      <c r="N552" s="3" t="s">
        <v>609</v>
      </c>
      <c r="O552">
        <v>889.37</v>
      </c>
      <c r="P552">
        <v>2.556</v>
      </c>
      <c r="Q552" s="1"/>
      <c r="S552" s="1"/>
    </row>
    <row r="553" spans="1:19" x14ac:dyDescent="0.25">
      <c r="A553" s="1"/>
      <c r="B553" s="1">
        <v>43893</v>
      </c>
      <c r="C553" s="2">
        <v>8688.4799180426635</v>
      </c>
      <c r="D553">
        <v>13480.887515805558</v>
      </c>
      <c r="E553" s="2">
        <v>61255.31683812799</v>
      </c>
      <c r="F553">
        <v>81899.780755556203</v>
      </c>
      <c r="G553" s="2">
        <v>39936.050683675145</v>
      </c>
      <c r="H553">
        <v>22500</v>
      </c>
      <c r="I553" s="2">
        <v>54126.439248732197</v>
      </c>
      <c r="J553">
        <v>9472.7261348559896</v>
      </c>
      <c r="K553" s="3">
        <v>29873.612373650423</v>
      </c>
      <c r="L553">
        <v>93777.789499999999</v>
      </c>
      <c r="M553" s="1"/>
      <c r="N553" s="3" t="s">
        <v>610</v>
      </c>
      <c r="O553">
        <v>890.61</v>
      </c>
      <c r="P553">
        <v>2.754</v>
      </c>
      <c r="Q553" s="1"/>
      <c r="S553" s="1"/>
    </row>
    <row r="554" spans="1:19" x14ac:dyDescent="0.25">
      <c r="A554" s="1"/>
      <c r="B554" s="1">
        <v>43892</v>
      </c>
      <c r="C554" s="2">
        <v>8606.7700755532333</v>
      </c>
      <c r="D554">
        <v>13480.887515805558</v>
      </c>
      <c r="E554" s="2">
        <v>61255.31683812799</v>
      </c>
      <c r="F554">
        <v>81277.56019900876</v>
      </c>
      <c r="G554" s="2">
        <v>39793.16678140797</v>
      </c>
      <c r="H554">
        <v>22500</v>
      </c>
      <c r="I554" s="2">
        <v>53154.689890586196</v>
      </c>
      <c r="J554">
        <v>9520.4236481231401</v>
      </c>
      <c r="K554" s="3">
        <v>29817.981810570996</v>
      </c>
      <c r="L554">
        <v>93688.900600000008</v>
      </c>
      <c r="M554" s="1"/>
      <c r="N554" s="3" t="s">
        <v>611</v>
      </c>
      <c r="O554">
        <v>884.43</v>
      </c>
      <c r="P554">
        <v>2.806</v>
      </c>
      <c r="Q554" s="1"/>
      <c r="S554" s="1"/>
    </row>
    <row r="555" spans="1:19" x14ac:dyDescent="0.25">
      <c r="A555" s="1"/>
      <c r="B555" s="1">
        <v>43889</v>
      </c>
      <c r="C555" s="2">
        <v>8661.2433038795189</v>
      </c>
      <c r="D555">
        <v>13511.113720997942</v>
      </c>
      <c r="E555" s="2">
        <v>61179.223276838406</v>
      </c>
      <c r="F555">
        <v>81277.56019900876</v>
      </c>
      <c r="G555" s="2">
        <v>39364.515074606454</v>
      </c>
      <c r="H555">
        <v>22250</v>
      </c>
      <c r="I555" s="2">
        <v>53349.039762215398</v>
      </c>
      <c r="J555">
        <v>9396.4101136285499</v>
      </c>
      <c r="K555" s="3">
        <v>29762.351247491573</v>
      </c>
      <c r="L555">
        <v>93688.900600000008</v>
      </c>
      <c r="M555" s="1"/>
      <c r="N555" s="3" t="s">
        <v>612</v>
      </c>
      <c r="O555">
        <v>882.19</v>
      </c>
      <c r="P555">
        <v>2.8559999999999999</v>
      </c>
      <c r="Q555" s="1"/>
      <c r="S555" s="1"/>
    </row>
    <row r="556" spans="1:19" x14ac:dyDescent="0.25">
      <c r="A556" s="1"/>
      <c r="B556" s="1">
        <v>43888</v>
      </c>
      <c r="C556" s="2">
        <v>8988.082673837238</v>
      </c>
      <c r="D556">
        <v>13873.828183306612</v>
      </c>
      <c r="E556" s="2">
        <v>61483.597521996795</v>
      </c>
      <c r="F556">
        <v>83533.109716493214</v>
      </c>
      <c r="G556" s="2">
        <v>40007.492634808725</v>
      </c>
      <c r="H556">
        <v>22750</v>
      </c>
      <c r="I556" s="2">
        <v>54806.663799434398</v>
      </c>
      <c r="J556">
        <v>9634.8976799643006</v>
      </c>
      <c r="K556" s="3">
        <v>29984.87349980927</v>
      </c>
      <c r="L556">
        <v>93866.678400000004</v>
      </c>
      <c r="M556" s="1"/>
      <c r="N556" s="3" t="s">
        <v>613</v>
      </c>
      <c r="O556">
        <v>898.44</v>
      </c>
      <c r="P556">
        <v>2.8969999999999998</v>
      </c>
      <c r="Q556" s="1"/>
      <c r="S556" s="1"/>
    </row>
    <row r="557" spans="1:19" x14ac:dyDescent="0.25">
      <c r="A557" s="1"/>
      <c r="B557" s="1">
        <v>43887</v>
      </c>
      <c r="C557" s="2">
        <v>8770.1897605320901</v>
      </c>
      <c r="D557">
        <v>13752.92336253706</v>
      </c>
      <c r="E557" s="2">
        <v>61559.691083286401</v>
      </c>
      <c r="F557">
        <v>81666.448046850914</v>
      </c>
      <c r="G557" s="2">
        <v>39293.073123472859</v>
      </c>
      <c r="H557">
        <v>22350</v>
      </c>
      <c r="I557" s="2">
        <v>53932.089377103002</v>
      </c>
      <c r="J557">
        <v>9730.2927064985997</v>
      </c>
      <c r="K557" s="3">
        <v>29929.242936729846</v>
      </c>
      <c r="L557">
        <v>94133.345100000006</v>
      </c>
      <c r="M557" s="1"/>
      <c r="N557" s="3" t="s">
        <v>614</v>
      </c>
      <c r="O557">
        <v>895.97</v>
      </c>
      <c r="P557">
        <v>2.8639999999999999</v>
      </c>
      <c r="Q557" s="1"/>
      <c r="S557" s="1"/>
    </row>
    <row r="558" spans="1:19" x14ac:dyDescent="0.25">
      <c r="A558" s="1"/>
      <c r="B558" s="1">
        <v>43886</v>
      </c>
      <c r="C558" s="2">
        <v>8933.6094455109487</v>
      </c>
      <c r="D558">
        <v>13964.506798883782</v>
      </c>
      <c r="E558" s="2">
        <v>63233.749431657598</v>
      </c>
      <c r="F558">
        <v>83999.775133903779</v>
      </c>
      <c r="G558" s="2">
        <v>38578.653612136994</v>
      </c>
      <c r="H558">
        <v>22200</v>
      </c>
      <c r="I558" s="2">
        <v>55292.538478507398</v>
      </c>
      <c r="J558">
        <v>9491.8051401628509</v>
      </c>
      <c r="K558" s="3">
        <v>29873.612373650423</v>
      </c>
      <c r="L558">
        <v>95111.123000000007</v>
      </c>
      <c r="M558" s="1"/>
      <c r="N558" s="3" t="s">
        <v>615</v>
      </c>
      <c r="O558">
        <v>909.67</v>
      </c>
      <c r="P558">
        <v>2.88</v>
      </c>
      <c r="Q558" s="1"/>
      <c r="S558" s="1"/>
    </row>
    <row r="559" spans="1:19" x14ac:dyDescent="0.25">
      <c r="A559" s="1"/>
      <c r="B559" s="1">
        <v>43885</v>
      </c>
      <c r="C559" s="2">
        <v>8851.8996030215203</v>
      </c>
      <c r="D559">
        <v>13722.697157344668</v>
      </c>
      <c r="E559" s="2">
        <v>63918.591483263997</v>
      </c>
      <c r="F559">
        <v>82755.334020808921</v>
      </c>
      <c r="G559" s="2">
        <v>37507.024345133192</v>
      </c>
      <c r="H559">
        <v>21500</v>
      </c>
      <c r="I559" s="2">
        <v>54417.964056175995</v>
      </c>
      <c r="J559">
        <v>9539.5026534299996</v>
      </c>
      <c r="K559" s="3">
        <v>29817.981810570996</v>
      </c>
      <c r="L559">
        <v>95377.789700000008</v>
      </c>
      <c r="M559" s="1"/>
      <c r="N559" s="3" t="s">
        <v>616</v>
      </c>
      <c r="O559">
        <v>903.34</v>
      </c>
      <c r="P559">
        <v>2.956</v>
      </c>
      <c r="Q559" s="1"/>
      <c r="S559" s="1"/>
    </row>
    <row r="560" spans="1:19" x14ac:dyDescent="0.25">
      <c r="A560" s="1"/>
      <c r="B560" s="1">
        <v>43882</v>
      </c>
      <c r="C560" s="2">
        <v>9505.5783429369567</v>
      </c>
      <c r="D560">
        <v>14236.542645615285</v>
      </c>
      <c r="E560" s="2">
        <v>65516.556270345602</v>
      </c>
      <c r="F560">
        <v>84388.662981745947</v>
      </c>
      <c r="G560" s="2">
        <v>39078.747270072097</v>
      </c>
      <c r="H560">
        <v>23100</v>
      </c>
      <c r="I560" s="2">
        <v>56847.337451540996</v>
      </c>
      <c r="J560">
        <v>10254.96535243725</v>
      </c>
      <c r="K560" s="3">
        <v>30040.504062888693</v>
      </c>
      <c r="L560">
        <v>97688.901100000003</v>
      </c>
      <c r="M560" s="1"/>
      <c r="N560" s="3" t="s">
        <v>617</v>
      </c>
      <c r="O560">
        <v>933.09</v>
      </c>
      <c r="P560">
        <v>2.8769999999999998</v>
      </c>
      <c r="Q560" s="1"/>
      <c r="S560" s="1"/>
    </row>
    <row r="561" spans="1:19" x14ac:dyDescent="0.25">
      <c r="A561" s="1"/>
      <c r="B561" s="1">
        <v>43881</v>
      </c>
      <c r="C561" s="2">
        <v>9587.2881854263851</v>
      </c>
      <c r="D561">
        <v>14357.447466384841</v>
      </c>
      <c r="E561" s="2">
        <v>66125.304760662402</v>
      </c>
      <c r="F561">
        <v>82755.334020808921</v>
      </c>
      <c r="G561" s="2">
        <v>39864.608732541565</v>
      </c>
      <c r="H561">
        <v>23500</v>
      </c>
      <c r="I561" s="2">
        <v>55875.588093394996</v>
      </c>
      <c r="J561">
        <v>10398.057892238699</v>
      </c>
      <c r="K561" s="3">
        <v>30318.656878285808</v>
      </c>
      <c r="L561">
        <v>97777.790000000008</v>
      </c>
      <c r="M561" s="1"/>
      <c r="N561" s="3" t="s">
        <v>618</v>
      </c>
      <c r="O561">
        <v>938.13</v>
      </c>
      <c r="P561">
        <v>2.839</v>
      </c>
      <c r="Q561" s="1"/>
      <c r="S561" s="1"/>
    </row>
    <row r="562" spans="1:19" x14ac:dyDescent="0.25">
      <c r="A562" s="1"/>
      <c r="B562" s="1">
        <v>43880</v>
      </c>
      <c r="C562" s="2">
        <v>9587.2881854263851</v>
      </c>
      <c r="D562">
        <v>14055.185414460948</v>
      </c>
      <c r="E562" s="2">
        <v>65440.462709056002</v>
      </c>
      <c r="F562">
        <v>82755.334020808921</v>
      </c>
      <c r="G562" s="2">
        <v>39793.16678140797</v>
      </c>
      <c r="H562">
        <v>23650</v>
      </c>
      <c r="I562" s="2">
        <v>54806.663799434398</v>
      </c>
      <c r="J562">
        <v>9968.7802728343504</v>
      </c>
      <c r="K562" s="3">
        <v>30096.13462596812</v>
      </c>
      <c r="L562">
        <v>93333.345000000001</v>
      </c>
      <c r="M562" s="1"/>
      <c r="N562" s="3" t="s">
        <v>619</v>
      </c>
      <c r="O562">
        <v>928.76</v>
      </c>
      <c r="P562">
        <v>2.85</v>
      </c>
      <c r="Q562" s="1"/>
      <c r="S562" s="1"/>
    </row>
    <row r="563" spans="1:19" x14ac:dyDescent="0.25">
      <c r="A563" s="1"/>
      <c r="B563" s="1">
        <v>43879</v>
      </c>
      <c r="C563" s="2">
        <v>9560.0515712632423</v>
      </c>
      <c r="D563">
        <v>14085.41161965334</v>
      </c>
      <c r="E563" s="2">
        <v>65440.462709056002</v>
      </c>
      <c r="F563">
        <v>82055.335894693068</v>
      </c>
      <c r="G563" s="2">
        <v>40007.492634808725</v>
      </c>
      <c r="H563">
        <v>23700</v>
      </c>
      <c r="I563" s="2">
        <v>54515.1389919906</v>
      </c>
      <c r="J563">
        <v>9873.3852463000494</v>
      </c>
      <c r="K563" s="3">
        <v>30040.504062888693</v>
      </c>
      <c r="L563">
        <v>92888.900500000003</v>
      </c>
      <c r="M563" s="1"/>
      <c r="N563" s="3" t="s">
        <v>620</v>
      </c>
      <c r="O563">
        <v>927.93</v>
      </c>
      <c r="P563">
        <v>2.835</v>
      </c>
      <c r="Q563" s="1"/>
      <c r="S563" s="1"/>
    </row>
    <row r="564" spans="1:19" x14ac:dyDescent="0.25">
      <c r="A564" s="1"/>
      <c r="B564" s="1">
        <v>43878</v>
      </c>
      <c r="C564" s="2">
        <v>9614.5247995895279</v>
      </c>
      <c r="D564">
        <v>14357.447466384841</v>
      </c>
      <c r="E564" s="2">
        <v>65973.117638083204</v>
      </c>
      <c r="F564">
        <v>83610.887286061654</v>
      </c>
      <c r="G564" s="2">
        <v>38721.537514404168</v>
      </c>
      <c r="H564">
        <v>23800</v>
      </c>
      <c r="I564" s="2">
        <v>54806.663799434398</v>
      </c>
      <c r="J564">
        <v>9873.3852463000494</v>
      </c>
      <c r="K564" s="3">
        <v>30207.395752126962</v>
      </c>
      <c r="L564">
        <v>96000.012000000002</v>
      </c>
      <c r="M564" s="1"/>
      <c r="N564" s="3" t="s">
        <v>621</v>
      </c>
      <c r="O564">
        <v>934.77</v>
      </c>
      <c r="P564">
        <v>2.823</v>
      </c>
      <c r="Q564" s="1"/>
      <c r="S564" s="1"/>
    </row>
    <row r="565" spans="1:19" x14ac:dyDescent="0.25">
      <c r="A565" s="1"/>
      <c r="B565" s="1">
        <v>43875</v>
      </c>
      <c r="C565" s="2">
        <v>9696.23464207896</v>
      </c>
      <c r="D565">
        <v>14327.221261192448</v>
      </c>
      <c r="E565" s="2">
        <v>66657.959689689596</v>
      </c>
      <c r="F565">
        <v>82910.8891599458</v>
      </c>
      <c r="G565" s="2">
        <v>38935.86336780493</v>
      </c>
      <c r="H565">
        <v>23300</v>
      </c>
      <c r="I565" s="2">
        <v>55389.713414322003</v>
      </c>
      <c r="J565">
        <v>9921.0827595671999</v>
      </c>
      <c r="K565" s="3">
        <v>30151.765189047543</v>
      </c>
      <c r="L565">
        <v>97777.790000000008</v>
      </c>
      <c r="M565" s="1"/>
      <c r="N565" s="3" t="s">
        <v>622</v>
      </c>
      <c r="O565">
        <v>937.45</v>
      </c>
      <c r="P565">
        <v>2.9750000000000001</v>
      </c>
      <c r="Q565" s="1"/>
      <c r="S565" s="1"/>
    </row>
    <row r="566" spans="1:19" x14ac:dyDescent="0.25">
      <c r="A566" s="1"/>
      <c r="B566" s="1">
        <v>43874</v>
      </c>
      <c r="C566" s="2">
        <v>9587.2881854263851</v>
      </c>
      <c r="D566">
        <v>14327.221261192448</v>
      </c>
      <c r="E566" s="2">
        <v>65440.462709056002</v>
      </c>
      <c r="F566">
        <v>83144.221868651075</v>
      </c>
      <c r="G566" s="2">
        <v>38792.979465537755</v>
      </c>
      <c r="H566">
        <v>22600</v>
      </c>
      <c r="I566" s="2">
        <v>55875.588093394996</v>
      </c>
      <c r="J566">
        <v>10064.17529936865</v>
      </c>
      <c r="K566" s="3">
        <v>30318.656878285808</v>
      </c>
      <c r="L566">
        <v>99911.123600000006</v>
      </c>
      <c r="M566" s="1"/>
      <c r="N566" s="3" t="s">
        <v>623</v>
      </c>
      <c r="O566">
        <v>938.24</v>
      </c>
      <c r="P566">
        <v>3.09</v>
      </c>
      <c r="Q566" s="1"/>
      <c r="S566" s="1"/>
    </row>
    <row r="567" spans="1:19" x14ac:dyDescent="0.25">
      <c r="A567" s="1"/>
      <c r="B567" s="1">
        <v>43873</v>
      </c>
      <c r="C567" s="2">
        <v>9696.23464207896</v>
      </c>
      <c r="D567">
        <v>14387.673671577231</v>
      </c>
      <c r="E567" s="2">
        <v>65820.930515503991</v>
      </c>
      <c r="F567">
        <v>83377.554577356364</v>
      </c>
      <c r="G567" s="2">
        <v>38650.095563270581</v>
      </c>
      <c r="H567">
        <v>22650</v>
      </c>
      <c r="I567" s="2">
        <v>55875.588093394996</v>
      </c>
      <c r="J567">
        <v>10064.17529936865</v>
      </c>
      <c r="K567" s="3">
        <v>30263.026315206385</v>
      </c>
      <c r="L567">
        <v>99555.567999999999</v>
      </c>
      <c r="M567" s="1"/>
      <c r="N567" s="3" t="s">
        <v>624</v>
      </c>
      <c r="O567">
        <v>937.68</v>
      </c>
      <c r="P567">
        <v>3.0270000000000001</v>
      </c>
      <c r="Q567" s="1"/>
      <c r="S567" s="1"/>
    </row>
    <row r="568" spans="1:19" x14ac:dyDescent="0.25">
      <c r="A568" s="1"/>
      <c r="B568" s="1">
        <v>43872</v>
      </c>
      <c r="C568" s="2">
        <v>9505.5783429369567</v>
      </c>
      <c r="D568">
        <v>14266.768850807672</v>
      </c>
      <c r="E568" s="2">
        <v>65592.649831635208</v>
      </c>
      <c r="F568">
        <v>83377.554577356364</v>
      </c>
      <c r="G568" s="2">
        <v>38292.885807602644</v>
      </c>
      <c r="H568">
        <v>22150</v>
      </c>
      <c r="I568" s="2">
        <v>56167.112900838794</v>
      </c>
      <c r="J568">
        <v>9405.9496162819796</v>
      </c>
      <c r="K568" s="3">
        <v>30151.765189047543</v>
      </c>
      <c r="L568">
        <v>100800.0126</v>
      </c>
      <c r="M568" s="1"/>
      <c r="N568" s="3" t="s">
        <v>625</v>
      </c>
      <c r="O568">
        <v>934.67</v>
      </c>
      <c r="P568">
        <v>3.0720000000000001</v>
      </c>
      <c r="Q568" s="1"/>
      <c r="S568" s="1"/>
    </row>
    <row r="569" spans="1:19" x14ac:dyDescent="0.25">
      <c r="A569" s="1"/>
      <c r="B569" s="1">
        <v>43871</v>
      </c>
      <c r="C569" s="2">
        <v>9560.0515712632423</v>
      </c>
      <c r="D569">
        <v>14720.161928693511</v>
      </c>
      <c r="E569" s="2">
        <v>65592.649831635208</v>
      </c>
      <c r="F569">
        <v>84777.550829588072</v>
      </c>
      <c r="G569" s="2">
        <v>37578.466296266779</v>
      </c>
      <c r="H569">
        <v>21850</v>
      </c>
      <c r="I569" s="2">
        <v>55875.588093394996</v>
      </c>
      <c r="J569">
        <v>9234.2385685202389</v>
      </c>
      <c r="K569" s="3">
        <v>30096.13462596812</v>
      </c>
      <c r="L569">
        <v>101066.6793</v>
      </c>
      <c r="M569" s="1"/>
      <c r="N569" s="3" t="s">
        <v>626</v>
      </c>
      <c r="O569">
        <v>930.73</v>
      </c>
      <c r="P569">
        <v>3.0750000000000002</v>
      </c>
      <c r="Q569" s="1"/>
      <c r="S569" s="1"/>
    </row>
    <row r="570" spans="1:19" x14ac:dyDescent="0.25">
      <c r="A570" s="1"/>
      <c r="B570" s="1">
        <v>43868</v>
      </c>
      <c r="C570" s="2">
        <v>9641.7614137526725</v>
      </c>
      <c r="D570">
        <v>14720.161928693511</v>
      </c>
      <c r="E570" s="2">
        <v>66201.398321952001</v>
      </c>
      <c r="F570">
        <v>85710.881664409244</v>
      </c>
      <c r="G570" s="2">
        <v>38078.559954201883</v>
      </c>
      <c r="H570">
        <v>22150</v>
      </c>
      <c r="I570" s="2">
        <v>58110.611617130795</v>
      </c>
      <c r="J570">
        <v>9453.6471295491301</v>
      </c>
      <c r="K570" s="3">
        <v>30096.13462596812</v>
      </c>
      <c r="L570">
        <v>101688.9016</v>
      </c>
      <c r="M570" s="1"/>
      <c r="N570" s="3" t="s">
        <v>627</v>
      </c>
      <c r="O570">
        <v>940.75</v>
      </c>
      <c r="P570">
        <v>3.0459999999999998</v>
      </c>
      <c r="Q570" s="1"/>
      <c r="S570" s="1"/>
    </row>
    <row r="571" spans="1:19" x14ac:dyDescent="0.25">
      <c r="A571" s="1"/>
      <c r="B571" s="1">
        <v>43867</v>
      </c>
      <c r="C571" s="2">
        <v>9641.7614137526725</v>
      </c>
      <c r="D571">
        <v>15234.007416964125</v>
      </c>
      <c r="E571" s="2">
        <v>66049.211199372803</v>
      </c>
      <c r="F571">
        <v>83610.887286061654</v>
      </c>
      <c r="G571" s="2">
        <v>38292.885807602644</v>
      </c>
      <c r="H571">
        <v>22350</v>
      </c>
      <c r="I571" s="2">
        <v>56750.162515726399</v>
      </c>
      <c r="J571">
        <v>9587.2001666971501</v>
      </c>
      <c r="K571" s="3">
        <v>29484.198432094458</v>
      </c>
      <c r="L571">
        <v>101688.9016</v>
      </c>
      <c r="M571" s="1"/>
      <c r="N571" s="3" t="s">
        <v>628</v>
      </c>
      <c r="O571">
        <v>938.54</v>
      </c>
      <c r="P571">
        <v>3.0129999999999999</v>
      </c>
      <c r="Q571" s="1"/>
      <c r="S571" s="1"/>
    </row>
    <row r="572" spans="1:19" x14ac:dyDescent="0.25">
      <c r="A572" s="1"/>
      <c r="B572" s="1">
        <v>43866</v>
      </c>
      <c r="C572" s="2">
        <v>9233.2122013055268</v>
      </c>
      <c r="D572">
        <v>14780.614339078287</v>
      </c>
      <c r="E572" s="2">
        <v>65440.462709056002</v>
      </c>
      <c r="F572">
        <v>82910.8891599458</v>
      </c>
      <c r="G572" s="2">
        <v>37149.814589465255</v>
      </c>
      <c r="H572">
        <v>21750</v>
      </c>
      <c r="I572" s="2">
        <v>55195.363542692794</v>
      </c>
      <c r="J572">
        <v>9129.30403933251</v>
      </c>
      <c r="K572" s="3">
        <v>30040.504062888693</v>
      </c>
      <c r="L572">
        <v>101777.7905</v>
      </c>
      <c r="M572" s="1"/>
      <c r="N572" s="3" t="s">
        <v>629</v>
      </c>
      <c r="O572">
        <v>925.91</v>
      </c>
      <c r="P572">
        <v>3.0680000000000001</v>
      </c>
      <c r="Q572" s="1"/>
      <c r="S572" s="1"/>
    </row>
    <row r="573" spans="1:19" x14ac:dyDescent="0.25">
      <c r="A573" s="1"/>
      <c r="B573" s="1">
        <v>43865</v>
      </c>
      <c r="C573" s="2">
        <v>9260.448815468666</v>
      </c>
      <c r="D573">
        <v>14871.292954655455</v>
      </c>
      <c r="E573" s="2">
        <v>65212.182025187198</v>
      </c>
      <c r="F573">
        <v>81666.448046850914</v>
      </c>
      <c r="G573" s="2">
        <v>37006.930687198073</v>
      </c>
      <c r="H573">
        <v>21750</v>
      </c>
      <c r="I573" s="2">
        <v>54126.439248732197</v>
      </c>
      <c r="J573">
        <v>9062.5275207585</v>
      </c>
      <c r="K573" s="3">
        <v>30596.809693682932</v>
      </c>
      <c r="L573">
        <v>102044.4572</v>
      </c>
      <c r="M573" s="1"/>
      <c r="N573" s="3" t="s">
        <v>630</v>
      </c>
      <c r="O573">
        <v>929.09</v>
      </c>
      <c r="P573">
        <v>3.1280000000000001</v>
      </c>
      <c r="Q573" s="1"/>
      <c r="S573" s="1"/>
    </row>
    <row r="574" spans="1:19" x14ac:dyDescent="0.25">
      <c r="A574" s="1"/>
      <c r="B574" s="1">
        <v>43864</v>
      </c>
      <c r="C574" s="2">
        <v>9287.6854296318106</v>
      </c>
      <c r="D574">
        <v>14841.066749463067</v>
      </c>
      <c r="E574" s="2">
        <v>64831.714218739202</v>
      </c>
      <c r="F574">
        <v>84233.107842609083</v>
      </c>
      <c r="G574" s="2">
        <v>36792.604833797319</v>
      </c>
      <c r="H574">
        <v>21450</v>
      </c>
      <c r="I574" s="2">
        <v>54029.264312917592</v>
      </c>
      <c r="J574">
        <v>9529.9631507765698</v>
      </c>
      <c r="K574" s="3">
        <v>31153.115324477159</v>
      </c>
      <c r="L574">
        <v>102044.4572</v>
      </c>
      <c r="M574" s="1"/>
      <c r="N574" s="3" t="s">
        <v>631</v>
      </c>
      <c r="O574">
        <v>928.14</v>
      </c>
      <c r="P574">
        <v>3.3279999999999998</v>
      </c>
      <c r="Q574" s="1"/>
      <c r="S574" s="1"/>
    </row>
    <row r="575" spans="1:19" x14ac:dyDescent="0.25">
      <c r="A575" s="1"/>
      <c r="B575" s="1">
        <v>43861</v>
      </c>
      <c r="C575" s="2">
        <v>9641.7614137526725</v>
      </c>
      <c r="D575">
        <v>14569.030902731565</v>
      </c>
      <c r="E575" s="2">
        <v>66581.866128399997</v>
      </c>
      <c r="F575">
        <v>84388.662981745947</v>
      </c>
      <c r="G575" s="2">
        <v>37149.814589465255</v>
      </c>
      <c r="H575">
        <v>21600</v>
      </c>
      <c r="I575" s="2">
        <v>57138.862258984795</v>
      </c>
      <c r="J575">
        <v>10016.477786101499</v>
      </c>
      <c r="K575" s="3">
        <v>30652.440256762351</v>
      </c>
      <c r="L575">
        <v>102044.4572</v>
      </c>
      <c r="M575" s="1"/>
      <c r="N575" s="3" t="s">
        <v>632</v>
      </c>
      <c r="O575">
        <v>936.62</v>
      </c>
      <c r="P575">
        <v>3.157</v>
      </c>
      <c r="Q575" s="1"/>
      <c r="S575" s="1"/>
    </row>
    <row r="576" spans="1:19" x14ac:dyDescent="0.25">
      <c r="A576" s="1"/>
      <c r="B576" s="1">
        <v>43860</v>
      </c>
      <c r="C576" s="2">
        <v>10077.547240362963</v>
      </c>
      <c r="D576">
        <v>15294.459827348901</v>
      </c>
      <c r="E576" s="2">
        <v>66505.772567110398</v>
      </c>
      <c r="F576">
        <v>90688.646116788717</v>
      </c>
      <c r="G576" s="2">
        <v>39078.747270072097</v>
      </c>
      <c r="H576">
        <v>22900</v>
      </c>
      <c r="I576" s="2">
        <v>61317.384499012594</v>
      </c>
      <c r="J576">
        <v>10588.8479453073</v>
      </c>
      <c r="K576" s="3">
        <v>30652.440256762351</v>
      </c>
      <c r="L576">
        <v>102133.34610000001</v>
      </c>
      <c r="M576" s="1"/>
      <c r="N576" s="3" t="s">
        <v>633</v>
      </c>
      <c r="O576">
        <v>959.58</v>
      </c>
      <c r="P576">
        <v>3.1440000000000001</v>
      </c>
      <c r="Q576" s="1"/>
      <c r="S576" s="1"/>
    </row>
    <row r="577" spans="1:19" x14ac:dyDescent="0.25">
      <c r="A577" s="1"/>
      <c r="B577" s="1">
        <v>43852</v>
      </c>
      <c r="C577" s="2">
        <v>10513.333066973253</v>
      </c>
      <c r="D577">
        <v>15898.983931196686</v>
      </c>
      <c r="E577" s="2">
        <v>68027.643792902396</v>
      </c>
      <c r="F577">
        <v>94344.191886504908</v>
      </c>
      <c r="G577" s="2">
        <v>40364.702390476668</v>
      </c>
      <c r="H577">
        <v>24200</v>
      </c>
      <c r="I577" s="2">
        <v>65107.206995781999</v>
      </c>
      <c r="J577">
        <v>10588.8479453073</v>
      </c>
      <c r="K577" s="3">
        <v>31153.115324477159</v>
      </c>
      <c r="L577">
        <v>102133.34610000001</v>
      </c>
      <c r="M577" s="1"/>
      <c r="N577" s="3" t="s">
        <v>634</v>
      </c>
      <c r="O577">
        <v>991.46</v>
      </c>
      <c r="P577">
        <v>3.1110000000000002</v>
      </c>
      <c r="Q577" s="1"/>
      <c r="S577" s="1"/>
    </row>
    <row r="578" spans="1:19" x14ac:dyDescent="0.25">
      <c r="A578" s="1"/>
      <c r="B578" s="1">
        <v>43851</v>
      </c>
      <c r="C578" s="2">
        <v>10486.096452810107</v>
      </c>
      <c r="D578">
        <v>15626.948084465183</v>
      </c>
      <c r="E578" s="2">
        <v>66581.866128399997</v>
      </c>
      <c r="F578">
        <v>94110.859177799619</v>
      </c>
      <c r="G578" s="2">
        <v>39650.282879140796</v>
      </c>
      <c r="H578">
        <v>24050</v>
      </c>
      <c r="I578" s="2">
        <v>64038.282701821394</v>
      </c>
      <c r="J578">
        <v>10398.057892238699</v>
      </c>
      <c r="K578" s="3">
        <v>31153.115324477159</v>
      </c>
      <c r="L578">
        <v>102133.34610000001</v>
      </c>
      <c r="M578" s="1"/>
      <c r="N578" s="3" t="s">
        <v>635</v>
      </c>
      <c r="O578">
        <v>986.37</v>
      </c>
      <c r="P578">
        <v>3.0720000000000001</v>
      </c>
      <c r="Q578" s="1"/>
      <c r="S578" s="1"/>
    </row>
    <row r="579" spans="1:19" x14ac:dyDescent="0.25">
      <c r="A579" s="1"/>
      <c r="B579" s="1">
        <v>43850</v>
      </c>
      <c r="C579" s="2">
        <v>10486.096452810107</v>
      </c>
      <c r="D579">
        <v>15415.364648118461</v>
      </c>
      <c r="E579" s="2">
        <v>65440.462709056002</v>
      </c>
      <c r="F579">
        <v>92555.307786431047</v>
      </c>
      <c r="G579" s="2">
        <v>41007.679950678954</v>
      </c>
      <c r="H579">
        <v>23350</v>
      </c>
      <c r="I579" s="2">
        <v>63552.408022748394</v>
      </c>
      <c r="J579">
        <v>10207.267839170099</v>
      </c>
      <c r="K579" s="3">
        <v>31153.115324477159</v>
      </c>
      <c r="L579">
        <v>102133.34610000001</v>
      </c>
      <c r="M579" s="1"/>
      <c r="N579" s="3" t="s">
        <v>636</v>
      </c>
      <c r="O579">
        <v>978.63</v>
      </c>
      <c r="P579">
        <v>2.944</v>
      </c>
      <c r="Q579" s="1"/>
      <c r="S579" s="1"/>
    </row>
    <row r="580" spans="1:19" x14ac:dyDescent="0.25">
      <c r="A580" s="1"/>
      <c r="B580" s="1">
        <v>43847</v>
      </c>
      <c r="C580" s="2">
        <v>10486.096452810107</v>
      </c>
      <c r="D580">
        <v>15113.102596194567</v>
      </c>
      <c r="E580" s="2">
        <v>65440.462709056002</v>
      </c>
      <c r="F580">
        <v>92244.197508157318</v>
      </c>
      <c r="G580" s="2">
        <v>41150.563852946121</v>
      </c>
      <c r="H580">
        <v>23400</v>
      </c>
      <c r="I580" s="2">
        <v>64038.282701821394</v>
      </c>
      <c r="J580">
        <v>10302.662865704398</v>
      </c>
      <c r="K580" s="3">
        <v>31153.115324477159</v>
      </c>
      <c r="L580">
        <v>102133.34610000001</v>
      </c>
      <c r="M580" s="1"/>
      <c r="N580" s="3" t="s">
        <v>637</v>
      </c>
      <c r="O580">
        <v>978.96</v>
      </c>
      <c r="P580">
        <v>2.8460000000000001</v>
      </c>
      <c r="Q580" s="1"/>
      <c r="S580" s="1"/>
    </row>
    <row r="581" spans="1:19" x14ac:dyDescent="0.25">
      <c r="A581" s="1"/>
      <c r="B581" s="1">
        <v>43846</v>
      </c>
      <c r="C581" s="2">
        <v>10404.38661032068</v>
      </c>
      <c r="D581">
        <v>15294.459827348901</v>
      </c>
      <c r="E581" s="2">
        <v>65516.556270345602</v>
      </c>
      <c r="F581">
        <v>91933.087229883575</v>
      </c>
      <c r="G581" s="2">
        <v>41436.33165748047</v>
      </c>
      <c r="H581">
        <v>23300</v>
      </c>
      <c r="I581" s="2">
        <v>64135.457637635998</v>
      </c>
      <c r="J581">
        <v>10493.452918772999</v>
      </c>
      <c r="K581" s="3">
        <v>31153.115324477159</v>
      </c>
      <c r="L581">
        <v>102222.235</v>
      </c>
      <c r="M581" s="1"/>
      <c r="N581" s="3" t="s">
        <v>638</v>
      </c>
      <c r="O581">
        <v>974.31</v>
      </c>
      <c r="P581">
        <v>2.8759999999999999</v>
      </c>
      <c r="Q581" s="1"/>
      <c r="S581" s="1"/>
    </row>
    <row r="582" spans="1:19" x14ac:dyDescent="0.25">
      <c r="A582" s="1"/>
      <c r="B582" s="1">
        <v>43845</v>
      </c>
      <c r="C582" s="2">
        <v>10023.074012036677</v>
      </c>
      <c r="D582">
        <v>15203.781211771737</v>
      </c>
      <c r="E582" s="2">
        <v>65668.743392924807</v>
      </c>
      <c r="F582">
        <v>91621.976951609875</v>
      </c>
      <c r="G582" s="2">
        <v>40721.912146144598</v>
      </c>
      <c r="H582">
        <v>22900</v>
      </c>
      <c r="I582" s="2">
        <v>64038.282701821394</v>
      </c>
      <c r="J582">
        <v>10398.057892238699</v>
      </c>
      <c r="K582" s="3">
        <v>30596.809693682932</v>
      </c>
      <c r="L582">
        <v>102222.235</v>
      </c>
      <c r="M582" s="1"/>
      <c r="N582" s="3" t="s">
        <v>639</v>
      </c>
      <c r="O582">
        <v>967.56</v>
      </c>
      <c r="P582">
        <v>2.923</v>
      </c>
      <c r="Q582" s="1"/>
      <c r="S582" s="1"/>
    </row>
    <row r="583" spans="1:19" x14ac:dyDescent="0.25">
      <c r="A583" s="1"/>
      <c r="B583" s="1">
        <v>43844</v>
      </c>
      <c r="C583" s="2">
        <v>10023.074012036677</v>
      </c>
      <c r="D583">
        <v>15113.102596194567</v>
      </c>
      <c r="E583" s="2">
        <v>65668.743392924807</v>
      </c>
      <c r="F583">
        <v>91621.976951609875</v>
      </c>
      <c r="G583" s="2">
        <v>40721.912146144598</v>
      </c>
      <c r="H583">
        <v>22900</v>
      </c>
      <c r="I583" s="2">
        <v>64135.457637635998</v>
      </c>
      <c r="J583">
        <v>10398.057892238699</v>
      </c>
      <c r="K583" s="3">
        <v>30819.331946000621</v>
      </c>
      <c r="L583">
        <v>102222.235</v>
      </c>
      <c r="M583" s="1"/>
      <c r="N583" s="3" t="s">
        <v>640</v>
      </c>
      <c r="O583">
        <v>967</v>
      </c>
      <c r="P583">
        <v>3.0350000000000001</v>
      </c>
      <c r="Q583" s="1"/>
      <c r="S583" s="1"/>
    </row>
    <row r="584" spans="1:19" x14ac:dyDescent="0.25">
      <c r="A584" s="1"/>
      <c r="B584" s="1">
        <v>43843</v>
      </c>
      <c r="C584" s="2">
        <v>9968.6007837103898</v>
      </c>
      <c r="D584">
        <v>14659.709518308731</v>
      </c>
      <c r="E584" s="2">
        <v>65668.743392924807</v>
      </c>
      <c r="F584">
        <v>91310.866673336161</v>
      </c>
      <c r="G584" s="2">
        <v>40793.354097278185</v>
      </c>
      <c r="H584">
        <v>22950</v>
      </c>
      <c r="I584" s="2">
        <v>64815.6821883382</v>
      </c>
      <c r="J584">
        <v>10493.452918772999</v>
      </c>
      <c r="K584" s="3">
        <v>30596.809693682932</v>
      </c>
      <c r="L584">
        <v>102133.34610000001</v>
      </c>
      <c r="M584" s="1"/>
      <c r="N584" s="3" t="s">
        <v>641</v>
      </c>
      <c r="O584">
        <v>965.84</v>
      </c>
      <c r="P584">
        <v>3.0680000000000001</v>
      </c>
      <c r="Q584" s="1"/>
      <c r="S584" s="1"/>
    </row>
    <row r="585" spans="1:19" x14ac:dyDescent="0.25">
      <c r="A585" s="1"/>
      <c r="B585" s="1">
        <v>43840</v>
      </c>
      <c r="C585" s="2">
        <v>9968.6007837103898</v>
      </c>
      <c r="D585">
        <v>14629.483313116341</v>
      </c>
      <c r="E585" s="2">
        <v>64299.059289711993</v>
      </c>
      <c r="F585">
        <v>92477.530216862608</v>
      </c>
      <c r="G585" s="2">
        <v>41079.121901812541</v>
      </c>
      <c r="H585">
        <v>23150</v>
      </c>
      <c r="I585" s="2">
        <v>65107.206995781999</v>
      </c>
      <c r="J585">
        <v>10588.8479453073</v>
      </c>
      <c r="K585" s="3">
        <v>31041.854198318317</v>
      </c>
      <c r="L585">
        <v>102044.4572</v>
      </c>
      <c r="M585" s="1"/>
      <c r="N585" s="3" t="s">
        <v>642</v>
      </c>
      <c r="O585">
        <v>968.54</v>
      </c>
      <c r="P585">
        <v>3.0750000000000002</v>
      </c>
      <c r="Q585" s="1"/>
      <c r="S585" s="1"/>
    </row>
    <row r="586" spans="1:19" x14ac:dyDescent="0.25">
      <c r="A586" s="1"/>
      <c r="B586" s="1">
        <v>43839</v>
      </c>
      <c r="C586" s="2">
        <v>9777.9444845683865</v>
      </c>
      <c r="D586">
        <v>14508.578492346785</v>
      </c>
      <c r="E586" s="2">
        <v>63385.936554236803</v>
      </c>
      <c r="F586">
        <v>92244.197508157318</v>
      </c>
      <c r="G586" s="2">
        <v>41150.563852946121</v>
      </c>
      <c r="H586">
        <v>23050</v>
      </c>
      <c r="I586" s="2">
        <v>63260.883215304595</v>
      </c>
      <c r="J586">
        <v>10398.057892238699</v>
      </c>
      <c r="K586" s="3">
        <v>30930.593072159467</v>
      </c>
      <c r="L586">
        <v>101955.5683</v>
      </c>
      <c r="M586" s="1"/>
      <c r="N586" s="3" t="s">
        <v>643</v>
      </c>
      <c r="O586">
        <v>960.15</v>
      </c>
      <c r="P586">
        <v>3.0779999999999998</v>
      </c>
      <c r="Q586" s="1"/>
      <c r="S586" s="1"/>
    </row>
    <row r="587" spans="1:19" x14ac:dyDescent="0.25">
      <c r="A587" s="1"/>
      <c r="B587" s="1">
        <v>43838</v>
      </c>
      <c r="C587" s="2">
        <v>9668.9980279158153</v>
      </c>
      <c r="D587">
        <v>14176.090235230506</v>
      </c>
      <c r="E587" s="2">
        <v>62777.188063919995</v>
      </c>
      <c r="F587">
        <v>92399.752647294168</v>
      </c>
      <c r="G587" s="2">
        <v>40579.028243877423</v>
      </c>
      <c r="H587">
        <v>22750</v>
      </c>
      <c r="I587" s="2">
        <v>64135.457637635998</v>
      </c>
      <c r="J587">
        <v>10254.96535243725</v>
      </c>
      <c r="K587" s="3">
        <v>30040.504062888693</v>
      </c>
      <c r="L587">
        <v>101600.01270000001</v>
      </c>
      <c r="M587" s="1"/>
      <c r="N587" s="3" t="s">
        <v>644</v>
      </c>
      <c r="O587">
        <v>948.98</v>
      </c>
      <c r="P587">
        <v>3.1150000000000002</v>
      </c>
      <c r="Q587" s="1"/>
      <c r="S587" s="1"/>
    </row>
    <row r="588" spans="1:19" x14ac:dyDescent="0.25">
      <c r="A588" s="1"/>
      <c r="B588" s="1">
        <v>43837</v>
      </c>
      <c r="C588" s="2">
        <v>9941.3641695472488</v>
      </c>
      <c r="D588">
        <v>14327.221261192448</v>
      </c>
      <c r="E588" s="2">
        <v>63766.404360684799</v>
      </c>
      <c r="F588">
        <v>92166.419938588893</v>
      </c>
      <c r="G588" s="2">
        <v>41507.773608614058</v>
      </c>
      <c r="H588">
        <v>23200</v>
      </c>
      <c r="I588" s="2">
        <v>65593.081674854984</v>
      </c>
      <c r="J588">
        <v>10731.940485108749</v>
      </c>
      <c r="K588" s="3">
        <v>31320.007013715433</v>
      </c>
      <c r="L588">
        <v>101955.5683</v>
      </c>
      <c r="M588" s="1"/>
      <c r="N588" s="3" t="s">
        <v>645</v>
      </c>
      <c r="O588">
        <v>958.88</v>
      </c>
      <c r="P588">
        <v>3.169</v>
      </c>
      <c r="Q588" s="1"/>
      <c r="S588" s="1"/>
    </row>
    <row r="589" spans="1:19" x14ac:dyDescent="0.25">
      <c r="A589" s="1"/>
      <c r="B589" s="1">
        <v>43836</v>
      </c>
      <c r="C589" s="2">
        <v>9914.1275553841024</v>
      </c>
      <c r="D589">
        <v>14508.578492346785</v>
      </c>
      <c r="E589" s="2">
        <v>63462.030115526402</v>
      </c>
      <c r="F589">
        <v>91310.866673336161</v>
      </c>
      <c r="G589" s="2">
        <v>40721.912146144598</v>
      </c>
      <c r="H589">
        <v>23050</v>
      </c>
      <c r="I589" s="2">
        <v>65690.256610669603</v>
      </c>
      <c r="J589">
        <v>10827.33551164305</v>
      </c>
      <c r="K589" s="3">
        <v>31041.854198318317</v>
      </c>
      <c r="L589">
        <v>101777.7905</v>
      </c>
      <c r="M589" s="1"/>
      <c r="N589" s="3" t="s">
        <v>646</v>
      </c>
      <c r="O589">
        <v>955.79</v>
      </c>
      <c r="P589">
        <v>3.2120000000000002</v>
      </c>
      <c r="Q589" s="1"/>
      <c r="S589" s="1"/>
    </row>
    <row r="590" spans="1:19" x14ac:dyDescent="0.25">
      <c r="A590" s="1"/>
      <c r="B590" s="1">
        <v>43833</v>
      </c>
      <c r="C590" s="2">
        <v>9941.3641695472488</v>
      </c>
      <c r="D590">
        <v>14599.257107923951</v>
      </c>
      <c r="E590" s="2">
        <v>64831.714218739202</v>
      </c>
      <c r="F590">
        <v>92010.864799452029</v>
      </c>
      <c r="G590" s="2">
        <v>41150.563852946121</v>
      </c>
      <c r="H590">
        <v>23650</v>
      </c>
      <c r="I590" s="2">
        <v>66662.005968815589</v>
      </c>
      <c r="J590">
        <v>11161.2181045131</v>
      </c>
      <c r="K590" s="3">
        <v>31153.115324477159</v>
      </c>
      <c r="L590">
        <v>102488.9017</v>
      </c>
      <c r="M590" s="1"/>
      <c r="N590" s="3" t="s">
        <v>647</v>
      </c>
      <c r="O590">
        <v>965.14</v>
      </c>
      <c r="P590">
        <v>3.375</v>
      </c>
      <c r="Q590" s="1"/>
      <c r="S590" s="1"/>
    </row>
    <row r="591" spans="1:19" x14ac:dyDescent="0.25">
      <c r="A591" s="1"/>
      <c r="B591" s="1">
        <v>43832</v>
      </c>
      <c r="C591" s="2">
        <v>10023.074012036677</v>
      </c>
      <c r="D591">
        <v>14508.578492346785</v>
      </c>
      <c r="E591" s="2">
        <v>64603.433534870397</v>
      </c>
      <c r="F591">
        <v>91699.7545211783</v>
      </c>
      <c r="G591" s="2">
        <v>41864.983364281994</v>
      </c>
      <c r="H591">
        <v>23800</v>
      </c>
      <c r="I591" s="2">
        <v>67050.705712073992</v>
      </c>
      <c r="J591">
        <v>11352.0081575817</v>
      </c>
      <c r="K591" s="3">
        <v>31987.573770668518</v>
      </c>
      <c r="L591">
        <v>102222.235</v>
      </c>
      <c r="M591" s="1"/>
      <c r="N591" s="3" t="s">
        <v>648</v>
      </c>
      <c r="O591">
        <v>966.67</v>
      </c>
      <c r="P591">
        <v>3.4169999999999998</v>
      </c>
      <c r="Q591" s="1"/>
      <c r="S591" s="1"/>
    </row>
    <row r="592" spans="1:19" x14ac:dyDescent="0.25">
      <c r="A592" s="1"/>
      <c r="B592" s="1">
        <v>43830</v>
      </c>
      <c r="C592" s="2">
        <v>9832.4177128946721</v>
      </c>
      <c r="D592">
        <v>14206.316440422896</v>
      </c>
      <c r="E592" s="2">
        <v>64527.339973580798</v>
      </c>
      <c r="F592">
        <v>90610.868547220307</v>
      </c>
      <c r="G592" s="2">
        <v>41650.657510881239</v>
      </c>
      <c r="H592">
        <v>23550</v>
      </c>
      <c r="I592" s="2">
        <v>66662.005968815589</v>
      </c>
      <c r="J592">
        <v>10922.730538177351</v>
      </c>
      <c r="K592" s="3">
        <v>33100.185032256988</v>
      </c>
      <c r="L592">
        <v>102222.235</v>
      </c>
      <c r="M592" s="1"/>
      <c r="N592" s="3" t="s">
        <v>649</v>
      </c>
      <c r="O592">
        <v>960.99</v>
      </c>
      <c r="P592">
        <v>3.3780000000000001</v>
      </c>
      <c r="Q592" s="1"/>
      <c r="S592" s="1"/>
    </row>
    <row r="593" spans="1:19" x14ac:dyDescent="0.25">
      <c r="A593" s="1"/>
      <c r="B593" s="1">
        <v>43829</v>
      </c>
      <c r="C593" s="2">
        <v>9886.8909412209596</v>
      </c>
      <c r="D593">
        <v>14296.995056000062</v>
      </c>
      <c r="E593" s="2">
        <v>65059.994902607992</v>
      </c>
      <c r="F593">
        <v>90610.868547220307</v>
      </c>
      <c r="G593" s="2">
        <v>41864.983364281994</v>
      </c>
      <c r="H593">
        <v>23450</v>
      </c>
      <c r="I593" s="2">
        <v>67439.405455332395</v>
      </c>
      <c r="J593">
        <v>10970.4280514445</v>
      </c>
      <c r="K593" s="3">
        <v>32543.879401462749</v>
      </c>
      <c r="L593">
        <v>102222.235</v>
      </c>
      <c r="M593" s="1"/>
      <c r="N593" s="3" t="s">
        <v>650</v>
      </c>
      <c r="O593">
        <v>965.03</v>
      </c>
      <c r="P593">
        <v>3.3860000000000001</v>
      </c>
      <c r="Q593" s="1"/>
      <c r="S593" s="1"/>
    </row>
    <row r="594" spans="1:19" x14ac:dyDescent="0.25">
      <c r="A594" s="1"/>
      <c r="B594" s="1">
        <v>43826</v>
      </c>
      <c r="C594" s="2">
        <v>9859.6543270578186</v>
      </c>
      <c r="D594">
        <v>14236.542645615285</v>
      </c>
      <c r="E594" s="2">
        <v>64299.059289711993</v>
      </c>
      <c r="F594">
        <v>91933.087229883575</v>
      </c>
      <c r="G594" s="2">
        <v>41150.563852946121</v>
      </c>
      <c r="H594">
        <v>23200</v>
      </c>
      <c r="I594" s="2">
        <v>66856.355840444798</v>
      </c>
      <c r="J594">
        <v>11208.915617780251</v>
      </c>
      <c r="K594" s="3">
        <v>32210.09602298621</v>
      </c>
      <c r="L594">
        <v>102400.01280000001</v>
      </c>
      <c r="M594" s="1"/>
      <c r="N594" s="3" t="s">
        <v>651</v>
      </c>
      <c r="O594">
        <v>963.51</v>
      </c>
      <c r="P594">
        <v>3.37</v>
      </c>
      <c r="Q594" s="1"/>
      <c r="S594" s="1"/>
    </row>
    <row r="595" spans="1:19" x14ac:dyDescent="0.25">
      <c r="A595" s="1"/>
      <c r="B595" s="1">
        <v>43825</v>
      </c>
      <c r="C595" s="2">
        <v>9941.3641695472488</v>
      </c>
      <c r="D595">
        <v>13904.054388499002</v>
      </c>
      <c r="E595" s="2">
        <v>64070.778605843203</v>
      </c>
      <c r="F595">
        <v>90999.756395062461</v>
      </c>
      <c r="G595" s="2">
        <v>41007.679950678954</v>
      </c>
      <c r="H595">
        <v>23050</v>
      </c>
      <c r="I595" s="2">
        <v>66078.956353927992</v>
      </c>
      <c r="J595">
        <v>11685.89075045175</v>
      </c>
      <c r="K595" s="3">
        <v>31653.790392191971</v>
      </c>
      <c r="L595">
        <v>102577.79060000001</v>
      </c>
      <c r="M595" s="1"/>
      <c r="N595" s="3" t="s">
        <v>652</v>
      </c>
      <c r="O595">
        <v>958.59</v>
      </c>
      <c r="P595">
        <v>3.375</v>
      </c>
      <c r="Q595" s="1"/>
      <c r="S595" s="1"/>
    </row>
    <row r="596" spans="1:19" x14ac:dyDescent="0.25">
      <c r="A596" s="1"/>
      <c r="B596" s="1">
        <v>43824</v>
      </c>
      <c r="C596" s="2">
        <v>9914.1275553841024</v>
      </c>
      <c r="D596">
        <v>13994.733004076168</v>
      </c>
      <c r="E596" s="2">
        <v>63690.3107993952</v>
      </c>
      <c r="F596">
        <v>90999.717506277666</v>
      </c>
      <c r="G596" s="2">
        <v>41079.121901812541</v>
      </c>
      <c r="H596">
        <v>23000</v>
      </c>
      <c r="I596" s="2">
        <v>66759.180904630193</v>
      </c>
      <c r="J596">
        <v>11733.588263718899</v>
      </c>
      <c r="K596" s="3">
        <v>31431.268139874279</v>
      </c>
      <c r="L596">
        <v>102666.6795</v>
      </c>
      <c r="M596" s="1"/>
      <c r="N596" s="3" t="s">
        <v>653</v>
      </c>
      <c r="O596">
        <v>960.92</v>
      </c>
      <c r="P596">
        <v>3.4220000000000002</v>
      </c>
      <c r="Q596" s="1"/>
      <c r="S596" s="1"/>
    </row>
    <row r="597" spans="1:19" x14ac:dyDescent="0.25">
      <c r="A597" s="1"/>
      <c r="B597" s="1">
        <v>43823</v>
      </c>
      <c r="C597" s="2">
        <v>9995.8373978735326</v>
      </c>
      <c r="D597">
        <v>14024.959209268562</v>
      </c>
      <c r="E597" s="2">
        <v>63690.3107993952</v>
      </c>
      <c r="F597">
        <v>91462.427934275678</v>
      </c>
      <c r="G597" s="2">
        <v>40293.260439343088</v>
      </c>
      <c r="H597">
        <v>23000</v>
      </c>
      <c r="I597" s="2">
        <v>67633.755326961589</v>
      </c>
      <c r="J597">
        <v>11828.9832902532</v>
      </c>
      <c r="K597" s="3">
        <v>31153.115324477159</v>
      </c>
      <c r="L597">
        <v>102666.6795</v>
      </c>
      <c r="M597" s="1"/>
      <c r="N597" s="3" t="s">
        <v>654</v>
      </c>
      <c r="O597">
        <v>958.88</v>
      </c>
      <c r="P597">
        <v>3.456</v>
      </c>
      <c r="Q597" s="1"/>
      <c r="S597" s="1"/>
    </row>
    <row r="598" spans="1:19" x14ac:dyDescent="0.25">
      <c r="A598" s="1"/>
      <c r="B598" s="1">
        <v>43822</v>
      </c>
      <c r="C598" s="2">
        <v>9995.8373978735326</v>
      </c>
      <c r="D598">
        <v>13934.280593691392</v>
      </c>
      <c r="E598" s="2">
        <v>63766.404360684799</v>
      </c>
      <c r="F598">
        <v>90999.717506277666</v>
      </c>
      <c r="G598" s="2">
        <v>40078.934585942319</v>
      </c>
      <c r="H598">
        <v>23100</v>
      </c>
      <c r="I598" s="2">
        <v>69965.953786511993</v>
      </c>
      <c r="J598">
        <v>11828.9832902532</v>
      </c>
      <c r="K598" s="3">
        <v>31153.115324477159</v>
      </c>
      <c r="L598">
        <v>102844.45730000001</v>
      </c>
      <c r="M598" s="1"/>
      <c r="N598" s="3" t="s">
        <v>655</v>
      </c>
      <c r="O598">
        <v>959.43</v>
      </c>
      <c r="P598">
        <v>3.484</v>
      </c>
      <c r="Q598" s="1"/>
      <c r="S598" s="1"/>
    </row>
    <row r="599" spans="1:19" x14ac:dyDescent="0.25">
      <c r="A599" s="1"/>
      <c r="B599" s="1">
        <v>43819</v>
      </c>
      <c r="C599" s="2">
        <v>9968.6007837103898</v>
      </c>
      <c r="D599">
        <v>13904.054388499002</v>
      </c>
      <c r="E599" s="2">
        <v>64070.778605843203</v>
      </c>
      <c r="F599">
        <v>92542.085599604397</v>
      </c>
      <c r="G599" s="2">
        <v>40364.702390476668</v>
      </c>
      <c r="H599">
        <v>22800</v>
      </c>
      <c r="I599" s="2">
        <v>70451.828465585</v>
      </c>
      <c r="J599">
        <v>11781.285776986049</v>
      </c>
      <c r="K599" s="3">
        <v>30986.22363523889</v>
      </c>
      <c r="L599">
        <v>102933.3462</v>
      </c>
      <c r="M599" s="1"/>
      <c r="N599" s="3" t="s">
        <v>656</v>
      </c>
      <c r="O599">
        <v>956.41</v>
      </c>
      <c r="P599">
        <v>3.4889999999999999</v>
      </c>
      <c r="Q599" s="1"/>
      <c r="S599" s="1"/>
    </row>
    <row r="600" spans="1:19" x14ac:dyDescent="0.25">
      <c r="A600" s="1"/>
      <c r="B600" s="1">
        <v>43818</v>
      </c>
      <c r="C600" s="2">
        <v>9859.6543270578186</v>
      </c>
      <c r="D600">
        <v>13783.149567729444</v>
      </c>
      <c r="E600" s="2">
        <v>63842.497921974398</v>
      </c>
      <c r="F600">
        <v>92310.730385605406</v>
      </c>
      <c r="G600" s="2">
        <v>39864.608732541565</v>
      </c>
      <c r="H600">
        <v>22350</v>
      </c>
      <c r="I600" s="2">
        <v>69480.079107439</v>
      </c>
      <c r="J600">
        <v>11876.68080352035</v>
      </c>
      <c r="K600" s="3">
        <v>30986.22363523889</v>
      </c>
      <c r="L600">
        <v>102933.3462</v>
      </c>
      <c r="M600" s="1"/>
      <c r="N600" s="3" t="s">
        <v>657</v>
      </c>
      <c r="O600">
        <v>952.26</v>
      </c>
      <c r="P600">
        <v>3.492</v>
      </c>
      <c r="Q600" s="1"/>
      <c r="S600" s="1"/>
    </row>
    <row r="601" spans="1:19" x14ac:dyDescent="0.25">
      <c r="A601" s="1"/>
      <c r="B601" s="1">
        <v>43817</v>
      </c>
      <c r="C601" s="2">
        <v>10023.074012036677</v>
      </c>
      <c r="D601">
        <v>13632.0185417675</v>
      </c>
      <c r="E601" s="2">
        <v>63842.497921974398</v>
      </c>
      <c r="F601">
        <v>91462.427934275678</v>
      </c>
      <c r="G601" s="2">
        <v>39650.282879140796</v>
      </c>
      <c r="H601">
        <v>22700</v>
      </c>
      <c r="I601" s="2">
        <v>70937.703144657993</v>
      </c>
      <c r="J601">
        <v>11781.285776986049</v>
      </c>
      <c r="K601" s="3">
        <v>30930.593072159467</v>
      </c>
      <c r="L601">
        <v>102933.3462</v>
      </c>
      <c r="M601" s="1"/>
      <c r="N601" s="3" t="s">
        <v>658</v>
      </c>
      <c r="O601">
        <v>951.13</v>
      </c>
      <c r="P601">
        <v>3.508</v>
      </c>
      <c r="Q601" s="1"/>
      <c r="S601" s="1"/>
    </row>
    <row r="602" spans="1:19" x14ac:dyDescent="0.25">
      <c r="A602" s="1"/>
      <c r="B602" s="1">
        <v>43816</v>
      </c>
      <c r="C602" s="2">
        <v>10159.257082852393</v>
      </c>
      <c r="D602">
        <v>13994.733004076168</v>
      </c>
      <c r="E602" s="2">
        <v>65059.994902607992</v>
      </c>
      <c r="F602">
        <v>90305.651864280619</v>
      </c>
      <c r="G602" s="2">
        <v>39578.840928007208</v>
      </c>
      <c r="H602">
        <v>22750</v>
      </c>
      <c r="I602" s="2">
        <v>70160.303658141202</v>
      </c>
      <c r="J602">
        <v>11781.285776986049</v>
      </c>
      <c r="K602" s="3">
        <v>31153.115324477159</v>
      </c>
      <c r="L602">
        <v>102933.3462</v>
      </c>
      <c r="M602" s="1"/>
      <c r="N602" s="3" t="s">
        <v>659</v>
      </c>
      <c r="O602">
        <v>954.03</v>
      </c>
      <c r="P602">
        <v>3.5019999999999998</v>
      </c>
      <c r="Q602" s="1"/>
      <c r="S602" s="1"/>
    </row>
    <row r="603" spans="1:19" x14ac:dyDescent="0.25">
      <c r="A603" s="1"/>
      <c r="B603" s="1">
        <v>43815</v>
      </c>
      <c r="C603" s="2">
        <v>10377.149996157537</v>
      </c>
      <c r="D603">
        <v>14357.447466384841</v>
      </c>
      <c r="E603" s="2">
        <v>65516.556270345602</v>
      </c>
      <c r="F603">
        <v>91539.546338942018</v>
      </c>
      <c r="G603" s="2">
        <v>40364.702390476668</v>
      </c>
      <c r="H603">
        <v>23150</v>
      </c>
      <c r="I603" s="2">
        <v>70646.178337214209</v>
      </c>
      <c r="J603">
        <v>12067.470856588949</v>
      </c>
      <c r="K603" s="3">
        <v>31153.115324477159</v>
      </c>
      <c r="L603">
        <v>102933.3462</v>
      </c>
      <c r="M603" s="1"/>
      <c r="N603" s="3" t="s">
        <v>660</v>
      </c>
      <c r="O603">
        <v>961.47</v>
      </c>
      <c r="P603">
        <v>3.51</v>
      </c>
      <c r="Q603" s="1"/>
      <c r="S603" s="1"/>
    </row>
    <row r="604" spans="1:19" x14ac:dyDescent="0.25">
      <c r="A604" s="1"/>
      <c r="B604" s="1">
        <v>43812</v>
      </c>
      <c r="C604" s="2">
        <v>10458.859838646964</v>
      </c>
      <c r="D604">
        <v>14387.673671577231</v>
      </c>
      <c r="E604" s="2">
        <v>67799.363109033598</v>
      </c>
      <c r="F604">
        <v>90999.717506277666</v>
      </c>
      <c r="G604" s="2">
        <v>40793.354097278185</v>
      </c>
      <c r="H604">
        <v>23150</v>
      </c>
      <c r="I604" s="2">
        <v>66078.956353927992</v>
      </c>
      <c r="J604">
        <v>11781.285776986049</v>
      </c>
      <c r="K604" s="3">
        <v>30596.809693682932</v>
      </c>
      <c r="L604">
        <v>103111.12400000001</v>
      </c>
      <c r="M604" s="1"/>
      <c r="N604" s="3" t="s">
        <v>661</v>
      </c>
      <c r="O604">
        <v>966.18</v>
      </c>
      <c r="P604">
        <v>3.5059999999999998</v>
      </c>
      <c r="Q604" s="1"/>
      <c r="S604" s="1"/>
    </row>
    <row r="605" spans="1:19" x14ac:dyDescent="0.25">
      <c r="A605" s="1"/>
      <c r="B605" s="1">
        <v>43811</v>
      </c>
      <c r="C605" s="2">
        <v>10567.806295299541</v>
      </c>
      <c r="D605">
        <v>14629.483313116341</v>
      </c>
      <c r="E605" s="2">
        <v>69397.32789611521</v>
      </c>
      <c r="F605">
        <v>91925.138362273705</v>
      </c>
      <c r="G605" s="2">
        <v>40721.912146144598</v>
      </c>
      <c r="H605">
        <v>23150</v>
      </c>
      <c r="I605" s="2">
        <v>66078.956353927992</v>
      </c>
      <c r="J605">
        <v>11828.9832902532</v>
      </c>
      <c r="K605" s="3">
        <v>31153.115324477159</v>
      </c>
      <c r="L605">
        <v>103111.12400000001</v>
      </c>
      <c r="M605" s="1"/>
      <c r="N605" s="3" t="s">
        <v>662</v>
      </c>
      <c r="O605">
        <v>968.17</v>
      </c>
      <c r="P605">
        <v>3.52</v>
      </c>
      <c r="Q605" s="1"/>
      <c r="S605" s="1"/>
    </row>
    <row r="606" spans="1:19" x14ac:dyDescent="0.25">
      <c r="A606" s="1"/>
      <c r="B606" s="1">
        <v>43810</v>
      </c>
      <c r="C606" s="2">
        <v>10349.913381994393</v>
      </c>
      <c r="D606">
        <v>14750.388133885901</v>
      </c>
      <c r="E606" s="2">
        <v>69321.234334825596</v>
      </c>
      <c r="F606">
        <v>91462.427934275678</v>
      </c>
      <c r="G606" s="2">
        <v>40364.702390476668</v>
      </c>
      <c r="H606">
        <v>22700</v>
      </c>
      <c r="I606" s="2">
        <v>66078.956353927992</v>
      </c>
      <c r="J606">
        <v>11924.378316787499</v>
      </c>
      <c r="K606" s="3">
        <v>31153.115324477159</v>
      </c>
      <c r="L606">
        <v>103022.23510000001</v>
      </c>
      <c r="M606" s="1"/>
      <c r="N606" s="3" t="s">
        <v>663</v>
      </c>
      <c r="O606">
        <v>961.78</v>
      </c>
      <c r="P606">
        <v>3.5129999999999999</v>
      </c>
      <c r="Q606" s="1"/>
      <c r="S606" s="1"/>
    </row>
    <row r="607" spans="1:19" x14ac:dyDescent="0.25">
      <c r="A607" s="1"/>
      <c r="B607" s="1">
        <v>43809</v>
      </c>
      <c r="C607" s="2">
        <v>10458.859838646964</v>
      </c>
      <c r="D607">
        <v>14750.388133885901</v>
      </c>
      <c r="E607" s="2">
        <v>69625.608579983993</v>
      </c>
      <c r="F607">
        <v>91153.954315610317</v>
      </c>
      <c r="G607" s="2">
        <v>39650.282879140796</v>
      </c>
      <c r="H607">
        <v>22400</v>
      </c>
      <c r="I607" s="2">
        <v>65787.431546484193</v>
      </c>
      <c r="J607">
        <v>11781.285776986049</v>
      </c>
      <c r="K607" s="3">
        <v>30708.070819841774</v>
      </c>
      <c r="L607">
        <v>103022.23510000001</v>
      </c>
      <c r="M607" s="1"/>
      <c r="N607" s="3" t="s">
        <v>664</v>
      </c>
      <c r="O607">
        <v>960.3</v>
      </c>
      <c r="P607">
        <v>3.5150000000000001</v>
      </c>
      <c r="Q607" s="1"/>
      <c r="S607" s="1"/>
    </row>
    <row r="608" spans="1:19" x14ac:dyDescent="0.25">
      <c r="A608" s="1"/>
      <c r="B608" s="1">
        <v>43808</v>
      </c>
      <c r="C608" s="2">
        <v>10676.752751952112</v>
      </c>
      <c r="D608">
        <v>14629.483313116341</v>
      </c>
      <c r="E608" s="2">
        <v>70006.076386432003</v>
      </c>
      <c r="F608">
        <v>91076.835910943992</v>
      </c>
      <c r="G608" s="2">
        <v>39507.398976873621</v>
      </c>
      <c r="H608">
        <v>22800</v>
      </c>
      <c r="I608" s="2">
        <v>63843.9328301922</v>
      </c>
      <c r="J608">
        <v>12019.7733433218</v>
      </c>
      <c r="K608" s="3">
        <v>31542.529266033129</v>
      </c>
      <c r="L608">
        <v>103022.23510000001</v>
      </c>
      <c r="M608" s="1"/>
      <c r="N608" s="3" t="s">
        <v>665</v>
      </c>
      <c r="O608">
        <v>966.06</v>
      </c>
      <c r="P608">
        <v>3.5139999999999998</v>
      </c>
      <c r="Q608" s="1"/>
      <c r="S608" s="1"/>
    </row>
    <row r="609" spans="1:19" x14ac:dyDescent="0.25">
      <c r="A609" s="1"/>
      <c r="B609" s="1">
        <v>43805</v>
      </c>
      <c r="C609" s="2">
        <v>10622.279523625824</v>
      </c>
      <c r="D609">
        <v>14417.899876769621</v>
      </c>
      <c r="E609" s="2">
        <v>70006.076386432003</v>
      </c>
      <c r="F609">
        <v>89688.704626949941</v>
      </c>
      <c r="G609" s="2">
        <v>39293.073123472859</v>
      </c>
      <c r="H609">
        <v>23150</v>
      </c>
      <c r="I609" s="2">
        <v>63941.107766006797</v>
      </c>
      <c r="J609">
        <v>12067.470856588949</v>
      </c>
      <c r="K609" s="3">
        <v>31709.420955271398</v>
      </c>
      <c r="L609">
        <v>103022.23510000001</v>
      </c>
      <c r="M609" s="1"/>
      <c r="N609" s="3" t="s">
        <v>666</v>
      </c>
      <c r="O609">
        <v>963.56</v>
      </c>
      <c r="P609">
        <v>3.5030000000000001</v>
      </c>
      <c r="Q609" s="1"/>
      <c r="S609" s="1"/>
    </row>
    <row r="610" spans="1:19" x14ac:dyDescent="0.25">
      <c r="A610" s="1"/>
      <c r="B610" s="1">
        <v>43804</v>
      </c>
      <c r="C610" s="2">
        <v>10676.752751952112</v>
      </c>
      <c r="D610">
        <v>13964.506798883782</v>
      </c>
      <c r="E610" s="2">
        <v>70006.076386432003</v>
      </c>
      <c r="F610">
        <v>90845.480696944986</v>
      </c>
      <c r="G610" s="2">
        <v>39221.631172339272</v>
      </c>
      <c r="H610">
        <v>23250</v>
      </c>
      <c r="I610" s="2">
        <v>64329.807509265192</v>
      </c>
      <c r="J610">
        <v>12067.470856588949</v>
      </c>
      <c r="K610" s="3">
        <v>31431.268139874279</v>
      </c>
      <c r="L610">
        <v>102933.3462</v>
      </c>
      <c r="M610" s="1"/>
      <c r="N610" s="3" t="s">
        <v>667</v>
      </c>
      <c r="O610">
        <v>963.27</v>
      </c>
      <c r="P610">
        <v>3.516</v>
      </c>
      <c r="Q610" s="1"/>
      <c r="S610" s="1"/>
    </row>
    <row r="611" spans="1:19" x14ac:dyDescent="0.25">
      <c r="A611" s="1"/>
      <c r="B611" s="1">
        <v>43803</v>
      </c>
      <c r="C611" s="2">
        <v>10785.699208604685</v>
      </c>
      <c r="D611">
        <v>14176.090235230506</v>
      </c>
      <c r="E611" s="2">
        <v>69853.889263852805</v>
      </c>
      <c r="F611">
        <v>91616.664743608344</v>
      </c>
      <c r="G611" s="2">
        <v>39578.840928007208</v>
      </c>
      <c r="H611">
        <v>23450</v>
      </c>
      <c r="I611" s="2">
        <v>64912.857124152797</v>
      </c>
      <c r="J611">
        <v>12115.168369856099</v>
      </c>
      <c r="K611" s="3">
        <v>31375.637576794856</v>
      </c>
      <c r="L611">
        <v>102666.6795</v>
      </c>
      <c r="M611" s="1"/>
      <c r="N611" s="3" t="s">
        <v>668</v>
      </c>
      <c r="O611">
        <v>965.9</v>
      </c>
      <c r="P611">
        <v>3.5419999999999998</v>
      </c>
      <c r="Q611" s="1"/>
      <c r="S611" s="1"/>
    </row>
    <row r="612" spans="1:19" x14ac:dyDescent="0.25">
      <c r="A612" s="1"/>
      <c r="B612" s="1">
        <v>43802</v>
      </c>
      <c r="C612" s="2">
        <v>10513.333066973253</v>
      </c>
      <c r="D612">
        <v>14176.090235230506</v>
      </c>
      <c r="E612" s="2">
        <v>69853.889263852805</v>
      </c>
      <c r="F612">
        <v>89765.823031616281</v>
      </c>
      <c r="G612" s="2">
        <v>38935.86336780493</v>
      </c>
      <c r="H612">
        <v>22550</v>
      </c>
      <c r="I612" s="2">
        <v>64815.6821883382</v>
      </c>
      <c r="J612">
        <v>11828.9832902532</v>
      </c>
      <c r="K612" s="3">
        <v>31264.376450636009</v>
      </c>
      <c r="L612">
        <v>102222.235</v>
      </c>
      <c r="M612" s="1"/>
      <c r="N612" s="3" t="s">
        <v>669</v>
      </c>
      <c r="O612">
        <v>953.43</v>
      </c>
      <c r="P612">
        <v>3.5430000000000001</v>
      </c>
      <c r="Q612" s="1"/>
      <c r="S612" s="1"/>
    </row>
    <row r="613" spans="1:19" x14ac:dyDescent="0.25">
      <c r="A613" s="1"/>
      <c r="B613" s="1">
        <v>43801</v>
      </c>
      <c r="C613" s="2">
        <v>10622.279523625824</v>
      </c>
      <c r="D613">
        <v>13873.828183306612</v>
      </c>
      <c r="E613" s="2">
        <v>69929.982825142404</v>
      </c>
      <c r="F613">
        <v>91231.072720276672</v>
      </c>
      <c r="G613" s="2">
        <v>39007.305318938517</v>
      </c>
      <c r="H613">
        <v>22700</v>
      </c>
      <c r="I613" s="2">
        <v>66564.831033000999</v>
      </c>
      <c r="J613">
        <v>12019.7733433218</v>
      </c>
      <c r="K613" s="3">
        <v>31208.745887556583</v>
      </c>
      <c r="L613">
        <v>102222.235</v>
      </c>
      <c r="M613" s="1"/>
      <c r="N613" s="3" t="s">
        <v>670</v>
      </c>
      <c r="O613">
        <v>959.31</v>
      </c>
      <c r="P613">
        <v>3.5449999999999999</v>
      </c>
      <c r="Q613" s="1"/>
      <c r="S613" s="1"/>
    </row>
    <row r="614" spans="1:19" x14ac:dyDescent="0.25">
      <c r="A614" s="1"/>
      <c r="B614" s="1">
        <v>43798</v>
      </c>
      <c r="C614" s="2">
        <v>10785.699208604685</v>
      </c>
      <c r="D614">
        <v>13813.375772921836</v>
      </c>
      <c r="E614" s="2">
        <v>69929.982825142404</v>
      </c>
      <c r="F614">
        <v>93698.861669599457</v>
      </c>
      <c r="G614" s="2">
        <v>40293.260439343088</v>
      </c>
      <c r="H614">
        <v>22900</v>
      </c>
      <c r="I614" s="2">
        <v>68313.979877663805</v>
      </c>
      <c r="J614">
        <v>12210.563396390398</v>
      </c>
      <c r="K614" s="3">
        <v>31598.159829112548</v>
      </c>
      <c r="L614">
        <v>102844.45730000001</v>
      </c>
      <c r="M614" s="1"/>
      <c r="N614" s="3" t="s">
        <v>671</v>
      </c>
      <c r="O614">
        <v>970.75</v>
      </c>
      <c r="P614">
        <v>3.5680000000000001</v>
      </c>
      <c r="Q614" s="1"/>
      <c r="S614" s="1"/>
    </row>
    <row r="615" spans="1:19" x14ac:dyDescent="0.25">
      <c r="A615" s="1"/>
      <c r="B615" s="1">
        <v>43797</v>
      </c>
      <c r="C615" s="2">
        <v>10812.935822767828</v>
      </c>
      <c r="D615">
        <v>13662.244746959888</v>
      </c>
      <c r="E615" s="2">
        <v>69701.702141273592</v>
      </c>
      <c r="F615">
        <v>94161.572097597469</v>
      </c>
      <c r="G615" s="2">
        <v>40007.492634808725</v>
      </c>
      <c r="H615">
        <v>22900</v>
      </c>
      <c r="I615" s="2">
        <v>68119.630006034597</v>
      </c>
      <c r="J615">
        <v>12305.958422924699</v>
      </c>
      <c r="K615" s="3">
        <v>31542.529266033129</v>
      </c>
      <c r="L615">
        <v>102844.45730000001</v>
      </c>
      <c r="M615" s="1"/>
      <c r="N615" s="3" t="s">
        <v>672</v>
      </c>
      <c r="O615">
        <v>970.39</v>
      </c>
      <c r="P615">
        <v>3.5390000000000001</v>
      </c>
      <c r="Q615" s="1"/>
      <c r="S615" s="1"/>
    </row>
    <row r="616" spans="1:19" x14ac:dyDescent="0.25">
      <c r="A616" s="1"/>
      <c r="B616" s="1">
        <v>43796</v>
      </c>
      <c r="C616" s="2">
        <v>10812.935822767828</v>
      </c>
      <c r="D616">
        <v>13662.244746959888</v>
      </c>
      <c r="E616" s="2">
        <v>70767.01199932801</v>
      </c>
      <c r="F616">
        <v>94161.572097597469</v>
      </c>
      <c r="G616" s="2">
        <v>40721.912146144598</v>
      </c>
      <c r="H616">
        <v>23350</v>
      </c>
      <c r="I616" s="2">
        <v>68994.204428365992</v>
      </c>
      <c r="J616">
        <v>12639.841015794749</v>
      </c>
      <c r="K616" s="3">
        <v>31431.268139874279</v>
      </c>
      <c r="L616">
        <v>102755.5684</v>
      </c>
      <c r="M616" s="1"/>
      <c r="N616" s="3" t="s">
        <v>673</v>
      </c>
      <c r="O616">
        <v>978.17</v>
      </c>
      <c r="P616">
        <v>3.5430000000000001</v>
      </c>
      <c r="Q616" s="1"/>
      <c r="S616" s="1"/>
    </row>
    <row r="617" spans="1:19" x14ac:dyDescent="0.25">
      <c r="A617" s="1"/>
      <c r="B617" s="1">
        <v>43795</v>
      </c>
      <c r="C617" s="2">
        <v>10894.645665257256</v>
      </c>
      <c r="D617">
        <v>13692.470952152278</v>
      </c>
      <c r="E617" s="2">
        <v>70995.292683196792</v>
      </c>
      <c r="F617">
        <v>94855.637739594516</v>
      </c>
      <c r="G617" s="2">
        <v>40793.354097278185</v>
      </c>
      <c r="H617">
        <v>23450</v>
      </c>
      <c r="I617" s="2">
        <v>69382.904171624396</v>
      </c>
      <c r="J617">
        <v>12782.933555596201</v>
      </c>
      <c r="K617" s="3">
        <v>31431.268139874279</v>
      </c>
      <c r="L617">
        <v>102400.01280000001</v>
      </c>
      <c r="M617" s="1"/>
      <c r="N617" s="3" t="s">
        <v>674</v>
      </c>
      <c r="O617">
        <v>976.79</v>
      </c>
      <c r="P617">
        <v>3.7069999999999999</v>
      </c>
      <c r="Q617" s="1"/>
      <c r="S617" s="1"/>
    </row>
    <row r="618" spans="1:19" x14ac:dyDescent="0.25">
      <c r="A618" s="1"/>
      <c r="B618" s="1">
        <v>43794</v>
      </c>
      <c r="C618" s="2">
        <v>11030.828736072972</v>
      </c>
      <c r="D618">
        <v>13450.661310613164</v>
      </c>
      <c r="E618" s="2">
        <v>70919.199121907193</v>
      </c>
      <c r="F618">
        <v>94778.519334928191</v>
      </c>
      <c r="G618" s="2">
        <v>40436.144341610248</v>
      </c>
      <c r="H618">
        <v>23300</v>
      </c>
      <c r="I618" s="2">
        <v>70063.128722326597</v>
      </c>
      <c r="J618">
        <v>12687.538529061898</v>
      </c>
      <c r="K618" s="3">
        <v>31820.682081430245</v>
      </c>
      <c r="L618">
        <v>103111.12400000001</v>
      </c>
      <c r="M618" s="1"/>
      <c r="N618" s="3" t="s">
        <v>675</v>
      </c>
      <c r="O618">
        <v>976.35</v>
      </c>
      <c r="P618">
        <v>3.6789999999999998</v>
      </c>
      <c r="Q618" s="1"/>
      <c r="S618" s="1"/>
    </row>
    <row r="619" spans="1:19" x14ac:dyDescent="0.25">
      <c r="A619" s="1"/>
      <c r="B619" s="1">
        <v>43791</v>
      </c>
      <c r="C619" s="2">
        <v>10949.118893583542</v>
      </c>
      <c r="D619">
        <v>13359.982695036</v>
      </c>
      <c r="E619" s="2">
        <v>71147.479805775991</v>
      </c>
      <c r="F619">
        <v>93698.861669599457</v>
      </c>
      <c r="G619" s="2">
        <v>40007.492634808725</v>
      </c>
      <c r="H619">
        <v>23050</v>
      </c>
      <c r="I619" s="2">
        <v>68897.029492551403</v>
      </c>
      <c r="J619">
        <v>12687.538529061898</v>
      </c>
      <c r="K619" s="3">
        <v>31709.420955271398</v>
      </c>
      <c r="L619">
        <v>103288.90180000001</v>
      </c>
      <c r="M619" s="1"/>
      <c r="N619" s="3" t="s">
        <v>676</v>
      </c>
      <c r="O619">
        <v>977.78</v>
      </c>
      <c r="P619">
        <v>3.6829999999999998</v>
      </c>
      <c r="Q619" s="1"/>
      <c r="S619" s="1"/>
    </row>
    <row r="620" spans="1:19" x14ac:dyDescent="0.25">
      <c r="A620" s="1"/>
      <c r="B620" s="1">
        <v>43790</v>
      </c>
      <c r="C620" s="2">
        <v>11112.538578562402</v>
      </c>
      <c r="D620">
        <v>13299.53028465122</v>
      </c>
      <c r="E620" s="2">
        <v>72517.16390898879</v>
      </c>
      <c r="F620">
        <v>94084.453692931114</v>
      </c>
      <c r="G620" s="2">
        <v>40007.492634808725</v>
      </c>
      <c r="H620">
        <v>23500</v>
      </c>
      <c r="I620" s="2">
        <v>68508.329749292985</v>
      </c>
      <c r="J620">
        <v>13069.1186351991</v>
      </c>
      <c r="K620" s="3">
        <v>31709.420955271398</v>
      </c>
      <c r="L620">
        <v>102488.9017</v>
      </c>
      <c r="M620" s="1"/>
      <c r="N620" s="3" t="s">
        <v>677</v>
      </c>
      <c r="O620">
        <v>987.89</v>
      </c>
      <c r="P620">
        <v>3.6920000000000002</v>
      </c>
      <c r="Q620" s="1"/>
      <c r="S620" s="1"/>
    </row>
    <row r="621" spans="1:19" x14ac:dyDescent="0.25">
      <c r="A621" s="1"/>
      <c r="B621" s="1">
        <v>43789</v>
      </c>
      <c r="C621" s="2">
        <v>11384.904720193834</v>
      </c>
      <c r="D621">
        <v>13541.339926190332</v>
      </c>
      <c r="E621" s="2">
        <v>73202.005960595197</v>
      </c>
      <c r="F621">
        <v>95626.821786257875</v>
      </c>
      <c r="G621" s="2">
        <v>40579.028243877423</v>
      </c>
      <c r="H621">
        <v>24400</v>
      </c>
      <c r="I621" s="2">
        <v>70063.128722326597</v>
      </c>
      <c r="J621">
        <v>13069.1186351991</v>
      </c>
      <c r="K621" s="3">
        <v>32488.24883838333</v>
      </c>
      <c r="L621">
        <v>103111.12400000001</v>
      </c>
      <c r="M621" s="1"/>
      <c r="N621" s="3" t="s">
        <v>678</v>
      </c>
      <c r="O621">
        <v>1000.56</v>
      </c>
      <c r="P621">
        <v>3.681</v>
      </c>
      <c r="Q621" s="1"/>
      <c r="S621" s="1"/>
    </row>
    <row r="622" spans="1:19" x14ac:dyDescent="0.25">
      <c r="A622" s="1"/>
      <c r="B622" s="1">
        <v>43788</v>
      </c>
      <c r="C622" s="2">
        <v>11493.851176846405</v>
      </c>
      <c r="D622">
        <v>13783.149567729444</v>
      </c>
      <c r="E622" s="2">
        <v>73430.286644463995</v>
      </c>
      <c r="F622">
        <v>95935.295404923236</v>
      </c>
      <c r="G622" s="2">
        <v>41650.657510881239</v>
      </c>
      <c r="H622">
        <v>24750</v>
      </c>
      <c r="I622" s="2">
        <v>70451.828465585</v>
      </c>
      <c r="J622">
        <v>13116.816148466251</v>
      </c>
      <c r="K622" s="3">
        <v>32432.618275303907</v>
      </c>
      <c r="L622">
        <v>104088.90190000001</v>
      </c>
      <c r="M622" s="1"/>
      <c r="N622" s="3" t="s">
        <v>679</v>
      </c>
      <c r="O622">
        <v>1008.35</v>
      </c>
      <c r="P622">
        <v>3.6339999999999999</v>
      </c>
      <c r="Q622" s="1"/>
      <c r="S622" s="1"/>
    </row>
    <row r="623" spans="1:19" x14ac:dyDescent="0.25">
      <c r="A623" s="1"/>
      <c r="B623" s="1">
        <v>43787</v>
      </c>
      <c r="C623" s="2">
        <v>11439.377948520121</v>
      </c>
      <c r="D623">
        <v>13843.601978114224</v>
      </c>
      <c r="E623" s="2">
        <v>73278.099521884797</v>
      </c>
      <c r="F623">
        <v>93159.032836935105</v>
      </c>
      <c r="G623" s="2">
        <v>41079.121901812541</v>
      </c>
      <c r="H623">
        <v>24450</v>
      </c>
      <c r="I623" s="2">
        <v>70937.703144657993</v>
      </c>
      <c r="J623">
        <v>13021.42112193195</v>
      </c>
      <c r="K623" s="3">
        <v>32376.987712224483</v>
      </c>
      <c r="L623">
        <v>104977.79090000001</v>
      </c>
      <c r="M623" s="1"/>
      <c r="N623" s="3" t="s">
        <v>680</v>
      </c>
      <c r="O623">
        <v>1002.91</v>
      </c>
      <c r="P623">
        <v>3.6640000000000001</v>
      </c>
      <c r="Q623" s="1"/>
      <c r="S623" s="1"/>
    </row>
    <row r="624" spans="1:19" x14ac:dyDescent="0.25">
      <c r="A624" s="1"/>
      <c r="B624" s="1">
        <v>43784</v>
      </c>
      <c r="C624" s="2">
        <v>11493.851176846405</v>
      </c>
      <c r="D624">
        <v>13692.470952152278</v>
      </c>
      <c r="E624" s="2">
        <v>73278.099521884797</v>
      </c>
      <c r="F624">
        <v>94855.637739594516</v>
      </c>
      <c r="G624" s="2">
        <v>41864.983364281994</v>
      </c>
      <c r="H624">
        <v>24900</v>
      </c>
      <c r="I624" s="2">
        <v>71132.053016287187</v>
      </c>
      <c r="J624">
        <v>12830.631068863351</v>
      </c>
      <c r="K624" s="3">
        <v>32543.879401462749</v>
      </c>
      <c r="L624">
        <v>106311.1244</v>
      </c>
      <c r="M624" s="1"/>
      <c r="N624" s="3" t="s">
        <v>681</v>
      </c>
      <c r="O624">
        <v>1010.03</v>
      </c>
      <c r="P624">
        <v>3.7120000000000002</v>
      </c>
      <c r="Q624" s="1"/>
      <c r="S624" s="1"/>
    </row>
    <row r="625" spans="1:19" x14ac:dyDescent="0.25">
      <c r="A625" s="1"/>
      <c r="B625" s="1">
        <v>43783</v>
      </c>
      <c r="C625" s="2">
        <v>11684.507475988406</v>
      </c>
      <c r="D625">
        <v>13692.470952152278</v>
      </c>
      <c r="E625" s="2">
        <v>73354.193083174396</v>
      </c>
      <c r="F625">
        <v>97092.071474918281</v>
      </c>
      <c r="G625" s="2">
        <v>41650.657510881239</v>
      </c>
      <c r="H625">
        <v>24700</v>
      </c>
      <c r="I625" s="2">
        <v>70451.860047439142</v>
      </c>
      <c r="J625">
        <v>12782.933555596201</v>
      </c>
      <c r="K625" s="3">
        <v>32543.879401462749</v>
      </c>
      <c r="L625">
        <v>106044.4577</v>
      </c>
      <c r="M625" s="1"/>
      <c r="N625" s="3" t="s">
        <v>682</v>
      </c>
      <c r="O625">
        <v>1012.3</v>
      </c>
      <c r="P625">
        <v>3.6989999999999998</v>
      </c>
      <c r="Q625" s="1"/>
      <c r="S625" s="1"/>
    </row>
    <row r="626" spans="1:19" x14ac:dyDescent="0.25">
      <c r="A626" s="1"/>
      <c r="B626" s="1">
        <v>43782</v>
      </c>
      <c r="C626" s="2">
        <v>11793.453932640979</v>
      </c>
      <c r="D626">
        <v>13692.470952152278</v>
      </c>
      <c r="E626" s="2">
        <v>73886.84801220159</v>
      </c>
      <c r="F626">
        <v>96783.597856252934</v>
      </c>
      <c r="G626" s="2">
        <v>43222.380435820145</v>
      </c>
      <c r="H626">
        <v>24750</v>
      </c>
      <c r="I626" s="2">
        <v>69972.595693374926</v>
      </c>
      <c r="J626">
        <v>12782.933555596201</v>
      </c>
      <c r="K626" s="3">
        <v>31820.682081430245</v>
      </c>
      <c r="L626">
        <v>105777.79100000001</v>
      </c>
      <c r="M626" s="1"/>
      <c r="N626" s="3" t="s">
        <v>683</v>
      </c>
      <c r="O626">
        <v>1012.77</v>
      </c>
      <c r="P626">
        <v>3.78</v>
      </c>
      <c r="Q626" s="1"/>
      <c r="S626" s="1"/>
    </row>
    <row r="627" spans="1:19" x14ac:dyDescent="0.25">
      <c r="A627" s="1"/>
      <c r="B627" s="1">
        <v>43781</v>
      </c>
      <c r="C627" s="2">
        <v>11793.453932640979</v>
      </c>
      <c r="D627">
        <v>13904.054388499002</v>
      </c>
      <c r="E627" s="2">
        <v>74419.502941228799</v>
      </c>
      <c r="F627">
        <v>98325.965949579666</v>
      </c>
      <c r="G627" s="2">
        <v>43579.590191488081</v>
      </c>
      <c r="H627">
        <v>25150</v>
      </c>
      <c r="I627" s="2">
        <v>70739.418659877672</v>
      </c>
      <c r="J627">
        <v>12782.933555596201</v>
      </c>
      <c r="K627" s="3">
        <v>32321.357149145057</v>
      </c>
      <c r="L627">
        <v>106133.3466</v>
      </c>
      <c r="M627" s="1"/>
      <c r="N627" s="3" t="s">
        <v>684</v>
      </c>
      <c r="O627">
        <v>1018.33</v>
      </c>
      <c r="P627">
        <v>3.7570000000000001</v>
      </c>
      <c r="Q627" s="1"/>
      <c r="S627" s="1"/>
    </row>
    <row r="628" spans="1:19" x14ac:dyDescent="0.25">
      <c r="A628" s="1"/>
      <c r="B628" s="1">
        <v>43780</v>
      </c>
      <c r="C628" s="2">
        <v>11820.690546804122</v>
      </c>
      <c r="D628">
        <v>13783.149567729444</v>
      </c>
      <c r="E628" s="2">
        <v>75104.344992835206</v>
      </c>
      <c r="F628">
        <v>99714.097233573732</v>
      </c>
      <c r="G628" s="2">
        <v>42865.170680152209</v>
      </c>
      <c r="H628">
        <v>25150</v>
      </c>
      <c r="I628" s="2">
        <v>70547.712918251971</v>
      </c>
      <c r="J628">
        <v>12782.933555596201</v>
      </c>
      <c r="K628" s="3">
        <v>32321.357149145057</v>
      </c>
      <c r="L628">
        <v>105688.90210000001</v>
      </c>
      <c r="M628" s="1"/>
      <c r="N628" s="3" t="s">
        <v>685</v>
      </c>
      <c r="O628">
        <v>1016.75</v>
      </c>
      <c r="P628">
        <v>3.74</v>
      </c>
      <c r="Q628" s="1"/>
      <c r="S628" s="1"/>
    </row>
    <row r="629" spans="1:19" x14ac:dyDescent="0.25">
      <c r="A629" s="1"/>
      <c r="B629" s="1">
        <v>43777</v>
      </c>
      <c r="C629" s="2">
        <v>12011.346845946126</v>
      </c>
      <c r="D629">
        <v>13722.697157344668</v>
      </c>
      <c r="E629" s="2">
        <v>74952.157870255993</v>
      </c>
      <c r="F629">
        <v>99636.978828907391</v>
      </c>
      <c r="G629" s="2">
        <v>42579.402875617867</v>
      </c>
      <c r="H629">
        <v>25100</v>
      </c>
      <c r="I629" s="2">
        <v>70547.712918251971</v>
      </c>
      <c r="J629">
        <v>12878.3285821305</v>
      </c>
      <c r="K629" s="3">
        <v>32432.618275303907</v>
      </c>
      <c r="L629">
        <v>107111.12450000001</v>
      </c>
      <c r="M629" s="1"/>
      <c r="N629" s="3" t="s">
        <v>686</v>
      </c>
      <c r="O629">
        <v>1022.49</v>
      </c>
      <c r="P629">
        <v>3.7280000000000002</v>
      </c>
      <c r="Q629" s="1"/>
      <c r="S629" s="1"/>
    </row>
    <row r="630" spans="1:19" x14ac:dyDescent="0.25">
      <c r="A630" s="1"/>
      <c r="B630" s="1">
        <v>43776</v>
      </c>
      <c r="C630" s="2">
        <v>12011.346845946126</v>
      </c>
      <c r="D630">
        <v>13722.697157344668</v>
      </c>
      <c r="E630" s="2">
        <v>75713.093483151999</v>
      </c>
      <c r="F630">
        <v>99559.860424241051</v>
      </c>
      <c r="G630" s="2">
        <v>42507.960924484287</v>
      </c>
      <c r="H630">
        <v>24800</v>
      </c>
      <c r="I630" s="2">
        <v>71026.977272316188</v>
      </c>
      <c r="J630">
        <v>12973.723608664801</v>
      </c>
      <c r="K630" s="3">
        <v>32321.357149145057</v>
      </c>
      <c r="L630">
        <v>107377.79120000001</v>
      </c>
      <c r="M630" s="1"/>
      <c r="N630" s="3" t="s">
        <v>687</v>
      </c>
      <c r="O630">
        <v>1024.03</v>
      </c>
      <c r="P630">
        <v>3.7229999999999999</v>
      </c>
      <c r="Q630" s="1"/>
      <c r="S630" s="1"/>
    </row>
    <row r="631" spans="1:19" x14ac:dyDescent="0.25">
      <c r="A631" s="1"/>
      <c r="B631" s="1">
        <v>43775</v>
      </c>
      <c r="C631" s="2">
        <v>11820.690546804122</v>
      </c>
      <c r="D631">
        <v>13299.53028465122</v>
      </c>
      <c r="E631" s="2">
        <v>75636.9999218624</v>
      </c>
      <c r="F631">
        <v>100331.04447090445</v>
      </c>
      <c r="G631" s="2">
        <v>42507.960924484287</v>
      </c>
      <c r="H631">
        <v>24750</v>
      </c>
      <c r="I631" s="2">
        <v>71985.505980444606</v>
      </c>
      <c r="J631">
        <v>12973.723608664801</v>
      </c>
      <c r="K631" s="3">
        <v>32655.140527621596</v>
      </c>
      <c r="L631">
        <v>108355.56910000001</v>
      </c>
      <c r="M631" s="1"/>
      <c r="N631" s="3" t="s">
        <v>688</v>
      </c>
      <c r="O631">
        <v>1024.9100000000001</v>
      </c>
      <c r="P631">
        <v>3.7450000000000001</v>
      </c>
      <c r="Q631" s="1"/>
      <c r="S631" s="1"/>
    </row>
    <row r="632" spans="1:19" x14ac:dyDescent="0.25">
      <c r="A632" s="1"/>
      <c r="B632" s="1">
        <v>43774</v>
      </c>
      <c r="C632" s="2">
        <v>11875.16377513041</v>
      </c>
      <c r="D632">
        <v>13239.077874266442</v>
      </c>
      <c r="E632" s="2">
        <v>74495.596502518398</v>
      </c>
      <c r="F632">
        <v>99636.978828907391</v>
      </c>
      <c r="G632" s="2">
        <v>42722.286777885041</v>
      </c>
      <c r="H632">
        <v>24750</v>
      </c>
      <c r="I632" s="2">
        <v>72081.358851257464</v>
      </c>
      <c r="J632">
        <v>13069.1186351991</v>
      </c>
      <c r="K632" s="3">
        <v>32543.879401462749</v>
      </c>
      <c r="L632">
        <v>108000.0135</v>
      </c>
      <c r="M632" s="1"/>
      <c r="N632" s="3" t="s">
        <v>689</v>
      </c>
      <c r="O632">
        <v>1024.3399999999999</v>
      </c>
      <c r="P632">
        <v>3.7559999999999998</v>
      </c>
      <c r="Q632" s="1"/>
      <c r="S632" s="1"/>
    </row>
    <row r="633" spans="1:19" x14ac:dyDescent="0.25">
      <c r="A633" s="1"/>
      <c r="B633" s="1">
        <v>43773</v>
      </c>
      <c r="C633" s="2">
        <v>11847.927160967269</v>
      </c>
      <c r="D633">
        <v>13148.399258689276</v>
      </c>
      <c r="E633" s="2">
        <v>73049.818838015999</v>
      </c>
      <c r="F633">
        <v>101256.46532690046</v>
      </c>
      <c r="G633" s="2">
        <v>42793.728729018621</v>
      </c>
      <c r="H633">
        <v>24350</v>
      </c>
      <c r="I633" s="2">
        <v>70931.124401503344</v>
      </c>
      <c r="J633">
        <v>13116.816148466251</v>
      </c>
      <c r="K633" s="3">
        <v>32933.293343018711</v>
      </c>
      <c r="L633">
        <v>108177.79130000001</v>
      </c>
      <c r="M633" s="1"/>
      <c r="N633" s="3" t="s">
        <v>690</v>
      </c>
      <c r="O633">
        <v>1022.43</v>
      </c>
      <c r="P633">
        <v>3.7370000000000001</v>
      </c>
      <c r="Q633" s="1"/>
      <c r="S633" s="1"/>
    </row>
    <row r="634" spans="1:19" x14ac:dyDescent="0.25">
      <c r="A634" s="1"/>
      <c r="B634" s="1">
        <v>43770</v>
      </c>
      <c r="C634" s="2">
        <v>11711.744090151551</v>
      </c>
      <c r="D634">
        <v>13239.077874266442</v>
      </c>
      <c r="E634" s="2">
        <v>72441.070347699191</v>
      </c>
      <c r="F634">
        <v>102104.76777823018</v>
      </c>
      <c r="G634" s="2">
        <v>41793.541413148407</v>
      </c>
      <c r="H634">
        <v>23750</v>
      </c>
      <c r="I634" s="2">
        <v>70931.124401503344</v>
      </c>
      <c r="J634">
        <v>12926.02609539765</v>
      </c>
      <c r="K634" s="3">
        <v>32822.032216859872</v>
      </c>
      <c r="L634">
        <v>108888.90250000001</v>
      </c>
      <c r="M634" s="1"/>
      <c r="N634" s="3" t="s">
        <v>691</v>
      </c>
      <c r="O634">
        <v>1015.59</v>
      </c>
      <c r="P634">
        <v>3.6589999999999998</v>
      </c>
      <c r="Q634" s="1"/>
      <c r="S634" s="1"/>
    </row>
    <row r="635" spans="1:19" x14ac:dyDescent="0.25">
      <c r="A635" s="1"/>
      <c r="B635" s="1">
        <v>43769</v>
      </c>
      <c r="C635" s="2">
        <v>11630.034247662121</v>
      </c>
      <c r="D635">
        <v>13178.625463881663</v>
      </c>
      <c r="E635" s="2">
        <v>67723.269547743999</v>
      </c>
      <c r="F635">
        <v>100253.9260662381</v>
      </c>
      <c r="G635" s="2">
        <v>41364.889706346883</v>
      </c>
      <c r="H635">
        <v>23700</v>
      </c>
      <c r="I635" s="2">
        <v>69109.91985605935</v>
      </c>
      <c r="J635">
        <v>12449.050962726149</v>
      </c>
      <c r="K635" s="3">
        <v>33100.185032256988</v>
      </c>
      <c r="L635">
        <v>105777.79100000001</v>
      </c>
      <c r="M635" s="1"/>
      <c r="N635" s="3" t="s">
        <v>692</v>
      </c>
      <c r="O635">
        <v>998.82</v>
      </c>
      <c r="P635">
        <v>3.649</v>
      </c>
      <c r="Q635" s="1"/>
      <c r="S635" s="1"/>
    </row>
    <row r="636" spans="1:19" x14ac:dyDescent="0.25">
      <c r="A636" s="1"/>
      <c r="B636" s="1">
        <v>43768</v>
      </c>
      <c r="C636" s="2">
        <v>11630.034247662121</v>
      </c>
      <c r="D636">
        <v>13299.53028465122</v>
      </c>
      <c r="E636" s="2">
        <v>67571.082425164801</v>
      </c>
      <c r="F636">
        <v>101796.29415956483</v>
      </c>
      <c r="G636" s="2">
        <v>41293.447755213296</v>
      </c>
      <c r="H636">
        <v>23800</v>
      </c>
      <c r="I636" s="2">
        <v>67863.832535492402</v>
      </c>
      <c r="J636">
        <v>12353.65593619185</v>
      </c>
      <c r="K636" s="3">
        <v>32988.923906098142</v>
      </c>
      <c r="L636">
        <v>106311.1244</v>
      </c>
      <c r="M636" s="1"/>
      <c r="N636" s="3" t="s">
        <v>693</v>
      </c>
      <c r="O636">
        <v>1000.89</v>
      </c>
      <c r="P636">
        <v>3.633</v>
      </c>
      <c r="Q636" s="1"/>
      <c r="S636" s="1"/>
    </row>
    <row r="637" spans="1:19" x14ac:dyDescent="0.25">
      <c r="A637" s="1"/>
      <c r="B637" s="1">
        <v>43767</v>
      </c>
      <c r="C637" s="2">
        <v>11521.08779100955</v>
      </c>
      <c r="D637">
        <v>13420.435105420776</v>
      </c>
      <c r="E637" s="2">
        <v>66657.959689689596</v>
      </c>
      <c r="F637">
        <v>103415.78065755792</v>
      </c>
      <c r="G637" s="2">
        <v>41364.889706346883</v>
      </c>
      <c r="H637">
        <v>23700</v>
      </c>
      <c r="I637" s="2">
        <v>67959.685406305245</v>
      </c>
      <c r="J637">
        <v>12305.958422924699</v>
      </c>
      <c r="K637" s="3">
        <v>32877.662779939288</v>
      </c>
      <c r="L637">
        <v>104711.12420000001</v>
      </c>
      <c r="M637" s="1"/>
      <c r="N637" s="3" t="s">
        <v>694</v>
      </c>
      <c r="O637">
        <v>995.87</v>
      </c>
      <c r="P637">
        <v>3.637</v>
      </c>
      <c r="Q637" s="1"/>
      <c r="S637" s="1"/>
    </row>
    <row r="638" spans="1:19" x14ac:dyDescent="0.25">
      <c r="A638" s="1"/>
      <c r="B638" s="1">
        <v>43766</v>
      </c>
      <c r="C638" s="2">
        <v>11575.561019335837</v>
      </c>
      <c r="D638">
        <v>13420.435105420776</v>
      </c>
      <c r="E638" s="2">
        <v>65440.462709056002</v>
      </c>
      <c r="F638">
        <v>103184.42544355891</v>
      </c>
      <c r="G638" s="2">
        <v>41507.773608614058</v>
      </c>
      <c r="H638">
        <v>23800</v>
      </c>
      <c r="I638" s="2">
        <v>68055.538277118074</v>
      </c>
      <c r="J638">
        <v>12496.7484759933</v>
      </c>
      <c r="K638" s="3">
        <v>32933.293343018711</v>
      </c>
      <c r="L638">
        <v>104622.2353</v>
      </c>
      <c r="M638" s="1"/>
      <c r="N638" s="3" t="s">
        <v>695</v>
      </c>
      <c r="O638">
        <v>996.48</v>
      </c>
      <c r="P638">
        <v>3.7309999999999999</v>
      </c>
      <c r="Q638" s="1"/>
      <c r="S638" s="1"/>
    </row>
    <row r="639" spans="1:19" x14ac:dyDescent="0.25">
      <c r="A639" s="1"/>
      <c r="B639" s="1">
        <v>43763</v>
      </c>
      <c r="C639" s="2">
        <v>11602.797633498978</v>
      </c>
      <c r="D639">
        <v>13178.625463881663</v>
      </c>
      <c r="E639" s="2">
        <v>65440.462709056002</v>
      </c>
      <c r="F639">
        <v>103724.25427622326</v>
      </c>
      <c r="G639" s="2">
        <v>41436.33165748047</v>
      </c>
      <c r="H639">
        <v>23850</v>
      </c>
      <c r="I639" s="2">
        <v>68534.80263118229</v>
      </c>
      <c r="J639">
        <v>12592.143502527599</v>
      </c>
      <c r="K639" s="3">
        <v>33656.49066305122</v>
      </c>
      <c r="L639">
        <v>104177.7908</v>
      </c>
      <c r="M639" s="1"/>
      <c r="N639" s="3" t="s">
        <v>696</v>
      </c>
      <c r="O639">
        <v>996.57</v>
      </c>
      <c r="P639">
        <v>3.6880000000000002</v>
      </c>
      <c r="Q639" s="1"/>
      <c r="S639" s="1"/>
    </row>
    <row r="640" spans="1:19" x14ac:dyDescent="0.25">
      <c r="A640" s="1"/>
      <c r="B640" s="1">
        <v>43762</v>
      </c>
      <c r="C640" s="2">
        <v>11602.797633498978</v>
      </c>
      <c r="D640">
        <v>13299.53028465122</v>
      </c>
      <c r="E640" s="2">
        <v>65516.556270345602</v>
      </c>
      <c r="F640">
        <v>102259.00458756286</v>
      </c>
      <c r="G640" s="2">
        <v>41579.215559747659</v>
      </c>
      <c r="H640">
        <v>23850</v>
      </c>
      <c r="I640" s="2">
        <v>67767.979664679544</v>
      </c>
      <c r="J640">
        <v>12496.7484759933</v>
      </c>
      <c r="K640" s="3">
        <v>33879.012915368919</v>
      </c>
      <c r="L640">
        <v>104177.7908</v>
      </c>
      <c r="M640" s="1"/>
      <c r="N640" s="3" t="s">
        <v>697</v>
      </c>
      <c r="O640">
        <v>993.6</v>
      </c>
      <c r="P640">
        <v>3.5870000000000002</v>
      </c>
      <c r="Q640" s="1"/>
      <c r="S640" s="1"/>
    </row>
    <row r="641" spans="1:19" x14ac:dyDescent="0.25">
      <c r="A641" s="1"/>
      <c r="B641" s="1">
        <v>43761</v>
      </c>
      <c r="C641" s="2">
        <v>11330.431491867545</v>
      </c>
      <c r="D641">
        <v>13208.851669074051</v>
      </c>
      <c r="E641" s="2">
        <v>65364.369147766396</v>
      </c>
      <c r="F641">
        <v>102027.64937356385</v>
      </c>
      <c r="G641" s="2">
        <v>40293.260439343088</v>
      </c>
      <c r="H641">
        <v>23950</v>
      </c>
      <c r="I641" s="2">
        <v>67863.832535492402</v>
      </c>
      <c r="J641">
        <v>12401.353449458999</v>
      </c>
      <c r="K641" s="3">
        <v>33656.49066305122</v>
      </c>
      <c r="L641">
        <v>104088.90190000001</v>
      </c>
      <c r="M641" s="1"/>
      <c r="N641" s="3" t="s">
        <v>698</v>
      </c>
      <c r="O641">
        <v>987.79</v>
      </c>
      <c r="P641">
        <v>3.5470000000000002</v>
      </c>
      <c r="Q641" s="1"/>
      <c r="S641" s="1"/>
    </row>
    <row r="642" spans="1:19" x14ac:dyDescent="0.25">
      <c r="A642" s="1"/>
      <c r="B642" s="1">
        <v>43760</v>
      </c>
      <c r="C642" s="2">
        <v>11384.904720193834</v>
      </c>
      <c r="D642">
        <v>13057.720643112107</v>
      </c>
      <c r="E642" s="2">
        <v>65440.462709056002</v>
      </c>
      <c r="F642">
        <v>102181.88618289653</v>
      </c>
      <c r="G642" s="2">
        <v>40221.818488209501</v>
      </c>
      <c r="H642">
        <v>24000</v>
      </c>
      <c r="I642" s="2">
        <v>67576.273923053857</v>
      </c>
      <c r="J642">
        <v>12449.050962726149</v>
      </c>
      <c r="K642" s="3">
        <v>33656.49066305122</v>
      </c>
      <c r="L642">
        <v>103822.23520000001</v>
      </c>
      <c r="M642" s="1"/>
      <c r="N642" s="3" t="s">
        <v>699</v>
      </c>
      <c r="O642">
        <v>987.19</v>
      </c>
      <c r="P642">
        <v>3.6059999999999999</v>
      </c>
      <c r="Q642" s="1"/>
      <c r="S642" s="1"/>
    </row>
    <row r="643" spans="1:19" x14ac:dyDescent="0.25">
      <c r="A643" s="1"/>
      <c r="B643" s="1">
        <v>43759</v>
      </c>
      <c r="C643" s="2">
        <v>11330.431491867545</v>
      </c>
      <c r="D643">
        <v>12815.911001572995</v>
      </c>
      <c r="E643" s="2">
        <v>65820.930515503991</v>
      </c>
      <c r="F643">
        <v>103030.18863422622</v>
      </c>
      <c r="G643" s="2">
        <v>40364.702390476668</v>
      </c>
      <c r="H643">
        <v>23900</v>
      </c>
      <c r="I643" s="2">
        <v>67863.832535492402</v>
      </c>
      <c r="J643">
        <v>12544.445989260448</v>
      </c>
      <c r="K643" s="3">
        <v>33545.229536892373</v>
      </c>
      <c r="L643">
        <v>103911.1241</v>
      </c>
      <c r="M643" s="1"/>
      <c r="N643" s="3" t="s">
        <v>700</v>
      </c>
      <c r="O643">
        <v>983.56</v>
      </c>
      <c r="P643">
        <v>3.6480000000000001</v>
      </c>
      <c r="Q643" s="1"/>
      <c r="S643" s="1"/>
    </row>
    <row r="644" spans="1:19" x14ac:dyDescent="0.25">
      <c r="A644" s="1"/>
      <c r="B644" s="1">
        <v>43756</v>
      </c>
      <c r="C644" s="2">
        <v>11493.851176846405</v>
      </c>
      <c r="D644">
        <v>12936.815822342549</v>
      </c>
      <c r="E644" s="2">
        <v>66201.398321952001</v>
      </c>
      <c r="F644">
        <v>102181.88618289653</v>
      </c>
      <c r="G644" s="2">
        <v>40793.354097278185</v>
      </c>
      <c r="H644">
        <v>24400</v>
      </c>
      <c r="I644" s="2">
        <v>68438.949760369447</v>
      </c>
      <c r="J644">
        <v>12687.538529061898</v>
      </c>
      <c r="K644" s="3">
        <v>33433.968410733527</v>
      </c>
      <c r="L644">
        <v>104000.01300000001</v>
      </c>
      <c r="M644" s="1"/>
      <c r="N644" s="3" t="s">
        <v>701</v>
      </c>
      <c r="O644">
        <v>989.2</v>
      </c>
      <c r="P644">
        <v>3.6829999999999998</v>
      </c>
      <c r="Q644" s="1"/>
      <c r="S644" s="1"/>
    </row>
    <row r="645" spans="1:19" x14ac:dyDescent="0.25">
      <c r="A645" s="1"/>
      <c r="B645" s="1">
        <v>43755</v>
      </c>
      <c r="C645" s="2">
        <v>11630.034247662121</v>
      </c>
      <c r="D645">
        <v>12936.815822342549</v>
      </c>
      <c r="E645" s="2">
        <v>65820.930515503991</v>
      </c>
      <c r="F645">
        <v>101025.11011290147</v>
      </c>
      <c r="G645" s="2">
        <v>40507.586292743836</v>
      </c>
      <c r="H645">
        <v>24400</v>
      </c>
      <c r="I645" s="2">
        <v>68343.096889556604</v>
      </c>
      <c r="J645">
        <v>12592.143502527599</v>
      </c>
      <c r="K645" s="3">
        <v>33545.229536892373</v>
      </c>
      <c r="L645">
        <v>104000.01300000001</v>
      </c>
      <c r="M645" s="1"/>
      <c r="N645" s="3" t="s">
        <v>702</v>
      </c>
      <c r="O645">
        <v>989.82</v>
      </c>
      <c r="P645">
        <v>3.746</v>
      </c>
      <c r="Q645" s="1"/>
      <c r="S645" s="1"/>
    </row>
    <row r="646" spans="1:19" x14ac:dyDescent="0.25">
      <c r="A646" s="1"/>
      <c r="B646" s="1">
        <v>43754</v>
      </c>
      <c r="C646" s="2">
        <v>11738.980704314694</v>
      </c>
      <c r="D646">
        <v>12876.363411957771</v>
      </c>
      <c r="E646" s="2">
        <v>65744.836954214392</v>
      </c>
      <c r="F646">
        <v>100562.39968490344</v>
      </c>
      <c r="G646" s="2">
        <v>41079.121901812541</v>
      </c>
      <c r="H646">
        <v>24450</v>
      </c>
      <c r="I646" s="2">
        <v>68822.36124362082</v>
      </c>
      <c r="J646">
        <v>12544.445989260448</v>
      </c>
      <c r="K646" s="3">
        <v>34490.949109242574</v>
      </c>
      <c r="L646">
        <v>104888.902</v>
      </c>
      <c r="M646" s="1"/>
      <c r="N646" s="3" t="s">
        <v>703</v>
      </c>
      <c r="O646">
        <v>994.46</v>
      </c>
      <c r="P646">
        <v>3.8380000000000001</v>
      </c>
      <c r="Q646" s="1"/>
      <c r="S646" s="1"/>
    </row>
    <row r="647" spans="1:19" x14ac:dyDescent="0.25">
      <c r="A647" s="1"/>
      <c r="B647" s="1">
        <v>43753</v>
      </c>
      <c r="C647" s="2">
        <v>11766.217318477837</v>
      </c>
      <c r="D647">
        <v>12906.589617150163</v>
      </c>
      <c r="E647" s="2">
        <v>65744.836954214392</v>
      </c>
      <c r="F647">
        <v>98942.913186910373</v>
      </c>
      <c r="G647" s="2">
        <v>41007.679950678954</v>
      </c>
      <c r="H647">
        <v>24250</v>
      </c>
      <c r="I647" s="2">
        <v>68630.655501995134</v>
      </c>
      <c r="J647">
        <v>12210.563396390398</v>
      </c>
      <c r="K647" s="3">
        <v>34546.57967232199</v>
      </c>
      <c r="L647">
        <v>105244.45760000001</v>
      </c>
      <c r="M647" s="1"/>
      <c r="N647" s="3" t="s">
        <v>704</v>
      </c>
      <c r="O647">
        <v>993.05</v>
      </c>
      <c r="P647">
        <v>3.879</v>
      </c>
      <c r="Q647" s="1"/>
      <c r="S647" s="1"/>
    </row>
    <row r="648" spans="1:19" x14ac:dyDescent="0.25">
      <c r="A648" s="1"/>
      <c r="B648" s="1">
        <v>43752</v>
      </c>
      <c r="C648" s="2">
        <v>11847.927160967269</v>
      </c>
      <c r="D648">
        <v>12967.042027534941</v>
      </c>
      <c r="E648" s="2">
        <v>66886.240373558394</v>
      </c>
      <c r="F648">
        <v>99174.268400909379</v>
      </c>
      <c r="G648" s="2">
        <v>41222.005804079716</v>
      </c>
      <c r="H648">
        <v>23900</v>
      </c>
      <c r="I648" s="2">
        <v>69014.066985246493</v>
      </c>
      <c r="J648">
        <v>12258.260909657549</v>
      </c>
      <c r="K648" s="3">
        <v>34490.949109242574</v>
      </c>
      <c r="L648">
        <v>104888.902</v>
      </c>
      <c r="M648" s="1"/>
      <c r="N648" s="3" t="s">
        <v>705</v>
      </c>
      <c r="O648">
        <v>993.57</v>
      </c>
      <c r="P648">
        <v>3.9020000000000001</v>
      </c>
      <c r="Q648" s="1"/>
      <c r="S648" s="1"/>
    </row>
    <row r="649" spans="1:19" x14ac:dyDescent="0.25">
      <c r="A649" s="1"/>
      <c r="B649" s="1">
        <v>43749</v>
      </c>
      <c r="C649" s="2">
        <v>11602.797633498978</v>
      </c>
      <c r="D649">
        <v>12997.268232727329</v>
      </c>
      <c r="E649" s="2">
        <v>67266.70818000639</v>
      </c>
      <c r="F649">
        <v>98711.557972911367</v>
      </c>
      <c r="G649" s="2">
        <v>40364.702390476668</v>
      </c>
      <c r="H649">
        <v>23600</v>
      </c>
      <c r="I649" s="2">
        <v>69109.91985605935</v>
      </c>
      <c r="J649">
        <v>12162.86588312325</v>
      </c>
      <c r="K649" s="3">
        <v>34435.318546163151</v>
      </c>
      <c r="L649">
        <v>104888.902</v>
      </c>
      <c r="M649" s="1"/>
      <c r="N649" s="3" t="s">
        <v>706</v>
      </c>
      <c r="O649">
        <v>991.84</v>
      </c>
      <c r="P649">
        <v>3.919</v>
      </c>
      <c r="Q649" s="1"/>
      <c r="S649" s="1"/>
    </row>
    <row r="650" spans="1:19" x14ac:dyDescent="0.25">
      <c r="A650" s="1"/>
      <c r="B650" s="1">
        <v>43748</v>
      </c>
      <c r="C650" s="2">
        <v>11602.797633498978</v>
      </c>
      <c r="D650">
        <v>12997.268232727329</v>
      </c>
      <c r="E650" s="2">
        <v>67342.801741295989</v>
      </c>
      <c r="F650">
        <v>97940.373926247979</v>
      </c>
      <c r="G650" s="2">
        <v>40293.260439343088</v>
      </c>
      <c r="H650">
        <v>23650</v>
      </c>
      <c r="I650" s="2">
        <v>68534.80263118229</v>
      </c>
      <c r="J650">
        <v>12305.958422924699</v>
      </c>
      <c r="K650" s="3">
        <v>34101.535167686612</v>
      </c>
      <c r="L650">
        <v>103911.1241</v>
      </c>
      <c r="M650" s="1"/>
      <c r="N650" s="3" t="s">
        <v>707</v>
      </c>
      <c r="O650">
        <v>987.38</v>
      </c>
      <c r="P650">
        <v>3.927</v>
      </c>
      <c r="Q650" s="1"/>
      <c r="S650" s="1"/>
    </row>
    <row r="651" spans="1:19" x14ac:dyDescent="0.25">
      <c r="A651" s="1"/>
      <c r="B651" s="1">
        <v>43747</v>
      </c>
      <c r="C651" s="2">
        <v>11602.797633498978</v>
      </c>
      <c r="D651">
        <v>13239.077874266442</v>
      </c>
      <c r="E651" s="2">
        <v>67342.801741295989</v>
      </c>
      <c r="F651">
        <v>97940.373926247979</v>
      </c>
      <c r="G651" s="2">
        <v>40293.260439343088</v>
      </c>
      <c r="H651">
        <v>23650</v>
      </c>
      <c r="I651" s="2">
        <v>68247.244018743775</v>
      </c>
      <c r="J651">
        <v>12258.260909657549</v>
      </c>
      <c r="K651" s="3">
        <v>34657.840798480844</v>
      </c>
      <c r="L651">
        <v>104000.01300000001</v>
      </c>
      <c r="M651" s="1"/>
      <c r="N651" s="3" t="s">
        <v>708</v>
      </c>
      <c r="O651">
        <v>987.83</v>
      </c>
      <c r="P651">
        <v>3.96</v>
      </c>
      <c r="Q651" s="1"/>
      <c r="S651" s="1"/>
    </row>
    <row r="652" spans="1:19" x14ac:dyDescent="0.25">
      <c r="A652" s="1"/>
      <c r="B652" s="1">
        <v>43746</v>
      </c>
      <c r="C652" s="2">
        <v>11657.270861825264</v>
      </c>
      <c r="D652">
        <v>13239.077874266442</v>
      </c>
      <c r="E652" s="2">
        <v>67418.895302585603</v>
      </c>
      <c r="F652">
        <v>99482.742019574725</v>
      </c>
      <c r="G652" s="2">
        <v>40078.934585942319</v>
      </c>
      <c r="H652">
        <v>23550</v>
      </c>
      <c r="I652" s="2">
        <v>68918.214114433664</v>
      </c>
      <c r="J652">
        <v>12353.65593619185</v>
      </c>
      <c r="K652" s="3">
        <v>34824.732487719113</v>
      </c>
      <c r="L652">
        <v>104088.90190000001</v>
      </c>
      <c r="M652" s="1"/>
      <c r="N652" s="3" t="s">
        <v>709</v>
      </c>
      <c r="O652">
        <v>988.22</v>
      </c>
      <c r="P652">
        <v>3.976</v>
      </c>
      <c r="Q652" s="1"/>
      <c r="S652" s="1"/>
    </row>
    <row r="653" spans="1:19" x14ac:dyDescent="0.25">
      <c r="A653" s="1"/>
      <c r="B653" s="1">
        <v>43745</v>
      </c>
      <c r="C653" s="2">
        <v>11493.851176846405</v>
      </c>
      <c r="D653">
        <v>12876.363411957771</v>
      </c>
      <c r="E653" s="2">
        <v>67723.269547743999</v>
      </c>
      <c r="F653">
        <v>99559.860424241051</v>
      </c>
      <c r="G653" s="2">
        <v>39650.282879140796</v>
      </c>
      <c r="H653">
        <v>23150</v>
      </c>
      <c r="I653" s="2">
        <v>67767.979664679544</v>
      </c>
      <c r="J653">
        <v>12401.353449458999</v>
      </c>
      <c r="K653" s="3">
        <v>34769.10192463969</v>
      </c>
      <c r="L653">
        <v>104000.01300000001</v>
      </c>
      <c r="M653" s="1"/>
      <c r="N653" s="3" t="s">
        <v>710</v>
      </c>
      <c r="O653">
        <v>983.09</v>
      </c>
      <c r="P653">
        <v>3.9929999999999999</v>
      </c>
      <c r="Q653" s="1"/>
      <c r="S653" s="1"/>
    </row>
    <row r="654" spans="1:19" x14ac:dyDescent="0.25">
      <c r="A654" s="1"/>
      <c r="B654" s="1">
        <v>43742</v>
      </c>
      <c r="C654" s="2">
        <v>11766.217318477837</v>
      </c>
      <c r="D654">
        <v>12906.589617150163</v>
      </c>
      <c r="E654" s="2">
        <v>67875.456670323198</v>
      </c>
      <c r="F654">
        <v>99174.268400909379</v>
      </c>
      <c r="G654" s="2">
        <v>40579.028243877423</v>
      </c>
      <c r="H654">
        <v>23600</v>
      </c>
      <c r="I654" s="2">
        <v>69780.889951749239</v>
      </c>
      <c r="J654">
        <v>12258.260909657549</v>
      </c>
      <c r="K654" s="3">
        <v>35381.038118513352</v>
      </c>
      <c r="L654">
        <v>104888.902</v>
      </c>
      <c r="M654" s="1"/>
      <c r="N654" s="3" t="s">
        <v>711</v>
      </c>
      <c r="O654">
        <v>987.59</v>
      </c>
      <c r="P654">
        <v>3.9990000000000001</v>
      </c>
      <c r="Q654" s="1"/>
      <c r="S654" s="1"/>
    </row>
    <row r="655" spans="1:19" x14ac:dyDescent="0.25">
      <c r="A655" s="1"/>
      <c r="B655" s="1">
        <v>43741</v>
      </c>
      <c r="C655" s="2">
        <v>12196.11469805251</v>
      </c>
      <c r="D655">
        <v>13027.494437919719</v>
      </c>
      <c r="E655" s="2">
        <v>67951.550231612797</v>
      </c>
      <c r="F655">
        <v>99482.742019574725</v>
      </c>
      <c r="G655" s="2">
        <v>40864.796048411779</v>
      </c>
      <c r="H655">
        <v>23800</v>
      </c>
      <c r="I655" s="2">
        <v>71410.388755567546</v>
      </c>
      <c r="J655">
        <v>12019.7733433218</v>
      </c>
      <c r="K655" s="3">
        <v>35436.668681592768</v>
      </c>
      <c r="L655">
        <v>104888.902</v>
      </c>
      <c r="M655" s="1"/>
      <c r="N655" s="3" t="s">
        <v>712</v>
      </c>
      <c r="O655">
        <v>989.67</v>
      </c>
      <c r="P655">
        <v>4.016</v>
      </c>
      <c r="Q655" s="1"/>
      <c r="S655" s="1"/>
    </row>
    <row r="656" spans="1:19" x14ac:dyDescent="0.25">
      <c r="A656" s="1"/>
      <c r="B656" s="1">
        <v>43740</v>
      </c>
      <c r="C656" s="2">
        <v>12196.11469805251</v>
      </c>
      <c r="D656">
        <v>13148.399258689276</v>
      </c>
      <c r="E656" s="2">
        <v>67723.269547743999</v>
      </c>
      <c r="F656">
        <v>97940.373926247979</v>
      </c>
      <c r="G656" s="2">
        <v>40864.796048411779</v>
      </c>
      <c r="H656">
        <v>23750</v>
      </c>
      <c r="I656" s="2">
        <v>71697.947368006076</v>
      </c>
      <c r="J656">
        <v>12210.563396390398</v>
      </c>
      <c r="K656" s="3">
        <v>35325.407555433929</v>
      </c>
      <c r="L656">
        <v>104888.902</v>
      </c>
      <c r="M656" s="1"/>
      <c r="N656" s="3" t="s">
        <v>713</v>
      </c>
      <c r="O656">
        <v>991.19</v>
      </c>
      <c r="P656">
        <v>4</v>
      </c>
      <c r="Q656" s="1"/>
      <c r="S656" s="1"/>
    </row>
    <row r="657" spans="1:19" x14ac:dyDescent="0.25">
      <c r="A657" s="1"/>
      <c r="B657" s="1">
        <v>43739</v>
      </c>
      <c r="C657" s="2">
        <v>12065.814327346823</v>
      </c>
      <c r="D657">
        <v>13239.077874266442</v>
      </c>
      <c r="E657" s="2">
        <v>67875.456670323198</v>
      </c>
      <c r="F657">
        <v>98711.557972911367</v>
      </c>
      <c r="G657" s="2">
        <v>41793.541413148407</v>
      </c>
      <c r="H657">
        <v>23750</v>
      </c>
      <c r="I657" s="2">
        <v>72560.623205321666</v>
      </c>
      <c r="J657">
        <v>12258.260909657549</v>
      </c>
      <c r="K657" s="3">
        <v>35381.038118513352</v>
      </c>
      <c r="L657">
        <v>106577.7911</v>
      </c>
      <c r="M657" s="1"/>
      <c r="N657" s="3" t="s">
        <v>714</v>
      </c>
      <c r="O657">
        <v>999.59</v>
      </c>
      <c r="P657">
        <v>4.0259999999999998</v>
      </c>
      <c r="Q657" s="1"/>
      <c r="S657" s="1"/>
    </row>
    <row r="658" spans="1:19" x14ac:dyDescent="0.25">
      <c r="A658" s="1"/>
      <c r="B658" s="1">
        <v>43738</v>
      </c>
      <c r="C658" s="2">
        <v>11987.634104923409</v>
      </c>
      <c r="D658">
        <v>13269.304079458831</v>
      </c>
      <c r="E658" s="2">
        <v>67951.550231612797</v>
      </c>
      <c r="F658">
        <v>100022.57085223909</v>
      </c>
      <c r="G658" s="2">
        <v>41222.005804079716</v>
      </c>
      <c r="H658">
        <v>23350</v>
      </c>
      <c r="I658" s="2">
        <v>71697.947368006076</v>
      </c>
      <c r="J658">
        <v>12305.958422924699</v>
      </c>
      <c r="K658" s="3">
        <v>35492.299244672198</v>
      </c>
      <c r="L658">
        <v>106488.90220000001</v>
      </c>
      <c r="M658" s="1"/>
      <c r="N658" s="3" t="s">
        <v>715</v>
      </c>
      <c r="O658">
        <v>996.56</v>
      </c>
      <c r="P658">
        <v>4.0570000000000004</v>
      </c>
      <c r="Q658" s="1"/>
      <c r="S658" s="1"/>
    </row>
    <row r="659" spans="1:19" x14ac:dyDescent="0.25">
      <c r="A659" s="1"/>
      <c r="B659" s="1">
        <v>43735</v>
      </c>
      <c r="C659" s="2">
        <v>12091.874401487961</v>
      </c>
      <c r="D659">
        <v>13390.208900228388</v>
      </c>
      <c r="E659" s="2">
        <v>67951.550231612797</v>
      </c>
      <c r="F659">
        <v>100331.04447090445</v>
      </c>
      <c r="G659" s="2">
        <v>41793.541413148407</v>
      </c>
      <c r="H659">
        <v>23200</v>
      </c>
      <c r="I659" s="2">
        <v>70260.154305813441</v>
      </c>
      <c r="J659">
        <v>12115.168369856099</v>
      </c>
      <c r="K659" s="3">
        <v>35047.254740036806</v>
      </c>
      <c r="L659">
        <v>106488.90220000001</v>
      </c>
      <c r="M659" s="1"/>
      <c r="N659" s="3" t="s">
        <v>716</v>
      </c>
      <c r="O659">
        <v>997.84</v>
      </c>
      <c r="P659">
        <v>4.05</v>
      </c>
      <c r="Q659" s="1"/>
      <c r="S659" s="1"/>
    </row>
    <row r="660" spans="1:19" x14ac:dyDescent="0.25">
      <c r="A660" s="1"/>
      <c r="B660" s="1">
        <v>43734</v>
      </c>
      <c r="C660" s="2">
        <v>11805.213585935444</v>
      </c>
      <c r="D660">
        <v>13450.661310613164</v>
      </c>
      <c r="E660" s="2">
        <v>67494.988863875202</v>
      </c>
      <c r="F660">
        <v>100253.9260662381</v>
      </c>
      <c r="G660" s="2">
        <v>41222.005804079716</v>
      </c>
      <c r="H660">
        <v>23100</v>
      </c>
      <c r="I660" s="2">
        <v>69301.625597685023</v>
      </c>
      <c r="J660">
        <v>11733.588263718899</v>
      </c>
      <c r="K660" s="3">
        <v>34602.210235401421</v>
      </c>
      <c r="L660">
        <v>105777.79100000001</v>
      </c>
      <c r="M660" s="1"/>
      <c r="N660" s="3" t="s">
        <v>717</v>
      </c>
      <c r="O660">
        <v>990.75</v>
      </c>
      <c r="P660">
        <v>4.03</v>
      </c>
      <c r="Q660" s="1"/>
      <c r="S660" s="1"/>
    </row>
    <row r="661" spans="1:19" x14ac:dyDescent="0.25">
      <c r="A661" s="1"/>
      <c r="B661" s="1">
        <v>43733</v>
      </c>
      <c r="C661" s="2">
        <v>11284.012103112687</v>
      </c>
      <c r="D661">
        <v>13239.077874266442</v>
      </c>
      <c r="E661" s="2">
        <v>68103.737354191995</v>
      </c>
      <c r="F661">
        <v>97477.663498249967</v>
      </c>
      <c r="G661" s="2">
        <v>41007.679950678954</v>
      </c>
      <c r="H661">
        <v>22650</v>
      </c>
      <c r="I661" s="2">
        <v>69109.91985605935</v>
      </c>
      <c r="J661">
        <v>11781.285776986049</v>
      </c>
      <c r="K661" s="3">
        <v>34490.949109242574</v>
      </c>
      <c r="L661">
        <v>106400.01330000001</v>
      </c>
      <c r="M661" s="1"/>
      <c r="N661" s="3" t="s">
        <v>718</v>
      </c>
      <c r="O661">
        <v>987.3</v>
      </c>
      <c r="P661">
        <v>4.01</v>
      </c>
      <c r="Q661" s="1"/>
      <c r="S661" s="1"/>
    </row>
    <row r="662" spans="1:19" x14ac:dyDescent="0.25">
      <c r="A662" s="1"/>
      <c r="B662" s="1">
        <v>43732</v>
      </c>
      <c r="C662" s="2">
        <v>11284.012103112687</v>
      </c>
      <c r="D662">
        <v>13390.208900228388</v>
      </c>
      <c r="E662" s="2">
        <v>68103.737354191995</v>
      </c>
      <c r="F662">
        <v>97863.255521581639</v>
      </c>
      <c r="G662" s="2">
        <v>40150.376537075907</v>
      </c>
      <c r="H662">
        <v>22600</v>
      </c>
      <c r="I662" s="2">
        <v>70164.301435000598</v>
      </c>
      <c r="J662">
        <v>11924.378316787499</v>
      </c>
      <c r="K662" s="3">
        <v>34212.796293845458</v>
      </c>
      <c r="L662">
        <v>106755.5689</v>
      </c>
      <c r="M662" s="1"/>
      <c r="N662" s="3" t="s">
        <v>719</v>
      </c>
      <c r="O662">
        <v>988.13</v>
      </c>
      <c r="P662">
        <v>4.0030000000000001</v>
      </c>
      <c r="Q662" s="1"/>
      <c r="S662" s="1"/>
    </row>
    <row r="663" spans="1:19" x14ac:dyDescent="0.25">
      <c r="A663" s="1"/>
      <c r="B663" s="1">
        <v>43731</v>
      </c>
      <c r="C663" s="2">
        <v>11127.651658265861</v>
      </c>
      <c r="D663">
        <v>13299.53028465122</v>
      </c>
      <c r="E663" s="2">
        <v>68103.737354191995</v>
      </c>
      <c r="F663">
        <v>96012.413809589576</v>
      </c>
      <c r="G663" s="2">
        <v>40364.702390476668</v>
      </c>
      <c r="H663">
        <v>22650</v>
      </c>
      <c r="I663" s="2">
        <v>70068.448564187769</v>
      </c>
      <c r="J663">
        <v>11972.075830054649</v>
      </c>
      <c r="K663" s="3">
        <v>34268.426856924874</v>
      </c>
      <c r="L663">
        <v>105777.79100000001</v>
      </c>
      <c r="M663" s="1"/>
      <c r="N663" s="3" t="s">
        <v>720</v>
      </c>
      <c r="O663">
        <v>985.75</v>
      </c>
      <c r="P663">
        <v>4.0430000000000001</v>
      </c>
      <c r="Q663" s="1"/>
      <c r="S663" s="1"/>
    </row>
    <row r="664" spans="1:19" x14ac:dyDescent="0.25">
      <c r="A664" s="1"/>
      <c r="B664" s="1">
        <v>43728</v>
      </c>
      <c r="C664" s="2">
        <v>11179.771806548135</v>
      </c>
      <c r="D664">
        <v>13692.470952152278</v>
      </c>
      <c r="E664" s="2">
        <v>68179.830915481594</v>
      </c>
      <c r="F664">
        <v>94161.572097597469</v>
      </c>
      <c r="G664" s="2">
        <v>41579.215559747659</v>
      </c>
      <c r="H664">
        <v>23150</v>
      </c>
      <c r="I664" s="2">
        <v>69014.066985246493</v>
      </c>
      <c r="J664">
        <v>11972.075830054649</v>
      </c>
      <c r="K664" s="3">
        <v>34268.426856924874</v>
      </c>
      <c r="L664">
        <v>106133.3466</v>
      </c>
      <c r="M664" s="1"/>
      <c r="N664" s="3" t="s">
        <v>721</v>
      </c>
      <c r="O664">
        <v>990.36</v>
      </c>
      <c r="P664">
        <v>4.0069999999999997</v>
      </c>
      <c r="Q664" s="1"/>
      <c r="S664" s="1"/>
    </row>
    <row r="665" spans="1:19" x14ac:dyDescent="0.25">
      <c r="A665" s="1"/>
      <c r="B665" s="1">
        <v>43727</v>
      </c>
      <c r="C665" s="2">
        <v>11336.132251394965</v>
      </c>
      <c r="D665">
        <v>13873.828183306612</v>
      </c>
      <c r="E665" s="2">
        <v>68712.485844508788</v>
      </c>
      <c r="F665">
        <v>95318.348167592514</v>
      </c>
      <c r="G665" s="2">
        <v>41293.447755213296</v>
      </c>
      <c r="H665">
        <v>22950</v>
      </c>
      <c r="I665" s="2">
        <v>70643.565789064814</v>
      </c>
      <c r="J665">
        <v>12115.168369856099</v>
      </c>
      <c r="K665" s="3">
        <v>35158.515866195652</v>
      </c>
      <c r="L665">
        <v>108000.0135</v>
      </c>
      <c r="M665" s="1"/>
      <c r="N665" s="3" t="s">
        <v>722</v>
      </c>
      <c r="O665">
        <v>997.1</v>
      </c>
      <c r="P665">
        <v>4.0410000000000004</v>
      </c>
      <c r="Q665" s="1"/>
      <c r="S665" s="1"/>
    </row>
    <row r="666" spans="1:19" x14ac:dyDescent="0.25">
      <c r="A666" s="1"/>
      <c r="B666" s="1">
        <v>43726</v>
      </c>
      <c r="C666" s="2">
        <v>11257.952028971549</v>
      </c>
      <c r="D666">
        <v>13904.054388499002</v>
      </c>
      <c r="E666" s="2">
        <v>68788.579405798402</v>
      </c>
      <c r="F666">
        <v>95395.466572258854</v>
      </c>
      <c r="G666" s="2">
        <v>40293.260439343088</v>
      </c>
      <c r="H666">
        <v>22600</v>
      </c>
      <c r="I666" s="2">
        <v>70643.565789064814</v>
      </c>
      <c r="J666">
        <v>12115.168369856099</v>
      </c>
      <c r="K666" s="3">
        <v>35325.407555433929</v>
      </c>
      <c r="L666">
        <v>108622.23580000001</v>
      </c>
      <c r="M666" s="1"/>
      <c r="N666" s="3" t="s">
        <v>723</v>
      </c>
      <c r="O666">
        <v>995.15</v>
      </c>
      <c r="P666">
        <v>4.0129999999999999</v>
      </c>
      <c r="Q666" s="1"/>
      <c r="S666" s="1"/>
    </row>
    <row r="667" spans="1:19" x14ac:dyDescent="0.25">
      <c r="A667" s="1"/>
      <c r="B667" s="1">
        <v>43725</v>
      </c>
      <c r="C667" s="2">
        <v>11284.012103112687</v>
      </c>
      <c r="D667">
        <v>13722.697157344668</v>
      </c>
      <c r="E667" s="2">
        <v>68712.485844508788</v>
      </c>
      <c r="F667">
        <v>94470.045716262815</v>
      </c>
      <c r="G667" s="2">
        <v>41150.563852946121</v>
      </c>
      <c r="H667">
        <v>22600</v>
      </c>
      <c r="I667" s="2">
        <v>70260.154305813441</v>
      </c>
      <c r="J667">
        <v>11924.378316787499</v>
      </c>
      <c r="K667" s="3">
        <v>35603.560370831045</v>
      </c>
      <c r="L667">
        <v>109155.5692</v>
      </c>
      <c r="M667" s="1"/>
      <c r="N667" s="3" t="s">
        <v>724</v>
      </c>
      <c r="O667">
        <v>996.74</v>
      </c>
      <c r="P667">
        <v>4.0490000000000004</v>
      </c>
      <c r="Q667" s="1"/>
      <c r="S667" s="1"/>
    </row>
    <row r="668" spans="1:19" x14ac:dyDescent="0.25">
      <c r="A668" s="1"/>
      <c r="B668" s="1">
        <v>43724</v>
      </c>
      <c r="C668" s="2">
        <v>11179.771806548135</v>
      </c>
      <c r="D668">
        <v>13692.470952152278</v>
      </c>
      <c r="E668" s="2">
        <v>67342.801741295989</v>
      </c>
      <c r="F668">
        <v>93698.861669599457</v>
      </c>
      <c r="G668" s="2">
        <v>41222.005804079716</v>
      </c>
      <c r="H668">
        <v>22600</v>
      </c>
      <c r="I668" s="2">
        <v>70739.418659877672</v>
      </c>
      <c r="J668">
        <v>12115.168369856099</v>
      </c>
      <c r="K668" s="3">
        <v>34379.687983083728</v>
      </c>
      <c r="L668">
        <v>109155.5692</v>
      </c>
      <c r="M668" s="1"/>
      <c r="N668" s="3" t="s">
        <v>725</v>
      </c>
      <c r="O668">
        <v>989.86</v>
      </c>
      <c r="P668">
        <v>4.0060000000000002</v>
      </c>
      <c r="Q668" s="1"/>
      <c r="S668" s="1"/>
    </row>
    <row r="669" spans="1:19" x14ac:dyDescent="0.25">
      <c r="A669" s="1"/>
      <c r="B669" s="1">
        <v>43721</v>
      </c>
      <c r="C669" s="2">
        <v>11127.651658265861</v>
      </c>
      <c r="D669">
        <v>13662.244746959888</v>
      </c>
      <c r="E669" s="2">
        <v>66962.333934848008</v>
      </c>
      <c r="F669">
        <v>92619.205546638826</v>
      </c>
      <c r="G669" s="2">
        <v>40579.028243877423</v>
      </c>
      <c r="H669">
        <v>22650</v>
      </c>
      <c r="I669" s="2">
        <v>71218.683013941874</v>
      </c>
      <c r="J669">
        <v>12067.470856588949</v>
      </c>
      <c r="K669" s="3">
        <v>34379.687983083728</v>
      </c>
      <c r="L669">
        <v>108800.01360000001</v>
      </c>
      <c r="M669" s="1"/>
      <c r="N669" s="3" t="s">
        <v>726</v>
      </c>
      <c r="O669">
        <v>987.22</v>
      </c>
      <c r="P669">
        <v>3.984</v>
      </c>
      <c r="Q669" s="1"/>
      <c r="S669" s="1"/>
    </row>
    <row r="670" spans="1:19" x14ac:dyDescent="0.25">
      <c r="A670" s="1"/>
      <c r="B670" s="1">
        <v>43720</v>
      </c>
      <c r="C670" s="2">
        <v>10867.050916854483</v>
      </c>
      <c r="D670">
        <v>13632.0185417675</v>
      </c>
      <c r="E670" s="2">
        <v>66125.304760662402</v>
      </c>
      <c r="F670">
        <v>92543.350341440906</v>
      </c>
      <c r="G670" s="2">
        <v>40364.702390476668</v>
      </c>
      <c r="H670">
        <v>21950</v>
      </c>
      <c r="I670" s="2">
        <v>70835.271530690501</v>
      </c>
      <c r="J670">
        <v>11828.9832902532</v>
      </c>
      <c r="K670" s="3">
        <v>34324.057420004305</v>
      </c>
      <c r="L670">
        <v>108000.0135</v>
      </c>
      <c r="M670" s="1"/>
      <c r="N670" s="3" t="s">
        <v>727</v>
      </c>
      <c r="O670">
        <v>976.07</v>
      </c>
      <c r="P670">
        <v>4.0540000000000003</v>
      </c>
      <c r="Q670" s="1"/>
      <c r="S670" s="1"/>
    </row>
    <row r="671" spans="1:19" x14ac:dyDescent="0.25">
      <c r="A671" s="1"/>
      <c r="B671" s="1">
        <v>43719</v>
      </c>
      <c r="C671" s="2">
        <v>10814.930768572205</v>
      </c>
      <c r="D671">
        <v>13329.756489843609</v>
      </c>
      <c r="E671" s="2">
        <v>65668.743392924807</v>
      </c>
      <c r="F671">
        <v>92619.205546638826</v>
      </c>
      <c r="G671" s="2">
        <v>38650.095563270581</v>
      </c>
      <c r="H671">
        <v>21750</v>
      </c>
      <c r="I671" s="2">
        <v>69205.772726872194</v>
      </c>
      <c r="J671">
        <v>11638.1932371846</v>
      </c>
      <c r="K671" s="3">
        <v>34324.057420004305</v>
      </c>
      <c r="L671">
        <v>108000.0135</v>
      </c>
      <c r="M671" s="1"/>
      <c r="N671" s="3" t="s">
        <v>728</v>
      </c>
      <c r="O671">
        <v>969.31</v>
      </c>
      <c r="P671">
        <v>4.12</v>
      </c>
      <c r="Q671" s="1"/>
      <c r="S671" s="1"/>
    </row>
    <row r="672" spans="1:19" x14ac:dyDescent="0.25">
      <c r="A672" s="1"/>
      <c r="B672" s="1">
        <v>43718</v>
      </c>
      <c r="C672" s="2">
        <v>10788.870694431071</v>
      </c>
      <c r="D672">
        <v>12876.363411957771</v>
      </c>
      <c r="E672" s="2">
        <v>66962.333934848008</v>
      </c>
      <c r="F672">
        <v>93832.888829805263</v>
      </c>
      <c r="G672" s="2">
        <v>38578.653612136994</v>
      </c>
      <c r="H672">
        <v>21450</v>
      </c>
      <c r="I672" s="2">
        <v>69301.625597685023</v>
      </c>
      <c r="J672">
        <v>11733.588263718899</v>
      </c>
      <c r="K672" s="3">
        <v>34379.687983083728</v>
      </c>
      <c r="L672">
        <v>108444.458</v>
      </c>
      <c r="M672" s="1"/>
      <c r="N672" s="3" t="s">
        <v>729</v>
      </c>
      <c r="O672">
        <v>970.26</v>
      </c>
      <c r="P672">
        <v>4.1100000000000003</v>
      </c>
      <c r="Q672" s="1"/>
      <c r="S672" s="1"/>
    </row>
    <row r="673" spans="1:19" x14ac:dyDescent="0.25">
      <c r="A673" s="1"/>
      <c r="B673" s="1">
        <v>43717</v>
      </c>
      <c r="C673" s="2">
        <v>10893.110990995619</v>
      </c>
      <c r="D673">
        <v>12815.911001572995</v>
      </c>
      <c r="E673" s="2">
        <v>67266.70818000639</v>
      </c>
      <c r="F673">
        <v>94439.73047138851</v>
      </c>
      <c r="G673" s="2">
        <v>38435.769709869812</v>
      </c>
      <c r="H673">
        <v>21700</v>
      </c>
      <c r="I673" s="2">
        <v>71889.653109631778</v>
      </c>
      <c r="J673">
        <v>12019.7733433218</v>
      </c>
      <c r="K673" s="3">
        <v>34101.535167686612</v>
      </c>
      <c r="L673">
        <v>108977.7914</v>
      </c>
      <c r="M673" s="1"/>
      <c r="N673" s="3" t="s">
        <v>730</v>
      </c>
      <c r="O673">
        <v>974.12</v>
      </c>
      <c r="P673">
        <v>4.0750000000000002</v>
      </c>
      <c r="Q673" s="1"/>
      <c r="S673" s="1"/>
    </row>
    <row r="674" spans="1:19" x14ac:dyDescent="0.25">
      <c r="A674" s="1"/>
      <c r="B674" s="1">
        <v>43714</v>
      </c>
      <c r="C674" s="2">
        <v>10997.35128756017</v>
      </c>
      <c r="D674">
        <v>12936.815822342549</v>
      </c>
      <c r="E674" s="2">
        <v>67571.082425164801</v>
      </c>
      <c r="F674">
        <v>93150.191983024153</v>
      </c>
      <c r="G674" s="2">
        <v>37792.792149667526</v>
      </c>
      <c r="H674">
        <v>22200</v>
      </c>
      <c r="I674" s="2">
        <v>72368.917463695994</v>
      </c>
      <c r="J674">
        <v>12210.563396390398</v>
      </c>
      <c r="K674" s="3">
        <v>34546.57967232199</v>
      </c>
      <c r="L674">
        <v>107644.45790000001</v>
      </c>
      <c r="M674" s="1"/>
      <c r="N674" s="3" t="s">
        <v>731</v>
      </c>
      <c r="O674">
        <v>974.08</v>
      </c>
      <c r="P674">
        <v>4.0789999999999997</v>
      </c>
      <c r="Q674" s="1"/>
      <c r="S674" s="1"/>
    </row>
    <row r="675" spans="1:19" x14ac:dyDescent="0.25">
      <c r="A675" s="1"/>
      <c r="B675" s="1">
        <v>43713</v>
      </c>
      <c r="C675" s="2">
        <v>11101.591584124722</v>
      </c>
      <c r="D675">
        <v>13118.173053496885</v>
      </c>
      <c r="E675" s="2">
        <v>67723.269547743999</v>
      </c>
      <c r="F675">
        <v>92543.350341440906</v>
      </c>
      <c r="G675" s="2">
        <v>37578.466296266779</v>
      </c>
      <c r="H675">
        <v>22200</v>
      </c>
      <c r="I675" s="2">
        <v>72848.181817760196</v>
      </c>
      <c r="J675">
        <v>12258.260909657549</v>
      </c>
      <c r="K675" s="3">
        <v>34490.949109242574</v>
      </c>
      <c r="L675">
        <v>108444.458</v>
      </c>
      <c r="M675" s="1"/>
      <c r="N675" s="3" t="s">
        <v>732</v>
      </c>
      <c r="O675">
        <v>976.79</v>
      </c>
      <c r="P675">
        <v>4.0869999999999997</v>
      </c>
      <c r="Q675" s="1"/>
      <c r="S675" s="1"/>
    </row>
    <row r="676" spans="1:19" x14ac:dyDescent="0.25">
      <c r="A676" s="1"/>
      <c r="B676" s="1">
        <v>43712</v>
      </c>
      <c r="C676" s="2">
        <v>11153.711732406997</v>
      </c>
      <c r="D676">
        <v>13057.720643112107</v>
      </c>
      <c r="E676" s="2">
        <v>67723.269547743999</v>
      </c>
      <c r="F676">
        <v>93908.744035003183</v>
      </c>
      <c r="G676" s="2">
        <v>38007.118003068295</v>
      </c>
      <c r="H676">
        <v>21700</v>
      </c>
      <c r="I676" s="2">
        <v>72848.181817760196</v>
      </c>
      <c r="J676">
        <v>12305.958422924699</v>
      </c>
      <c r="K676" s="3">
        <v>34657.840798480844</v>
      </c>
      <c r="L676">
        <v>108800.01360000001</v>
      </c>
      <c r="M676" s="1"/>
      <c r="N676" s="3" t="s">
        <v>733</v>
      </c>
      <c r="O676">
        <v>977.63</v>
      </c>
      <c r="P676">
        <v>4.1390000000000002</v>
      </c>
      <c r="Q676" s="1"/>
      <c r="S676" s="1"/>
    </row>
    <row r="677" spans="1:19" x14ac:dyDescent="0.25">
      <c r="A677" s="1"/>
      <c r="B677" s="1">
        <v>43711</v>
      </c>
      <c r="C677" s="2">
        <v>11179.771806548135</v>
      </c>
      <c r="D677">
        <v>13087.946848304497</v>
      </c>
      <c r="E677" s="2">
        <v>66657.959689689596</v>
      </c>
      <c r="F677">
        <v>94060.45444539898</v>
      </c>
      <c r="G677" s="2">
        <v>38364.327758736224</v>
      </c>
      <c r="H677">
        <v>21400</v>
      </c>
      <c r="I677" s="2">
        <v>72368.917463695994</v>
      </c>
      <c r="J677">
        <v>12305.958422924699</v>
      </c>
      <c r="K677" s="3">
        <v>34546.57967232199</v>
      </c>
      <c r="L677">
        <v>109333.34700000001</v>
      </c>
      <c r="M677" s="1"/>
      <c r="N677" s="3" t="s">
        <v>734</v>
      </c>
      <c r="O677">
        <v>979.36</v>
      </c>
      <c r="P677">
        <v>4.1719999999999997</v>
      </c>
      <c r="Q677" s="1"/>
      <c r="S677" s="1"/>
    </row>
    <row r="678" spans="1:19" x14ac:dyDescent="0.25">
      <c r="A678" s="1"/>
      <c r="B678" s="1">
        <v>43707</v>
      </c>
      <c r="C678" s="2">
        <v>11205.831880689275</v>
      </c>
      <c r="D678">
        <v>13420.435105420776</v>
      </c>
      <c r="E678" s="2">
        <v>66810.146812268795</v>
      </c>
      <c r="F678">
        <v>93301.902393419965</v>
      </c>
      <c r="G678" s="2">
        <v>37935.676051934715</v>
      </c>
      <c r="H678">
        <v>21500</v>
      </c>
      <c r="I678" s="2">
        <v>72848.181817760196</v>
      </c>
      <c r="J678">
        <v>12305.958422924699</v>
      </c>
      <c r="K678" s="3">
        <v>34657.840798480844</v>
      </c>
      <c r="L678">
        <v>109777.79150000001</v>
      </c>
      <c r="M678" s="1"/>
      <c r="N678" s="3" t="s">
        <v>735</v>
      </c>
      <c r="O678">
        <v>984.06</v>
      </c>
      <c r="P678">
        <v>4.1619999999999999</v>
      </c>
      <c r="Q678" s="1"/>
      <c r="S678" s="1"/>
    </row>
    <row r="679" spans="1:19" x14ac:dyDescent="0.25">
      <c r="A679" s="1"/>
      <c r="B679" s="1">
        <v>43706</v>
      </c>
      <c r="C679" s="2">
        <v>11023.41136170131</v>
      </c>
      <c r="D679">
        <v>13390.208900228388</v>
      </c>
      <c r="E679" s="2">
        <v>66049.211199372803</v>
      </c>
      <c r="F679">
        <v>93301.902393419965</v>
      </c>
      <c r="G679" s="2">
        <v>37649.908247400359</v>
      </c>
      <c r="H679">
        <v>21350</v>
      </c>
      <c r="I679" s="2">
        <v>72848.181817760196</v>
      </c>
      <c r="J679">
        <v>12210.563396390398</v>
      </c>
      <c r="K679" s="3">
        <v>34435.318546163151</v>
      </c>
      <c r="L679">
        <v>108888.90250000001</v>
      </c>
      <c r="M679" s="1"/>
      <c r="N679" s="3" t="s">
        <v>736</v>
      </c>
      <c r="O679">
        <v>978.59</v>
      </c>
      <c r="P679">
        <v>4.2089999999999996</v>
      </c>
      <c r="Q679" s="1"/>
      <c r="S679" s="1"/>
    </row>
    <row r="680" spans="1:19" x14ac:dyDescent="0.25">
      <c r="A680" s="1"/>
      <c r="B680" s="1">
        <v>43705</v>
      </c>
      <c r="C680" s="2">
        <v>11127.651658265861</v>
      </c>
      <c r="D680">
        <v>13450.661310613164</v>
      </c>
      <c r="E680" s="2">
        <v>66049.211199372803</v>
      </c>
      <c r="F680">
        <v>90571.115006295469</v>
      </c>
      <c r="G680" s="2">
        <v>37221.256540598843</v>
      </c>
      <c r="H680">
        <v>21400</v>
      </c>
      <c r="I680" s="2">
        <v>73998.416267514302</v>
      </c>
      <c r="J680">
        <v>12305.958422924699</v>
      </c>
      <c r="K680" s="3">
        <v>34435.318546163151</v>
      </c>
      <c r="L680">
        <v>108444.458</v>
      </c>
      <c r="M680" s="1"/>
      <c r="N680" s="3" t="s">
        <v>737</v>
      </c>
      <c r="O680">
        <v>977.26</v>
      </c>
      <c r="P680">
        <v>4.2169999999999996</v>
      </c>
      <c r="Q680" s="1"/>
      <c r="S680" s="1"/>
    </row>
    <row r="681" spans="1:19" x14ac:dyDescent="0.25">
      <c r="A681" s="1"/>
      <c r="B681" s="1">
        <v>43704</v>
      </c>
      <c r="C681" s="2">
        <v>11153.711732406997</v>
      </c>
      <c r="D681">
        <v>13541.339926190332</v>
      </c>
      <c r="E681" s="2">
        <v>65897.02407679359</v>
      </c>
      <c r="F681">
        <v>90267.694185503875</v>
      </c>
      <c r="G681" s="2">
        <v>37721.350198533954</v>
      </c>
      <c r="H681">
        <v>21450</v>
      </c>
      <c r="I681" s="2">
        <v>73806.710525888615</v>
      </c>
      <c r="J681">
        <v>12544.445989260448</v>
      </c>
      <c r="K681" s="3">
        <v>33767.751789210066</v>
      </c>
      <c r="L681">
        <v>108888.90250000001</v>
      </c>
      <c r="M681" s="1"/>
      <c r="N681" s="3" t="s">
        <v>738</v>
      </c>
      <c r="O681">
        <v>976.79</v>
      </c>
      <c r="P681">
        <v>4.2409999999999997</v>
      </c>
      <c r="Q681" s="1"/>
      <c r="S681" s="1"/>
    </row>
    <row r="682" spans="1:19" x14ac:dyDescent="0.25">
      <c r="A682" s="1"/>
      <c r="B682" s="1">
        <v>43703</v>
      </c>
      <c r="C682" s="2">
        <v>11257.952028971549</v>
      </c>
      <c r="D682">
        <v>13783.149567729444</v>
      </c>
      <c r="E682" s="2">
        <v>65364.369147766396</v>
      </c>
      <c r="F682">
        <v>91405.522263472376</v>
      </c>
      <c r="G682" s="2">
        <v>38364.327758736224</v>
      </c>
      <c r="H682">
        <v>21250</v>
      </c>
      <c r="I682" s="2">
        <v>74573.533492391347</v>
      </c>
      <c r="J682">
        <v>12305.958422924699</v>
      </c>
      <c r="K682" s="3">
        <v>34490.949109242574</v>
      </c>
      <c r="L682">
        <v>110933.3472</v>
      </c>
      <c r="M682" s="1"/>
      <c r="N682" s="3" t="s">
        <v>739</v>
      </c>
      <c r="O682">
        <v>982.88</v>
      </c>
      <c r="P682">
        <v>4.24</v>
      </c>
      <c r="Q682" s="1"/>
      <c r="S682" s="1"/>
    </row>
    <row r="683" spans="1:19" x14ac:dyDescent="0.25">
      <c r="A683" s="1"/>
      <c r="B683" s="1">
        <v>43700</v>
      </c>
      <c r="C683" s="2">
        <v>11622.793066947479</v>
      </c>
      <c r="D683">
        <v>14145.864030038116</v>
      </c>
      <c r="E683" s="2">
        <v>66201.398321952001</v>
      </c>
      <c r="F683">
        <v>93301.902393419965</v>
      </c>
      <c r="G683" s="2">
        <v>38864.42141667135</v>
      </c>
      <c r="H683">
        <v>21650</v>
      </c>
      <c r="I683" s="2">
        <v>75244.503588081265</v>
      </c>
      <c r="J683">
        <v>12592.143502527599</v>
      </c>
      <c r="K683" s="3">
        <v>34490.949109242574</v>
      </c>
      <c r="L683">
        <v>111111.125</v>
      </c>
      <c r="M683" s="1"/>
      <c r="N683" s="3" t="s">
        <v>740</v>
      </c>
      <c r="O683">
        <v>992.45</v>
      </c>
      <c r="P683">
        <v>4.202</v>
      </c>
      <c r="Q683" s="1"/>
      <c r="S683" s="1"/>
    </row>
    <row r="684" spans="1:19" x14ac:dyDescent="0.25">
      <c r="A684" s="1"/>
      <c r="B684" s="1">
        <v>43699</v>
      </c>
      <c r="C684" s="2">
        <v>11674.913215229755</v>
      </c>
      <c r="D684">
        <v>13934.280593691392</v>
      </c>
      <c r="E684" s="2">
        <v>66886.240373558394</v>
      </c>
      <c r="F684">
        <v>94060.45444539898</v>
      </c>
      <c r="G684" s="2">
        <v>37864.234100801128</v>
      </c>
      <c r="H684">
        <v>21650</v>
      </c>
      <c r="I684" s="2">
        <v>75436.209329706937</v>
      </c>
      <c r="J684">
        <v>12639.841015794749</v>
      </c>
      <c r="K684" s="3">
        <v>34935.993613877959</v>
      </c>
      <c r="L684">
        <v>112088.9029</v>
      </c>
      <c r="M684" s="1"/>
      <c r="N684" s="3" t="s">
        <v>741</v>
      </c>
      <c r="O684">
        <v>997.26</v>
      </c>
      <c r="P684">
        <v>4.2610000000000001</v>
      </c>
      <c r="Q684" s="1"/>
      <c r="S684" s="1"/>
    </row>
    <row r="685" spans="1:19" x14ac:dyDescent="0.25">
      <c r="A685" s="1"/>
      <c r="B685" s="1">
        <v>43698</v>
      </c>
      <c r="C685" s="2">
        <v>11727.03336351203</v>
      </c>
      <c r="D685">
        <v>14024.959209268562</v>
      </c>
      <c r="E685" s="2">
        <v>66429.679005820799</v>
      </c>
      <c r="F685">
        <v>93984.599240201074</v>
      </c>
      <c r="G685" s="2">
        <v>38292.885807602644</v>
      </c>
      <c r="H685">
        <v>21650</v>
      </c>
      <c r="I685" s="2">
        <v>74573.533492391347</v>
      </c>
      <c r="J685">
        <v>12687.538529061898</v>
      </c>
      <c r="K685" s="3">
        <v>35047.254740036806</v>
      </c>
      <c r="L685">
        <v>108800.01360000001</v>
      </c>
      <c r="M685" s="1"/>
      <c r="N685" s="3" t="s">
        <v>742</v>
      </c>
      <c r="O685">
        <v>994.38</v>
      </c>
      <c r="P685">
        <v>4.319</v>
      </c>
      <c r="Q685" s="1"/>
      <c r="S685" s="1"/>
    </row>
    <row r="686" spans="1:19" x14ac:dyDescent="0.25">
      <c r="A686" s="1"/>
      <c r="B686" s="1">
        <v>43697</v>
      </c>
      <c r="C686" s="2">
        <v>11518.552770382928</v>
      </c>
      <c r="D686">
        <v>13843.601978114224</v>
      </c>
      <c r="E686" s="2">
        <v>65973.117638083204</v>
      </c>
      <c r="F686">
        <v>94363.875266190604</v>
      </c>
      <c r="G686" s="2">
        <v>38578.653612136994</v>
      </c>
      <c r="H686">
        <v>21550</v>
      </c>
      <c r="I686" s="2">
        <v>73806.710525888615</v>
      </c>
      <c r="J686">
        <v>12353.65593619185</v>
      </c>
      <c r="K686" s="3">
        <v>35047.254740036806</v>
      </c>
      <c r="L686">
        <v>107555.569</v>
      </c>
      <c r="M686" s="1"/>
      <c r="N686" s="3" t="s">
        <v>743</v>
      </c>
      <c r="O686">
        <v>984.67</v>
      </c>
      <c r="P686">
        <v>4.3319999999999999</v>
      </c>
      <c r="Q686" s="1"/>
      <c r="S686" s="1"/>
    </row>
    <row r="687" spans="1:19" x14ac:dyDescent="0.25">
      <c r="A687" s="1"/>
      <c r="B687" s="1">
        <v>43696</v>
      </c>
      <c r="C687" s="2">
        <v>11570.672918665203</v>
      </c>
      <c r="D687">
        <v>13934.280593691392</v>
      </c>
      <c r="E687" s="2">
        <v>64070.778605843203</v>
      </c>
      <c r="F687">
        <v>94743.15129218009</v>
      </c>
      <c r="G687" s="2">
        <v>37435.582393999597</v>
      </c>
      <c r="H687">
        <v>21550</v>
      </c>
      <c r="I687" s="2">
        <v>74477.680621578518</v>
      </c>
      <c r="J687">
        <v>12353.65593619185</v>
      </c>
      <c r="K687" s="3">
        <v>34546.57967232199</v>
      </c>
      <c r="L687">
        <v>108355.56910000001</v>
      </c>
      <c r="M687" s="1"/>
      <c r="N687" s="3" t="s">
        <v>744</v>
      </c>
      <c r="O687">
        <v>981.03</v>
      </c>
      <c r="P687">
        <v>4.3230000000000004</v>
      </c>
      <c r="Q687" s="1"/>
      <c r="S687" s="1"/>
    </row>
    <row r="688" spans="1:19" x14ac:dyDescent="0.25">
      <c r="A688" s="1"/>
      <c r="B688" s="1">
        <v>43693</v>
      </c>
      <c r="C688" s="2">
        <v>11596.732992806341</v>
      </c>
      <c r="D688">
        <v>13934.280593691392</v>
      </c>
      <c r="E688" s="2">
        <v>63538.123676815994</v>
      </c>
      <c r="F688">
        <v>94136.309650596886</v>
      </c>
      <c r="G688" s="2">
        <v>37149.814589465255</v>
      </c>
      <c r="H688">
        <v>21900</v>
      </c>
      <c r="I688" s="2">
        <v>73902.563396701458</v>
      </c>
      <c r="J688">
        <v>12305.958422924699</v>
      </c>
      <c r="K688" s="3">
        <v>34379.687983083728</v>
      </c>
      <c r="L688">
        <v>108444.458</v>
      </c>
      <c r="M688" s="1"/>
      <c r="N688" s="3" t="s">
        <v>745</v>
      </c>
      <c r="O688">
        <v>980</v>
      </c>
      <c r="P688">
        <v>4.26</v>
      </c>
      <c r="Q688" s="1"/>
      <c r="S688" s="1"/>
    </row>
    <row r="689" spans="1:19" x14ac:dyDescent="0.25">
      <c r="A689" s="1"/>
      <c r="B689" s="1">
        <v>43692</v>
      </c>
      <c r="C689" s="2">
        <v>11388.252399677238</v>
      </c>
      <c r="D689">
        <v>14055.185414460948</v>
      </c>
      <c r="E689" s="2">
        <v>63918.591483263997</v>
      </c>
      <c r="F689">
        <v>92543.350341440906</v>
      </c>
      <c r="G689" s="2">
        <v>37864.234100801128</v>
      </c>
      <c r="H689">
        <v>21000</v>
      </c>
      <c r="I689" s="2">
        <v>75148.650717268421</v>
      </c>
      <c r="J689">
        <v>12210.563396390398</v>
      </c>
      <c r="K689" s="3">
        <v>34435.318546163151</v>
      </c>
      <c r="L689">
        <v>107555.569</v>
      </c>
      <c r="M689" s="1"/>
      <c r="N689" s="3" t="s">
        <v>746</v>
      </c>
      <c r="O689">
        <v>979.38</v>
      </c>
      <c r="P689">
        <v>4.2679999999999998</v>
      </c>
      <c r="Q689" s="1"/>
      <c r="S689" s="1"/>
    </row>
    <row r="690" spans="1:19" x14ac:dyDescent="0.25">
      <c r="A690" s="1"/>
      <c r="B690" s="1">
        <v>43691</v>
      </c>
      <c r="C690" s="2">
        <v>11362.192325536102</v>
      </c>
      <c r="D690">
        <v>14176.090235230506</v>
      </c>
      <c r="E690" s="2">
        <v>63157.655870367998</v>
      </c>
      <c r="F690">
        <v>90040.128569910157</v>
      </c>
      <c r="G690" s="2">
        <v>37292.698205964625</v>
      </c>
      <c r="H690">
        <v>20850</v>
      </c>
      <c r="I690" s="2">
        <v>75244.503588081265</v>
      </c>
      <c r="J690">
        <v>12305.958422924699</v>
      </c>
      <c r="K690" s="3">
        <v>33489.59897381295</v>
      </c>
      <c r="L690">
        <v>105422.23540000001</v>
      </c>
      <c r="M690" s="1"/>
      <c r="N690" s="3" t="s">
        <v>747</v>
      </c>
      <c r="O690">
        <v>968.91</v>
      </c>
      <c r="P690">
        <v>4.4109999999999996</v>
      </c>
      <c r="Q690" s="1"/>
      <c r="S690" s="1"/>
    </row>
    <row r="691" spans="1:19" x14ac:dyDescent="0.25">
      <c r="A691" s="1"/>
      <c r="B691" s="1">
        <v>43690</v>
      </c>
      <c r="C691" s="2">
        <v>11388.252399677238</v>
      </c>
      <c r="D691">
        <v>14176.090235230506</v>
      </c>
      <c r="E691" s="2">
        <v>63081.562309078399</v>
      </c>
      <c r="F691">
        <v>89509.142133524845</v>
      </c>
      <c r="G691" s="2">
        <v>36802.004808517726</v>
      </c>
      <c r="H691">
        <v>20650</v>
      </c>
      <c r="I691" s="2">
        <v>74094.269138327159</v>
      </c>
      <c r="J691">
        <v>12305.958422924699</v>
      </c>
      <c r="K691" s="3">
        <v>33211.446158415834</v>
      </c>
      <c r="L691">
        <v>104977.79090000001</v>
      </c>
      <c r="M691" s="1"/>
      <c r="N691" s="3" t="s">
        <v>748</v>
      </c>
      <c r="O691">
        <v>966.83</v>
      </c>
      <c r="P691">
        <v>4.4459999999999997</v>
      </c>
      <c r="Q691" s="1"/>
      <c r="S691" s="1"/>
    </row>
    <row r="692" spans="1:19" x14ac:dyDescent="0.25">
      <c r="A692" s="1"/>
      <c r="B692" s="1">
        <v>43689</v>
      </c>
      <c r="C692" s="2">
        <v>11544.612844524067</v>
      </c>
      <c r="D692">
        <v>14266.768850807672</v>
      </c>
      <c r="E692" s="2">
        <v>64070.778605843203</v>
      </c>
      <c r="F692">
        <v>91481.377468670311</v>
      </c>
      <c r="G692" s="2">
        <v>36661.806694961466</v>
      </c>
      <c r="H692">
        <v>20250</v>
      </c>
      <c r="I692" s="2">
        <v>74765.239234017048</v>
      </c>
      <c r="J692">
        <v>12687.538529061898</v>
      </c>
      <c r="K692" s="3">
        <v>33322.707284574681</v>
      </c>
      <c r="L692">
        <v>106666.68000000001</v>
      </c>
      <c r="M692" s="1"/>
      <c r="N692" s="3" t="s">
        <v>749</v>
      </c>
      <c r="O692">
        <v>975.31</v>
      </c>
      <c r="P692">
        <v>4.4550000000000001</v>
      </c>
      <c r="Q692" s="1"/>
      <c r="S692" s="1"/>
    </row>
    <row r="693" spans="1:19" x14ac:dyDescent="0.25">
      <c r="A693" s="1"/>
      <c r="B693" s="1">
        <v>43686</v>
      </c>
      <c r="C693" s="2">
        <v>11466.43262210065</v>
      </c>
      <c r="D693">
        <v>13964.506798883782</v>
      </c>
      <c r="E693" s="2">
        <v>63918.591483263997</v>
      </c>
      <c r="F693">
        <v>91784.798289461905</v>
      </c>
      <c r="G693" s="2">
        <v>35820.618013623913</v>
      </c>
      <c r="H693">
        <v>20200</v>
      </c>
      <c r="I693" s="2">
        <v>74765.239234017048</v>
      </c>
      <c r="J693">
        <v>12830.631068863351</v>
      </c>
      <c r="K693" s="3">
        <v>33378.337847654104</v>
      </c>
      <c r="L693">
        <v>106844.4578</v>
      </c>
      <c r="M693" s="1"/>
      <c r="N693" s="3" t="s">
        <v>750</v>
      </c>
      <c r="O693">
        <v>974.34</v>
      </c>
      <c r="P693">
        <v>4.45</v>
      </c>
      <c r="Q693" s="1"/>
      <c r="S693" s="1"/>
    </row>
    <row r="694" spans="1:19" x14ac:dyDescent="0.25">
      <c r="A694" s="1"/>
      <c r="B694" s="1">
        <v>43685</v>
      </c>
      <c r="C694" s="2">
        <v>11049.471435842446</v>
      </c>
      <c r="D694">
        <v>14085.41161965334</v>
      </c>
      <c r="E694" s="2">
        <v>64299.059289711993</v>
      </c>
      <c r="F694">
        <v>91708.943084263999</v>
      </c>
      <c r="G694" s="2">
        <v>35259.82555939888</v>
      </c>
      <c r="H694">
        <v>20200</v>
      </c>
      <c r="I694" s="2">
        <v>76586.443779461042</v>
      </c>
      <c r="J694">
        <v>12735.23604232905</v>
      </c>
      <c r="K694" s="3">
        <v>32766.401653780438</v>
      </c>
      <c r="L694">
        <v>108444.458</v>
      </c>
      <c r="M694" s="1"/>
      <c r="N694" s="3" t="s">
        <v>751</v>
      </c>
      <c r="O694">
        <v>975.24</v>
      </c>
      <c r="P694">
        <v>4.4690000000000003</v>
      </c>
      <c r="Q694" s="1"/>
      <c r="S694" s="1"/>
    </row>
    <row r="695" spans="1:19" x14ac:dyDescent="0.25">
      <c r="A695" s="1"/>
      <c r="B695" s="1">
        <v>43684</v>
      </c>
      <c r="C695" s="2">
        <v>11049.471435842446</v>
      </c>
      <c r="D695">
        <v>13359.982695036</v>
      </c>
      <c r="E695" s="2">
        <v>63157.640651655733</v>
      </c>
      <c r="F695">
        <v>91784.798289461905</v>
      </c>
      <c r="G695" s="2">
        <v>34874.28074711917</v>
      </c>
      <c r="H695">
        <v>20100</v>
      </c>
      <c r="I695" s="2">
        <v>72368.917463695994</v>
      </c>
      <c r="J695">
        <v>12782.933555596201</v>
      </c>
      <c r="K695" s="3">
        <v>33155.815595336404</v>
      </c>
      <c r="L695">
        <v>104888.902</v>
      </c>
      <c r="M695" s="1"/>
      <c r="N695" s="3" t="s">
        <v>752</v>
      </c>
      <c r="O695">
        <v>965.93</v>
      </c>
      <c r="P695">
        <v>4.46</v>
      </c>
      <c r="Q695" s="1"/>
      <c r="S695" s="1"/>
    </row>
    <row r="696" spans="1:19" x14ac:dyDescent="0.25">
      <c r="A696" s="1"/>
      <c r="B696" s="1">
        <v>43683</v>
      </c>
      <c r="C696" s="2">
        <v>11284.012103112687</v>
      </c>
      <c r="D696">
        <v>13148.399258689276</v>
      </c>
      <c r="E696" s="2">
        <v>62781.702314443493</v>
      </c>
      <c r="F696">
        <v>91177.956647878687</v>
      </c>
      <c r="G696" s="2">
        <v>34313.488292894144</v>
      </c>
      <c r="H696">
        <v>20250</v>
      </c>
      <c r="I696" s="2">
        <v>73806.710525888615</v>
      </c>
      <c r="J696">
        <v>12830.631068863351</v>
      </c>
      <c r="K696" s="3">
        <v>32766.401653780438</v>
      </c>
      <c r="L696">
        <v>106488.90220000001</v>
      </c>
      <c r="M696" s="1"/>
      <c r="N696" s="3" t="s">
        <v>753</v>
      </c>
      <c r="O696">
        <v>964.61</v>
      </c>
      <c r="P696">
        <v>4.4640000000000004</v>
      </c>
      <c r="Q696" s="1"/>
      <c r="S696" s="1"/>
    </row>
    <row r="697" spans="1:19" x14ac:dyDescent="0.25">
      <c r="A697" s="1"/>
      <c r="B697" s="1">
        <v>43682</v>
      </c>
      <c r="C697" s="2">
        <v>11622.793066947479</v>
      </c>
      <c r="D697">
        <v>13390.208900228388</v>
      </c>
      <c r="E697" s="2">
        <v>64059.89266096511</v>
      </c>
      <c r="F697">
        <v>92543.350341440906</v>
      </c>
      <c r="G697" s="2">
        <v>34348.537821283207</v>
      </c>
      <c r="H697">
        <v>20400</v>
      </c>
      <c r="I697" s="2">
        <v>75340.356458894094</v>
      </c>
      <c r="J697">
        <v>13259.9086882677</v>
      </c>
      <c r="K697" s="3">
        <v>33100.185032256988</v>
      </c>
      <c r="L697">
        <v>104888.902</v>
      </c>
      <c r="M697" s="1"/>
      <c r="N697" s="3" t="s">
        <v>754</v>
      </c>
      <c r="O697">
        <v>973.15</v>
      </c>
      <c r="P697">
        <v>4.4539999999999997</v>
      </c>
      <c r="Q697" s="1"/>
      <c r="S697" s="1"/>
    </row>
    <row r="698" spans="1:19" x14ac:dyDescent="0.25">
      <c r="A698" s="1"/>
      <c r="B698" s="1">
        <v>43679</v>
      </c>
      <c r="C698" s="2">
        <v>12013.694179064547</v>
      </c>
      <c r="D698">
        <v>13571.566131382722</v>
      </c>
      <c r="E698" s="2">
        <v>67819.276033087473</v>
      </c>
      <c r="F698">
        <v>94060.45444539898</v>
      </c>
      <c r="G698" s="2">
        <v>34208.339707726947</v>
      </c>
      <c r="H698">
        <v>20550</v>
      </c>
      <c r="I698" s="2">
        <v>79557.882774659141</v>
      </c>
      <c r="J698">
        <v>13355.303714801999</v>
      </c>
      <c r="K698" s="3">
        <v>33433.968410733527</v>
      </c>
      <c r="L698">
        <v>108888.90250000001</v>
      </c>
      <c r="M698" s="1"/>
      <c r="N698" s="3" t="s">
        <v>755</v>
      </c>
      <c r="O698">
        <v>991.1</v>
      </c>
      <c r="P698">
        <v>4.4489999999999998</v>
      </c>
      <c r="Q698" s="1"/>
      <c r="S698" s="1"/>
    </row>
    <row r="699" spans="1:19" x14ac:dyDescent="0.25">
      <c r="A699" s="1"/>
      <c r="B699" s="1">
        <v>43678</v>
      </c>
      <c r="C699" s="2">
        <v>12143.994549770234</v>
      </c>
      <c r="D699">
        <v>13662.244746959888</v>
      </c>
      <c r="E699" s="2">
        <v>68044.839035414814</v>
      </c>
      <c r="F699">
        <v>94212.164855794806</v>
      </c>
      <c r="G699" s="2">
        <v>33892.893952225379</v>
      </c>
      <c r="H699">
        <v>20700</v>
      </c>
      <c r="I699" s="2">
        <v>80708.117224413261</v>
      </c>
      <c r="J699">
        <v>13259.9086882677</v>
      </c>
      <c r="K699" s="3">
        <v>32933.293343018711</v>
      </c>
      <c r="L699">
        <v>110577.79160000001</v>
      </c>
      <c r="M699" s="1"/>
      <c r="N699" s="3" t="s">
        <v>756</v>
      </c>
      <c r="O699">
        <v>997.39</v>
      </c>
      <c r="P699">
        <v>4.4779999999999998</v>
      </c>
      <c r="Q699" s="1"/>
      <c r="S699" s="1"/>
    </row>
    <row r="700" spans="1:19" x14ac:dyDescent="0.25">
      <c r="A700" s="1"/>
      <c r="B700" s="1">
        <v>43677</v>
      </c>
      <c r="C700" s="2">
        <v>12091.874401487961</v>
      </c>
      <c r="D700">
        <v>13632.0185417675</v>
      </c>
      <c r="E700" s="2">
        <v>66315.522684238531</v>
      </c>
      <c r="F700">
        <v>93453.612803815777</v>
      </c>
      <c r="G700" s="2">
        <v>33927.943480614435</v>
      </c>
      <c r="H700">
        <v>20550</v>
      </c>
      <c r="I700" s="2">
        <v>80516.411482787589</v>
      </c>
      <c r="J700">
        <v>13450.6987413363</v>
      </c>
      <c r="K700" s="3">
        <v>32098.83489682736</v>
      </c>
      <c r="L700">
        <v>108444.458</v>
      </c>
      <c r="M700" s="1"/>
      <c r="N700" s="3" t="s">
        <v>757</v>
      </c>
      <c r="O700">
        <v>991.66</v>
      </c>
      <c r="P700">
        <v>4.4039999999999999</v>
      </c>
      <c r="Q700" s="1"/>
      <c r="S700" s="1"/>
    </row>
    <row r="701" spans="1:19" x14ac:dyDescent="0.25">
      <c r="A701" s="1"/>
      <c r="B701" s="1">
        <v>43676</v>
      </c>
      <c r="C701" s="2">
        <v>12170.054623911374</v>
      </c>
      <c r="D701">
        <v>12997.268232727329</v>
      </c>
      <c r="E701" s="2">
        <v>63157.640651655733</v>
      </c>
      <c r="F701">
        <v>93681.17841940948</v>
      </c>
      <c r="G701" s="2">
        <v>33507.349139945662</v>
      </c>
      <c r="H701">
        <v>20700</v>
      </c>
      <c r="I701" s="2">
        <v>81762.498803354538</v>
      </c>
      <c r="J701">
        <v>13164.513661733399</v>
      </c>
      <c r="K701" s="3">
        <v>32488.24883838333</v>
      </c>
      <c r="L701">
        <v>108888.90250000001</v>
      </c>
      <c r="M701" s="1"/>
      <c r="N701" s="3" t="s">
        <v>758</v>
      </c>
      <c r="O701">
        <v>986.02</v>
      </c>
      <c r="P701">
        <v>4.444</v>
      </c>
      <c r="Q701" s="1"/>
      <c r="S701" s="1"/>
    </row>
    <row r="702" spans="1:19" x14ac:dyDescent="0.25">
      <c r="A702" s="1"/>
      <c r="B702" s="1">
        <v>43675</v>
      </c>
      <c r="C702" s="2">
        <v>12560.955736028442</v>
      </c>
      <c r="D702">
        <v>13359.982695036</v>
      </c>
      <c r="E702" s="2">
        <v>66014.772014468734</v>
      </c>
      <c r="F702">
        <v>93681.17841940948</v>
      </c>
      <c r="G702" s="2">
        <v>34068.141594170687</v>
      </c>
      <c r="H702">
        <v>20800</v>
      </c>
      <c r="I702" s="2">
        <v>81954.204544980224</v>
      </c>
      <c r="J702">
        <v>13403.00122806915</v>
      </c>
      <c r="K702" s="3">
        <v>32543.879401462749</v>
      </c>
      <c r="L702">
        <v>110577.79160000001</v>
      </c>
      <c r="M702" s="1"/>
      <c r="N702" s="3" t="s">
        <v>759</v>
      </c>
      <c r="O702">
        <v>997.94</v>
      </c>
      <c r="P702">
        <v>4.4470000000000001</v>
      </c>
      <c r="Q702" s="1"/>
      <c r="S702" s="1"/>
    </row>
    <row r="703" spans="1:19" x14ac:dyDescent="0.25">
      <c r="A703" s="1"/>
      <c r="B703" s="1">
        <v>43672</v>
      </c>
      <c r="C703" s="2">
        <v>12717.316180875267</v>
      </c>
      <c r="D703">
        <v>13632.0185417675</v>
      </c>
      <c r="E703" s="2">
        <v>65789.209012141393</v>
      </c>
      <c r="F703">
        <v>94439.73047138851</v>
      </c>
      <c r="G703" s="2">
        <v>34208.339707726947</v>
      </c>
      <c r="H703">
        <v>20800</v>
      </c>
      <c r="I703" s="2">
        <v>81858.351674167367</v>
      </c>
      <c r="J703">
        <v>13498.396254603449</v>
      </c>
      <c r="K703" s="3">
        <v>32432.618275303907</v>
      </c>
      <c r="L703">
        <v>108533.3469</v>
      </c>
      <c r="M703" s="1"/>
      <c r="N703" s="3" t="s">
        <v>760</v>
      </c>
      <c r="O703">
        <v>993.35</v>
      </c>
      <c r="P703">
        <v>4.4459999999999997</v>
      </c>
      <c r="Q703" s="1"/>
      <c r="S703" s="1"/>
    </row>
    <row r="704" spans="1:19" x14ac:dyDescent="0.25">
      <c r="A704" s="1"/>
      <c r="B704" s="1">
        <v>43671</v>
      </c>
      <c r="C704" s="2">
        <v>12691.25610673413</v>
      </c>
      <c r="D704">
        <v>13541.339926190332</v>
      </c>
      <c r="E704" s="2">
        <v>65789.209012141393</v>
      </c>
      <c r="F704">
        <v>94894.861702575901</v>
      </c>
      <c r="G704" s="2">
        <v>34103.191122559758</v>
      </c>
      <c r="H704">
        <v>20900</v>
      </c>
      <c r="I704" s="2">
        <v>81283.234449290321</v>
      </c>
      <c r="J704">
        <v>13498.396254603449</v>
      </c>
      <c r="K704" s="3">
        <v>32543.879401462749</v>
      </c>
      <c r="L704">
        <v>109511.12480000001</v>
      </c>
      <c r="M704" s="1"/>
      <c r="N704" s="3" t="s">
        <v>761</v>
      </c>
      <c r="O704">
        <v>994.95</v>
      </c>
      <c r="P704">
        <v>4.4379999999999997</v>
      </c>
      <c r="Q704" s="1"/>
      <c r="S704" s="1"/>
    </row>
    <row r="705" spans="1:19" x14ac:dyDescent="0.25">
      <c r="A705" s="1"/>
      <c r="B705" s="1">
        <v>43670</v>
      </c>
      <c r="C705" s="2">
        <v>12873.676625722095</v>
      </c>
      <c r="D705">
        <v>13027.494437919719</v>
      </c>
      <c r="E705" s="2">
        <v>64511.018665619784</v>
      </c>
      <c r="F705">
        <v>95274.137728565402</v>
      </c>
      <c r="G705" s="2">
        <v>34068.141594170687</v>
      </c>
      <c r="H705">
        <v>20950</v>
      </c>
      <c r="I705" s="2">
        <v>81666.645932541709</v>
      </c>
      <c r="J705">
        <v>13403.00122806915</v>
      </c>
      <c r="K705" s="3">
        <v>32766.401653780438</v>
      </c>
      <c r="L705">
        <v>108444.458</v>
      </c>
      <c r="M705" s="1"/>
      <c r="N705" s="3" t="s">
        <v>762</v>
      </c>
      <c r="O705">
        <v>988.41</v>
      </c>
      <c r="P705">
        <v>4.4649999999999999</v>
      </c>
      <c r="Q705" s="1"/>
      <c r="S705" s="1"/>
    </row>
    <row r="706" spans="1:19" x14ac:dyDescent="0.25">
      <c r="A706" s="1"/>
      <c r="B706" s="1">
        <v>43669</v>
      </c>
      <c r="C706" s="2">
        <v>13082.157218851198</v>
      </c>
      <c r="D706">
        <v>13118.173053496885</v>
      </c>
      <c r="E706" s="2">
        <v>64511.018665619784</v>
      </c>
      <c r="F706">
        <v>95122.427318169604</v>
      </c>
      <c r="G706" s="2">
        <v>34208.339707726947</v>
      </c>
      <c r="H706">
        <v>21050</v>
      </c>
      <c r="I706" s="2">
        <v>80708.117224413261</v>
      </c>
      <c r="J706">
        <v>13450.6987413363</v>
      </c>
      <c r="K706" s="3">
        <v>32432.618275303907</v>
      </c>
      <c r="L706">
        <v>106488.90220000001</v>
      </c>
      <c r="M706" s="1"/>
      <c r="N706" s="3" t="s">
        <v>763</v>
      </c>
      <c r="O706">
        <v>989.46</v>
      </c>
      <c r="P706">
        <v>4.4690000000000003</v>
      </c>
      <c r="Q706" s="1"/>
      <c r="S706" s="1"/>
    </row>
    <row r="707" spans="1:19" x14ac:dyDescent="0.25">
      <c r="A707" s="1"/>
      <c r="B707" s="1">
        <v>43668</v>
      </c>
      <c r="C707" s="2">
        <v>13056.097144710062</v>
      </c>
      <c r="D707">
        <v>12543.875154841491</v>
      </c>
      <c r="E707" s="2">
        <v>63608.766656310414</v>
      </c>
      <c r="F707">
        <v>95198.28252336751</v>
      </c>
      <c r="G707" s="2">
        <v>33892.893952225379</v>
      </c>
      <c r="H707">
        <v>21050</v>
      </c>
      <c r="I707" s="2">
        <v>82241.763157418754</v>
      </c>
      <c r="J707">
        <v>13355.303714801999</v>
      </c>
      <c r="K707" s="3">
        <v>32043.204333747937</v>
      </c>
      <c r="L707">
        <v>103555.56850000001</v>
      </c>
      <c r="M707" s="1"/>
      <c r="N707" s="3" t="s">
        <v>764</v>
      </c>
      <c r="O707">
        <v>982.04</v>
      </c>
      <c r="P707">
        <v>4.452</v>
      </c>
      <c r="Q707" s="1"/>
      <c r="S707" s="1"/>
    </row>
    <row r="708" spans="1:19" x14ac:dyDescent="0.25">
      <c r="A708" s="1"/>
      <c r="B708" s="1">
        <v>43665</v>
      </c>
      <c r="C708" s="2">
        <v>13342.757960262577</v>
      </c>
      <c r="D708">
        <v>12453.196539264323</v>
      </c>
      <c r="E708" s="2">
        <v>63533.578988867972</v>
      </c>
      <c r="F708">
        <v>96260.255396138135</v>
      </c>
      <c r="G708" s="2">
        <v>33787.745367058167</v>
      </c>
      <c r="H708">
        <v>21200</v>
      </c>
      <c r="I708" s="2">
        <v>80995.675836851791</v>
      </c>
      <c r="J708">
        <v>13403.00122806915</v>
      </c>
      <c r="K708" s="3">
        <v>32376.987712224483</v>
      </c>
      <c r="L708">
        <v>103111.12400000001</v>
      </c>
      <c r="M708" s="1"/>
      <c r="N708" s="3" t="s">
        <v>765</v>
      </c>
      <c r="O708">
        <v>982.34</v>
      </c>
      <c r="P708">
        <v>4.4880000000000004</v>
      </c>
      <c r="Q708" s="1"/>
      <c r="S708" s="1"/>
    </row>
    <row r="709" spans="1:19" x14ac:dyDescent="0.25">
      <c r="A709" s="1"/>
      <c r="B709" s="1">
        <v>43664</v>
      </c>
      <c r="C709" s="2">
        <v>13316.697886121439</v>
      </c>
      <c r="D709">
        <v>12664.779975611047</v>
      </c>
      <c r="E709" s="2">
        <v>63157.640651655733</v>
      </c>
      <c r="F709">
        <v>94515.585676586386</v>
      </c>
      <c r="G709" s="2">
        <v>32806.358572164369</v>
      </c>
      <c r="H709">
        <v>20900</v>
      </c>
      <c r="I709" s="2">
        <v>82241.763157418754</v>
      </c>
      <c r="J709">
        <v>13689.186307672049</v>
      </c>
      <c r="K709" s="3">
        <v>32154.465459906787</v>
      </c>
      <c r="L709">
        <v>102044.4572</v>
      </c>
      <c r="M709" s="1"/>
      <c r="N709" s="3" t="s">
        <v>766</v>
      </c>
      <c r="O709">
        <v>976.05</v>
      </c>
      <c r="P709">
        <v>4.5229999999999997</v>
      </c>
      <c r="Q709" s="1"/>
      <c r="S709" s="1"/>
    </row>
    <row r="710" spans="1:19" x14ac:dyDescent="0.25">
      <c r="A710" s="1"/>
      <c r="B710" s="1">
        <v>43663</v>
      </c>
      <c r="C710" s="2">
        <v>13446.998256827132</v>
      </c>
      <c r="D710">
        <v>12906.589617150163</v>
      </c>
      <c r="E710" s="2">
        <v>63157.640651655733</v>
      </c>
      <c r="F710">
        <v>95122.427318169604</v>
      </c>
      <c r="G710" s="2">
        <v>32981.606214109692</v>
      </c>
      <c r="H710">
        <v>21100</v>
      </c>
      <c r="I710" s="2">
        <v>84350.526315301278</v>
      </c>
      <c r="J710">
        <v>13879.976360740649</v>
      </c>
      <c r="K710" s="3">
        <v>33100.185032256988</v>
      </c>
      <c r="L710">
        <v>102666.6795</v>
      </c>
      <c r="M710" s="1"/>
      <c r="N710" s="3" t="s">
        <v>767</v>
      </c>
      <c r="O710">
        <v>982.57</v>
      </c>
      <c r="P710">
        <v>4.5199999999999996</v>
      </c>
      <c r="Q710" s="1"/>
      <c r="S710" s="1"/>
    </row>
    <row r="711" spans="1:19" x14ac:dyDescent="0.25">
      <c r="A711" s="1"/>
      <c r="B711" s="1">
        <v>43662</v>
      </c>
      <c r="C711" s="2">
        <v>13030.037070568922</v>
      </c>
      <c r="D711">
        <v>13057.720643112107</v>
      </c>
      <c r="E711" s="2">
        <v>63082.452984213291</v>
      </c>
      <c r="F711">
        <v>94060.45444539898</v>
      </c>
      <c r="G711" s="2">
        <v>33156.853856055008</v>
      </c>
      <c r="H711">
        <v>21200</v>
      </c>
      <c r="I711" s="2">
        <v>82816.8803822958</v>
      </c>
      <c r="J711">
        <v>13927.6738740078</v>
      </c>
      <c r="K711" s="3">
        <v>33600.860099971796</v>
      </c>
      <c r="L711">
        <v>103022.23510000001</v>
      </c>
      <c r="M711" s="1"/>
      <c r="N711" s="3" t="s">
        <v>768</v>
      </c>
      <c r="O711">
        <v>982.11</v>
      </c>
      <c r="P711">
        <v>4.5339999999999998</v>
      </c>
      <c r="Q711" s="1"/>
      <c r="S711" s="1"/>
    </row>
    <row r="712" spans="1:19" x14ac:dyDescent="0.25">
      <c r="A712" s="1"/>
      <c r="B712" s="1">
        <v>43661</v>
      </c>
      <c r="C712" s="2">
        <v>13030.037070568922</v>
      </c>
      <c r="D712">
        <v>12967.042027534941</v>
      </c>
      <c r="E712" s="2">
        <v>61653.88730280679</v>
      </c>
      <c r="F712">
        <v>93453.612803815777</v>
      </c>
      <c r="G712" s="2">
        <v>33156.853856055008</v>
      </c>
      <c r="H712">
        <v>21150</v>
      </c>
      <c r="I712" s="2">
        <v>80803.970095226119</v>
      </c>
      <c r="J712">
        <v>14023.068900542099</v>
      </c>
      <c r="K712" s="3">
        <v>33489.59897381295</v>
      </c>
      <c r="L712">
        <v>101511.1238</v>
      </c>
      <c r="M712" s="1"/>
      <c r="N712" s="3" t="s">
        <v>769</v>
      </c>
      <c r="O712">
        <v>972.53</v>
      </c>
      <c r="P712">
        <v>4.5389999999999997</v>
      </c>
      <c r="Q712" s="1"/>
      <c r="S712" s="1"/>
    </row>
    <row r="713" spans="1:19" x14ac:dyDescent="0.25">
      <c r="A713" s="1"/>
      <c r="B713" s="1">
        <v>43658</v>
      </c>
      <c r="C713" s="2">
        <v>13056.097144710062</v>
      </c>
      <c r="D713">
        <v>13239.077874266442</v>
      </c>
      <c r="E713" s="2">
        <v>62480.951644673711</v>
      </c>
      <c r="F713">
        <v>94060.45444539898</v>
      </c>
      <c r="G713" s="2">
        <v>32946.556685720621</v>
      </c>
      <c r="H713">
        <v>20700</v>
      </c>
      <c r="I713" s="2">
        <v>81379.087320103165</v>
      </c>
      <c r="J713">
        <v>14213.858953610699</v>
      </c>
      <c r="K713" s="3">
        <v>33934.643478448335</v>
      </c>
      <c r="L713">
        <v>103111.12400000001</v>
      </c>
      <c r="M713" s="1"/>
      <c r="N713" s="3" t="s">
        <v>770</v>
      </c>
      <c r="O713">
        <v>975.4</v>
      </c>
      <c r="P713">
        <v>4.556</v>
      </c>
      <c r="Q713" s="1"/>
      <c r="S713" s="1"/>
    </row>
    <row r="714" spans="1:19" x14ac:dyDescent="0.25">
      <c r="A714" s="1"/>
      <c r="B714" s="1">
        <v>43657</v>
      </c>
      <c r="C714" s="2">
        <v>13082.157218851198</v>
      </c>
      <c r="D714">
        <v>13027.494437919719</v>
      </c>
      <c r="E714" s="2">
        <v>62480.951644673711</v>
      </c>
      <c r="F714">
        <v>94970.716907773793</v>
      </c>
      <c r="G714" s="2">
        <v>32946.556685720621</v>
      </c>
      <c r="H714">
        <v>21000</v>
      </c>
      <c r="I714" s="2">
        <v>81379.087320103165</v>
      </c>
      <c r="J714">
        <v>14118.4639270764</v>
      </c>
      <c r="K714" s="3">
        <v>34212.796293845458</v>
      </c>
      <c r="L714">
        <v>103555.56850000001</v>
      </c>
      <c r="M714" s="1"/>
      <c r="N714" s="3" t="s">
        <v>771</v>
      </c>
      <c r="O714">
        <v>978.63</v>
      </c>
      <c r="P714">
        <v>4.5410000000000004</v>
      </c>
      <c r="Q714" s="1"/>
      <c r="S714" s="1"/>
    </row>
    <row r="715" spans="1:19" x14ac:dyDescent="0.25">
      <c r="A715" s="1"/>
      <c r="B715" s="1">
        <v>43656</v>
      </c>
      <c r="C715" s="2">
        <v>12977.916922286648</v>
      </c>
      <c r="D715">
        <v>12906.589617150163</v>
      </c>
      <c r="E715" s="2">
        <v>62706.514647001059</v>
      </c>
      <c r="F715">
        <v>94819.00649737801</v>
      </c>
      <c r="G715" s="2">
        <v>32981.606214109692</v>
      </c>
      <c r="H715">
        <v>20700</v>
      </c>
      <c r="I715" s="2">
        <v>81091.528707664635</v>
      </c>
      <c r="J715">
        <v>14023.068900542099</v>
      </c>
      <c r="K715" s="3">
        <v>33823.382352289489</v>
      </c>
      <c r="L715">
        <v>103822.23520000001</v>
      </c>
      <c r="M715" s="1"/>
      <c r="N715" s="3" t="s">
        <v>772</v>
      </c>
      <c r="O715">
        <v>973.65</v>
      </c>
      <c r="P715">
        <v>4.5949999999999998</v>
      </c>
      <c r="Q715" s="1"/>
      <c r="S715" s="1"/>
    </row>
    <row r="716" spans="1:19" x14ac:dyDescent="0.25">
      <c r="A716" s="1"/>
      <c r="B716" s="1">
        <v>43655</v>
      </c>
      <c r="C716" s="2">
        <v>13056.097144710062</v>
      </c>
      <c r="D716">
        <v>12906.589617150163</v>
      </c>
      <c r="E716" s="2">
        <v>62480.951644673711</v>
      </c>
      <c r="F716">
        <v>94819.00649737801</v>
      </c>
      <c r="G716" s="2">
        <v>32771.309043775305</v>
      </c>
      <c r="H716">
        <v>20700</v>
      </c>
      <c r="I716" s="2">
        <v>79941.294257910529</v>
      </c>
      <c r="J716">
        <v>13832.278847473499</v>
      </c>
      <c r="K716" s="3">
        <v>33433.968410733527</v>
      </c>
      <c r="L716">
        <v>103111.12400000001</v>
      </c>
      <c r="M716" s="1"/>
      <c r="N716" s="3" t="s">
        <v>773</v>
      </c>
      <c r="O716">
        <v>969.05</v>
      </c>
      <c r="P716">
        <v>4.6130000000000004</v>
      </c>
      <c r="Q716" s="1"/>
      <c r="S716" s="1"/>
    </row>
    <row r="717" spans="1:19" x14ac:dyDescent="0.25">
      <c r="A717" s="1"/>
      <c r="B717" s="1">
        <v>43654</v>
      </c>
      <c r="C717" s="2">
        <v>13082.157218851198</v>
      </c>
      <c r="D717">
        <v>13148.399258689276</v>
      </c>
      <c r="E717" s="2">
        <v>62405.763977231261</v>
      </c>
      <c r="F717">
        <v>94212.164855794806</v>
      </c>
      <c r="G717" s="2">
        <v>32455.863288273718</v>
      </c>
      <c r="H717">
        <v>20900</v>
      </c>
      <c r="I717" s="2">
        <v>79462.029903846313</v>
      </c>
      <c r="J717">
        <v>13975.371387274949</v>
      </c>
      <c r="K717" s="3">
        <v>33489.59897381295</v>
      </c>
      <c r="L717">
        <v>103111.12400000001</v>
      </c>
      <c r="M717" s="1"/>
      <c r="N717" s="3" t="s">
        <v>774</v>
      </c>
      <c r="O717">
        <v>966.35</v>
      </c>
      <c r="P717">
        <v>4.6130000000000004</v>
      </c>
      <c r="Q717" s="1"/>
      <c r="S717" s="1"/>
    </row>
    <row r="718" spans="1:19" x14ac:dyDescent="0.25">
      <c r="A718" s="1"/>
      <c r="B718" s="1">
        <v>43651</v>
      </c>
      <c r="C718" s="2">
        <v>13212.457589556887</v>
      </c>
      <c r="D718">
        <v>13480.887515805558</v>
      </c>
      <c r="E718" s="2">
        <v>64661.39400050469</v>
      </c>
      <c r="F718">
        <v>95729.268959752822</v>
      </c>
      <c r="G718" s="2">
        <v>32666.160458608105</v>
      </c>
      <c r="H718">
        <v>21350</v>
      </c>
      <c r="I718" s="2">
        <v>79462.029903846313</v>
      </c>
      <c r="J718">
        <v>14023.068900542099</v>
      </c>
      <c r="K718" s="3">
        <v>33545.229536892373</v>
      </c>
      <c r="L718">
        <v>103733.3463</v>
      </c>
      <c r="M718" s="1"/>
      <c r="N718" s="3" t="s">
        <v>775</v>
      </c>
      <c r="O718">
        <v>975.34</v>
      </c>
      <c r="P718">
        <v>4.6130000000000004</v>
      </c>
      <c r="Q718" s="1"/>
      <c r="S718" s="1"/>
    </row>
    <row r="719" spans="1:19" x14ac:dyDescent="0.25">
      <c r="A719" s="1"/>
      <c r="B719" s="1">
        <v>43650</v>
      </c>
      <c r="C719" s="2">
        <v>13134.277367133473</v>
      </c>
      <c r="D719">
        <v>13480.887515805558</v>
      </c>
      <c r="E719" s="2">
        <v>63909.517326080218</v>
      </c>
      <c r="F719">
        <v>95729.268959752822</v>
      </c>
      <c r="G719" s="2">
        <v>32911.507157331558</v>
      </c>
      <c r="H719">
        <v>21400</v>
      </c>
      <c r="I719" s="2">
        <v>79270.324162220626</v>
      </c>
      <c r="J719">
        <v>14118.4639270764</v>
      </c>
      <c r="K719" s="3">
        <v>33267.076721495258</v>
      </c>
      <c r="L719">
        <v>103555.56850000001</v>
      </c>
      <c r="M719" s="1"/>
      <c r="N719" s="3" t="s">
        <v>776</v>
      </c>
      <c r="O719">
        <v>973.04</v>
      </c>
      <c r="P719">
        <v>4.6280000000000001</v>
      </c>
      <c r="Q719" s="1"/>
      <c r="S719" s="1"/>
    </row>
    <row r="720" spans="1:19" x14ac:dyDescent="0.25">
      <c r="A720" s="1"/>
      <c r="B720" s="1">
        <v>43649</v>
      </c>
      <c r="C720" s="2">
        <v>12951.85684814551</v>
      </c>
      <c r="D720">
        <v>13390.208900228388</v>
      </c>
      <c r="E720" s="2">
        <v>61653.88730280679</v>
      </c>
      <c r="F720">
        <v>95577.558549357025</v>
      </c>
      <c r="G720" s="2">
        <v>32806.358572164369</v>
      </c>
      <c r="H720">
        <v>20800</v>
      </c>
      <c r="I720" s="2">
        <v>79270.324162220626</v>
      </c>
      <c r="J720">
        <v>14070.76641380925</v>
      </c>
      <c r="K720" s="3">
        <v>32655.140527621596</v>
      </c>
      <c r="L720">
        <v>102577.79060000001</v>
      </c>
      <c r="M720" s="1"/>
      <c r="N720" s="3" t="s">
        <v>777</v>
      </c>
      <c r="O720">
        <v>960.39</v>
      </c>
      <c r="P720">
        <v>4.6520000000000001</v>
      </c>
      <c r="Q720" s="1"/>
      <c r="S720" s="1"/>
    </row>
    <row r="721" spans="1:19" x14ac:dyDescent="0.25">
      <c r="A721" s="1"/>
      <c r="B721" s="1">
        <v>43648</v>
      </c>
      <c r="C721" s="2">
        <v>12899.736699863235</v>
      </c>
      <c r="D721">
        <v>13662.244746959888</v>
      </c>
      <c r="E721" s="2">
        <v>60977.198295824768</v>
      </c>
      <c r="F721">
        <v>94894.861702575901</v>
      </c>
      <c r="G721" s="2">
        <v>32876.457628942502</v>
      </c>
      <c r="H721">
        <v>20900</v>
      </c>
      <c r="I721" s="2">
        <v>77928.383970840834</v>
      </c>
      <c r="J721">
        <v>14118.4639270764</v>
      </c>
      <c r="K721" s="3">
        <v>33489.59897381295</v>
      </c>
      <c r="L721">
        <v>102933.3462</v>
      </c>
      <c r="M721" s="1"/>
      <c r="N721" s="3" t="s">
        <v>778</v>
      </c>
      <c r="O721">
        <v>961.98</v>
      </c>
      <c r="P721">
        <v>4.6500000000000004</v>
      </c>
      <c r="Q721" s="1"/>
      <c r="S721" s="1"/>
    </row>
    <row r="722" spans="1:19" x14ac:dyDescent="0.25">
      <c r="A722" s="1"/>
      <c r="B722" s="1">
        <v>43647</v>
      </c>
      <c r="C722" s="2">
        <v>13030.037070568922</v>
      </c>
      <c r="D722">
        <v>13904.054388499002</v>
      </c>
      <c r="E722" s="2">
        <v>60902.010628382319</v>
      </c>
      <c r="F722">
        <v>94819.00649737801</v>
      </c>
      <c r="G722" s="2">
        <v>33016.655742498755</v>
      </c>
      <c r="H722">
        <v>21000</v>
      </c>
      <c r="I722" s="2">
        <v>77736.678229215147</v>
      </c>
      <c r="J722">
        <v>14309.253980144998</v>
      </c>
      <c r="K722" s="3">
        <v>33767.751789210066</v>
      </c>
      <c r="L722">
        <v>104177.7908</v>
      </c>
      <c r="M722" s="1"/>
      <c r="N722" s="3" t="s">
        <v>779</v>
      </c>
      <c r="O722">
        <v>965.61</v>
      </c>
      <c r="P722">
        <v>4.6680000000000001</v>
      </c>
      <c r="Q722" s="1"/>
      <c r="S722" s="1"/>
    </row>
    <row r="723" spans="1:19" x14ac:dyDescent="0.25">
      <c r="A723" s="1"/>
      <c r="B723" s="1">
        <v>43644</v>
      </c>
      <c r="C723" s="2">
        <v>12925.796774004371</v>
      </c>
      <c r="D723">
        <v>14206.316440422896</v>
      </c>
      <c r="E723" s="2">
        <v>59623.820281860717</v>
      </c>
      <c r="F723">
        <v>93301.902393419965</v>
      </c>
      <c r="G723" s="2">
        <v>31895.070834048689</v>
      </c>
      <c r="H723">
        <v>20350</v>
      </c>
      <c r="I723" s="2">
        <v>77449.119616776617</v>
      </c>
      <c r="J723">
        <v>14500.044033213599</v>
      </c>
      <c r="K723" s="3">
        <v>33155.815595336404</v>
      </c>
      <c r="L723">
        <v>102844.45730000001</v>
      </c>
      <c r="M723" s="1"/>
      <c r="N723" s="3" t="s">
        <v>780</v>
      </c>
      <c r="O723">
        <v>949.94</v>
      </c>
      <c r="P723">
        <v>4.6539999999999999</v>
      </c>
      <c r="Q723" s="1"/>
      <c r="S723" s="1"/>
    </row>
    <row r="724" spans="1:19" x14ac:dyDescent="0.25">
      <c r="A724" s="1"/>
      <c r="B724" s="1">
        <v>43643</v>
      </c>
      <c r="C724" s="2">
        <v>12821.556477439819</v>
      </c>
      <c r="D724">
        <v>13632.0185417675</v>
      </c>
      <c r="E724" s="2">
        <v>58270.442267896666</v>
      </c>
      <c r="F724">
        <v>93377.757598617856</v>
      </c>
      <c r="G724" s="2">
        <v>31824.971777270552</v>
      </c>
      <c r="H724">
        <v>20200</v>
      </c>
      <c r="I724" s="2">
        <v>77544.972487589475</v>
      </c>
      <c r="J724">
        <v>13784.58133420635</v>
      </c>
      <c r="K724" s="3">
        <v>33100.185032256988</v>
      </c>
      <c r="L724">
        <v>102133.34610000001</v>
      </c>
      <c r="M724" s="1"/>
      <c r="N724" s="3" t="s">
        <v>781</v>
      </c>
      <c r="O724">
        <v>943.11</v>
      </c>
      <c r="P724">
        <v>4.6589999999999998</v>
      </c>
      <c r="Q724" s="1"/>
      <c r="S724" s="1"/>
    </row>
    <row r="725" spans="1:19" x14ac:dyDescent="0.25">
      <c r="A725" s="1"/>
      <c r="B725" s="1">
        <v>43642</v>
      </c>
      <c r="C725" s="2">
        <v>12925.796774004371</v>
      </c>
      <c r="D725">
        <v>13843.601978114224</v>
      </c>
      <c r="E725" s="2">
        <v>59398.257279533369</v>
      </c>
      <c r="F725">
        <v>93681.17841940948</v>
      </c>
      <c r="G725" s="2">
        <v>32350.714703106532</v>
      </c>
      <c r="H725">
        <v>20400</v>
      </c>
      <c r="I725" s="2">
        <v>77449.119616776617</v>
      </c>
      <c r="J725">
        <v>14118.4639270764</v>
      </c>
      <c r="K725" s="3">
        <v>33322.707284574681</v>
      </c>
      <c r="L725">
        <v>103911.1241</v>
      </c>
      <c r="M725" s="1"/>
      <c r="N725" s="3" t="s">
        <v>782</v>
      </c>
      <c r="O725">
        <v>959.13</v>
      </c>
      <c r="P725">
        <v>4.6710000000000003</v>
      </c>
      <c r="Q725" s="1"/>
      <c r="S725" s="1"/>
    </row>
    <row r="726" spans="1:19" x14ac:dyDescent="0.25">
      <c r="A726" s="1"/>
      <c r="B726" s="1">
        <v>43641</v>
      </c>
      <c r="C726" s="2">
        <v>12951.85684814551</v>
      </c>
      <c r="D726">
        <v>13964.506798883782</v>
      </c>
      <c r="E726" s="2">
        <v>59774.195616745616</v>
      </c>
      <c r="F726">
        <v>93605.323214211574</v>
      </c>
      <c r="G726" s="2">
        <v>32596.061401829978</v>
      </c>
      <c r="H726">
        <v>20750</v>
      </c>
      <c r="I726" s="2">
        <v>76778.149521086743</v>
      </c>
      <c r="J726">
        <v>14166.161440343549</v>
      </c>
      <c r="K726" s="3">
        <v>32543.879401462749</v>
      </c>
      <c r="L726">
        <v>103466.6796</v>
      </c>
      <c r="M726" s="1"/>
      <c r="N726" s="3" t="s">
        <v>783</v>
      </c>
      <c r="O726">
        <v>960.13</v>
      </c>
      <c r="P726">
        <v>4.6529999999999996</v>
      </c>
      <c r="Q726" s="1"/>
      <c r="S726" s="1"/>
    </row>
    <row r="727" spans="1:19" x14ac:dyDescent="0.25">
      <c r="A727" s="1"/>
      <c r="B727" s="1">
        <v>43640</v>
      </c>
      <c r="C727" s="2">
        <v>12977.916922286648</v>
      </c>
      <c r="D727">
        <v>14115.637824845724</v>
      </c>
      <c r="E727" s="2">
        <v>59774.195616745616</v>
      </c>
      <c r="F727">
        <v>93377.757598617856</v>
      </c>
      <c r="G727" s="2">
        <v>31649.724135325247</v>
      </c>
      <c r="H727">
        <v>20900</v>
      </c>
      <c r="I727" s="2">
        <v>76969.85526271243</v>
      </c>
      <c r="J727">
        <v>14166.161440343549</v>
      </c>
      <c r="K727" s="3">
        <v>32210.09602298621</v>
      </c>
      <c r="L727">
        <v>103466.6796</v>
      </c>
      <c r="M727" s="1"/>
      <c r="N727" s="3" t="s">
        <v>784</v>
      </c>
      <c r="O727">
        <v>962.85</v>
      </c>
      <c r="P727">
        <v>4.6550000000000002</v>
      </c>
      <c r="Q727" s="1"/>
      <c r="S727" s="1"/>
    </row>
    <row r="728" spans="1:19" x14ac:dyDescent="0.25">
      <c r="A728" s="1"/>
      <c r="B728" s="1">
        <v>43637</v>
      </c>
      <c r="C728" s="2">
        <v>13082.157218851198</v>
      </c>
      <c r="D728">
        <v>14327.221261192448</v>
      </c>
      <c r="E728" s="2">
        <v>59022.318942321144</v>
      </c>
      <c r="F728">
        <v>95198.28252336751</v>
      </c>
      <c r="G728" s="2">
        <v>31824.971777270552</v>
      </c>
      <c r="H728">
        <v>20800</v>
      </c>
      <c r="I728" s="2">
        <v>76203.032296209683</v>
      </c>
      <c r="J728">
        <v>14690.834086282201</v>
      </c>
      <c r="K728" s="3">
        <v>31709.420955271398</v>
      </c>
      <c r="L728">
        <v>101777.7905</v>
      </c>
      <c r="M728" s="1"/>
      <c r="N728" s="3" t="s">
        <v>785</v>
      </c>
      <c r="O728">
        <v>959.2</v>
      </c>
      <c r="P728">
        <v>4.657</v>
      </c>
      <c r="Q728" s="1"/>
      <c r="S728" s="1"/>
    </row>
    <row r="729" spans="1:19" x14ac:dyDescent="0.25">
      <c r="A729" s="1"/>
      <c r="B729" s="1">
        <v>43636</v>
      </c>
      <c r="C729" s="2">
        <v>13082.157218851198</v>
      </c>
      <c r="D729">
        <v>14266.768850807672</v>
      </c>
      <c r="E729" s="2">
        <v>58947.131274878688</v>
      </c>
      <c r="F729">
        <v>93529.468009013668</v>
      </c>
      <c r="G729" s="2">
        <v>31824.971777270552</v>
      </c>
      <c r="H729">
        <v>20600</v>
      </c>
      <c r="I729" s="2">
        <v>77065.708133525259</v>
      </c>
      <c r="J729">
        <v>14786.2291128165</v>
      </c>
      <c r="K729" s="3">
        <v>32043.204333747937</v>
      </c>
      <c r="L729">
        <v>103111.12400000001</v>
      </c>
      <c r="M729" s="1"/>
      <c r="N729" s="3" t="s">
        <v>786</v>
      </c>
      <c r="O729">
        <v>959.18</v>
      </c>
      <c r="P729">
        <v>4.66</v>
      </c>
      <c r="Q729" s="1"/>
      <c r="S729" s="1"/>
    </row>
    <row r="730" spans="1:19" x14ac:dyDescent="0.25">
      <c r="A730" s="1"/>
      <c r="B730" s="1">
        <v>43635</v>
      </c>
      <c r="C730" s="2">
        <v>12925.796774004371</v>
      </c>
      <c r="D730">
        <v>14417.899876769621</v>
      </c>
      <c r="E730" s="2">
        <v>58721.568272551347</v>
      </c>
      <c r="F730">
        <v>93605.323214211574</v>
      </c>
      <c r="G730" s="2">
        <v>31299.228851434593</v>
      </c>
      <c r="H730">
        <v>20100</v>
      </c>
      <c r="I730" s="2">
        <v>76490.590908648213</v>
      </c>
      <c r="J730">
        <v>14929.321652617949</v>
      </c>
      <c r="K730" s="3">
        <v>31931.943207589095</v>
      </c>
      <c r="L730">
        <v>103022.23510000001</v>
      </c>
      <c r="M730" s="1"/>
      <c r="N730" s="3" t="s">
        <v>787</v>
      </c>
      <c r="O730">
        <v>949.69</v>
      </c>
      <c r="P730">
        <v>4.6680000000000001</v>
      </c>
      <c r="Q730" s="1"/>
      <c r="S730" s="1"/>
    </row>
    <row r="731" spans="1:19" x14ac:dyDescent="0.25">
      <c r="A731" s="1"/>
      <c r="B731" s="1">
        <v>43634</v>
      </c>
      <c r="C731" s="2">
        <v>12743.376255016405</v>
      </c>
      <c r="D731">
        <v>13934.280593691392</v>
      </c>
      <c r="E731" s="2">
        <v>58646.380605108898</v>
      </c>
      <c r="F731">
        <v>93301.902393419965</v>
      </c>
      <c r="G731" s="2">
        <v>30878.63451076582</v>
      </c>
      <c r="H731">
        <v>20300</v>
      </c>
      <c r="I731" s="2">
        <v>77161.561004338102</v>
      </c>
      <c r="J731">
        <v>15072.414192419401</v>
      </c>
      <c r="K731" s="3">
        <v>31598.159829112548</v>
      </c>
      <c r="L731">
        <v>101333.34600000001</v>
      </c>
      <c r="M731" s="1"/>
      <c r="N731" s="3" t="s">
        <v>788</v>
      </c>
      <c r="O731">
        <v>944.01</v>
      </c>
      <c r="P731">
        <v>4.6589999999999998</v>
      </c>
      <c r="Q731" s="1"/>
      <c r="S731" s="1"/>
    </row>
    <row r="732" spans="1:19" x14ac:dyDescent="0.25">
      <c r="A732" s="1"/>
      <c r="B732" s="1">
        <v>43633</v>
      </c>
      <c r="C732" s="2">
        <v>12821.556477439819</v>
      </c>
      <c r="D732">
        <v>13571.566131382722</v>
      </c>
      <c r="E732" s="2">
        <v>58646.380605108898</v>
      </c>
      <c r="F732">
        <v>93832.888829805263</v>
      </c>
      <c r="G732" s="2">
        <v>30878.63451076582</v>
      </c>
      <c r="H732">
        <v>20800</v>
      </c>
      <c r="I732" s="2">
        <v>77161.561004338102</v>
      </c>
      <c r="J732">
        <v>15215.506732220851</v>
      </c>
      <c r="K732" s="3">
        <v>32154.465459906787</v>
      </c>
      <c r="L732">
        <v>101777.7905</v>
      </c>
      <c r="M732" s="1"/>
      <c r="N732" s="3" t="s">
        <v>789</v>
      </c>
      <c r="O732">
        <v>946.95</v>
      </c>
      <c r="P732">
        <v>4.66</v>
      </c>
      <c r="Q732" s="1"/>
      <c r="S732" s="1"/>
    </row>
    <row r="733" spans="1:19" x14ac:dyDescent="0.25">
      <c r="A733" s="1"/>
      <c r="B733" s="1">
        <v>43630</v>
      </c>
      <c r="C733" s="2">
        <v>12925.796774004371</v>
      </c>
      <c r="D733">
        <v>13873.828183306612</v>
      </c>
      <c r="E733" s="2">
        <v>60074.946286515391</v>
      </c>
      <c r="F733">
        <v>93832.888829805263</v>
      </c>
      <c r="G733" s="2">
        <v>31123.981209489266</v>
      </c>
      <c r="H733">
        <v>21200</v>
      </c>
      <c r="I733" s="2">
        <v>76682.296650273885</v>
      </c>
      <c r="J733">
        <v>14881.624139350801</v>
      </c>
      <c r="K733" s="3">
        <v>33044.554469177558</v>
      </c>
      <c r="L733">
        <v>102666.6795</v>
      </c>
      <c r="M733" s="1"/>
      <c r="N733" s="3" t="s">
        <v>790</v>
      </c>
      <c r="O733">
        <v>953.61</v>
      </c>
      <c r="P733">
        <v>4.6719999999999997</v>
      </c>
      <c r="Q733" s="1"/>
      <c r="S733" s="1"/>
    </row>
    <row r="734" spans="1:19" x14ac:dyDescent="0.25">
      <c r="A734" s="1"/>
      <c r="B734" s="1">
        <v>43629</v>
      </c>
      <c r="C734" s="2">
        <v>12925.796774004371</v>
      </c>
      <c r="D734">
        <v>13904.054388499002</v>
      </c>
      <c r="E734" s="2">
        <v>60150.133953957848</v>
      </c>
      <c r="F734">
        <v>93453.612803815777</v>
      </c>
      <c r="G734" s="2">
        <v>31229.129794656455</v>
      </c>
      <c r="H734">
        <v>21150</v>
      </c>
      <c r="I734" s="2">
        <v>76682.296650273885</v>
      </c>
      <c r="J734">
        <v>14881.624139350801</v>
      </c>
      <c r="K734" s="3">
        <v>32822.032216859872</v>
      </c>
      <c r="L734">
        <v>102666.6795</v>
      </c>
      <c r="M734" s="1"/>
      <c r="N734" s="3" t="s">
        <v>791</v>
      </c>
      <c r="O734">
        <v>950.08</v>
      </c>
      <c r="P734">
        <v>4.6790000000000003</v>
      </c>
      <c r="Q734" s="1"/>
      <c r="S734" s="1"/>
    </row>
    <row r="735" spans="1:19" x14ac:dyDescent="0.25">
      <c r="A735" s="1"/>
      <c r="B735" s="1">
        <v>43628</v>
      </c>
      <c r="C735" s="2">
        <v>12951.85684814551</v>
      </c>
      <c r="D735">
        <v>13964.506798883782</v>
      </c>
      <c r="E735" s="2">
        <v>60150.133953957848</v>
      </c>
      <c r="F735">
        <v>94970.716907773793</v>
      </c>
      <c r="G735" s="2">
        <v>31579.625078547102</v>
      </c>
      <c r="H735">
        <v>21300</v>
      </c>
      <c r="I735" s="2">
        <v>76969.85526271243</v>
      </c>
      <c r="J735">
        <v>15024.71667915225</v>
      </c>
      <c r="K735" s="3">
        <v>33322.707284574681</v>
      </c>
      <c r="L735">
        <v>103111.12400000001</v>
      </c>
      <c r="M735" s="1"/>
      <c r="N735" s="3" t="s">
        <v>792</v>
      </c>
      <c r="O735">
        <v>954.17</v>
      </c>
      <c r="P735">
        <v>4.6719999999999997</v>
      </c>
      <c r="Q735" s="1"/>
      <c r="S735" s="1"/>
    </row>
    <row r="736" spans="1:19" x14ac:dyDescent="0.25">
      <c r="A736" s="1"/>
      <c r="B736" s="1">
        <v>43627</v>
      </c>
      <c r="C736" s="2">
        <v>13134.277367133473</v>
      </c>
      <c r="D736">
        <v>13904.054388499002</v>
      </c>
      <c r="E736" s="2">
        <v>61578.699635364348</v>
      </c>
      <c r="F736">
        <v>95198.28252336751</v>
      </c>
      <c r="G736" s="2">
        <v>31684.773663714299</v>
      </c>
      <c r="H736">
        <v>21500</v>
      </c>
      <c r="I736" s="2">
        <v>76490.590908648213</v>
      </c>
      <c r="J736">
        <v>15120.11170568655</v>
      </c>
      <c r="K736" s="3">
        <v>33656.49066305122</v>
      </c>
      <c r="L736">
        <v>104000.01300000001</v>
      </c>
      <c r="M736" s="1"/>
      <c r="N736" s="3" t="s">
        <v>793</v>
      </c>
      <c r="O736">
        <v>962.07</v>
      </c>
      <c r="P736">
        <v>4.6689999999999996</v>
      </c>
      <c r="Q736" s="1"/>
      <c r="S736" s="1"/>
    </row>
    <row r="737" spans="1:19" x14ac:dyDescent="0.25">
      <c r="A737" s="1"/>
      <c r="B737" s="1">
        <v>43626</v>
      </c>
      <c r="C737" s="2">
        <v>13134.277367133473</v>
      </c>
      <c r="D737">
        <v>13843.601978114224</v>
      </c>
      <c r="E737" s="2">
        <v>61653.88730280679</v>
      </c>
      <c r="F737">
        <v>96260.255396138135</v>
      </c>
      <c r="G737" s="2">
        <v>31614.674606936176</v>
      </c>
      <c r="H737">
        <v>21500</v>
      </c>
      <c r="I737" s="2">
        <v>75723.767942145467</v>
      </c>
      <c r="J737">
        <v>15358.5992720223</v>
      </c>
      <c r="K737" s="3">
        <v>33767.751789210066</v>
      </c>
      <c r="L737">
        <v>104533.34640000001</v>
      </c>
      <c r="M737" s="1"/>
      <c r="N737" s="3" t="s">
        <v>794</v>
      </c>
      <c r="O737">
        <v>962.9</v>
      </c>
      <c r="P737">
        <v>4.6779999999999999</v>
      </c>
      <c r="Q737" s="1"/>
      <c r="S737" s="1"/>
    </row>
    <row r="738" spans="1:19" x14ac:dyDescent="0.25">
      <c r="A738" s="1"/>
      <c r="B738" s="1">
        <v>43623</v>
      </c>
      <c r="C738" s="2">
        <v>13056.097144710062</v>
      </c>
      <c r="D738">
        <v>13873.828183306612</v>
      </c>
      <c r="E738" s="2">
        <v>61804.262637691689</v>
      </c>
      <c r="F738">
        <v>96032.689780544431</v>
      </c>
      <c r="G738" s="2">
        <v>31684.773663714299</v>
      </c>
      <c r="H738">
        <v>21600</v>
      </c>
      <c r="I738" s="2">
        <v>75052.797846455564</v>
      </c>
      <c r="J738">
        <v>15310.90175875515</v>
      </c>
      <c r="K738" s="3">
        <v>33767.751789210066</v>
      </c>
      <c r="L738">
        <v>104000.01300000001</v>
      </c>
      <c r="M738" s="1"/>
      <c r="N738" s="3" t="s">
        <v>795</v>
      </c>
      <c r="O738">
        <v>958.28</v>
      </c>
      <c r="P738">
        <v>4.6589999999999998</v>
      </c>
      <c r="Q738" s="1"/>
      <c r="S738" s="1"/>
    </row>
    <row r="739" spans="1:19" x14ac:dyDescent="0.25">
      <c r="A739" s="1"/>
      <c r="B739" s="1">
        <v>43622</v>
      </c>
      <c r="C739" s="2">
        <v>12873.676625722095</v>
      </c>
      <c r="D739">
        <v>13722.697157344668</v>
      </c>
      <c r="E739" s="2">
        <v>60375.696956285188</v>
      </c>
      <c r="F739">
        <v>95956.834575346526</v>
      </c>
      <c r="G739" s="2">
        <v>31194.0802662674</v>
      </c>
      <c r="H739">
        <v>21350</v>
      </c>
      <c r="I739" s="2">
        <v>74573.533492391347</v>
      </c>
      <c r="J739">
        <v>15024.71667915225</v>
      </c>
      <c r="K739" s="3">
        <v>33545.229536892373</v>
      </c>
      <c r="L739">
        <v>103022.23510000001</v>
      </c>
      <c r="M739" s="1"/>
      <c r="N739" s="3" t="s">
        <v>796</v>
      </c>
      <c r="O739">
        <v>948.21</v>
      </c>
      <c r="P739">
        <v>4.6760000000000002</v>
      </c>
      <c r="Q739" s="1"/>
      <c r="S739" s="1"/>
    </row>
    <row r="740" spans="1:19" x14ac:dyDescent="0.25">
      <c r="A740" s="1"/>
      <c r="B740" s="1">
        <v>43621</v>
      </c>
      <c r="C740" s="2">
        <v>12951.85684814551</v>
      </c>
      <c r="D740">
        <v>14387.673671577231</v>
      </c>
      <c r="E740" s="2">
        <v>60601.259958612529</v>
      </c>
      <c r="F740">
        <v>96715.386627325555</v>
      </c>
      <c r="G740" s="2">
        <v>30563.18875526424</v>
      </c>
      <c r="H740">
        <v>21300</v>
      </c>
      <c r="I740" s="2">
        <v>74573.533492391347</v>
      </c>
      <c r="J740">
        <v>14881.624139350801</v>
      </c>
      <c r="K740" s="3">
        <v>33656.49066305122</v>
      </c>
      <c r="L740">
        <v>103022.23510000001</v>
      </c>
      <c r="M740" s="1"/>
      <c r="N740" s="3" t="s">
        <v>797</v>
      </c>
      <c r="O740">
        <v>951.41</v>
      </c>
      <c r="P740">
        <v>4.6929999999999996</v>
      </c>
      <c r="Q740" s="1"/>
      <c r="S740" s="1"/>
    </row>
    <row r="741" spans="1:19" x14ac:dyDescent="0.25">
      <c r="A741" s="1"/>
      <c r="B741" s="1">
        <v>43620</v>
      </c>
      <c r="C741" s="2">
        <v>12925.796774004371</v>
      </c>
      <c r="D741">
        <v>14689.935723501121</v>
      </c>
      <c r="E741" s="2">
        <v>60601.259958612529</v>
      </c>
      <c r="F741">
        <v>96411.973088633647</v>
      </c>
      <c r="G741" s="2">
        <v>30352.89158492985</v>
      </c>
      <c r="H741">
        <v>21200</v>
      </c>
      <c r="I741" s="2">
        <v>74573.533492391347</v>
      </c>
      <c r="J741">
        <v>14786.2291128165</v>
      </c>
      <c r="K741" s="3">
        <v>33489.59897381295</v>
      </c>
      <c r="L741">
        <v>101866.67940000001</v>
      </c>
      <c r="M741" s="1"/>
      <c r="N741" s="3" t="s">
        <v>798</v>
      </c>
      <c r="O741">
        <v>951.16</v>
      </c>
      <c r="P741">
        <v>4.694</v>
      </c>
      <c r="Q741" s="1"/>
      <c r="S741" s="1"/>
    </row>
    <row r="742" spans="1:19" x14ac:dyDescent="0.25">
      <c r="A742" s="1"/>
      <c r="B742" s="1">
        <v>43619</v>
      </c>
      <c r="C742" s="2">
        <v>12899.736699863235</v>
      </c>
      <c r="D742">
        <v>14648.088449198416</v>
      </c>
      <c r="E742" s="2">
        <v>60601.259958612529</v>
      </c>
      <c r="F742">
        <v>95962.150508126811</v>
      </c>
      <c r="G742" s="2">
        <v>30493.08969848611</v>
      </c>
      <c r="H742">
        <v>21500</v>
      </c>
      <c r="I742" s="2">
        <v>74094.269138327159</v>
      </c>
      <c r="J742">
        <v>14500.044033213599</v>
      </c>
      <c r="K742" s="3">
        <v>33378.337847654104</v>
      </c>
      <c r="L742">
        <v>101777.7905</v>
      </c>
      <c r="M742" s="1"/>
      <c r="N742" s="3" t="s">
        <v>799</v>
      </c>
      <c r="O742">
        <v>946.47</v>
      </c>
      <c r="P742">
        <v>4.6820000000000004</v>
      </c>
      <c r="Q742" s="1"/>
      <c r="S742" s="1"/>
    </row>
    <row r="743" spans="1:19" x14ac:dyDescent="0.25">
      <c r="A743" s="1"/>
      <c r="B743" s="1">
        <v>43616</v>
      </c>
      <c r="C743" s="2">
        <v>12951.85684814551</v>
      </c>
      <c r="D743">
        <v>14927.099657754572</v>
      </c>
      <c r="E743" s="2">
        <v>61653.88730280679</v>
      </c>
      <c r="F743">
        <v>97086.706959393938</v>
      </c>
      <c r="G743" s="2">
        <v>30913.684039154887</v>
      </c>
      <c r="H743">
        <v>22600</v>
      </c>
      <c r="I743" s="2">
        <v>73615.004784262943</v>
      </c>
      <c r="J743">
        <v>14547.741546480749</v>
      </c>
      <c r="K743" s="3">
        <v>33489.59897381295</v>
      </c>
      <c r="L743">
        <v>101866.67940000001</v>
      </c>
      <c r="M743" s="1"/>
      <c r="N743" s="3" t="s">
        <v>800</v>
      </c>
      <c r="O743">
        <v>959.88</v>
      </c>
      <c r="P743">
        <v>4.7009999999999996</v>
      </c>
      <c r="Q743" s="1"/>
      <c r="S743" s="1"/>
    </row>
    <row r="744" spans="1:19" x14ac:dyDescent="0.25">
      <c r="A744" s="1"/>
      <c r="B744" s="1">
        <v>43615</v>
      </c>
      <c r="C744" s="2">
        <v>13082.157218851198</v>
      </c>
      <c r="D744">
        <v>14880.597789661881</v>
      </c>
      <c r="E744" s="2">
        <v>62105.013307461471</v>
      </c>
      <c r="F744">
        <v>98586.115561083381</v>
      </c>
      <c r="G744" s="2">
        <v>31229.129794656455</v>
      </c>
      <c r="H744">
        <v>22950</v>
      </c>
      <c r="I744" s="2">
        <v>74285.974879952817</v>
      </c>
      <c r="J744">
        <v>14977.0191658851</v>
      </c>
      <c r="K744" s="3">
        <v>33433.968410733527</v>
      </c>
      <c r="L744">
        <v>102222.235</v>
      </c>
      <c r="M744" s="1"/>
      <c r="N744" s="3" t="s">
        <v>801</v>
      </c>
      <c r="O744">
        <v>969.34</v>
      </c>
      <c r="P744">
        <v>4.7080000000000002</v>
      </c>
      <c r="Q744" s="1"/>
      <c r="S744" s="1"/>
    </row>
    <row r="745" spans="1:19" x14ac:dyDescent="0.25">
      <c r="A745" s="1"/>
      <c r="B745" s="1">
        <v>43614</v>
      </c>
      <c r="C745" s="2">
        <v>13056.097144710062</v>
      </c>
      <c r="D745">
        <v>15113.107130125347</v>
      </c>
      <c r="E745" s="2">
        <v>62856.889981885943</v>
      </c>
      <c r="F745">
        <v>99635.701582266032</v>
      </c>
      <c r="G745" s="2">
        <v>30913.684039154887</v>
      </c>
      <c r="H745">
        <v>22750</v>
      </c>
      <c r="I745" s="2">
        <v>73902.563396701458</v>
      </c>
      <c r="J745">
        <v>14977.0191658851</v>
      </c>
      <c r="K745" s="3">
        <v>32877.662779939288</v>
      </c>
      <c r="L745">
        <v>102400.01280000001</v>
      </c>
      <c r="M745" s="1"/>
      <c r="N745" s="3" t="s">
        <v>802</v>
      </c>
      <c r="O745">
        <v>971.54</v>
      </c>
      <c r="P745">
        <v>4.7140000000000004</v>
      </c>
      <c r="Q745" s="1"/>
      <c r="S745" s="1"/>
    </row>
    <row r="746" spans="1:19" x14ac:dyDescent="0.25">
      <c r="A746" s="1"/>
      <c r="B746" s="1">
        <v>43613</v>
      </c>
      <c r="C746" s="2">
        <v>13134.277367133473</v>
      </c>
      <c r="D746">
        <v>14903.84872370823</v>
      </c>
      <c r="E746" s="2">
        <v>62781.702314443493</v>
      </c>
      <c r="F746">
        <v>98960.967711505757</v>
      </c>
      <c r="G746" s="2">
        <v>31439.426964990857</v>
      </c>
      <c r="H746">
        <v>23100</v>
      </c>
      <c r="I746" s="2">
        <v>73135.740430198726</v>
      </c>
      <c r="J746">
        <v>15263.204245487999</v>
      </c>
      <c r="K746" s="3">
        <v>32543.879401462749</v>
      </c>
      <c r="L746">
        <v>101333.34600000001</v>
      </c>
      <c r="M746" s="1"/>
      <c r="N746" s="3" t="s">
        <v>803</v>
      </c>
      <c r="O746">
        <v>972</v>
      </c>
      <c r="P746">
        <v>4.7220000000000004</v>
      </c>
      <c r="Q746" s="1"/>
      <c r="S746" s="1"/>
    </row>
    <row r="747" spans="1:19" x14ac:dyDescent="0.25">
      <c r="A747" s="1"/>
      <c r="B747" s="1">
        <v>43612</v>
      </c>
      <c r="C747" s="2">
        <v>13212.457589556887</v>
      </c>
      <c r="D747">
        <v>14973.601525847267</v>
      </c>
      <c r="E747" s="2">
        <v>63458.391321425523</v>
      </c>
      <c r="F747">
        <v>100460.37631319526</v>
      </c>
      <c r="G747" s="2">
        <v>31719.823192103373</v>
      </c>
      <c r="H747">
        <v>23150</v>
      </c>
      <c r="I747" s="2">
        <v>73135.740430198726</v>
      </c>
      <c r="J747">
        <v>15072.414192419401</v>
      </c>
      <c r="K747" s="3">
        <v>32432.618275303907</v>
      </c>
      <c r="L747">
        <v>102222.235</v>
      </c>
      <c r="M747" s="1"/>
      <c r="N747" s="3" t="s">
        <v>804</v>
      </c>
      <c r="O747">
        <v>975.14</v>
      </c>
      <c r="P747">
        <v>4.7270000000000003</v>
      </c>
      <c r="Q747" s="1"/>
      <c r="S747" s="1"/>
    </row>
    <row r="748" spans="1:19" x14ac:dyDescent="0.25">
      <c r="A748" s="1"/>
      <c r="B748" s="1">
        <v>43609</v>
      </c>
      <c r="C748" s="2">
        <v>13316.697886121439</v>
      </c>
      <c r="D748">
        <v>14950.35059180092</v>
      </c>
      <c r="E748" s="2">
        <v>63533.578988867972</v>
      </c>
      <c r="F748">
        <v>97836.411260238645</v>
      </c>
      <c r="G748" s="2">
        <v>31965.169890826819</v>
      </c>
      <c r="H748">
        <v>23200</v>
      </c>
      <c r="I748" s="2">
        <v>73998.416267514302</v>
      </c>
      <c r="J748">
        <v>14977.0191658851</v>
      </c>
      <c r="K748" s="3">
        <v>32376.987712224483</v>
      </c>
      <c r="L748">
        <v>102222.235</v>
      </c>
      <c r="M748" s="1"/>
      <c r="N748" s="3" t="s">
        <v>805</v>
      </c>
      <c r="O748">
        <v>970.03</v>
      </c>
      <c r="P748">
        <v>4.7290000000000001</v>
      </c>
      <c r="Q748" s="1"/>
      <c r="S748" s="1"/>
    </row>
    <row r="749" spans="1:19" x14ac:dyDescent="0.25">
      <c r="A749" s="1"/>
      <c r="B749" s="1">
        <v>43608</v>
      </c>
      <c r="C749" s="2">
        <v>13577.298627532815</v>
      </c>
      <c r="D749">
        <v>15229.361800357081</v>
      </c>
      <c r="E749" s="2">
        <v>65037.332337716914</v>
      </c>
      <c r="F749">
        <v>99035.938141590246</v>
      </c>
      <c r="G749" s="2">
        <v>32035.268947604949</v>
      </c>
      <c r="H749">
        <v>23650</v>
      </c>
      <c r="I749" s="2">
        <v>75340.356458894094</v>
      </c>
      <c r="J749">
        <v>14786.2291128165</v>
      </c>
      <c r="K749" s="3">
        <v>32376.987712224483</v>
      </c>
      <c r="L749">
        <v>104000.01300000001</v>
      </c>
      <c r="M749" s="1"/>
      <c r="N749" s="3" t="s">
        <v>806</v>
      </c>
      <c r="O749">
        <v>982.71</v>
      </c>
      <c r="P749">
        <v>4.7350000000000003</v>
      </c>
      <c r="Q749" s="1"/>
      <c r="S749" s="1"/>
    </row>
    <row r="750" spans="1:19" x14ac:dyDescent="0.25">
      <c r="A750" s="1"/>
      <c r="B750" s="1">
        <v>43607</v>
      </c>
      <c r="C750" s="2">
        <v>13577.298627532815</v>
      </c>
      <c r="D750">
        <v>15345.616470588815</v>
      </c>
      <c r="E750" s="2">
        <v>65037.332337716914</v>
      </c>
      <c r="F750">
        <v>99035.938141590246</v>
      </c>
      <c r="G750" s="2">
        <v>31719.823192103373</v>
      </c>
      <c r="H750">
        <v>23700</v>
      </c>
      <c r="I750" s="2">
        <v>75052.797846455564</v>
      </c>
      <c r="J750">
        <v>14738.531599549351</v>
      </c>
      <c r="K750" s="3">
        <v>32098.83489682736</v>
      </c>
      <c r="L750">
        <v>104444.4575</v>
      </c>
      <c r="M750" s="1"/>
      <c r="N750" s="3" t="s">
        <v>807</v>
      </c>
      <c r="O750">
        <v>983.78</v>
      </c>
      <c r="P750">
        <v>4.7380000000000004</v>
      </c>
      <c r="Q750" s="1"/>
      <c r="S750" s="1"/>
    </row>
    <row r="751" spans="1:19" x14ac:dyDescent="0.25">
      <c r="A751" s="1"/>
      <c r="B751" s="1">
        <v>43606</v>
      </c>
      <c r="C751" s="2">
        <v>13577.298627532815</v>
      </c>
      <c r="D751">
        <v>15299.114602496116</v>
      </c>
      <c r="E751" s="2">
        <v>65187.70767260182</v>
      </c>
      <c r="F751">
        <v>100085.52416277288</v>
      </c>
      <c r="G751" s="2">
        <v>32175.467061161216</v>
      </c>
      <c r="H751">
        <v>24050</v>
      </c>
      <c r="I751" s="2">
        <v>75915.473683771139</v>
      </c>
      <c r="J751">
        <v>14690.834086282201</v>
      </c>
      <c r="K751" s="3">
        <v>32822.032216859872</v>
      </c>
      <c r="L751">
        <v>104444.4575</v>
      </c>
      <c r="M751" s="1"/>
      <c r="N751" s="3" t="s">
        <v>808</v>
      </c>
      <c r="O751">
        <v>986.29</v>
      </c>
      <c r="P751">
        <v>4.7370000000000001</v>
      </c>
      <c r="Q751" s="1"/>
      <c r="S751" s="1"/>
    </row>
    <row r="752" spans="1:19" x14ac:dyDescent="0.25">
      <c r="A752" s="1"/>
      <c r="B752" s="1">
        <v>43605</v>
      </c>
      <c r="C752" s="2">
        <v>13603.358701673957</v>
      </c>
      <c r="D752">
        <v>15252.612734403425</v>
      </c>
      <c r="E752" s="2">
        <v>65262.89534004427</v>
      </c>
      <c r="F752">
        <v>103084.34136615184</v>
      </c>
      <c r="G752" s="2">
        <v>31719.823192103373</v>
      </c>
      <c r="H752">
        <v>23850</v>
      </c>
      <c r="I752" s="2">
        <v>75340.356458894094</v>
      </c>
      <c r="J752">
        <v>14786.2291128165</v>
      </c>
      <c r="K752" s="3">
        <v>33044.554469177558</v>
      </c>
      <c r="L752">
        <v>104444.4575</v>
      </c>
      <c r="M752" s="1"/>
      <c r="N752" s="3" t="s">
        <v>809</v>
      </c>
      <c r="O752">
        <v>987.13</v>
      </c>
      <c r="P752">
        <v>4.7430000000000003</v>
      </c>
      <c r="Q752" s="1"/>
      <c r="S752" s="1"/>
    </row>
    <row r="753" spans="2:16" x14ac:dyDescent="0.25">
      <c r="B753" s="1">
        <v>43602</v>
      </c>
      <c r="C753" s="2">
        <v>13394.878108544854</v>
      </c>
      <c r="D753">
        <v>14996.852459893613</v>
      </c>
      <c r="E753" s="2">
        <v>65187.70767260182</v>
      </c>
      <c r="F753">
        <v>101659.9031945468</v>
      </c>
      <c r="G753" s="2">
        <v>31159.030737878336</v>
      </c>
      <c r="H753">
        <v>23600</v>
      </c>
      <c r="I753" s="2">
        <v>75148.650717268421</v>
      </c>
      <c r="J753">
        <v>14738.531599549351</v>
      </c>
      <c r="K753" s="3">
        <v>32543.879401462749</v>
      </c>
      <c r="L753">
        <v>103911.1241</v>
      </c>
      <c r="N753" s="3" t="s">
        <v>810</v>
      </c>
      <c r="O753">
        <v>976.48</v>
      </c>
      <c r="P753">
        <v>4.7430000000000003</v>
      </c>
    </row>
    <row r="754" spans="2:16" x14ac:dyDescent="0.25">
      <c r="B754" s="1">
        <v>43601</v>
      </c>
      <c r="C754" s="2">
        <v>13316.697886121439</v>
      </c>
      <c r="D754">
        <v>15020.103393939964</v>
      </c>
      <c r="E754" s="2">
        <v>65413.270674929161</v>
      </c>
      <c r="F754">
        <v>102259.66663522263</v>
      </c>
      <c r="G754" s="2">
        <v>31060.836854802368</v>
      </c>
      <c r="H754">
        <v>23750</v>
      </c>
      <c r="I754" s="2">
        <v>74765.239234017048</v>
      </c>
      <c r="J754">
        <v>14500.044033213599</v>
      </c>
      <c r="K754" s="3">
        <v>32543.879401462749</v>
      </c>
      <c r="L754">
        <v>103911.1241</v>
      </c>
      <c r="N754" s="3" t="s">
        <v>811</v>
      </c>
      <c r="O754">
        <v>975.69</v>
      </c>
      <c r="P754">
        <v>4.7409999999999997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11B2-EDE7-42C8-ABB5-98DD7129D424}">
  <dimension ref="A1:M752"/>
  <sheetViews>
    <sheetView workbookViewId="0">
      <selection activeCell="P7" sqref="P7"/>
    </sheetView>
  </sheetViews>
  <sheetFormatPr defaultRowHeight="15" x14ac:dyDescent="0.25"/>
  <cols>
    <col min="1" max="1" width="10.7109375" bestFit="1" customWidth="1"/>
    <col min="2" max="4" width="7.7109375" bestFit="1" customWidth="1"/>
    <col min="5" max="5" width="7.85546875" bestFit="1" customWidth="1"/>
    <col min="6" max="8" width="7.7109375" bestFit="1" customWidth="1"/>
    <col min="9" max="9" width="7.85546875" bestFit="1" customWidth="1"/>
    <col min="10" max="11" width="7.7109375" bestFit="1" customWidth="1"/>
    <col min="12" max="12" width="7.7109375" customWidth="1"/>
    <col min="13" max="13" width="6.140625" customWidth="1"/>
  </cols>
  <sheetData>
    <row r="1" spans="1:13" x14ac:dyDescent="0.25">
      <c r="A1" t="s">
        <v>54</v>
      </c>
      <c r="B1" s="2" t="s">
        <v>44</v>
      </c>
      <c r="C1" s="1" t="s">
        <v>45</v>
      </c>
      <c r="D1" s="2" t="s">
        <v>46</v>
      </c>
      <c r="E1" s="1" t="s">
        <v>47</v>
      </c>
      <c r="F1" s="2" t="s">
        <v>48</v>
      </c>
      <c r="G1" s="1" t="s">
        <v>49</v>
      </c>
      <c r="H1" s="2" t="s">
        <v>50</v>
      </c>
      <c r="I1" s="1" t="s">
        <v>51</v>
      </c>
      <c r="J1" s="3" t="s">
        <v>52</v>
      </c>
      <c r="K1" s="1" t="s">
        <v>53</v>
      </c>
      <c r="L1" s="1" t="s">
        <v>55</v>
      </c>
      <c r="M1" s="1" t="s">
        <v>56</v>
      </c>
    </row>
    <row r="2" spans="1:13" x14ac:dyDescent="0.25">
      <c r="A2" s="1">
        <v>44697</v>
      </c>
      <c r="B2" s="7">
        <f>('Price data'!C3-'Price data'!C4)/'Price data'!C4</f>
        <v>5.8139534883720929E-2</v>
      </c>
      <c r="C2" s="7">
        <f>('Price data'!D3-'Price data'!D4)/'Price data'!D4</f>
        <v>1.1142061281337047E-2</v>
      </c>
      <c r="D2" s="7">
        <f>('Price data'!E3-'Price data'!E4)/'Price data'!E4</f>
        <v>-3.2352941176470591E-2</v>
      </c>
      <c r="E2" s="7">
        <f>('Price data'!F3-'Price data'!F4)/'Price data'!F4</f>
        <v>-4.5385779122541605E-3</v>
      </c>
      <c r="F2" s="7">
        <f>('Price data'!G3-'Price data'!G4)/'Price data'!G4</f>
        <v>-4.2735042735042739E-3</v>
      </c>
      <c r="G2" s="7">
        <f>('Price data'!H3-'Price data'!H4)/'Price data'!H4</f>
        <v>-3.5502958579881658E-2</v>
      </c>
      <c r="H2" s="7">
        <f>('Price data'!I3-'Price data'!I4)/'Price data'!I4</f>
        <v>-5.5226824457593686E-2</v>
      </c>
      <c r="I2" s="7">
        <f>('Price data'!J3-'Price data'!J4)/'Price data'!J4</f>
        <v>1.3100436681222707E-2</v>
      </c>
      <c r="J2" s="7">
        <f>('Price data'!K3-'Price data'!K4)/'Price data'!K4</f>
        <v>0</v>
      </c>
      <c r="K2" s="7">
        <f>('Price data'!L3-'Price data'!L4)/'Price data'!L4</f>
        <v>-1.282051282051282E-2</v>
      </c>
      <c r="L2" s="7">
        <f>('Price data'!O3-'Price data'!O4)/'Price data'!O4</f>
        <v>-9.1480169432771683E-3</v>
      </c>
      <c r="M2" s="7">
        <f>'Price data'!P3/100</f>
        <v>3.3430000000000001E-2</v>
      </c>
    </row>
    <row r="3" spans="1:13" x14ac:dyDescent="0.25">
      <c r="A3" s="1">
        <v>44694</v>
      </c>
      <c r="B3" s="7">
        <f>('Price data'!C4-'Price data'!C5)/'Price data'!C5</f>
        <v>0</v>
      </c>
      <c r="C3" s="7">
        <f>('Price data'!D4-'Price data'!D5)/'Price data'!D5</f>
        <v>-6.1437908496732023E-2</v>
      </c>
      <c r="D3" s="7">
        <f>('Price data'!E4-'Price data'!E5)/'Price data'!E5</f>
        <v>-1.3062409288824383E-2</v>
      </c>
      <c r="E3" s="7">
        <f>('Price data'!F4-'Price data'!F5)/'Price data'!F5</f>
        <v>-6.0150375939849628E-3</v>
      </c>
      <c r="F3" s="7">
        <f>('Price data'!G4-'Price data'!G5)/'Price data'!G5</f>
        <v>-2.0920502092050208E-2</v>
      </c>
      <c r="G3" s="7">
        <f>('Price data'!H4-'Price data'!H5)/'Price data'!H5</f>
        <v>-6.8870523415977963E-2</v>
      </c>
      <c r="H3" s="7">
        <f>('Price data'!I4-'Price data'!I5)/'Price data'!I5</f>
        <v>-6.9724770642201839E-2</v>
      </c>
      <c r="I3" s="7">
        <f>('Price data'!J4-'Price data'!J5)/'Price data'!J5</f>
        <v>-6.910569105691057E-2</v>
      </c>
      <c r="J3" s="7">
        <f>('Price data'!K4-'Price data'!K5)/'Price data'!K5</f>
        <v>-3.9840637450199202E-3</v>
      </c>
      <c r="K3" s="7">
        <f>('Price data'!L4-'Price data'!L5)/'Price data'!L5</f>
        <v>-1.2658227848101266E-2</v>
      </c>
      <c r="L3" s="7">
        <f>('Price data'!O4-'Price data'!O5)/'Price data'!O5</f>
        <v>-4.5260082012204918E-2</v>
      </c>
      <c r="M3" s="7">
        <f>'Price data'!P4/100</f>
        <v>3.415E-2</v>
      </c>
    </row>
    <row r="4" spans="1:13" x14ac:dyDescent="0.25">
      <c r="A4" s="1">
        <v>44693</v>
      </c>
      <c r="B4" s="7">
        <f>('Price data'!C5-'Price data'!C6)/'Price data'!C6</f>
        <v>-6.8592057761732855E-2</v>
      </c>
      <c r="C4" s="7">
        <f>('Price data'!D5-'Price data'!D6)/'Price data'!D6</f>
        <v>-5.9040590405904057E-2</v>
      </c>
      <c r="D4" s="7">
        <f>('Price data'!E5-'Price data'!E6)/'Price data'!E6</f>
        <v>-2.2695035460992909E-2</v>
      </c>
      <c r="E4" s="7">
        <f>('Price data'!F5-'Price data'!F6)/'Price data'!F6</f>
        <v>-4.3165467625899283E-2</v>
      </c>
      <c r="F4" s="7">
        <f>('Price data'!G5-'Price data'!G6)/'Price data'!G6</f>
        <v>-6.1825318940137389E-2</v>
      </c>
      <c r="G4" s="7">
        <f>('Price data'!H5-'Price data'!H6)/'Price data'!H6</f>
        <v>-6.9230769230769235E-2</v>
      </c>
      <c r="H4" s="7">
        <f>('Price data'!I5-'Price data'!I6)/'Price data'!I6</f>
        <v>-6.8376068376068383E-2</v>
      </c>
      <c r="I4" s="7">
        <f>('Price data'!J5-'Price data'!J6)/'Price data'!J6</f>
        <v>-6.8181818181818177E-2</v>
      </c>
      <c r="J4" s="7">
        <f>('Price data'!K5-'Price data'!K6)/'Price data'!K6</f>
        <v>-4.3202033036848796E-2</v>
      </c>
      <c r="K4" s="7">
        <f>('Price data'!L5-'Price data'!L6)/'Price data'!L6</f>
        <v>-1.8633540372670808E-2</v>
      </c>
      <c r="L4" s="7">
        <f>('Price data'!O5-'Price data'!O6)/'Price data'!O6</f>
        <v>-4.8166388788579637E-2</v>
      </c>
      <c r="M4" s="7">
        <f>'Price data'!P5/100</f>
        <v>3.388E-2</v>
      </c>
    </row>
    <row r="5" spans="1:13" x14ac:dyDescent="0.25">
      <c r="A5" s="1">
        <v>44692</v>
      </c>
      <c r="B5" s="7">
        <f>('Price data'!C6-'Price data'!C7)/'Price data'!C7</f>
        <v>-7.1684587813620072E-3</v>
      </c>
      <c r="C5" s="7">
        <f>('Price data'!D6-'Price data'!D7)/'Price data'!D7</f>
        <v>-1.0948905109489052E-2</v>
      </c>
      <c r="D5" s="7">
        <f>('Price data'!E6-'Price data'!E7)/'Price data'!E7</f>
        <v>8.5836909871244635E-3</v>
      </c>
      <c r="E5" s="7">
        <f>('Price data'!F6-'Price data'!F7)/'Price data'!F7</f>
        <v>-1.5580736543909348E-2</v>
      </c>
      <c r="F5" s="7">
        <f>('Price data'!G6-'Price data'!G7)/'Price data'!G7</f>
        <v>3.556910569105691E-2</v>
      </c>
      <c r="G5" s="7">
        <f>('Price data'!H6-'Price data'!H7)/'Price data'!H7</f>
        <v>7.7519379844961239E-3</v>
      </c>
      <c r="H5" s="7">
        <f>('Price data'!I6-'Price data'!I7)/'Price data'!I7</f>
        <v>-2.5000000000000001E-2</v>
      </c>
      <c r="I5" s="7">
        <f>('Price data'!J6-'Price data'!J7)/'Price data'!J7</f>
        <v>-7.5187969924812026E-3</v>
      </c>
      <c r="J5" s="7">
        <f>('Price data'!K6-'Price data'!K7)/'Price data'!K7</f>
        <v>-3.7974683544303796E-3</v>
      </c>
      <c r="K5" s="7">
        <f>('Price data'!L6-'Price data'!L7)/'Price data'!L7</f>
        <v>1.2437810945273632E-3</v>
      </c>
      <c r="L5" s="7">
        <f>('Price data'!O6-'Price data'!O7)/'Price data'!O7</f>
        <v>6.1612913200779461E-3</v>
      </c>
      <c r="M5" s="7">
        <f>'Price data'!P6/100</f>
        <v>3.3020000000000001E-2</v>
      </c>
    </row>
    <row r="6" spans="1:13" x14ac:dyDescent="0.25">
      <c r="A6" s="1">
        <v>44691</v>
      </c>
      <c r="B6" s="7">
        <f>('Price data'!C7-'Price data'!C8)/'Price data'!C8</f>
        <v>3.9106145251396648E-2</v>
      </c>
      <c r="C6" s="7">
        <f>('Price data'!D7-'Price data'!D8)/'Price data'!D8</f>
        <v>2.8785982478097622E-2</v>
      </c>
      <c r="D6" s="7">
        <f>('Price data'!E7-'Price data'!E8)/'Price data'!E8</f>
        <v>2.7941176470588237E-2</v>
      </c>
      <c r="E6" s="7">
        <f>('Price data'!F7-'Price data'!F8)/'Price data'!F8</f>
        <v>8.5714285714285719E-3</v>
      </c>
      <c r="F6" s="7">
        <f>('Price data'!G7-'Price data'!G8)/'Price data'!G8</f>
        <v>4.6808510638297871E-2</v>
      </c>
      <c r="G6" s="7">
        <f>('Price data'!H7-'Price data'!H8)/'Price data'!H8</f>
        <v>2.5906735751295338E-3</v>
      </c>
      <c r="H6" s="7">
        <f>('Price data'!I7-'Price data'!I8)/'Price data'!I8</f>
        <v>1.0101010101010102E-2</v>
      </c>
      <c r="I6" s="7">
        <f>('Price data'!J7-'Price data'!J8)/'Price data'!J8</f>
        <v>2.7027027027027029E-2</v>
      </c>
      <c r="J6" s="7">
        <f>('Price data'!K7-'Price data'!K8)/'Price data'!K8</f>
        <v>6.369426751592357E-3</v>
      </c>
      <c r="K6" s="7">
        <f>('Price data'!L7-'Price data'!L8)/'Price data'!L8</f>
        <v>1.643489254108723E-2</v>
      </c>
      <c r="L6" s="7">
        <f>('Price data'!O7-'Price data'!O8)/'Price data'!O8</f>
        <v>1.8856035664214534E-2</v>
      </c>
      <c r="M6" s="7">
        <f>'Price data'!P7/100</f>
        <v>3.2349999999999997E-2</v>
      </c>
    </row>
    <row r="7" spans="1:13" x14ac:dyDescent="0.25">
      <c r="A7" s="1">
        <v>44690</v>
      </c>
      <c r="B7" s="7">
        <f>('Price data'!C8-'Price data'!C9)/'Price data'!C9</f>
        <v>-6.9324090121317156E-2</v>
      </c>
      <c r="C7" s="7">
        <f>('Price data'!D8-'Price data'!D9)/'Price data'!D9</f>
        <v>-4.4258373205741629E-2</v>
      </c>
      <c r="D7" s="7">
        <f>('Price data'!E8-'Price data'!E9)/'Price data'!E9</f>
        <v>-1.0189228529839884E-2</v>
      </c>
      <c r="E7" s="7">
        <f>('Price data'!F8-'Price data'!F9)/'Price data'!F9</f>
        <v>-2.8490028490028491E-3</v>
      </c>
      <c r="F7" s="7">
        <f>('Price data'!G8-'Price data'!G9)/'Price data'!G9</f>
        <v>-6.1876247504990017E-2</v>
      </c>
      <c r="G7" s="7">
        <f>('Price data'!H8-'Price data'!H9)/'Price data'!H9</f>
        <v>-6.9879518072289162E-2</v>
      </c>
      <c r="H7" s="7">
        <f>('Price data'!I8-'Price data'!I9)/'Price data'!I9</f>
        <v>-6.8965517241379309E-2</v>
      </c>
      <c r="I7" s="7">
        <f>('Price data'!J8-'Price data'!J9)/'Price data'!J9</f>
        <v>-6.83453237410072E-2</v>
      </c>
      <c r="J7" s="7">
        <f>('Price data'!K8-'Price data'!K9)/'Price data'!K9</f>
        <v>-2.8465346534653466E-2</v>
      </c>
      <c r="K7" s="7">
        <f>('Price data'!L8-'Price data'!L9)/'Price data'!L9</f>
        <v>-8.771929824561403E-3</v>
      </c>
      <c r="L7" s="7">
        <f>('Price data'!O8-'Price data'!O9)/'Price data'!O9</f>
        <v>-4.4867068895475752E-2</v>
      </c>
      <c r="M7" s="7">
        <f>'Price data'!P8/100</f>
        <v>3.2390000000000002E-2</v>
      </c>
    </row>
    <row r="8" spans="1:13" x14ac:dyDescent="0.25">
      <c r="A8" s="1">
        <v>44687</v>
      </c>
      <c r="B8" s="7">
        <f>('Price data'!C9-'Price data'!C10)/'Price data'!C10</f>
        <v>-6.9354838709677416E-2</v>
      </c>
      <c r="C8" s="7">
        <f>('Price data'!D9-'Price data'!D10)/'Price data'!D10</f>
        <v>-5.945303210463734E-3</v>
      </c>
      <c r="D8" s="7">
        <f>('Price data'!E9-'Price data'!E10)/'Price data'!E10</f>
        <v>-1.4534883720930232E-3</v>
      </c>
      <c r="E8" s="7">
        <f>('Price data'!F9-'Price data'!F10)/'Price data'!F10</f>
        <v>-2.6352288488210817E-2</v>
      </c>
      <c r="F8" s="7">
        <f>('Price data'!G9-'Price data'!G10)/'Price data'!G10</f>
        <v>-4.2979942693409739E-2</v>
      </c>
      <c r="G8" s="7">
        <f>('Price data'!H9-'Price data'!H10)/'Price data'!H10</f>
        <v>-2.5821596244131457E-2</v>
      </c>
      <c r="H8" s="7">
        <f>('Price data'!I9-'Price data'!I10)/'Price data'!I10</f>
        <v>-3.1250000000000002E-3</v>
      </c>
      <c r="I8" s="7">
        <f>('Price data'!J9-'Price data'!J10)/'Price data'!J10</f>
        <v>-1.7667844522968199E-2</v>
      </c>
      <c r="J8" s="7">
        <f>('Price data'!K9-'Price data'!K10)/'Price data'!K10</f>
        <v>-4.9261083743842365E-3</v>
      </c>
      <c r="K8" s="7">
        <f>('Price data'!L9-'Price data'!L10)/'Price data'!L10</f>
        <v>-2.5000000000000001E-3</v>
      </c>
      <c r="L8" s="7">
        <f>('Price data'!O9-'Price data'!O10)/'Price data'!O10</f>
        <v>-2.3091395478731274E-2</v>
      </c>
      <c r="M8" s="7">
        <f>'Price data'!P9/100</f>
        <v>3.1910000000000001E-2</v>
      </c>
    </row>
    <row r="9" spans="1:13" x14ac:dyDescent="0.25">
      <c r="A9" s="1">
        <v>44686</v>
      </c>
      <c r="B9" s="7">
        <f>('Price data'!C10-'Price data'!C11)/'Price data'!C11</f>
        <v>-3.125E-2</v>
      </c>
      <c r="C9" s="7">
        <f>('Price data'!D10-'Price data'!D11)/'Price data'!D11</f>
        <v>1.1904761904761906E-3</v>
      </c>
      <c r="D9" s="7">
        <f>('Price data'!E10-'Price data'!E11)/'Price data'!E11</f>
        <v>6.6666666666666666E-2</v>
      </c>
      <c r="E9" s="7">
        <f>('Price data'!F10-'Price data'!F11)/'Price data'!F11</f>
        <v>-5.5172413793103444E-3</v>
      </c>
      <c r="F9" s="7">
        <f>('Price data'!G10-'Price data'!G11)/'Price data'!G11</f>
        <v>1.9138755980861245E-3</v>
      </c>
      <c r="G9" s="7">
        <f>('Price data'!H10-'Price data'!H11)/'Price data'!H11</f>
        <v>1.4285714285714285E-2</v>
      </c>
      <c r="H9" s="7">
        <f>('Price data'!I10-'Price data'!I11)/'Price data'!I11</f>
        <v>1.5873015873015872E-2</v>
      </c>
      <c r="I9" s="7">
        <f>('Price data'!J10-'Price data'!J11)/'Price data'!J11</f>
        <v>7.1174377224199285E-3</v>
      </c>
      <c r="J9" s="7">
        <f>('Price data'!K10-'Price data'!K11)/'Price data'!K11</f>
        <v>8.6956521739130436E-3</v>
      </c>
      <c r="K9" s="7">
        <f>('Price data'!L10-'Price data'!L11)/'Price data'!L11</f>
        <v>3.7641154328732747E-3</v>
      </c>
      <c r="L9" s="7">
        <f>('Price data'!O10-'Price data'!O11)/'Price data'!O11</f>
        <v>8.897588753447816E-3</v>
      </c>
      <c r="M9" s="7">
        <f>'Price data'!P10/100</f>
        <v>3.159E-2</v>
      </c>
    </row>
    <row r="10" spans="1:13" x14ac:dyDescent="0.25">
      <c r="A10" s="1">
        <v>44685</v>
      </c>
      <c r="B10" s="7">
        <f>('Price data'!C11-'Price data'!C12)/'Price data'!C12</f>
        <v>-4.6199701937406856E-2</v>
      </c>
      <c r="C10" s="7">
        <f>('Price data'!D11-'Price data'!D12)/'Price data'!D12</f>
        <v>-3.0023094688221709E-2</v>
      </c>
      <c r="D10" s="7">
        <f>('Price data'!E11-'Price data'!E12)/'Price data'!E12</f>
        <v>-7.6923076923076927E-3</v>
      </c>
      <c r="E10" s="7">
        <f>('Price data'!F11-'Price data'!F12)/'Price data'!F12</f>
        <v>-2.2911051212938006E-2</v>
      </c>
      <c r="F10" s="7">
        <f>('Price data'!G11-'Price data'!G12)/'Price data'!G12</f>
        <v>-4.7619047619047623E-3</v>
      </c>
      <c r="G10" s="7">
        <f>('Price data'!H11-'Price data'!H12)/'Price data'!H12</f>
        <v>-4.5454545454545456E-2</v>
      </c>
      <c r="H10" s="7">
        <f>('Price data'!I11-'Price data'!I12)/'Price data'!I12</f>
        <v>1.4492753623188406E-2</v>
      </c>
      <c r="I10" s="7">
        <f>('Price data'!J11-'Price data'!J12)/'Price data'!J12</f>
        <v>6.8441064638783272E-2</v>
      </c>
      <c r="J10" s="7">
        <f>('Price data'!K11-'Price data'!K12)/'Price data'!K12</f>
        <v>-1.8292682926829267E-2</v>
      </c>
      <c r="K10" s="7">
        <f>('Price data'!L11-'Price data'!L12)/'Price data'!L12</f>
        <v>-3.7499999999999999E-3</v>
      </c>
      <c r="L10" s="7">
        <f>('Price data'!O11-'Price data'!O12)/'Price data'!O12</f>
        <v>-1.3257243195785697E-2</v>
      </c>
      <c r="M10" s="7">
        <f>'Price data'!P11/100</f>
        <v>3.1370000000000002E-2</v>
      </c>
    </row>
    <row r="11" spans="1:13" x14ac:dyDescent="0.25">
      <c r="A11" s="1">
        <v>44680</v>
      </c>
      <c r="B11" s="7">
        <f>('Price data'!C12-'Price data'!C13)/'Price data'!C13</f>
        <v>1.4925373134328358E-3</v>
      </c>
      <c r="C11" s="7">
        <f>('Price data'!D12-'Price data'!D13)/'Price data'!D13</f>
        <v>4.6403712296983757E-3</v>
      </c>
      <c r="D11" s="7">
        <f>('Price data'!E12-'Price data'!E13)/'Price data'!E13</f>
        <v>7.7519379844961239E-3</v>
      </c>
      <c r="E11" s="7">
        <f>('Price data'!F12-'Price data'!F13)/'Price data'!F13</f>
        <v>-1.3458950201884253E-3</v>
      </c>
      <c r="F11" s="7">
        <f>('Price data'!G12-'Price data'!G13)/'Price data'!G13</f>
        <v>-4.7393364928909956E-3</v>
      </c>
      <c r="G11" s="7">
        <f>('Price data'!H12-'Price data'!H13)/'Price data'!H13</f>
        <v>4.0189125295508277E-2</v>
      </c>
      <c r="H11" s="7">
        <f>('Price data'!I12-'Price data'!I13)/'Price data'!I13</f>
        <v>3.5000000000000003E-2</v>
      </c>
      <c r="I11" s="7">
        <f>('Price data'!J12-'Price data'!J13)/'Price data'!J13</f>
        <v>2.734375E-2</v>
      </c>
      <c r="J11" s="7">
        <f>('Price data'!K12-'Price data'!K13)/'Price data'!K13</f>
        <v>3.6719706242350062E-3</v>
      </c>
      <c r="K11" s="7">
        <f>('Price data'!L12-'Price data'!L13)/'Price data'!L13</f>
        <v>2.6957637997432605E-2</v>
      </c>
      <c r="L11" s="7">
        <f>('Price data'!O12-'Price data'!O13)/'Price data'!O13</f>
        <v>1.17025292563231E-2</v>
      </c>
      <c r="M11" s="7">
        <f>'Price data'!P12/100</f>
        <v>3.1030000000000002E-2</v>
      </c>
    </row>
    <row r="12" spans="1:13" x14ac:dyDescent="0.25">
      <c r="A12" s="1">
        <v>44679</v>
      </c>
      <c r="B12" s="7">
        <f>('Price data'!C13-'Price data'!C14)/'Price data'!C14</f>
        <v>-2.616279069767442E-2</v>
      </c>
      <c r="C12" s="7">
        <f>('Price data'!D13-'Price data'!D14)/'Price data'!D14</f>
        <v>1.411764705882353E-2</v>
      </c>
      <c r="D12" s="7">
        <f>('Price data'!E13-'Price data'!E14)/'Price data'!E14</f>
        <v>-7.6923076923076927E-3</v>
      </c>
      <c r="E12" s="7">
        <f>('Price data'!F13-'Price data'!F14)/'Price data'!F14</f>
        <v>-9.3333333333333341E-3</v>
      </c>
      <c r="F12" s="7">
        <f>('Price data'!G13-'Price data'!G14)/'Price data'!G14</f>
        <v>2.4271844660194174E-2</v>
      </c>
      <c r="G12" s="7">
        <f>('Price data'!H13-'Price data'!H14)/'Price data'!H14</f>
        <v>1.6826923076923076E-2</v>
      </c>
      <c r="H12" s="7">
        <f>('Price data'!I13-'Price data'!I14)/'Price data'!I14</f>
        <v>-2.4390243902439025E-2</v>
      </c>
      <c r="I12" s="7">
        <f>('Price data'!J13-'Price data'!J14)/'Price data'!J14</f>
        <v>-1.1583011583011582E-2</v>
      </c>
      <c r="J12" s="7">
        <f>('Price data'!K13-'Price data'!K14)/'Price data'!K14</f>
        <v>4.9200492004920051E-3</v>
      </c>
      <c r="K12" s="7">
        <f>('Price data'!L13-'Price data'!L14)/'Price data'!L14</f>
        <v>-1.2820512820512821E-3</v>
      </c>
      <c r="L12" s="7">
        <f>('Price data'!O13-'Price data'!O14)/'Price data'!O14</f>
        <v>-2.0535246016679144E-3</v>
      </c>
      <c r="M12" s="7">
        <f>'Price data'!P13/100</f>
        <v>3.1269999999999999E-2</v>
      </c>
    </row>
    <row r="13" spans="1:13" x14ac:dyDescent="0.25">
      <c r="A13" s="1">
        <v>44678</v>
      </c>
      <c r="B13" s="7">
        <f>('Price data'!C14-'Price data'!C15)/'Price data'!C15</f>
        <v>-2.8985507246376812E-3</v>
      </c>
      <c r="C13" s="7">
        <f>('Price data'!D14-'Price data'!D15)/'Price data'!D15</f>
        <v>3.1553398058252427E-2</v>
      </c>
      <c r="D13" s="7">
        <f>('Price data'!E14-'Price data'!E15)/'Price data'!E15</f>
        <v>0</v>
      </c>
      <c r="E13" s="7">
        <f>('Price data'!F14-'Price data'!F15)/'Price data'!F15</f>
        <v>-1.1857707509881422E-2</v>
      </c>
      <c r="F13" s="7">
        <f>('Price data'!G14-'Price data'!G15)/'Price data'!G15</f>
        <v>-1.2464046021093002E-2</v>
      </c>
      <c r="G13" s="7">
        <f>('Price data'!H14-'Price data'!H15)/'Price data'!H15</f>
        <v>2.4096385542168677E-3</v>
      </c>
      <c r="H13" s="7">
        <f>('Price data'!I14-'Price data'!I15)/'Price data'!I15</f>
        <v>-6.462035541195477E-3</v>
      </c>
      <c r="I13" s="7">
        <f>('Price data'!J14-'Price data'!J15)/'Price data'!J15</f>
        <v>-3.8461538461538464E-3</v>
      </c>
      <c r="J13" s="7">
        <f>('Price data'!K14-'Price data'!K15)/'Price data'!K15</f>
        <v>3.7037037037037038E-3</v>
      </c>
      <c r="K13" s="7">
        <f>('Price data'!L14-'Price data'!L15)/'Price data'!L15</f>
        <v>0</v>
      </c>
      <c r="L13" s="7">
        <f>('Price data'!O14-'Price data'!O15)/'Price data'!O15</f>
        <v>9.2668525504346882E-3</v>
      </c>
      <c r="M13" s="7">
        <f>'Price data'!P14/100</f>
        <v>3.1280000000000002E-2</v>
      </c>
    </row>
    <row r="14" spans="1:13" x14ac:dyDescent="0.25">
      <c r="A14" s="1">
        <v>44677</v>
      </c>
      <c r="B14" s="7">
        <f>('Price data'!C15-'Price data'!C16)/'Price data'!C16</f>
        <v>2.8315946348733235E-2</v>
      </c>
      <c r="C14" s="7">
        <f>('Price data'!D15-'Price data'!D16)/'Price data'!D16</f>
        <v>1.1042944785276074E-2</v>
      </c>
      <c r="D14" s="7">
        <f>('Price data'!E15-'Price data'!E16)/'Price data'!E16</f>
        <v>3.1746031746031744E-2</v>
      </c>
      <c r="E14" s="7">
        <f>('Price data'!F15-'Price data'!F16)/'Price data'!F16</f>
        <v>3.2653061224489799E-2</v>
      </c>
      <c r="F14" s="7">
        <f>('Price data'!G15-'Price data'!G16)/'Price data'!G16</f>
        <v>8.7040618955512572E-3</v>
      </c>
      <c r="G14" s="7">
        <f>('Price data'!H15-'Price data'!H16)/'Price data'!H16</f>
        <v>1.0962241169305725E-2</v>
      </c>
      <c r="H14" s="7">
        <f>('Price data'!I15-'Price data'!I16)/'Price data'!I16</f>
        <v>5.6313993174061432E-2</v>
      </c>
      <c r="I14" s="7">
        <f>('Price data'!J15-'Price data'!J16)/'Price data'!J16</f>
        <v>4.4176706827309238E-2</v>
      </c>
      <c r="J14" s="7">
        <f>('Price data'!K15-'Price data'!K16)/'Price data'!K16</f>
        <v>1.1235955056179775E-2</v>
      </c>
      <c r="K14" s="7">
        <f>('Price data'!L15-'Price data'!L16)/'Price data'!L16</f>
        <v>2.3622047244094488E-2</v>
      </c>
      <c r="L14" s="7">
        <f>('Price data'!O15-'Price data'!O16)/'Price data'!O16</f>
        <v>2.3205077350257716E-2</v>
      </c>
      <c r="M14" s="7">
        <f>'Price data'!P15/100</f>
        <v>3.1230000000000001E-2</v>
      </c>
    </row>
    <row r="15" spans="1:13" x14ac:dyDescent="0.25">
      <c r="A15" s="1">
        <v>44676</v>
      </c>
      <c r="B15" s="7">
        <f>('Price data'!C16-'Price data'!C17)/'Price data'!C17</f>
        <v>-6.9348127600554782E-2</v>
      </c>
      <c r="C15" s="7">
        <f>('Price data'!D16-'Price data'!D17)/'Price data'!D17</f>
        <v>-6.9634703196347028E-2</v>
      </c>
      <c r="D15" s="7">
        <f>('Price data'!E16-'Price data'!E17)/'Price data'!E17</f>
        <v>-2.6275115919629059E-2</v>
      </c>
      <c r="E15" s="7">
        <f>('Price data'!F16-'Price data'!F17)/'Price data'!F17</f>
        <v>-3.1620553359683792E-2</v>
      </c>
      <c r="F15" s="7">
        <f>('Price data'!G16-'Price data'!G17)/'Price data'!G17</f>
        <v>-6.9306930693069313E-2</v>
      </c>
      <c r="G15" s="7">
        <f>('Price data'!H16-'Price data'!H17)/'Price data'!H17</f>
        <v>-6.9160997732426302E-2</v>
      </c>
      <c r="H15" s="7">
        <f>('Price data'!I16-'Price data'!I17)/'Price data'!I17</f>
        <v>-6.9841269841269843E-2</v>
      </c>
      <c r="I15" s="7">
        <f>('Price data'!J16-'Price data'!J17)/'Price data'!J17</f>
        <v>-6.741573033707865E-2</v>
      </c>
      <c r="J15" s="7">
        <f>('Price data'!K16-'Price data'!K17)/'Price data'!K17</f>
        <v>-1.1111111111111112E-2</v>
      </c>
      <c r="K15" s="7">
        <f>('Price data'!L16-'Price data'!L17)/'Price data'!L17</f>
        <v>-1.9305019305019305E-2</v>
      </c>
      <c r="L15" s="7">
        <f>('Price data'!O16-'Price data'!O17)/'Price data'!O17</f>
        <v>-4.952763498473782E-2</v>
      </c>
      <c r="M15" s="7">
        <f>'Price data'!P16/100</f>
        <v>3.1629999999999998E-2</v>
      </c>
    </row>
    <row r="16" spans="1:13" x14ac:dyDescent="0.25">
      <c r="A16" s="1">
        <v>44673</v>
      </c>
      <c r="B16" s="7">
        <f>('Price data'!C17-'Price data'!C18)/'Price data'!C18</f>
        <v>0</v>
      </c>
      <c r="C16" s="7">
        <f>('Price data'!D17-'Price data'!D18)/'Price data'!D18</f>
        <v>1.0380622837370242E-2</v>
      </c>
      <c r="D16" s="7">
        <f>('Price data'!E17-'Price data'!E18)/'Price data'!E18</f>
        <v>1.0937499999999999E-2</v>
      </c>
      <c r="E16" s="7">
        <f>('Price data'!F17-'Price data'!F18)/'Price data'!F18</f>
        <v>1.2E-2</v>
      </c>
      <c r="F16" s="7">
        <f>('Price data'!G17-'Price data'!G18)/'Price data'!G18</f>
        <v>-8.0357142857142849E-3</v>
      </c>
      <c r="G16" s="7">
        <f>('Price data'!H17-'Price data'!H18)/'Price data'!H18</f>
        <v>1.1467889908256881E-2</v>
      </c>
      <c r="H16" s="7">
        <f>('Price data'!I17-'Price data'!I18)/'Price data'!I18</f>
        <v>-5.2631578947368418E-2</v>
      </c>
      <c r="I16" s="7">
        <f>('Price data'!J17-'Price data'!J18)/'Price data'!J18</f>
        <v>3.7593984962406013E-3</v>
      </c>
      <c r="J16" s="7">
        <f>('Price data'!K17-'Price data'!K18)/'Price data'!K18</f>
        <v>1.1235955056179775E-2</v>
      </c>
      <c r="K16" s="7">
        <f>('Price data'!L17-'Price data'!L18)/'Price data'!L18</f>
        <v>2.5806451612903226E-3</v>
      </c>
      <c r="L16" s="7">
        <f>('Price data'!O17-'Price data'!O18)/'Price data'!O18</f>
        <v>6.5829325431867973E-3</v>
      </c>
      <c r="M16" s="7">
        <f>'Price data'!P17/100</f>
        <v>3.1829999999999997E-2</v>
      </c>
    </row>
    <row r="17" spans="1:13" x14ac:dyDescent="0.25">
      <c r="A17" s="1">
        <v>44672</v>
      </c>
      <c r="B17" s="7">
        <f>('Price data'!C18-'Price data'!C19)/'Price data'!C19</f>
        <v>2.4147727272727272E-2</v>
      </c>
      <c r="C17" s="7">
        <f>('Price data'!D18-'Price data'!D19)/'Price data'!D19</f>
        <v>3.472222222222222E-3</v>
      </c>
      <c r="D17" s="7">
        <f>('Price data'!E18-'Price data'!E19)/'Price data'!E19</f>
        <v>-4.1916167664670656E-2</v>
      </c>
      <c r="E17" s="7">
        <f>('Price data'!F18-'Price data'!F19)/'Price data'!F19</f>
        <v>-7.9365079365079361E-3</v>
      </c>
      <c r="F17" s="7">
        <f>('Price data'!G18-'Price data'!G19)/'Price data'!G19</f>
        <v>0</v>
      </c>
      <c r="G17" s="7">
        <f>('Price data'!H18-'Price data'!H19)/'Price data'!H19</f>
        <v>1.2775842044134728E-2</v>
      </c>
      <c r="H17" s="7">
        <f>('Price data'!I18-'Price data'!I19)/'Price data'!I19</f>
        <v>3.90625E-2</v>
      </c>
      <c r="I17" s="7">
        <f>('Price data'!J18-'Price data'!J19)/'Price data'!J19</f>
        <v>1.9157088122605363E-2</v>
      </c>
      <c r="J17" s="7">
        <f>('Price data'!K18-'Price data'!K19)/'Price data'!K19</f>
        <v>-1.5970515970515971E-2</v>
      </c>
      <c r="K17" s="7">
        <f>('Price data'!L18-'Price data'!L19)/'Price data'!L19</f>
        <v>-2.269861286254729E-2</v>
      </c>
      <c r="L17" s="7">
        <f>('Price data'!O18-'Price data'!O19)/'Price data'!O19</f>
        <v>-1.04786527240164E-2</v>
      </c>
      <c r="M17" s="7">
        <f>'Price data'!P18/100</f>
        <v>3.1809999999999998E-2</v>
      </c>
    </row>
    <row r="18" spans="1:13" x14ac:dyDescent="0.25">
      <c r="A18" s="1">
        <v>44671</v>
      </c>
      <c r="B18" s="7">
        <f>('Price data'!C19-'Price data'!C20)/'Price data'!C20</f>
        <v>5.7142857142857143E-3</v>
      </c>
      <c r="C18" s="7">
        <f>('Price data'!D19-'Price data'!D20)/'Price data'!D20</f>
        <v>-2.3094688221709007E-3</v>
      </c>
      <c r="D18" s="7">
        <f>('Price data'!E19-'Price data'!E20)/'Price data'!E20</f>
        <v>-3.0478955007256895E-2</v>
      </c>
      <c r="E18" s="7">
        <f>('Price data'!F19-'Price data'!F20)/'Price data'!F20</f>
        <v>-5.263157894736842E-3</v>
      </c>
      <c r="F18" s="7">
        <f>('Price data'!G19-'Price data'!G20)/'Price data'!G20</f>
        <v>0</v>
      </c>
      <c r="G18" s="7">
        <f>('Price data'!H19-'Price data'!H20)/'Price data'!H20</f>
        <v>-1.4874141876430207E-2</v>
      </c>
      <c r="H18" s="7">
        <f>('Price data'!I19-'Price data'!I20)/'Price data'!I20</f>
        <v>-2.5875190258751901E-2</v>
      </c>
      <c r="I18" s="7">
        <f>('Price data'!J19-'Price data'!J20)/'Price data'!J20</f>
        <v>-3.3333333333333333E-2</v>
      </c>
      <c r="J18" s="7">
        <f>('Price data'!K19-'Price data'!K20)/'Price data'!K20</f>
        <v>-7.3170731707317077E-3</v>
      </c>
      <c r="K18" s="7">
        <f>('Price data'!L19-'Price data'!L20)/'Price data'!L20</f>
        <v>6.3451776649746192E-3</v>
      </c>
      <c r="L18" s="7">
        <f>('Price data'!O19-'Price data'!O20)/'Price data'!O20</f>
        <v>-1.5450247075971429E-2</v>
      </c>
      <c r="M18" s="7">
        <f>'Price data'!P19/100</f>
        <v>3.1920000000000004E-2</v>
      </c>
    </row>
    <row r="19" spans="1:13" x14ac:dyDescent="0.25">
      <c r="A19" s="1">
        <v>44670</v>
      </c>
      <c r="B19" s="7">
        <f>('Price data'!C20-'Price data'!C21)/'Price data'!C21</f>
        <v>-6.6666666666666666E-2</v>
      </c>
      <c r="C19" s="7">
        <f>('Price data'!D20-'Price data'!D21)/'Price data'!D21</f>
        <v>1.5240328253223915E-2</v>
      </c>
      <c r="D19" s="7">
        <f>('Price data'!E20-'Price data'!E21)/'Price data'!E21</f>
        <v>-1.2893982808022923E-2</v>
      </c>
      <c r="E19" s="7">
        <f>('Price data'!F20-'Price data'!F21)/'Price data'!F21</f>
        <v>-1.2987012987012988E-2</v>
      </c>
      <c r="F19" s="7">
        <f>('Price data'!G20-'Price data'!G21)/'Price data'!G21</f>
        <v>-3.0303030303030304E-2</v>
      </c>
      <c r="G19" s="7">
        <f>('Price data'!H20-'Price data'!H21)/'Price data'!H21</f>
        <v>-2.564102564102564E-2</v>
      </c>
      <c r="H19" s="7">
        <f>('Price data'!I20-'Price data'!I21)/'Price data'!I21</f>
        <v>-1.6467065868263474E-2</v>
      </c>
      <c r="I19" s="7">
        <f>('Price data'!J20-'Price data'!J21)/'Price data'!J21</f>
        <v>-6.8965517241379309E-2</v>
      </c>
      <c r="J19" s="7">
        <f>('Price data'!K20-'Price data'!K21)/'Price data'!K21</f>
        <v>-2.4330900243309003E-3</v>
      </c>
      <c r="K19" s="7">
        <f>('Price data'!L20-'Price data'!L21)/'Price data'!L21</f>
        <v>-8.8050314465408803E-3</v>
      </c>
      <c r="L19" s="7">
        <f>('Price data'!O20-'Price data'!O21)/'Price data'!O21</f>
        <v>-1.8253525059332587E-2</v>
      </c>
      <c r="M19" s="7">
        <f>'Price data'!P20/100</f>
        <v>3.1669999999999997E-2</v>
      </c>
    </row>
    <row r="20" spans="1:13" x14ac:dyDescent="0.25">
      <c r="A20" s="1">
        <v>44669</v>
      </c>
      <c r="B20" s="7">
        <f>('Price data'!C21-'Price data'!C22)/'Price data'!C22</f>
        <v>-6.25E-2</v>
      </c>
      <c r="C20" s="7">
        <f>('Price data'!D21-'Price data'!D22)/'Price data'!D22</f>
        <v>-3.5067873303167421E-2</v>
      </c>
      <c r="D20" s="7">
        <f>('Price data'!E21-'Price data'!E22)/'Price data'!E22</f>
        <v>-1.8284106891701828E-2</v>
      </c>
      <c r="E20" s="7">
        <f>('Price data'!F21-'Price data'!F22)/'Price data'!F22</f>
        <v>6.5359477124183009E-3</v>
      </c>
      <c r="F20" s="7">
        <f>('Price data'!G21-'Price data'!G22)/'Price data'!G22</f>
        <v>4.3478260869565218E-3</v>
      </c>
      <c r="G20" s="7">
        <f>('Price data'!H21-'Price data'!H22)/'Price data'!H22</f>
        <v>-1.6447368421052631E-2</v>
      </c>
      <c r="H20" s="7">
        <f>('Price data'!I21-'Price data'!I22)/'Price data'!I22</f>
        <v>0</v>
      </c>
      <c r="I20" s="7">
        <f>('Price data'!J21-'Price data'!J22)/'Price data'!J22</f>
        <v>-1.3605442176870748E-2</v>
      </c>
      <c r="J20" s="7">
        <f>('Price data'!K21-'Price data'!K22)/'Price data'!K22</f>
        <v>-2.2592152199762187E-2</v>
      </c>
      <c r="K20" s="7">
        <f>('Price data'!L21-'Price data'!L22)/'Price data'!L22</f>
        <v>-1.4869888475836431E-2</v>
      </c>
      <c r="L20" s="7">
        <f>('Price data'!O21-'Price data'!O22)/'Price data'!O22</f>
        <v>-1.7798376480912707E-2</v>
      </c>
      <c r="M20" s="7">
        <f>'Price data'!P21/100</f>
        <v>3.1709999999999995E-2</v>
      </c>
    </row>
    <row r="21" spans="1:13" x14ac:dyDescent="0.25">
      <c r="A21" s="1">
        <v>44666</v>
      </c>
      <c r="B21" s="7">
        <f>('Price data'!C22-'Price data'!C23)/'Price data'!C23</f>
        <v>-4.7619047619047616E-2</v>
      </c>
      <c r="C21" s="7">
        <f>('Price data'!D22-'Price data'!D23)/'Price data'!D23</f>
        <v>-1.5590200445434299E-2</v>
      </c>
      <c r="D21" s="7">
        <f>('Price data'!E22-'Price data'!E23)/'Price data'!E23</f>
        <v>-1.6597510373443983E-2</v>
      </c>
      <c r="E21" s="7">
        <f>('Price data'!F22-'Price data'!F23)/'Price data'!F23</f>
        <v>2.6212319790301442E-3</v>
      </c>
      <c r="F21" s="7">
        <f>('Price data'!G22-'Price data'!G23)/'Price data'!G23</f>
        <v>-1.3722126929674099E-2</v>
      </c>
      <c r="G21" s="7">
        <f>('Price data'!H22-'Price data'!H23)/'Price data'!H23</f>
        <v>-3.5940803382663845E-2</v>
      </c>
      <c r="H21" s="7">
        <f>('Price data'!I22-'Price data'!I23)/'Price data'!I23</f>
        <v>6.88E-2</v>
      </c>
      <c r="I21" s="7">
        <f>('Price data'!J22-'Price data'!J23)/'Price data'!J23</f>
        <v>-5.4662379421221867E-2</v>
      </c>
      <c r="J21" s="7">
        <f>('Price data'!K22-'Price data'!K23)/'Price data'!K23</f>
        <v>-1.0588235294117647E-2</v>
      </c>
      <c r="K21" s="7">
        <f>('Price data'!L22-'Price data'!L23)/'Price data'!L23</f>
        <v>-1.2239902080783354E-2</v>
      </c>
      <c r="L21" s="7">
        <f>('Price data'!O22-'Price data'!O23)/'Price data'!O23</f>
        <v>-9.2112056082384233E-3</v>
      </c>
      <c r="M21" s="7">
        <f>'Price data'!P22/100</f>
        <v>3.1649999999999998E-2</v>
      </c>
    </row>
    <row r="22" spans="1:13" x14ac:dyDescent="0.25">
      <c r="A22" s="1">
        <v>44665</v>
      </c>
      <c r="B22" s="7">
        <f>('Price data'!C23-'Price data'!C24)/'Price data'!C24</f>
        <v>-1.2925969447708578E-2</v>
      </c>
      <c r="C22" s="7">
        <f>('Price data'!D23-'Price data'!D24)/'Price data'!D24</f>
        <v>-6.6371681415929203E-3</v>
      </c>
      <c r="D22" s="7">
        <f>('Price data'!E23-'Price data'!E24)/'Price data'!E24</f>
        <v>-1.094391244870041E-2</v>
      </c>
      <c r="E22" s="7">
        <f>('Price data'!F23-'Price data'!F24)/'Price data'!F24</f>
        <v>-1.1658031088082901E-2</v>
      </c>
      <c r="F22" s="7">
        <f>('Price data'!G23-'Price data'!G24)/'Price data'!G24</f>
        <v>1.3032145960034752E-2</v>
      </c>
      <c r="G22" s="7">
        <f>('Price data'!H23-'Price data'!H24)/'Price data'!H24</f>
        <v>-1.4583333333333334E-2</v>
      </c>
      <c r="H22" s="7">
        <f>('Price data'!I23-'Price data'!I24)/'Price data'!I24</f>
        <v>-1.2638230647709321E-2</v>
      </c>
      <c r="I22" s="7">
        <f>('Price data'!J23-'Price data'!J24)/'Price data'!J24</f>
        <v>-9.5541401273885346E-3</v>
      </c>
      <c r="J22" s="7">
        <f>('Price data'!K23-'Price data'!K24)/'Price data'!K24</f>
        <v>-1.7341040462427744E-2</v>
      </c>
      <c r="K22" s="7">
        <f>('Price data'!L23-'Price data'!L24)/'Price data'!L24</f>
        <v>-6.082725060827251E-3</v>
      </c>
      <c r="L22" s="7">
        <f>('Price data'!O23-'Price data'!O24)/'Price data'!O24</f>
        <v>-3.4389385323586206E-3</v>
      </c>
      <c r="M22" s="7">
        <f>'Price data'!P23/100</f>
        <v>3.1120000000000002E-2</v>
      </c>
    </row>
    <row r="23" spans="1:13" x14ac:dyDescent="0.25">
      <c r="A23" s="1">
        <v>44664</v>
      </c>
      <c r="B23" s="7">
        <f>('Price data'!C24-'Price data'!C25)/'Price data'!C25</f>
        <v>1.7942583732057416E-2</v>
      </c>
      <c r="C23" s="7">
        <f>('Price data'!D24-'Price data'!D25)/'Price data'!D25</f>
        <v>2.2172949002217295E-3</v>
      </c>
      <c r="D23" s="7">
        <f>('Price data'!E24-'Price data'!E25)/'Price data'!E25</f>
        <v>1.3698630136986301E-3</v>
      </c>
      <c r="E23" s="7">
        <f>('Price data'!F24-'Price data'!F25)/'Price data'!F25</f>
        <v>5.208333333333333E-3</v>
      </c>
      <c r="F23" s="7">
        <f>('Price data'!G24-'Price data'!G25)/'Price data'!G25</f>
        <v>4.8269581056466303E-2</v>
      </c>
      <c r="G23" s="7">
        <f>('Price data'!H24-'Price data'!H25)/'Price data'!H25</f>
        <v>0</v>
      </c>
      <c r="H23" s="7">
        <f>('Price data'!I24-'Price data'!I25)/'Price data'!I25</f>
        <v>5.5E-2</v>
      </c>
      <c r="I23" s="7">
        <f>('Price data'!J24-'Price data'!J25)/'Price data'!J25</f>
        <v>6.41025641025641E-3</v>
      </c>
      <c r="J23" s="7">
        <f>('Price data'!K24-'Price data'!K25)/'Price data'!K25</f>
        <v>1.7647058823529412E-2</v>
      </c>
      <c r="K23" s="7">
        <f>('Price data'!L24-'Price data'!L25)/'Price data'!L25</f>
        <v>1.107011070110701E-2</v>
      </c>
      <c r="L23" s="7">
        <f>('Price data'!O24-'Price data'!O25)/'Price data'!O25</f>
        <v>1.5083319017351002E-2</v>
      </c>
      <c r="M23" s="7">
        <f>'Price data'!P24/100</f>
        <v>3.134E-2</v>
      </c>
    </row>
    <row r="24" spans="1:13" x14ac:dyDescent="0.25">
      <c r="A24" s="1">
        <v>44663</v>
      </c>
      <c r="B24" s="7">
        <f>('Price data'!C25-'Price data'!C26)/'Price data'!C26</f>
        <v>-2.7906976744186046E-2</v>
      </c>
      <c r="C24" s="7">
        <f>('Price data'!D25-'Price data'!D26)/'Price data'!D26</f>
        <v>-2.8017241379310345E-2</v>
      </c>
      <c r="D24" s="7">
        <f>('Price data'!E25-'Price data'!E26)/'Price data'!E26</f>
        <v>-2.7962716378162451E-2</v>
      </c>
      <c r="E24" s="7">
        <f>('Price data'!F25-'Price data'!F26)/'Price data'!F26</f>
        <v>-6.4683053040103496E-3</v>
      </c>
      <c r="F24" s="7">
        <f>('Price data'!G25-'Price data'!G26)/'Price data'!G26</f>
        <v>1.1981566820276499E-2</v>
      </c>
      <c r="G24" s="7">
        <f>('Price data'!H25-'Price data'!H26)/'Price data'!H26</f>
        <v>-1.7400204708290685E-2</v>
      </c>
      <c r="H24" s="7">
        <f>('Price data'!I25-'Price data'!I26)/'Price data'!I26</f>
        <v>-5.5118110236220472E-2</v>
      </c>
      <c r="I24" s="7">
        <f>('Price data'!J25-'Price data'!J26)/'Price data'!J26</f>
        <v>-3.7037037037037035E-2</v>
      </c>
      <c r="J24" s="7">
        <f>('Price data'!K25-'Price data'!K26)/'Price data'!K26</f>
        <v>-4.6838407494145199E-3</v>
      </c>
      <c r="K24" s="7">
        <f>('Price data'!L25-'Price data'!L26)/'Price data'!L26</f>
        <v>-4.8959608323133411E-3</v>
      </c>
      <c r="L24" s="7">
        <f>('Price data'!O25-'Price data'!O26)/'Price data'!O26</f>
        <v>-1.8049932523616734E-2</v>
      </c>
      <c r="M24" s="7">
        <f>'Price data'!P25/100</f>
        <v>3.1489999999999997E-2</v>
      </c>
    </row>
    <row r="25" spans="1:13" x14ac:dyDescent="0.25">
      <c r="A25" s="1">
        <v>44659</v>
      </c>
      <c r="B25" s="7">
        <f>('Price data'!C26-'Price data'!C27)/'Price data'!C27</f>
        <v>-2.383654937570942E-2</v>
      </c>
      <c r="C25" s="7">
        <f>('Price data'!D26-'Price data'!D27)/'Price data'!D27</f>
        <v>-3.22234156820623E-3</v>
      </c>
      <c r="D25" s="7">
        <f>('Price data'!E26-'Price data'!E27)/'Price data'!E27</f>
        <v>1.3333333333333333E-3</v>
      </c>
      <c r="E25" s="7">
        <f>('Price data'!F26-'Price data'!F27)/'Price data'!F27</f>
        <v>-1.5286624203821656E-2</v>
      </c>
      <c r="F25" s="7">
        <f>('Price data'!G26-'Price data'!G27)/'Price data'!G27</f>
        <v>-4.2365401588702563E-2</v>
      </c>
      <c r="G25" s="7">
        <f>('Price data'!H26-'Price data'!H27)/'Price data'!H27</f>
        <v>-9.1277890466531439E-3</v>
      </c>
      <c r="H25" s="7">
        <f>('Price data'!I26-'Price data'!I27)/'Price data'!I27</f>
        <v>-1.3975155279503106E-2</v>
      </c>
      <c r="I25" s="7">
        <f>('Price data'!J26-'Price data'!J27)/'Price data'!J27</f>
        <v>-2.7027027027027029E-2</v>
      </c>
      <c r="J25" s="7">
        <f>('Price data'!K26-'Price data'!K27)/'Price data'!K27</f>
        <v>9.4562647754137114E-3</v>
      </c>
      <c r="K25" s="7">
        <f>('Price data'!L26-'Price data'!L27)/'Price data'!L27</f>
        <v>2.7672955974842768E-2</v>
      </c>
      <c r="L25" s="7">
        <f>('Price data'!O26-'Price data'!O27)/'Price data'!O27</f>
        <v>-1.354544546876554E-2</v>
      </c>
      <c r="M25" s="7">
        <f>'Price data'!P26/100</f>
        <v>2.8730000000000002E-2</v>
      </c>
    </row>
    <row r="26" spans="1:13" x14ac:dyDescent="0.25">
      <c r="A26" s="1">
        <v>44658</v>
      </c>
      <c r="B26" s="7">
        <f>('Price data'!C27-'Price data'!C28)/'Price data'!C28</f>
        <v>-1.2331838565022421E-2</v>
      </c>
      <c r="C26" s="7">
        <f>('Price data'!D27-'Price data'!D28)/'Price data'!D28</f>
        <v>-1.4814814814814815E-2</v>
      </c>
      <c r="D26" s="7">
        <f>('Price data'!E27-'Price data'!E28)/'Price data'!E28</f>
        <v>-1.7038007863695939E-2</v>
      </c>
      <c r="E26" s="7">
        <f>('Price data'!F27-'Price data'!F28)/'Price data'!F28</f>
        <v>-1.0088272383354351E-2</v>
      </c>
      <c r="F26" s="7">
        <f>('Price data'!G27-'Price data'!G28)/'Price data'!G28</f>
        <v>2.6548672566371681E-3</v>
      </c>
      <c r="G26" s="7">
        <f>('Price data'!H27-'Price data'!H28)/'Price data'!H28</f>
        <v>-1.2024048096192385E-2</v>
      </c>
      <c r="H26" s="7">
        <f>('Price data'!I27-'Price data'!I28)/'Price data'!I28</f>
        <v>-1.2269938650306749E-2</v>
      </c>
      <c r="I26" s="7">
        <f>('Price data'!J27-'Price data'!J28)/'Price data'!J28</f>
        <v>1.524390243902439E-2</v>
      </c>
      <c r="J26" s="7">
        <f>('Price data'!K27-'Price data'!K28)/'Price data'!K28</f>
        <v>-1.9698725376593278E-2</v>
      </c>
      <c r="K26" s="7">
        <f>('Price data'!L27-'Price data'!L28)/'Price data'!L28</f>
        <v>-1.2422360248447204E-2</v>
      </c>
      <c r="L26" s="7">
        <f>('Price data'!O27-'Price data'!O28)/'Price data'!O28</f>
        <v>-1.3493991726311761E-2</v>
      </c>
      <c r="M26" s="7">
        <f>'Price data'!P27/100</f>
        <v>2.802E-2</v>
      </c>
    </row>
    <row r="27" spans="1:13" x14ac:dyDescent="0.25">
      <c r="A27" s="1">
        <v>44657</v>
      </c>
      <c r="B27" s="7">
        <f>('Price data'!C28-'Price data'!C29)/'Price data'!C29</f>
        <v>6.7720090293453723E-3</v>
      </c>
      <c r="C27" s="7">
        <f>('Price data'!D28-'Price data'!D29)/'Price data'!D29</f>
        <v>2.4945770065075923E-2</v>
      </c>
      <c r="D27" s="7">
        <f>('Price data'!E28-'Price data'!E29)/'Price data'!E29</f>
        <v>-1.3089005235602095E-3</v>
      </c>
      <c r="E27" s="7">
        <f>('Price data'!F28-'Price data'!F29)/'Price data'!F29</f>
        <v>-1.3681592039800995E-2</v>
      </c>
      <c r="F27" s="7">
        <f>('Price data'!G28-'Price data'!G29)/'Price data'!G29</f>
        <v>3.669724770642202E-2</v>
      </c>
      <c r="G27" s="7">
        <f>('Price data'!H28-'Price data'!H29)/'Price data'!H29</f>
        <v>1.7329255861365953E-2</v>
      </c>
      <c r="H27" s="7">
        <f>('Price data'!I28-'Price data'!I29)/'Price data'!I29</f>
        <v>2.1943573667711599E-2</v>
      </c>
      <c r="I27" s="7">
        <f>('Price data'!J28-'Price data'!J29)/'Price data'!J29</f>
        <v>3.0581039755351682E-3</v>
      </c>
      <c r="J27" s="7">
        <f>('Price data'!K28-'Price data'!K29)/'Price data'!K29</f>
        <v>-1.596351197263398E-2</v>
      </c>
      <c r="K27" s="7">
        <f>('Price data'!L28-'Price data'!L29)/'Price data'!L29</f>
        <v>-2.187120291616039E-2</v>
      </c>
      <c r="L27" s="7">
        <f>('Price data'!O28-'Price data'!O29)/'Price data'!O29</f>
        <v>1.8881206291981858E-3</v>
      </c>
      <c r="M27" s="7">
        <f>'Price data'!P28/100</f>
        <v>2.8410000000000001E-2</v>
      </c>
    </row>
    <row r="28" spans="1:13" x14ac:dyDescent="0.25">
      <c r="A28" s="1">
        <v>44656</v>
      </c>
      <c r="B28" s="7">
        <f>('Price data'!C29-'Price data'!C30)/'Price data'!C30</f>
        <v>-1.5555555555555555E-2</v>
      </c>
      <c r="C28" s="7">
        <f>('Price data'!D29-'Price data'!D30)/'Price data'!D30</f>
        <v>5.4525627044711015E-3</v>
      </c>
      <c r="D28" s="7">
        <f>('Price data'!E29-'Price data'!E30)/'Price data'!E30</f>
        <v>1.3106159895150721E-3</v>
      </c>
      <c r="E28" s="7">
        <f>('Price data'!F29-'Price data'!F30)/'Price data'!F30</f>
        <v>-2.1897810218978103E-2</v>
      </c>
      <c r="F28" s="7">
        <f>('Price data'!G29-'Price data'!G30)/'Price data'!G30</f>
        <v>-2.7447392497712718E-3</v>
      </c>
      <c r="G28" s="7">
        <f>('Price data'!H29-'Price data'!H30)/'Price data'!H30</f>
        <v>-1.2084592145015106E-2</v>
      </c>
      <c r="H28" s="7">
        <f>('Price data'!I29-'Price data'!I30)/'Price data'!I30</f>
        <v>3.1446540880503146E-3</v>
      </c>
      <c r="I28" s="7">
        <f>('Price data'!J29-'Price data'!J30)/'Price data'!J30</f>
        <v>9.2592592592592587E-3</v>
      </c>
      <c r="J28" s="7">
        <f>('Price data'!K29-'Price data'!K30)/'Price data'!K30</f>
        <v>1.3872832369942197E-2</v>
      </c>
      <c r="K28" s="7">
        <f>('Price data'!L29-'Price data'!L30)/'Price data'!L30</f>
        <v>-4.8367593712212815E-3</v>
      </c>
      <c r="L28" s="7">
        <f>('Price data'!O29-'Price data'!O30)/'Price data'!O30</f>
        <v>-3.0628976192038256E-3</v>
      </c>
      <c r="M28" s="7">
        <f>'Price data'!P29/100</f>
        <v>2.538E-2</v>
      </c>
    </row>
    <row r="29" spans="1:13" x14ac:dyDescent="0.25">
      <c r="A29" s="1">
        <v>44655</v>
      </c>
      <c r="B29" s="7">
        <f>('Price data'!C30-'Price data'!C31)/'Price data'!C31</f>
        <v>4.8951048951048952E-2</v>
      </c>
      <c r="C29" s="7">
        <f>('Price data'!D30-'Price data'!D31)/'Price data'!D31</f>
        <v>3.2822757111597373E-3</v>
      </c>
      <c r="D29" s="7">
        <f>('Price data'!E30-'Price data'!E31)/'Price data'!E31</f>
        <v>1.3123359580052493E-3</v>
      </c>
      <c r="E29" s="7">
        <f>('Price data'!F30-'Price data'!F31)/'Price data'!F31</f>
        <v>6.1199510403916772E-3</v>
      </c>
      <c r="F29" s="7">
        <f>('Price data'!G30-'Price data'!G31)/'Price data'!G31</f>
        <v>-1.5315315315315315E-2</v>
      </c>
      <c r="G29" s="7">
        <f>('Price data'!H30-'Price data'!H31)/'Price data'!H31</f>
        <v>-1.2922465208747515E-2</v>
      </c>
      <c r="H29" s="7">
        <f>('Price data'!I30-'Price data'!I31)/'Price data'!I31</f>
        <v>3.1545741324921135E-3</v>
      </c>
      <c r="I29" s="7">
        <f>('Price data'!J30-'Price data'!J31)/'Price data'!J31</f>
        <v>1.2500000000000001E-2</v>
      </c>
      <c r="J29" s="7">
        <f>('Price data'!K30-'Price data'!K31)/'Price data'!K31</f>
        <v>4.7215496368038741E-2</v>
      </c>
      <c r="K29" s="7">
        <f>('Price data'!L30-'Price data'!L31)/'Price data'!L31</f>
        <v>7.3081607795371494E-3</v>
      </c>
      <c r="L29" s="7">
        <f>('Price data'!O30-'Price data'!O31)/'Price data'!O31</f>
        <v>5.4469678984991098E-3</v>
      </c>
      <c r="M29" s="7">
        <f>'Price data'!P30/100</f>
        <v>2.5070000000000002E-2</v>
      </c>
    </row>
    <row r="30" spans="1:13" x14ac:dyDescent="0.25">
      <c r="A30" s="1">
        <v>44652</v>
      </c>
      <c r="B30" s="7">
        <f>('Price data'!C31-'Price data'!C32)/'Price data'!C32</f>
        <v>2.1428571428571429E-2</v>
      </c>
      <c r="C30" s="7">
        <f>('Price data'!D31-'Price data'!D32)/'Price data'!D32</f>
        <v>1.3303769401330377E-2</v>
      </c>
      <c r="D30" s="7">
        <f>('Price data'!E31-'Price data'!E32)/'Price data'!E32</f>
        <v>5.2770448548812663E-3</v>
      </c>
      <c r="E30" s="7">
        <f>('Price data'!F31-'Price data'!F32)/'Price data'!F32</f>
        <v>9.8887515451174281E-3</v>
      </c>
      <c r="F30" s="7">
        <f>('Price data'!G31-'Price data'!G32)/'Price data'!G32</f>
        <v>3.7383177570093455E-2</v>
      </c>
      <c r="G30" s="7">
        <f>('Price data'!H31-'Price data'!H32)/'Price data'!H32</f>
        <v>1.5136226034308779E-2</v>
      </c>
      <c r="H30" s="7">
        <f>('Price data'!I31-'Price data'!I32)/'Price data'!I32</f>
        <v>3.0894308943089432E-2</v>
      </c>
      <c r="I30" s="7">
        <f>('Price data'!J31-'Price data'!J32)/'Price data'!J32</f>
        <v>9.4637223974763408E-3</v>
      </c>
      <c r="J30" s="7">
        <f>('Price data'!K31-'Price data'!K32)/'Price data'!K32</f>
        <v>3.1210986267166042E-2</v>
      </c>
      <c r="K30" s="7">
        <f>('Price data'!L31-'Price data'!L32)/'Price data'!L32</f>
        <v>1.1083743842364532E-2</v>
      </c>
      <c r="L30" s="7">
        <f>('Price data'!O31-'Price data'!O32)/'Price data'!O32</f>
        <v>1.6278524277049868E-2</v>
      </c>
      <c r="M30" s="7">
        <f>'Price data'!P31/100</f>
        <v>2.5009999999999998E-2</v>
      </c>
    </row>
    <row r="31" spans="1:13" x14ac:dyDescent="0.25">
      <c r="A31" s="1">
        <v>44651</v>
      </c>
      <c r="B31" s="7">
        <f>('Price data'!C32-'Price data'!C33)/'Price data'!C33</f>
        <v>-7.0921985815602835E-3</v>
      </c>
      <c r="C31" s="7">
        <f>('Price data'!D32-'Price data'!D33)/'Price data'!D33</f>
        <v>-8.7912087912087912E-3</v>
      </c>
      <c r="D31" s="7">
        <f>('Price data'!E32-'Price data'!E33)/'Price data'!E33</f>
        <v>0</v>
      </c>
      <c r="E31" s="7">
        <f>('Price data'!F32-'Price data'!F33)/'Price data'!F33</f>
        <v>6.1679790026246718E-2</v>
      </c>
      <c r="F31" s="7">
        <f>('Price data'!G32-'Price data'!G33)/'Price data'!G33</f>
        <v>9.433962264150943E-3</v>
      </c>
      <c r="G31" s="7">
        <f>('Price data'!H32-'Price data'!H33)/'Price data'!H33</f>
        <v>8.1383519837232958E-3</v>
      </c>
      <c r="H31" s="7">
        <f>('Price data'!I32-'Price data'!I33)/'Price data'!I33</f>
        <v>-3.2414910858995136E-3</v>
      </c>
      <c r="I31" s="7">
        <f>('Price data'!J32-'Price data'!J33)/'Price data'!J33</f>
        <v>-6.269592476489028E-3</v>
      </c>
      <c r="J31" s="7">
        <f>('Price data'!K32-'Price data'!K33)/'Price data'!K33</f>
        <v>1.25E-3</v>
      </c>
      <c r="K31" s="7">
        <f>('Price data'!L32-'Price data'!L33)/'Price data'!L33</f>
        <v>1.2330456226880395E-3</v>
      </c>
      <c r="L31" s="7">
        <f>('Price data'!O32-'Price data'!O33)/'Price data'!O33</f>
        <v>1.1002945300602478E-3</v>
      </c>
      <c r="M31" s="7">
        <f>'Price data'!P32/100</f>
        <v>2.479E-2</v>
      </c>
    </row>
    <row r="32" spans="1:13" x14ac:dyDescent="0.25">
      <c r="A32" s="1">
        <v>44650</v>
      </c>
      <c r="B32" s="7">
        <f>('Price data'!C33-'Price data'!C34)/'Price data'!C34</f>
        <v>-8.2063305978898014E-3</v>
      </c>
      <c r="C32" s="7">
        <f>('Price data'!D33-'Price data'!D34)/'Price data'!D34</f>
        <v>-7.6335877862595417E-3</v>
      </c>
      <c r="D32" s="7">
        <f>('Price data'!E33-'Price data'!E34)/'Price data'!E34</f>
        <v>-9.1503267973856214E-3</v>
      </c>
      <c r="E32" s="7">
        <f>('Price data'!F33-'Price data'!F34)/'Price data'!F34</f>
        <v>9.2715231788079479E-3</v>
      </c>
      <c r="F32" s="7">
        <f>('Price data'!G33-'Price data'!G34)/'Price data'!G34</f>
        <v>1.0486177311725452E-2</v>
      </c>
      <c r="G32" s="7">
        <f>('Price data'!H33-'Price data'!H34)/'Price data'!H34</f>
        <v>5.1124744376278121E-3</v>
      </c>
      <c r="H32" s="7">
        <f>('Price data'!I33-'Price data'!I34)/'Price data'!I34</f>
        <v>4.8859934853420191E-3</v>
      </c>
      <c r="I32" s="7">
        <f>('Price data'!J33-'Price data'!J34)/'Price data'!J34</f>
        <v>-1.8461538461538463E-2</v>
      </c>
      <c r="J32" s="7">
        <f>('Price data'!K33-'Price data'!K34)/'Price data'!K34</f>
        <v>-3.0303030303030304E-2</v>
      </c>
      <c r="K32" s="7">
        <f>('Price data'!L33-'Price data'!L34)/'Price data'!L34</f>
        <v>3.7128712871287127E-3</v>
      </c>
      <c r="L32" s="7">
        <f>('Price data'!O33-'Price data'!O34)/'Price data'!O34</f>
        <v>-4.8405619057792972E-3</v>
      </c>
      <c r="M32" s="7">
        <f>'Price data'!P33/100</f>
        <v>2.4980000000000002E-2</v>
      </c>
    </row>
    <row r="33" spans="1:13" x14ac:dyDescent="0.25">
      <c r="A33" s="1">
        <v>44649</v>
      </c>
      <c r="B33" s="7">
        <f>('Price data'!C34-'Price data'!C35)/'Price data'!C35</f>
        <v>9.4674556213017753E-3</v>
      </c>
      <c r="C33" s="7">
        <f>('Price data'!D34-'Price data'!D35)/'Price data'!D35</f>
        <v>-1.0893246187363835E-3</v>
      </c>
      <c r="D33" s="7">
        <f>('Price data'!E34-'Price data'!E35)/'Price data'!E35</f>
        <v>2.1361815754339118E-2</v>
      </c>
      <c r="E33" s="7">
        <f>('Price data'!F34-'Price data'!F35)/'Price data'!F35</f>
        <v>2.8610354223433242E-2</v>
      </c>
      <c r="F33" s="7">
        <f>('Price data'!G34-'Price data'!G35)/'Price data'!G35</f>
        <v>6.931702344546381E-2</v>
      </c>
      <c r="G33" s="7">
        <f>('Price data'!H34-'Price data'!H35)/'Price data'!H35</f>
        <v>2.0491803278688526E-3</v>
      </c>
      <c r="H33" s="7">
        <f>('Price data'!I34-'Price data'!I35)/'Price data'!I35</f>
        <v>4.957264957264957E-2</v>
      </c>
      <c r="I33" s="7">
        <f>('Price data'!J34-'Price data'!J35)/'Price data'!J35</f>
        <v>1.2461059190031152E-2</v>
      </c>
      <c r="J33" s="7">
        <f>('Price data'!K34-'Price data'!K35)/'Price data'!K35</f>
        <v>0</v>
      </c>
      <c r="K33" s="7">
        <f>('Price data'!L34-'Price data'!L35)/'Price data'!L35</f>
        <v>3.7267080745341614E-3</v>
      </c>
      <c r="L33" s="7">
        <f>('Price data'!O34-'Price data'!O35)/'Price data'!O35</f>
        <v>9.8302296417157233E-3</v>
      </c>
      <c r="M33" s="7">
        <f>'Price data'!P34/100</f>
        <v>2.5019999999999997E-2</v>
      </c>
    </row>
    <row r="34" spans="1:13" x14ac:dyDescent="0.25">
      <c r="A34" s="1">
        <v>44648</v>
      </c>
      <c r="B34" s="7">
        <f>('Price data'!C35-'Price data'!C36)/'Price data'!C36</f>
        <v>-2.7617951668584578E-2</v>
      </c>
      <c r="C34" s="7">
        <f>('Price data'!D35-'Price data'!D36)/'Price data'!D36</f>
        <v>-1.0775862068965518E-2</v>
      </c>
      <c r="D34" s="7">
        <f>('Price data'!E35-'Price data'!E36)/'Price data'!E36</f>
        <v>-1.3175230566534914E-2</v>
      </c>
      <c r="E34" s="7">
        <f>('Price data'!F35-'Price data'!F36)/'Price data'!F36</f>
        <v>-2.3936170212765957E-2</v>
      </c>
      <c r="F34" s="7">
        <f>('Price data'!G35-'Price data'!G36)/'Price data'!G36</f>
        <v>2.5078369905956112E-2</v>
      </c>
      <c r="G34" s="7">
        <f>('Price data'!H35-'Price data'!H36)/'Price data'!H36</f>
        <v>-9.1370558375634525E-3</v>
      </c>
      <c r="H34" s="7">
        <f>('Price data'!I35-'Price data'!I36)/'Price data'!I36</f>
        <v>0</v>
      </c>
      <c r="I34" s="7">
        <f>('Price data'!J35-'Price data'!J36)/'Price data'!J36</f>
        <v>-3.313253012048193E-2</v>
      </c>
      <c r="J34" s="7">
        <f>('Price data'!K35-'Price data'!K36)/'Price data'!K36</f>
        <v>-1.3157894736842105E-2</v>
      </c>
      <c r="K34" s="7">
        <f>('Price data'!L35-'Price data'!L36)/'Price data'!L36</f>
        <v>-6.1728395061728392E-3</v>
      </c>
      <c r="L34" s="7">
        <f>('Price data'!O35-'Price data'!O36)/'Price data'!O36</f>
        <v>-1.0223556890223515E-2</v>
      </c>
      <c r="M34" s="7">
        <f>'Price data'!P35/100</f>
        <v>2.5190000000000001E-2</v>
      </c>
    </row>
    <row r="35" spans="1:13" x14ac:dyDescent="0.25">
      <c r="A35" s="1">
        <v>44645</v>
      </c>
      <c r="B35" s="7">
        <f>('Price data'!C36-'Price data'!C37)/'Price data'!C37</f>
        <v>-7.9908675799086754E-3</v>
      </c>
      <c r="C35" s="7">
        <f>('Price data'!D36-'Price data'!D37)/'Price data'!D37</f>
        <v>0</v>
      </c>
      <c r="D35" s="7">
        <f>('Price data'!E36-'Price data'!E37)/'Price data'!E37</f>
        <v>2.6420079260237781E-3</v>
      </c>
      <c r="E35" s="7">
        <f>('Price data'!F36-'Price data'!F37)/'Price data'!F37</f>
        <v>-5.2910052910052907E-3</v>
      </c>
      <c r="F35" s="7">
        <f>('Price data'!G36-'Price data'!G37)/'Price data'!G37</f>
        <v>-3.1250000000000002E-3</v>
      </c>
      <c r="G35" s="7">
        <f>('Price data'!H36-'Price data'!H37)/'Price data'!H37</f>
        <v>-1.0141987829614604E-3</v>
      </c>
      <c r="H35" s="7">
        <f>('Price data'!I36-'Price data'!I37)/'Price data'!I37</f>
        <v>-5.1020408163265302E-3</v>
      </c>
      <c r="I35" s="7">
        <f>('Price data'!J36-'Price data'!J37)/'Price data'!J37</f>
        <v>-1.1904761904761904E-2</v>
      </c>
      <c r="J35" s="7">
        <f>('Price data'!K36-'Price data'!K37)/'Price data'!K37</f>
        <v>9.6618357487922701E-3</v>
      </c>
      <c r="K35" s="7">
        <f>('Price data'!L36-'Price data'!L37)/'Price data'!L37</f>
        <v>0</v>
      </c>
      <c r="L35" s="7">
        <f>('Price data'!O36-'Price data'!O37)/'Price data'!O37</f>
        <v>1.6018581554603947E-4</v>
      </c>
      <c r="M35" s="7">
        <f>'Price data'!P36/100</f>
        <v>2.4929999999999997E-2</v>
      </c>
    </row>
    <row r="36" spans="1:13" x14ac:dyDescent="0.25">
      <c r="A36" s="1">
        <v>44644</v>
      </c>
      <c r="B36" s="7">
        <f>('Price data'!C37-'Price data'!C38)/'Price data'!C38</f>
        <v>-9.0497737556561094E-3</v>
      </c>
      <c r="C36" s="7">
        <f>('Price data'!D37-'Price data'!D38)/'Price data'!D38</f>
        <v>-8.5470085470085479E-3</v>
      </c>
      <c r="D36" s="7">
        <f>('Price data'!E37-'Price data'!E38)/'Price data'!E38</f>
        <v>-1.9430051813471502E-2</v>
      </c>
      <c r="E36" s="7">
        <f>('Price data'!F37-'Price data'!F38)/'Price data'!F38</f>
        <v>-6.5703022339027592E-3</v>
      </c>
      <c r="F36" s="7">
        <f>('Price data'!G37-'Price data'!G38)/'Price data'!G38</f>
        <v>-5.1813471502590676E-3</v>
      </c>
      <c r="G36" s="7">
        <f>('Price data'!H37-'Price data'!H38)/'Price data'!H38</f>
        <v>-6.0483870967741934E-3</v>
      </c>
      <c r="H36" s="7">
        <f>('Price data'!I37-'Price data'!I38)/'Price data'!I38</f>
        <v>-3.3898305084745762E-3</v>
      </c>
      <c r="I36" s="7">
        <f>('Price data'!J37-'Price data'!J38)/'Price data'!J38</f>
        <v>-5.9171597633136093E-3</v>
      </c>
      <c r="J36" s="7">
        <f>('Price data'!K37-'Price data'!K38)/'Price data'!K38</f>
        <v>-1.1933174224343675E-2</v>
      </c>
      <c r="K36" s="7">
        <f>('Price data'!L37-'Price data'!L38)/'Price data'!L38</f>
        <v>-4.9140049140049139E-3</v>
      </c>
      <c r="L36" s="7">
        <f>('Price data'!O37-'Price data'!O38)/'Price data'!O38</f>
        <v>-2.715763409081784E-3</v>
      </c>
      <c r="M36" s="7">
        <f>'Price data'!P37/100</f>
        <v>2.511E-2</v>
      </c>
    </row>
    <row r="37" spans="1:13" x14ac:dyDescent="0.25">
      <c r="A37" s="1">
        <v>44643</v>
      </c>
      <c r="B37" s="7">
        <f>('Price data'!C38-'Price data'!C39)/'Price data'!C39</f>
        <v>-3.3821871476888386E-3</v>
      </c>
      <c r="C37" s="7">
        <f>('Price data'!D38-'Price data'!D39)/'Price data'!D39</f>
        <v>-2.1321961620469083E-3</v>
      </c>
      <c r="D37" s="7">
        <f>('Price data'!E38-'Price data'!E39)/'Price data'!E39</f>
        <v>-1.0256410256410256E-2</v>
      </c>
      <c r="E37" s="7">
        <f>('Price data'!F38-'Price data'!F39)/'Price data'!F39</f>
        <v>-1.0403120936280884E-2</v>
      </c>
      <c r="F37" s="7">
        <f>('Price data'!G38-'Price data'!G39)/'Price data'!G39</f>
        <v>1.037344398340249E-3</v>
      </c>
      <c r="G37" s="7">
        <f>('Price data'!H38-'Price data'!H39)/'Price data'!H39</f>
        <v>-6.0120240480961923E-3</v>
      </c>
      <c r="H37" s="7">
        <f>('Price data'!I38-'Price data'!I39)/'Price data'!I39</f>
        <v>8.5470085470085479E-3</v>
      </c>
      <c r="I37" s="7">
        <f>('Price data'!J38-'Price data'!J39)/'Price data'!J39</f>
        <v>2.4242424242424242E-2</v>
      </c>
      <c r="J37" s="7">
        <f>('Price data'!K38-'Price data'!K39)/'Price data'!K39</f>
        <v>-3.5671819262782403E-3</v>
      </c>
      <c r="K37" s="7">
        <f>('Price data'!L38-'Price data'!L39)/'Price data'!L39</f>
        <v>-9.7323600973236012E-3</v>
      </c>
      <c r="L37" s="7">
        <f>('Price data'!O38-'Price data'!O39)/'Price data'!O39</f>
        <v>-9.575868810597658E-4</v>
      </c>
      <c r="M37" s="7">
        <f>'Price data'!P38/100</f>
        <v>2.5249999999999998E-2</v>
      </c>
    </row>
    <row r="38" spans="1:13" x14ac:dyDescent="0.25">
      <c r="A38" s="1">
        <v>44642</v>
      </c>
      <c r="B38" s="7">
        <f>('Price data'!C39-'Price data'!C40)/'Price data'!C40</f>
        <v>1.128668171557562E-3</v>
      </c>
      <c r="C38" s="7">
        <f>('Price data'!D39-'Price data'!D40)/'Price data'!D40</f>
        <v>1.0672358591248667E-3</v>
      </c>
      <c r="D38" s="7">
        <f>('Price data'!E39-'Price data'!E40)/'Price data'!E40</f>
        <v>6.4516129032258064E-3</v>
      </c>
      <c r="E38" s="7">
        <f>('Price data'!F39-'Price data'!F40)/'Price data'!F40</f>
        <v>-9.0206185567010301E-3</v>
      </c>
      <c r="F38" s="7">
        <f>('Price data'!G39-'Price data'!G40)/'Price data'!G40</f>
        <v>1.1542497376705142E-2</v>
      </c>
      <c r="G38" s="7">
        <f>('Price data'!H39-'Price data'!H40)/'Price data'!H40</f>
        <v>9.1001011122345803E-3</v>
      </c>
      <c r="H38" s="7">
        <f>('Price data'!I39-'Price data'!I40)/'Price data'!I40</f>
        <v>0</v>
      </c>
      <c r="I38" s="7">
        <f>('Price data'!J39-'Price data'!J40)/'Price data'!J40</f>
        <v>1.8518518518518517E-2</v>
      </c>
      <c r="J38" s="7">
        <f>('Price data'!K39-'Price data'!K40)/'Price data'!K40</f>
        <v>2.063106796116505E-2</v>
      </c>
      <c r="K38" s="7">
        <f>('Price data'!L39-'Price data'!L40)/'Price data'!L40</f>
        <v>1.4814814814814815E-2</v>
      </c>
      <c r="L38" s="7">
        <f>('Price data'!O39-'Price data'!O40)/'Price data'!O40</f>
        <v>5.9065520585972284E-3</v>
      </c>
      <c r="M38" s="7">
        <f>'Price data'!P39/100</f>
        <v>2.538E-2</v>
      </c>
    </row>
    <row r="39" spans="1:13" x14ac:dyDescent="0.25">
      <c r="A39" s="1">
        <v>44641</v>
      </c>
      <c r="B39" s="7">
        <f>('Price data'!C40-'Price data'!C41)/'Price data'!C41</f>
        <v>1.1415525114155251E-2</v>
      </c>
      <c r="C39" s="7">
        <f>('Price data'!D40-'Price data'!D41)/'Price data'!D41</f>
        <v>7.526881720430108E-3</v>
      </c>
      <c r="D39" s="7">
        <f>('Price data'!E40-'Price data'!E41)/'Price data'!E41</f>
        <v>3.8873994638069703E-2</v>
      </c>
      <c r="E39" s="7">
        <f>('Price data'!F40-'Price data'!F41)/'Price data'!F41</f>
        <v>2.1052631578947368E-2</v>
      </c>
      <c r="F39" s="7">
        <f>('Price data'!G40-'Price data'!G41)/'Price data'!G41</f>
        <v>2.103049421661409E-3</v>
      </c>
      <c r="G39" s="7">
        <f>('Price data'!H40-'Price data'!H41)/'Price data'!H41</f>
        <v>5.08130081300813E-3</v>
      </c>
      <c r="H39" s="7">
        <f>('Price data'!I40-'Price data'!I41)/'Price data'!I41</f>
        <v>4.2780748663101602E-2</v>
      </c>
      <c r="I39" s="7">
        <f>('Price data'!J40-'Price data'!J41)/'Price data'!J41</f>
        <v>6.2111801242236021E-3</v>
      </c>
      <c r="J39" s="7">
        <f>('Price data'!K40-'Price data'!K41)/'Price data'!K41</f>
        <v>6.8741893644617386E-2</v>
      </c>
      <c r="K39" s="7">
        <f>('Price data'!L40-'Price data'!L41)/'Price data'!L41</f>
        <v>2.7918781725888325E-2</v>
      </c>
      <c r="L39" s="7">
        <f>('Price data'!O40-'Price data'!O41)/'Price data'!O41</f>
        <v>1.7595806956640214E-2</v>
      </c>
      <c r="M39" s="7">
        <f>'Price data'!P40/100</f>
        <v>2.5059999999999999E-2</v>
      </c>
    </row>
    <row r="40" spans="1:13" x14ac:dyDescent="0.25">
      <c r="A40" s="1">
        <v>44638</v>
      </c>
      <c r="B40" s="7">
        <f>('Price data'!C41-'Price data'!C42)/'Price data'!C42</f>
        <v>0</v>
      </c>
      <c r="C40" s="7">
        <f>('Price data'!D41-'Price data'!D42)/'Price data'!D42</f>
        <v>1.1969532100108813E-2</v>
      </c>
      <c r="D40" s="7">
        <f>('Price data'!E41-'Price data'!E42)/'Price data'!E42</f>
        <v>8.1081081081081086E-3</v>
      </c>
      <c r="E40" s="7">
        <f>('Price data'!F41-'Price data'!F42)/'Price data'!F42</f>
        <v>-5.235602094240838E-3</v>
      </c>
      <c r="F40" s="7">
        <f>('Price data'!G41-'Price data'!G42)/'Price data'!G42</f>
        <v>3.3695652173913043E-2</v>
      </c>
      <c r="G40" s="7">
        <f>('Price data'!H41-'Price data'!H42)/'Price data'!H42</f>
        <v>4.0816326530612249E-3</v>
      </c>
      <c r="H40" s="7">
        <f>('Price data'!I41-'Price data'!I42)/'Price data'!I42</f>
        <v>-1.7793594306049821E-3</v>
      </c>
      <c r="I40" s="7">
        <f>('Price data'!J41-'Price data'!J42)/'Price data'!J42</f>
        <v>-1.2269938650306749E-2</v>
      </c>
      <c r="J40" s="7">
        <f>('Price data'!K41-'Price data'!K42)/'Price data'!K42</f>
        <v>6.5274151436031328E-3</v>
      </c>
      <c r="K40" s="7">
        <f>('Price data'!L41-'Price data'!L42)/'Price data'!L42</f>
        <v>5.1020408163265302E-3</v>
      </c>
      <c r="L40" s="7">
        <f>('Price data'!O41-'Price data'!O42)/'Price data'!O42</f>
        <v>5.3101947527611588E-3</v>
      </c>
      <c r="M40" s="7">
        <f>'Price data'!P41/100</f>
        <v>2.4319999999999998E-2</v>
      </c>
    </row>
    <row r="41" spans="1:13" x14ac:dyDescent="0.25">
      <c r="A41" s="1">
        <v>44637</v>
      </c>
      <c r="B41" s="7">
        <f>('Price data'!C42-'Price data'!C43)/'Price data'!C43</f>
        <v>0</v>
      </c>
      <c r="C41" s="7">
        <f>('Price data'!D42-'Price data'!D43)/'Price data'!D43</f>
        <v>-5.411255411255411E-3</v>
      </c>
      <c r="D41" s="7">
        <f>('Price data'!E42-'Price data'!E43)/'Price data'!E43</f>
        <v>-2.6954177897574125E-3</v>
      </c>
      <c r="E41" s="7">
        <f>('Price data'!F42-'Price data'!F43)/'Price data'!F43</f>
        <v>-1.1642949547218629E-2</v>
      </c>
      <c r="F41" s="7">
        <f>('Price data'!G42-'Price data'!G43)/'Price data'!G43</f>
        <v>4.3668122270742356E-3</v>
      </c>
      <c r="G41" s="7">
        <f>('Price data'!H42-'Price data'!H43)/'Price data'!H43</f>
        <v>-1.0193679918450561E-3</v>
      </c>
      <c r="H41" s="7">
        <f>('Price data'!I42-'Price data'!I43)/'Price data'!I43</f>
        <v>0</v>
      </c>
      <c r="I41" s="7">
        <f>('Price data'!J42-'Price data'!J43)/'Price data'!J43</f>
        <v>0</v>
      </c>
      <c r="J41" s="7">
        <f>('Price data'!K42-'Price data'!K43)/'Price data'!K43</f>
        <v>-1.0335917312661499E-2</v>
      </c>
      <c r="K41" s="7">
        <f>('Price data'!L42-'Price data'!L43)/'Price data'!L43</f>
        <v>3.8412291933418692E-3</v>
      </c>
      <c r="L41" s="7">
        <f>('Price data'!O42-'Price data'!O43)/'Price data'!O43</f>
        <v>1.3773443977715739E-3</v>
      </c>
      <c r="M41" s="7">
        <f>'Price data'!P42/100</f>
        <v>2.4279999999999999E-2</v>
      </c>
    </row>
    <row r="42" spans="1:13" x14ac:dyDescent="0.25">
      <c r="A42" s="1">
        <v>44636</v>
      </c>
      <c r="B42" s="7">
        <f>('Price data'!C43-'Price data'!C44)/'Price data'!C44</f>
        <v>1.1547344110854504E-2</v>
      </c>
      <c r="C42" s="7">
        <f>('Price data'!D43-'Price data'!D44)/'Price data'!D44</f>
        <v>1.0834236186348862E-3</v>
      </c>
      <c r="D42" s="7">
        <f>('Price data'!E43-'Price data'!E44)/'Price data'!E44</f>
        <v>-4.0268456375838931E-3</v>
      </c>
      <c r="E42" s="7">
        <f>('Price data'!F43-'Price data'!F44)/'Price data'!F44</f>
        <v>1.2953367875647669E-3</v>
      </c>
      <c r="F42" s="7">
        <f>('Price data'!G43-'Price data'!G44)/'Price data'!G44</f>
        <v>6.5934065934065934E-3</v>
      </c>
      <c r="G42" s="7">
        <f>('Price data'!H43-'Price data'!H44)/'Price data'!H44</f>
        <v>9.2592592592592587E-3</v>
      </c>
      <c r="H42" s="7">
        <f>('Price data'!I43-'Price data'!I44)/'Price data'!I44</f>
        <v>1.9963702359346643E-2</v>
      </c>
      <c r="I42" s="7">
        <f>('Price data'!J43-'Price data'!J44)/'Price data'!J44</f>
        <v>-6.0975609756097563E-3</v>
      </c>
      <c r="J42" s="7">
        <f>('Price data'!K43-'Price data'!K44)/'Price data'!K44</f>
        <v>1.0443864229765013E-2</v>
      </c>
      <c r="K42" s="7">
        <f>('Price data'!L43-'Price data'!L44)/'Price data'!L44</f>
        <v>-2.554278416347382E-3</v>
      </c>
      <c r="L42" s="7">
        <f>('Price data'!O43-'Price data'!O44)/'Price data'!O44</f>
        <v>4.5362556272973264E-3</v>
      </c>
      <c r="M42" s="7">
        <f>'Price data'!P43/100</f>
        <v>2.4160000000000001E-2</v>
      </c>
    </row>
    <row r="43" spans="1:13" x14ac:dyDescent="0.25">
      <c r="A43" s="1">
        <v>44635</v>
      </c>
      <c r="B43" s="7">
        <f>('Price data'!C44-'Price data'!C45)/'Price data'!C45</f>
        <v>2.3148148148148147E-3</v>
      </c>
      <c r="C43" s="7">
        <f>('Price data'!D44-'Price data'!D45)/'Price data'!D45</f>
        <v>7.6419213973799123E-3</v>
      </c>
      <c r="D43" s="7">
        <f>('Price data'!E44-'Price data'!E45)/'Price data'!E45</f>
        <v>0</v>
      </c>
      <c r="E43" s="7">
        <f>('Price data'!F44-'Price data'!F45)/'Price data'!F45</f>
        <v>0</v>
      </c>
      <c r="F43" s="7">
        <f>('Price data'!G44-'Price data'!G45)/'Price data'!G45</f>
        <v>-8.7145969498910684E-3</v>
      </c>
      <c r="G43" s="7">
        <f>('Price data'!H44-'Price data'!H45)/'Price data'!H45</f>
        <v>2.0618556701030928E-3</v>
      </c>
      <c r="H43" s="7">
        <f>('Price data'!I44-'Price data'!I45)/'Price data'!I45</f>
        <v>0</v>
      </c>
      <c r="I43" s="7">
        <f>('Price data'!J44-'Price data'!J45)/'Price data'!J45</f>
        <v>4.7923322683706068E-2</v>
      </c>
      <c r="J43" s="7">
        <f>('Price data'!K44-'Price data'!K45)/'Price data'!K45</f>
        <v>1.30718954248366E-3</v>
      </c>
      <c r="K43" s="7">
        <f>('Price data'!L44-'Price data'!L45)/'Price data'!L45</f>
        <v>0</v>
      </c>
      <c r="L43" s="7">
        <f>('Price data'!O44-'Price data'!O45)/'Price data'!O45</f>
        <v>4.4874675885911907E-3</v>
      </c>
      <c r="M43" s="7">
        <f>'Price data'!P44/100</f>
        <v>2.3940000000000003E-2</v>
      </c>
    </row>
    <row r="44" spans="1:13" x14ac:dyDescent="0.25">
      <c r="A44" s="1">
        <v>44634</v>
      </c>
      <c r="B44" s="7">
        <f>('Price data'!C45-'Price data'!C46)/'Price data'!C46</f>
        <v>-0.04</v>
      </c>
      <c r="C44" s="7">
        <f>('Price data'!D45-'Price data'!D46)/'Price data'!D46</f>
        <v>-3.7815126050420166E-2</v>
      </c>
      <c r="D44" s="7">
        <f>('Price data'!E45-'Price data'!E46)/'Price data'!E46</f>
        <v>-6.6666666666666671E-3</v>
      </c>
      <c r="E44" s="7">
        <f>('Price data'!F45-'Price data'!F46)/'Price data'!F46</f>
        <v>-1.0256410256410256E-2</v>
      </c>
      <c r="F44" s="7">
        <f>('Price data'!G45-'Price data'!G46)/'Price data'!G46</f>
        <v>-1.5021459227467811E-2</v>
      </c>
      <c r="G44" s="7">
        <f>('Price data'!H45-'Price data'!H46)/'Price data'!H46</f>
        <v>-8.1799591002044997E-3</v>
      </c>
      <c r="H44" s="7">
        <f>('Price data'!I45-'Price data'!I46)/'Price data'!I46</f>
        <v>-3.3333333333333333E-2</v>
      </c>
      <c r="I44" s="7">
        <f>('Price data'!J45-'Price data'!J46)/'Price data'!J46</f>
        <v>-3.0959752321981424E-2</v>
      </c>
      <c r="J44" s="7">
        <f>('Price data'!K45-'Price data'!K46)/'Price data'!K46</f>
        <v>-9.0673575129533671E-3</v>
      </c>
      <c r="K44" s="7">
        <f>('Price data'!L45-'Price data'!L46)/'Price data'!L46</f>
        <v>-8.8607594936708865E-3</v>
      </c>
      <c r="L44" s="7">
        <f>('Price data'!O45-'Price data'!O46)/'Price data'!O46</f>
        <v>-1.3835285774680517E-2</v>
      </c>
      <c r="M44" s="7">
        <f>'Price data'!P45/100</f>
        <v>2.3719999999999998E-2</v>
      </c>
    </row>
    <row r="45" spans="1:13" x14ac:dyDescent="0.25">
      <c r="A45" s="1">
        <v>44631</v>
      </c>
      <c r="B45" s="7">
        <f>('Price data'!C46-'Price data'!C47)/'Price data'!C47</f>
        <v>-3.4334763948497854E-2</v>
      </c>
      <c r="C45" s="7">
        <f>('Price data'!D46-'Price data'!D47)/'Price data'!D47</f>
        <v>-3.1536113936927769E-2</v>
      </c>
      <c r="D45" s="7">
        <f>('Price data'!E46-'Price data'!E47)/'Price data'!E47</f>
        <v>-2.6595744680851063E-3</v>
      </c>
      <c r="E45" s="7">
        <f>('Price data'!F46-'Price data'!F47)/'Price data'!F47</f>
        <v>1.1673151750972763E-2</v>
      </c>
      <c r="F45" s="7">
        <f>('Price data'!G46-'Price data'!G47)/'Price data'!G47</f>
        <v>-1.4799154334038054E-2</v>
      </c>
      <c r="G45" s="7">
        <f>('Price data'!H46-'Price data'!H47)/'Price data'!H47</f>
        <v>-7.1065989847715737E-3</v>
      </c>
      <c r="H45" s="7">
        <f>('Price data'!I46-'Price data'!I47)/'Price data'!I47</f>
        <v>-6.9686411149825784E-3</v>
      </c>
      <c r="I45" s="7">
        <f>('Price data'!J46-'Price data'!J47)/'Price data'!J47</f>
        <v>-2.710843373493976E-2</v>
      </c>
      <c r="J45" s="7">
        <f>('Price data'!K46-'Price data'!K47)/'Price data'!K47</f>
        <v>2.5974025974025974E-3</v>
      </c>
      <c r="K45" s="7">
        <f>('Price data'!L46-'Price data'!L47)/'Price data'!L47</f>
        <v>-1.2642225031605564E-3</v>
      </c>
      <c r="L45" s="7">
        <f>('Price data'!O46-'Price data'!O47)/'Price data'!O47</f>
        <v>-8.4782432322795011E-3</v>
      </c>
      <c r="M45" s="7">
        <f>'Price data'!P46/100</f>
        <v>2.366E-2</v>
      </c>
    </row>
    <row r="46" spans="1:13" x14ac:dyDescent="0.25">
      <c r="A46" s="1">
        <v>44630</v>
      </c>
      <c r="B46" s="7">
        <f>('Price data'!C47-'Price data'!C48)/'Price data'!C48</f>
        <v>0</v>
      </c>
      <c r="C46" s="7">
        <f>('Price data'!D47-'Price data'!D48)/'Price data'!D48</f>
        <v>-1.4042126379137413E-2</v>
      </c>
      <c r="D46" s="7">
        <f>('Price data'!E47-'Price data'!E48)/'Price data'!E48</f>
        <v>1.6216216216216217E-2</v>
      </c>
      <c r="E46" s="7">
        <f>('Price data'!F47-'Price data'!F48)/'Price data'!F48</f>
        <v>2.6631158455392809E-2</v>
      </c>
      <c r="F46" s="7">
        <f>('Price data'!G47-'Price data'!G48)/'Price data'!G48</f>
        <v>-9.4240837696335077E-3</v>
      </c>
      <c r="G46" s="7">
        <f>('Price data'!H47-'Price data'!H48)/'Price data'!H48</f>
        <v>3.0549898167006109E-3</v>
      </c>
      <c r="H46" s="7">
        <f>('Price data'!I47-'Price data'!I48)/'Price data'!I48</f>
        <v>1.7730496453900711E-2</v>
      </c>
      <c r="I46" s="7">
        <f>('Price data'!J47-'Price data'!J48)/'Price data'!J48</f>
        <v>-8.9552238805970154E-3</v>
      </c>
      <c r="J46" s="7">
        <f>('Price data'!K47-'Price data'!K48)/'Price data'!K48</f>
        <v>6.5359477124183009E-3</v>
      </c>
      <c r="K46" s="7">
        <f>('Price data'!L47-'Price data'!L48)/'Price data'!L48</f>
        <v>1.4102564102564103E-2</v>
      </c>
      <c r="L46" s="7">
        <f>('Price data'!O47-'Price data'!O48)/'Price data'!O48</f>
        <v>3.6234342557031215E-3</v>
      </c>
      <c r="M46" s="7">
        <f>'Price data'!P47/100</f>
        <v>2.3530000000000002E-2</v>
      </c>
    </row>
    <row r="47" spans="1:13" x14ac:dyDescent="0.25">
      <c r="A47" s="1">
        <v>44629</v>
      </c>
      <c r="B47" s="7">
        <f>('Price data'!C48-'Price data'!C49)/'Price data'!C49</f>
        <v>-8.5106382978723406E-3</v>
      </c>
      <c r="C47" s="7">
        <f>('Price data'!D48-'Price data'!D49)/'Price data'!D49</f>
        <v>8.0889787664307385E-3</v>
      </c>
      <c r="D47" s="7">
        <f>('Price data'!E48-'Price data'!E49)/'Price data'!E49</f>
        <v>-8.0428954423592495E-3</v>
      </c>
      <c r="E47" s="7">
        <f>('Price data'!F48-'Price data'!F49)/'Price data'!F49</f>
        <v>-1.3140604467805518E-2</v>
      </c>
      <c r="F47" s="7">
        <f>('Price data'!G48-'Price data'!G49)/'Price data'!G49</f>
        <v>7.3839662447257384E-3</v>
      </c>
      <c r="G47" s="7">
        <f>('Price data'!H48-'Price data'!H49)/'Price data'!H49</f>
        <v>2.0408163265306124E-3</v>
      </c>
      <c r="H47" s="7">
        <f>('Price data'!I48-'Price data'!I49)/'Price data'!I49</f>
        <v>-3.4246575342465752E-2</v>
      </c>
      <c r="I47" s="7">
        <f>('Price data'!J48-'Price data'!J49)/'Price data'!J49</f>
        <v>-2.616279069767442E-2</v>
      </c>
      <c r="J47" s="7">
        <f>('Price data'!K48-'Price data'!K49)/'Price data'!K49</f>
        <v>6.5789473684210523E-3</v>
      </c>
      <c r="K47" s="7">
        <f>('Price data'!L48-'Price data'!L49)/'Price data'!L49</f>
        <v>1.2836970474967907E-3</v>
      </c>
      <c r="L47" s="7">
        <f>('Price data'!O48-'Price data'!O49)/'Price data'!O49</f>
        <v>2.0356786613358607E-5</v>
      </c>
      <c r="M47" s="7">
        <f>'Price data'!P48/100</f>
        <v>2.3990000000000001E-2</v>
      </c>
    </row>
    <row r="48" spans="1:13" x14ac:dyDescent="0.25">
      <c r="A48" s="1">
        <v>44628</v>
      </c>
      <c r="B48" s="7">
        <f>('Price data'!C49-'Price data'!C50)/'Price data'!C50</f>
        <v>4.2735042735042739E-3</v>
      </c>
      <c r="C48" s="7">
        <f>('Price data'!D49-'Price data'!D50)/'Price data'!D50</f>
        <v>-3.2289628180039137E-2</v>
      </c>
      <c r="D48" s="7">
        <f>('Price data'!E49-'Price data'!E50)/'Price data'!E50</f>
        <v>-2.0997375328083989E-2</v>
      </c>
      <c r="E48" s="7">
        <f>('Price data'!F49-'Price data'!F50)/'Price data'!F50</f>
        <v>-9.1145833333333339E-3</v>
      </c>
      <c r="F48" s="7">
        <f>('Price data'!G49-'Price data'!G50)/'Price data'!G50</f>
        <v>1.0660980810234541E-2</v>
      </c>
      <c r="G48" s="7">
        <f>('Price data'!H49-'Price data'!H50)/'Price data'!H50</f>
        <v>-5.076142131979695E-3</v>
      </c>
      <c r="H48" s="7">
        <f>('Price data'!I49-'Price data'!I50)/'Price data'!I50</f>
        <v>-8.4889643463497456E-3</v>
      </c>
      <c r="I48" s="7">
        <f>('Price data'!J49-'Price data'!J50)/'Price data'!J50</f>
        <v>8.7976539589442824E-3</v>
      </c>
      <c r="J48" s="7">
        <f>('Price data'!K49-'Price data'!K50)/'Price data'!K50</f>
        <v>0</v>
      </c>
      <c r="K48" s="7">
        <f>('Price data'!L49-'Price data'!L50)/'Price data'!L50</f>
        <v>-7.6433121019108281E-3</v>
      </c>
      <c r="L48" s="7">
        <f>('Price data'!O49-'Price data'!O50)/'Price data'!O50</f>
        <v>-1.6904039224842345E-2</v>
      </c>
      <c r="M48" s="7">
        <f>'Price data'!P49/100</f>
        <v>2.3730000000000001E-2</v>
      </c>
    </row>
    <row r="49" spans="1:13" x14ac:dyDescent="0.25">
      <c r="A49" s="1">
        <v>44627</v>
      </c>
      <c r="B49" s="7">
        <f>('Price data'!C50-'Price data'!C51)/'Price data'!C51</f>
        <v>4.2918454935622317E-3</v>
      </c>
      <c r="C49" s="7">
        <f>('Price data'!D50-'Price data'!D51)/'Price data'!D51</f>
        <v>2.6104417670682729E-2</v>
      </c>
      <c r="D49" s="7">
        <f>('Price data'!E50-'Price data'!E51)/'Price data'!E51</f>
        <v>-2.1822849807445442E-2</v>
      </c>
      <c r="E49" s="7">
        <f>('Price data'!F50-'Price data'!F51)/'Price data'!F51</f>
        <v>-1.4120667522464698E-2</v>
      </c>
      <c r="F49" s="7">
        <f>('Price data'!G50-'Price data'!G51)/'Price data'!G51</f>
        <v>3.2085561497326204E-3</v>
      </c>
      <c r="G49" s="7">
        <f>('Price data'!H50-'Price data'!H51)/'Price data'!H51</f>
        <v>-1.4014014014014014E-2</v>
      </c>
      <c r="H49" s="7">
        <f>('Price data'!I50-'Price data'!I51)/'Price data'!I51</f>
        <v>-1.340033500837521E-2</v>
      </c>
      <c r="I49" s="7">
        <f>('Price data'!J50-'Price data'!J51)/'Price data'!J51</f>
        <v>-1.4450867052023121E-2</v>
      </c>
      <c r="J49" s="7">
        <f>('Price data'!K50-'Price data'!K51)/'Price data'!K51</f>
        <v>-1.2987012987012988E-2</v>
      </c>
      <c r="K49" s="7">
        <f>('Price data'!L50-'Price data'!L51)/'Price data'!L51</f>
        <v>-6.3291139240506328E-3</v>
      </c>
      <c r="L49" s="7">
        <f>('Price data'!O50-'Price data'!O51)/'Price data'!O51</f>
        <v>-4.1718427188722563E-3</v>
      </c>
      <c r="M49" s="7">
        <f>'Price data'!P50/100</f>
        <v>2.3849999999999996E-2</v>
      </c>
    </row>
    <row r="50" spans="1:13" x14ac:dyDescent="0.25">
      <c r="A50" s="1">
        <v>44624</v>
      </c>
      <c r="B50" s="7">
        <f>('Price data'!C51-'Price data'!C52)/'Price data'!C52</f>
        <v>2.4175824175824177E-2</v>
      </c>
      <c r="C50" s="7">
        <f>('Price data'!D51-'Price data'!D52)/'Price data'!D52</f>
        <v>-5.9880239520958087E-3</v>
      </c>
      <c r="D50" s="7">
        <f>('Price data'!E51-'Price data'!E52)/'Price data'!E52</f>
        <v>-1.2820512820512821E-3</v>
      </c>
      <c r="E50" s="7">
        <f>('Price data'!F51-'Price data'!F52)/'Price data'!F52</f>
        <v>-6.3775510204081634E-3</v>
      </c>
      <c r="F50" s="7">
        <f>('Price data'!G51-'Price data'!G52)/'Price data'!G52</f>
        <v>1.0706638115631692E-3</v>
      </c>
      <c r="G50" s="7">
        <f>('Price data'!H51-'Price data'!H52)/'Price data'!H52</f>
        <v>6.0422960725075529E-3</v>
      </c>
      <c r="H50" s="7">
        <f>('Price data'!I51-'Price data'!I52)/'Price data'!I52</f>
        <v>1.1864406779661017E-2</v>
      </c>
      <c r="I50" s="7">
        <f>('Price data'!J51-'Price data'!J52)/'Price data'!J52</f>
        <v>5.8139534883720929E-3</v>
      </c>
      <c r="J50" s="7">
        <f>('Price data'!K51-'Price data'!K52)/'Price data'!K52</f>
        <v>-1.282051282051282E-2</v>
      </c>
      <c r="K50" s="7">
        <f>('Price data'!L51-'Price data'!L52)/'Price data'!L52</f>
        <v>0</v>
      </c>
      <c r="L50" s="7">
        <f>('Price data'!O51-'Price data'!O52)/'Price data'!O52</f>
        <v>2.1926910298998488E-4</v>
      </c>
      <c r="M50" s="7">
        <f>'Price data'!P51/100</f>
        <v>2.3450000000000002E-2</v>
      </c>
    </row>
    <row r="51" spans="1:13" x14ac:dyDescent="0.25">
      <c r="A51" s="1">
        <v>44623</v>
      </c>
      <c r="B51" s="7">
        <f>('Price data'!C52-'Price data'!C53)/'Price data'!C53</f>
        <v>1.5625E-2</v>
      </c>
      <c r="C51" s="7">
        <f>('Price data'!D52-'Price data'!D53)/'Price data'!D53</f>
        <v>6.8230277185501065E-2</v>
      </c>
      <c r="D51" s="7">
        <f>('Price data'!E52-'Price data'!E53)/'Price data'!E53</f>
        <v>6.4516129032258064E-3</v>
      </c>
      <c r="E51" s="7">
        <f>('Price data'!F52-'Price data'!F53)/'Price data'!F53</f>
        <v>-1.2738853503184713E-3</v>
      </c>
      <c r="F51" s="7">
        <f>('Price data'!G52-'Price data'!G53)/'Price data'!G53</f>
        <v>3.22234156820623E-3</v>
      </c>
      <c r="G51" s="7">
        <f>('Price data'!H52-'Price data'!H53)/'Price data'!H53</f>
        <v>9.1463414634146336E-3</v>
      </c>
      <c r="H51" s="7">
        <f>('Price data'!I52-'Price data'!I53)/'Price data'!I53</f>
        <v>0</v>
      </c>
      <c r="I51" s="7">
        <f>('Price data'!J52-'Price data'!J53)/'Price data'!J53</f>
        <v>-1.4326647564469915E-2</v>
      </c>
      <c r="J51" s="7">
        <f>('Price data'!K52-'Price data'!K53)/'Price data'!K53</f>
        <v>2.0942408376963352E-2</v>
      </c>
      <c r="K51" s="7">
        <f>('Price data'!L52-'Price data'!L53)/'Price data'!L53</f>
        <v>1.2674271229404308E-3</v>
      </c>
      <c r="L51" s="7">
        <f>('Price data'!O52-'Price data'!O53)/'Price data'!O53</f>
        <v>1.3113253271581681E-2</v>
      </c>
      <c r="M51" s="7">
        <f>'Price data'!P52/100</f>
        <v>2.4150000000000001E-2</v>
      </c>
    </row>
    <row r="52" spans="1:13" x14ac:dyDescent="0.25">
      <c r="A52" s="1">
        <v>44622</v>
      </c>
      <c r="B52" s="7">
        <f>('Price data'!C53-'Price data'!C54)/'Price data'!C54</f>
        <v>-2.6086956521739129E-2</v>
      </c>
      <c r="C52" s="7">
        <f>('Price data'!D53-'Price data'!D54)/'Price data'!D54</f>
        <v>0</v>
      </c>
      <c r="D52" s="7">
        <f>('Price data'!E53-'Price data'!E54)/'Price data'!E54</f>
        <v>-6.41025641025641E-3</v>
      </c>
      <c r="E52" s="7">
        <f>('Price data'!F53-'Price data'!F54)/'Price data'!F54</f>
        <v>-8.8383838383838381E-3</v>
      </c>
      <c r="F52" s="7">
        <f>('Price data'!G53-'Price data'!G54)/'Price data'!G54</f>
        <v>-3.2119914346895075E-3</v>
      </c>
      <c r="G52" s="7">
        <f>('Price data'!H53-'Price data'!H54)/'Price data'!H54</f>
        <v>-2.186878727634195E-2</v>
      </c>
      <c r="H52" s="7">
        <f>('Price data'!I53-'Price data'!I54)/'Price data'!I54</f>
        <v>-1.3377926421404682E-2</v>
      </c>
      <c r="I52" s="7">
        <f>('Price data'!J53-'Price data'!J54)/'Price data'!J54</f>
        <v>0</v>
      </c>
      <c r="J52" s="7">
        <f>('Price data'!K53-'Price data'!K54)/'Price data'!K54</f>
        <v>1.3262599469496022E-2</v>
      </c>
      <c r="K52" s="7">
        <f>('Price data'!L53-'Price data'!L54)/'Price data'!L54</f>
        <v>-3.787878787878788E-3</v>
      </c>
      <c r="L52" s="7">
        <f>('Price data'!O53-'Price data'!O54)/'Price data'!O54</f>
        <v>-8.8471957191849308E-3</v>
      </c>
      <c r="M52" s="7">
        <f>'Price data'!P53/100</f>
        <v>2.3550000000000001E-2</v>
      </c>
    </row>
    <row r="53" spans="1:13" x14ac:dyDescent="0.25">
      <c r="A53" s="1">
        <v>44621</v>
      </c>
      <c r="B53" s="7">
        <f>('Price data'!C54-'Price data'!C55)/'Price data'!C55</f>
        <v>6.5645514223194746E-3</v>
      </c>
      <c r="C53" s="7">
        <f>('Price data'!D54-'Price data'!D55)/'Price data'!D55</f>
        <v>-6.3559322033898309E-3</v>
      </c>
      <c r="D53" s="7">
        <f>('Price data'!E54-'Price data'!E55)/'Price data'!E55</f>
        <v>6.4516129032258064E-3</v>
      </c>
      <c r="E53" s="7">
        <f>('Price data'!F54-'Price data'!F55)/'Price data'!F55</f>
        <v>1.020408163265306E-2</v>
      </c>
      <c r="F53" s="7">
        <f>('Price data'!G54-'Price data'!G55)/'Price data'!G55</f>
        <v>1.0718113612004287E-3</v>
      </c>
      <c r="G53" s="7">
        <f>('Price data'!H54-'Price data'!H55)/'Price data'!H55</f>
        <v>-1.984126984126984E-3</v>
      </c>
      <c r="H53" s="7">
        <f>('Price data'!I54-'Price data'!I55)/'Price data'!I55</f>
        <v>1.1844331641285956E-2</v>
      </c>
      <c r="I53" s="7">
        <f>('Price data'!J54-'Price data'!J55)/'Price data'!J55</f>
        <v>5.763688760806916E-3</v>
      </c>
      <c r="J53" s="7">
        <f>('Price data'!K54-'Price data'!K55)/'Price data'!K55</f>
        <v>1.3280212483399733E-3</v>
      </c>
      <c r="K53" s="7">
        <f>('Price data'!L54-'Price data'!L55)/'Price data'!L55</f>
        <v>2.8571428571428571E-2</v>
      </c>
      <c r="L53" s="7">
        <f>('Price data'!O54-'Price data'!O55)/'Price data'!O55</f>
        <v>5.804862662989043E-3</v>
      </c>
      <c r="M53" s="7">
        <f>'Price data'!P54/100</f>
        <v>2.3550000000000001E-2</v>
      </c>
    </row>
    <row r="54" spans="1:13" x14ac:dyDescent="0.25">
      <c r="A54" s="1">
        <v>44620</v>
      </c>
      <c r="B54" s="7">
        <f>('Price data'!C55-'Price data'!C56)/'Price data'!C56</f>
        <v>0</v>
      </c>
      <c r="C54" s="7">
        <f>('Price data'!D55-'Price data'!D56)/'Price data'!D56</f>
        <v>2.8322440087145968E-2</v>
      </c>
      <c r="D54" s="7">
        <f>('Price data'!E55-'Price data'!E56)/'Price data'!E56</f>
        <v>-1.0217113665389528E-2</v>
      </c>
      <c r="E54" s="7">
        <f>('Price data'!F55-'Price data'!F56)/'Price data'!F56</f>
        <v>-6.3371356147021544E-3</v>
      </c>
      <c r="F54" s="7">
        <f>('Price data'!G55-'Price data'!G56)/'Price data'!G56</f>
        <v>1.0834236186348862E-2</v>
      </c>
      <c r="G54" s="7">
        <f>('Price data'!H55-'Price data'!H56)/'Price data'!H56</f>
        <v>-5.9171597633136093E-3</v>
      </c>
      <c r="H54" s="7">
        <f>('Price data'!I55-'Price data'!I56)/'Price data'!I56</f>
        <v>1.6949152542372881E-3</v>
      </c>
      <c r="I54" s="7">
        <f>('Price data'!J55-'Price data'!J56)/'Price data'!J56</f>
        <v>-2.8011204481792718E-2</v>
      </c>
      <c r="J54" s="7">
        <f>('Price data'!K55-'Price data'!K56)/'Price data'!K56</f>
        <v>-1.310615989515072E-2</v>
      </c>
      <c r="K54" s="7">
        <f>('Price data'!L55-'Price data'!L56)/'Price data'!L56</f>
        <v>-2.6548672566371681E-2</v>
      </c>
      <c r="L54" s="7">
        <f>('Price data'!O55-'Price data'!O56)/'Price data'!O56</f>
        <v>-5.8443248003522538E-3</v>
      </c>
      <c r="M54" s="7">
        <f>'Price data'!P55/100</f>
        <v>2.3399999999999997E-2</v>
      </c>
    </row>
    <row r="55" spans="1:13" x14ac:dyDescent="0.25">
      <c r="A55" s="1">
        <v>44617</v>
      </c>
      <c r="B55" s="7">
        <f>('Price data'!C56-'Price data'!C57)/'Price data'!C57</f>
        <v>2.4663677130044841E-2</v>
      </c>
      <c r="C55" s="7">
        <f>('Price data'!D56-'Price data'!D57)/'Price data'!D57</f>
        <v>-2.1739130434782609E-3</v>
      </c>
      <c r="D55" s="7">
        <f>('Price data'!E56-'Price data'!E57)/'Price data'!E57</f>
        <v>-3.8167938931297708E-3</v>
      </c>
      <c r="E55" s="7">
        <f>('Price data'!F56-'Price data'!F57)/'Price data'!F57</f>
        <v>3.8167938931297708E-3</v>
      </c>
      <c r="F55" s="7">
        <f>('Price data'!G56-'Price data'!G57)/'Price data'!G57</f>
        <v>3.2608695652173911E-3</v>
      </c>
      <c r="G55" s="7">
        <f>('Price data'!H56-'Price data'!H57)/'Price data'!H57</f>
        <v>3.9603960396039604E-3</v>
      </c>
      <c r="H55" s="7">
        <f>('Price data'!I56-'Price data'!I57)/'Price data'!I57</f>
        <v>0</v>
      </c>
      <c r="I55" s="7">
        <f>('Price data'!J56-'Price data'!J57)/'Price data'!J57</f>
        <v>5.6338028169014088E-3</v>
      </c>
      <c r="J55" s="7">
        <f>('Price data'!K56-'Price data'!K57)/'Price data'!K57</f>
        <v>3.9473684210526317E-3</v>
      </c>
      <c r="K55" s="7">
        <f>('Price data'!L56-'Price data'!L57)/'Price data'!L57</f>
        <v>-1.2484394506866416E-2</v>
      </c>
      <c r="L55" s="7">
        <f>('Price data'!O56-'Price data'!O57)/'Price data'!O57</f>
        <v>2.7026123022378108E-3</v>
      </c>
      <c r="M55" s="7">
        <f>'Price data'!P56/100</f>
        <v>2.2839999999999999E-2</v>
      </c>
    </row>
    <row r="56" spans="1:13" x14ac:dyDescent="0.25">
      <c r="A56" s="1">
        <v>44616</v>
      </c>
      <c r="B56" s="7">
        <f>('Price data'!C57-'Price data'!C58)/'Price data'!C58</f>
        <v>-1.5452538631346579E-2</v>
      </c>
      <c r="C56" s="7">
        <f>('Price data'!D57-'Price data'!D58)/'Price data'!D58</f>
        <v>-1.4989293361884369E-2</v>
      </c>
      <c r="D56" s="7">
        <f>('Price data'!E57-'Price data'!E58)/'Price data'!E58</f>
        <v>-1.0075566750629723E-2</v>
      </c>
      <c r="E56" s="7">
        <f>('Price data'!F57-'Price data'!F58)/'Price data'!F58</f>
        <v>-1.7500000000000002E-2</v>
      </c>
      <c r="F56" s="7">
        <f>('Price data'!G57-'Price data'!G58)/'Price data'!G58</f>
        <v>-1.0752688172043012E-2</v>
      </c>
      <c r="G56" s="7">
        <f>('Price data'!H57-'Price data'!H58)/'Price data'!H58</f>
        <v>-2.321083172147002E-2</v>
      </c>
      <c r="H56" s="7">
        <f>('Price data'!I57-'Price data'!I58)/'Price data'!I58</f>
        <v>2.4305555555555556E-2</v>
      </c>
      <c r="I56" s="7">
        <f>('Price data'!J57-'Price data'!J58)/'Price data'!J58</f>
        <v>-2.2038567493112948E-2</v>
      </c>
      <c r="J56" s="7">
        <f>('Price data'!K57-'Price data'!K58)/'Price data'!K58</f>
        <v>-1.8087855297157621E-2</v>
      </c>
      <c r="K56" s="7">
        <f>('Price data'!L57-'Price data'!L58)/'Price data'!L58</f>
        <v>-2.9090909090909091E-2</v>
      </c>
      <c r="L56" s="7">
        <f>('Price data'!O57-'Price data'!O58)/'Price data'!O58</f>
        <v>-1.1538715863254676E-2</v>
      </c>
      <c r="M56" s="7">
        <f>'Price data'!P57/100</f>
        <v>2.2890000000000001E-2</v>
      </c>
    </row>
    <row r="57" spans="1:13" x14ac:dyDescent="0.25">
      <c r="A57" s="1">
        <v>44615</v>
      </c>
      <c r="B57" s="7">
        <f>('Price data'!C58-'Price data'!C59)/'Price data'!C59</f>
        <v>6.6666666666666671E-3</v>
      </c>
      <c r="C57" s="7">
        <f>('Price data'!D58-'Price data'!D59)/'Price data'!D59</f>
        <v>6.4655172413793103E-3</v>
      </c>
      <c r="D57" s="7">
        <f>('Price data'!E58-'Price data'!E59)/'Price data'!E59</f>
        <v>1.2610340479192938E-3</v>
      </c>
      <c r="E57" s="7">
        <f>('Price data'!F58-'Price data'!F59)/'Price data'!F59</f>
        <v>0</v>
      </c>
      <c r="F57" s="7">
        <f>('Price data'!G58-'Price data'!G59)/'Price data'!G59</f>
        <v>1.076426264800861E-3</v>
      </c>
      <c r="G57" s="7">
        <f>('Price data'!H58-'Price data'!H59)/'Price data'!H59</f>
        <v>5.8365758754863814E-3</v>
      </c>
      <c r="H57" s="7">
        <f>('Price data'!I58-'Price data'!I59)/'Price data'!I59</f>
        <v>2.3090586145648313E-2</v>
      </c>
      <c r="I57" s="7">
        <f>('Price data'!J58-'Price data'!J59)/'Price data'!J59</f>
        <v>1.9662921348314606E-2</v>
      </c>
      <c r="J57" s="7">
        <f>('Price data'!K58-'Price data'!K59)/'Price data'!K59</f>
        <v>-8.9628681177976958E-3</v>
      </c>
      <c r="K57" s="7">
        <f>('Price data'!L58-'Price data'!L59)/'Price data'!L59</f>
        <v>6.0975609756097563E-3</v>
      </c>
      <c r="L57" s="7">
        <f>('Price data'!O58-'Price data'!O59)/'Price data'!O59</f>
        <v>5.8730802742987401E-3</v>
      </c>
      <c r="M57" s="7">
        <f>'Price data'!P58/100</f>
        <v>2.2959999999999998E-2</v>
      </c>
    </row>
    <row r="58" spans="1:13" x14ac:dyDescent="0.25">
      <c r="A58" s="1">
        <v>44614</v>
      </c>
      <c r="B58" s="7">
        <f>('Price data'!C59-'Price data'!C60)/'Price data'!C60</f>
        <v>-2.1739130434782608E-2</v>
      </c>
      <c r="C58" s="7">
        <f>('Price data'!D59-'Price data'!D60)/'Price data'!D60</f>
        <v>-5.3590568060021436E-3</v>
      </c>
      <c r="D58" s="7">
        <f>('Price data'!E59-'Price data'!E60)/'Price data'!E60</f>
        <v>-8.7500000000000008E-3</v>
      </c>
      <c r="E58" s="7">
        <f>('Price data'!F59-'Price data'!F60)/'Price data'!F60</f>
        <v>-1.2345679012345678E-2</v>
      </c>
      <c r="F58" s="7">
        <f>('Price data'!G59-'Price data'!G60)/'Price data'!G60</f>
        <v>-6.4171122994652408E-3</v>
      </c>
      <c r="G58" s="7">
        <f>('Price data'!H59-'Price data'!H60)/'Price data'!H60</f>
        <v>-1.9417475728155339E-3</v>
      </c>
      <c r="H58" s="7">
        <f>('Price data'!I59-'Price data'!I60)/'Price data'!I60</f>
        <v>-1.5734265734265736E-2</v>
      </c>
      <c r="I58" s="7">
        <f>('Price data'!J59-'Price data'!J60)/'Price data'!J60</f>
        <v>-3.2608695652173912E-2</v>
      </c>
      <c r="J58" s="7">
        <f>('Price data'!K59-'Price data'!K60)/'Price data'!K60</f>
        <v>-5.0955414012738851E-3</v>
      </c>
      <c r="K58" s="7">
        <f>('Price data'!L59-'Price data'!L60)/'Price data'!L60</f>
        <v>-1.9138755980861243E-2</v>
      </c>
      <c r="L58" s="7">
        <f>('Price data'!O59-'Price data'!O60)/'Price data'!O60</f>
        <v>-4.8780810674855651E-3</v>
      </c>
      <c r="M58" s="7">
        <f>'Price data'!P59/100</f>
        <v>2.2850000000000002E-2</v>
      </c>
    </row>
    <row r="59" spans="1:13" x14ac:dyDescent="0.25">
      <c r="A59" s="1">
        <v>44613</v>
      </c>
      <c r="B59" s="7">
        <f>('Price data'!C60-'Price data'!C61)/'Price data'!C61</f>
        <v>1.7699115044247787E-2</v>
      </c>
      <c r="C59" s="7">
        <f>('Price data'!D60-'Price data'!D61)/'Price data'!D61</f>
        <v>-8.5015940488841653E-3</v>
      </c>
      <c r="D59" s="7">
        <f>('Price data'!E60-'Price data'!E61)/'Price data'!E61</f>
        <v>3.7641154328732747E-3</v>
      </c>
      <c r="E59" s="7">
        <f>('Price data'!F60-'Price data'!F61)/'Price data'!F61</f>
        <v>4.9627791563275434E-3</v>
      </c>
      <c r="F59" s="7">
        <f>('Price data'!G60-'Price data'!G61)/'Price data'!G61</f>
        <v>1.4099783080260303E-2</v>
      </c>
      <c r="G59" s="7">
        <f>('Price data'!H60-'Price data'!H61)/'Price data'!H61</f>
        <v>-1.937984496124031E-3</v>
      </c>
      <c r="H59" s="7">
        <f>('Price data'!I60-'Price data'!I61)/'Price data'!I61</f>
        <v>-1.7452006980802793E-3</v>
      </c>
      <c r="I59" s="7">
        <f>('Price data'!J60-'Price data'!J61)/'Price data'!J61</f>
        <v>-8.0862533692722376E-3</v>
      </c>
      <c r="J59" s="7">
        <f>('Price data'!K60-'Price data'!K61)/'Price data'!K61</f>
        <v>0</v>
      </c>
      <c r="K59" s="7">
        <f>('Price data'!L60-'Price data'!L61)/'Price data'!L61</f>
        <v>1.7031630170316302E-2</v>
      </c>
      <c r="L59" s="7">
        <f>('Price data'!O60-'Price data'!O61)/'Price data'!O61</f>
        <v>3.987134844900455E-3</v>
      </c>
      <c r="M59" s="7">
        <f>'Price data'!P60/100</f>
        <v>2.2940000000000002E-2</v>
      </c>
    </row>
    <row r="60" spans="1:13" x14ac:dyDescent="0.25">
      <c r="A60" s="1">
        <v>44610</v>
      </c>
      <c r="B60" s="7">
        <f>('Price data'!C61-'Price data'!C62)/'Price data'!C62</f>
        <v>4.4444444444444444E-3</v>
      </c>
      <c r="C60" s="7">
        <f>('Price data'!D61-'Price data'!D62)/'Price data'!D62</f>
        <v>1.1827956989247311E-2</v>
      </c>
      <c r="D60" s="7">
        <f>('Price data'!E61-'Price data'!E62)/'Price data'!E62</f>
        <v>-1.3613861386138614E-2</v>
      </c>
      <c r="E60" s="7">
        <f>('Price data'!F61-'Price data'!F62)/'Price data'!F62</f>
        <v>-2.4752475247524753E-3</v>
      </c>
      <c r="F60" s="7">
        <f>('Price data'!G61-'Price data'!G62)/'Price data'!G62</f>
        <v>-6.4655172413793103E-3</v>
      </c>
      <c r="G60" s="7">
        <f>('Price data'!H61-'Price data'!H62)/'Price data'!H62</f>
        <v>-1.1494252873563218E-2</v>
      </c>
      <c r="H60" s="7">
        <f>('Price data'!I61-'Price data'!I62)/'Price data'!I62</f>
        <v>7.0298769771528994E-3</v>
      </c>
      <c r="I60" s="7">
        <f>('Price data'!J61-'Price data'!J62)/'Price data'!J62</f>
        <v>-2.6881720430107529E-3</v>
      </c>
      <c r="J60" s="7">
        <f>('Price data'!K61-'Price data'!K62)/'Price data'!K62</f>
        <v>-6.3291139240506328E-3</v>
      </c>
      <c r="K60" s="7">
        <f>('Price data'!L61-'Price data'!L62)/'Price data'!L62</f>
        <v>-1.0830324909747292E-2</v>
      </c>
      <c r="L60" s="7">
        <f>('Price data'!O61-'Price data'!O62)/'Price data'!O62</f>
        <v>-2.0888732683904342E-3</v>
      </c>
      <c r="M60" s="7">
        <f>'Price data'!P61/100</f>
        <v>2.307E-2</v>
      </c>
    </row>
    <row r="61" spans="1:13" x14ac:dyDescent="0.25">
      <c r="A61" s="1">
        <v>44609</v>
      </c>
      <c r="B61" s="7">
        <f>('Price data'!C62-'Price data'!C63)/'Price data'!C63</f>
        <v>2.2271714922048997E-3</v>
      </c>
      <c r="C61" s="7">
        <f>('Price data'!D62-'Price data'!D63)/'Price data'!D63</f>
        <v>1.0869565217391304E-2</v>
      </c>
      <c r="D61" s="7">
        <f>('Price data'!E62-'Price data'!E63)/'Price data'!E63</f>
        <v>0.01</v>
      </c>
      <c r="E61" s="7">
        <f>('Price data'!F62-'Price data'!F63)/'Price data'!F63</f>
        <v>4.9751243781094526E-3</v>
      </c>
      <c r="F61" s="7">
        <f>('Price data'!G62-'Price data'!G63)/'Price data'!G63</f>
        <v>1.642935377875137E-2</v>
      </c>
      <c r="G61" s="7">
        <f>('Price data'!H62-'Price data'!H63)/'Price data'!H63</f>
        <v>1.1627906976744186E-2</v>
      </c>
      <c r="H61" s="7">
        <f>('Price data'!I62-'Price data'!I63)/'Price data'!I63</f>
        <v>-8.7108013937282226E-3</v>
      </c>
      <c r="I61" s="7">
        <f>('Price data'!J62-'Price data'!J63)/'Price data'!J63</f>
        <v>2.197802197802198E-2</v>
      </c>
      <c r="J61" s="7">
        <f>('Price data'!K62-'Price data'!K63)/'Price data'!K63</f>
        <v>1.1523687580025609E-2</v>
      </c>
      <c r="K61" s="7">
        <f>('Price data'!L62-'Price data'!L63)/'Price data'!L63</f>
        <v>2.4125452352231603E-3</v>
      </c>
      <c r="L61" s="7">
        <f>('Price data'!O62-'Price data'!O63)/'Price data'!O63</f>
        <v>1.0649420280142149E-2</v>
      </c>
      <c r="M61" s="7">
        <f>'Price data'!P62/100</f>
        <v>2.3479999999999997E-2</v>
      </c>
    </row>
    <row r="62" spans="1:13" x14ac:dyDescent="0.25">
      <c r="A62" s="1">
        <v>44608</v>
      </c>
      <c r="B62" s="7">
        <f>('Price data'!C63-'Price data'!C64)/'Price data'!C64</f>
        <v>1.5837104072398189E-2</v>
      </c>
      <c r="C62" s="7">
        <f>('Price data'!D63-'Price data'!D64)/'Price data'!D64</f>
        <v>0</v>
      </c>
      <c r="D62" s="7">
        <f>('Price data'!E63-'Price data'!E64)/'Price data'!E64</f>
        <v>0</v>
      </c>
      <c r="E62" s="7">
        <f>('Price data'!F63-'Price data'!F64)/'Price data'!F64</f>
        <v>-9.852216748768473E-3</v>
      </c>
      <c r="F62" s="7">
        <f>('Price data'!G63-'Price data'!G64)/'Price data'!G64</f>
        <v>2.1953896816684962E-3</v>
      </c>
      <c r="G62" s="7">
        <f>('Price data'!H63-'Price data'!H64)/'Price data'!H64</f>
        <v>-3.8610038610038611E-3</v>
      </c>
      <c r="H62" s="7">
        <f>('Price data'!I63-'Price data'!I64)/'Price data'!I64</f>
        <v>4.7445255474452552E-2</v>
      </c>
      <c r="I62" s="7">
        <f>('Price data'!J63-'Price data'!J64)/'Price data'!J64</f>
        <v>5.5248618784530384E-3</v>
      </c>
      <c r="J62" s="7">
        <f>('Price data'!K63-'Price data'!K64)/'Price data'!K64</f>
        <v>-1.1392405063291139E-2</v>
      </c>
      <c r="K62" s="7">
        <f>('Price data'!L63-'Price data'!L64)/'Price data'!L64</f>
        <v>-9.557945041816009E-3</v>
      </c>
      <c r="L62" s="7">
        <f>('Price data'!O63-'Price data'!O64)/'Price data'!O64</f>
        <v>-4.3543795009217279E-4</v>
      </c>
      <c r="M62" s="7">
        <f>'Price data'!P63/100</f>
        <v>2.2610000000000002E-2</v>
      </c>
    </row>
    <row r="63" spans="1:13" x14ac:dyDescent="0.25">
      <c r="A63" s="1">
        <v>44607</v>
      </c>
      <c r="B63" s="7">
        <f>('Price data'!C64-'Price data'!C65)/'Price data'!C65</f>
        <v>1.3761467889908258E-2</v>
      </c>
      <c r="C63" s="7">
        <f>('Price data'!D64-'Price data'!D65)/'Price data'!D65</f>
        <v>-4.329004329004329E-3</v>
      </c>
      <c r="D63" s="7">
        <f>('Price data'!E64-'Price data'!E65)/'Price data'!E65</f>
        <v>2.4327784891165175E-2</v>
      </c>
      <c r="E63" s="7">
        <f>('Price data'!F64-'Price data'!F65)/'Price data'!F65</f>
        <v>1.2330456226880395E-3</v>
      </c>
      <c r="F63" s="7">
        <f>('Price data'!G64-'Price data'!G65)/'Price data'!G65</f>
        <v>1.0989010989010989E-3</v>
      </c>
      <c r="G63" s="7">
        <f>('Price data'!H64-'Price data'!H65)/'Price data'!H65</f>
        <v>5.8252427184466021E-3</v>
      </c>
      <c r="H63" s="7">
        <f>('Price data'!I64-'Price data'!I65)/'Price data'!I65</f>
        <v>1.107011070110701E-2</v>
      </c>
      <c r="I63" s="7">
        <f>('Price data'!J64-'Price data'!J65)/'Price data'!J65</f>
        <v>2.2598870056497175E-2</v>
      </c>
      <c r="J63" s="7">
        <f>('Price data'!K64-'Price data'!K65)/'Price data'!K65</f>
        <v>1.282051282051282E-2</v>
      </c>
      <c r="K63" s="7">
        <f>('Price data'!L64-'Price data'!L65)/'Price data'!L65</f>
        <v>2.3227383863080684E-2</v>
      </c>
      <c r="L63" s="7">
        <f>('Price data'!O64-'Price data'!O65)/'Price data'!O65</f>
        <v>1.4124025109377948E-2</v>
      </c>
      <c r="M63" s="7">
        <f>'Price data'!P64/100</f>
        <v>2.222E-2</v>
      </c>
    </row>
    <row r="64" spans="1:13" x14ac:dyDescent="0.25">
      <c r="A64" s="1">
        <v>44606</v>
      </c>
      <c r="B64" s="7">
        <f>('Price data'!C65-'Price data'!C66)/'Price data'!C66</f>
        <v>-3.325942350332594E-2</v>
      </c>
      <c r="C64" s="7">
        <f>('Price data'!D65-'Price data'!D66)/'Price data'!D66</f>
        <v>-2.0148462354188761E-2</v>
      </c>
      <c r="D64" s="7">
        <f>('Price data'!E65-'Price data'!E66)/'Price data'!E66</f>
        <v>-2.0075282308657464E-2</v>
      </c>
      <c r="E64" s="7">
        <f>('Price data'!F65-'Price data'!F66)/'Price data'!F66</f>
        <v>-1.097560975609756E-2</v>
      </c>
      <c r="F64" s="7">
        <f>('Price data'!G65-'Price data'!G66)/'Price data'!G66</f>
        <v>-6.5502183406113534E-3</v>
      </c>
      <c r="G64" s="7">
        <f>('Price data'!H65-'Price data'!H66)/'Price data'!H66</f>
        <v>-4.0968342644320296E-2</v>
      </c>
      <c r="H64" s="7">
        <f>('Price data'!I65-'Price data'!I66)/'Price data'!I66</f>
        <v>-1.6333938294010888E-2</v>
      </c>
      <c r="I64" s="7">
        <f>('Price data'!J65-'Price data'!J66)/'Price data'!J66</f>
        <v>-3.2786885245901641E-2</v>
      </c>
      <c r="J64" s="7">
        <f>('Price data'!K65-'Price data'!K66)/'Price data'!K66</f>
        <v>-1.2804097311139564E-3</v>
      </c>
      <c r="K64" s="7">
        <f>('Price data'!L65-'Price data'!L66)/'Price data'!L66</f>
        <v>1.2239902080783353E-3</v>
      </c>
      <c r="L64" s="7">
        <f>('Price data'!O65-'Price data'!O66)/'Price data'!O66</f>
        <v>-1.9810749079382836E-2</v>
      </c>
      <c r="M64" s="7">
        <f>'Price data'!P65/100</f>
        <v>2.1909999999999999E-2</v>
      </c>
    </row>
    <row r="65" spans="1:13" x14ac:dyDescent="0.25">
      <c r="A65" s="1">
        <v>44603</v>
      </c>
      <c r="B65" s="7">
        <f>('Price data'!C66-'Price data'!C67)/'Price data'!C67</f>
        <v>0</v>
      </c>
      <c r="C65" s="7">
        <f>('Price data'!D66-'Price data'!D67)/'Price data'!D67</f>
        <v>3.1914893617021275E-3</v>
      </c>
      <c r="D65" s="7">
        <f>('Price data'!E66-'Price data'!E67)/'Price data'!E67</f>
        <v>-4.9937578027465668E-3</v>
      </c>
      <c r="E65" s="7">
        <f>('Price data'!F66-'Price data'!F67)/'Price data'!F67</f>
        <v>-8.4643288996372433E-3</v>
      </c>
      <c r="F65" s="7">
        <f>('Price data'!G66-'Price data'!G67)/'Price data'!G67</f>
        <v>-4.3478260869565218E-3</v>
      </c>
      <c r="G65" s="7">
        <f>('Price data'!H66-'Price data'!H67)/'Price data'!H67</f>
        <v>1.8656716417910447E-3</v>
      </c>
      <c r="H65" s="7">
        <f>('Price data'!I66-'Price data'!I67)/'Price data'!I67</f>
        <v>-5.415162454873646E-3</v>
      </c>
      <c r="I65" s="7">
        <f>('Price data'!J66-'Price data'!J67)/'Price data'!J67</f>
        <v>-1.3477088948787063E-2</v>
      </c>
      <c r="J65" s="7">
        <f>('Price data'!K66-'Price data'!K67)/'Price data'!K67</f>
        <v>-5.0955414012738851E-3</v>
      </c>
      <c r="K65" s="7">
        <f>('Price data'!L66-'Price data'!L67)/'Price data'!L67</f>
        <v>-2.7380952380952381E-2</v>
      </c>
      <c r="L65" s="7">
        <f>('Price data'!O66-'Price data'!O67)/'Price data'!O67</f>
        <v>-3.3714054380503768E-3</v>
      </c>
      <c r="M65" s="7">
        <f>'Price data'!P66/100</f>
        <v>2.1920000000000002E-2</v>
      </c>
    </row>
    <row r="66" spans="1:13" x14ac:dyDescent="0.25">
      <c r="A66" s="1">
        <v>44602</v>
      </c>
      <c r="B66" s="7">
        <f>('Price data'!C67-'Price data'!C68)/'Price data'!C68</f>
        <v>-1.3129102844638949E-2</v>
      </c>
      <c r="C66" s="7">
        <f>('Price data'!D67-'Price data'!D68)/'Price data'!D68</f>
        <v>-6.3424947145877377E-3</v>
      </c>
      <c r="D66" s="7">
        <f>('Price data'!E67-'Price data'!E68)/'Price data'!E68</f>
        <v>-1.7177914110429449E-2</v>
      </c>
      <c r="E66" s="7">
        <f>('Price data'!F67-'Price data'!F68)/'Price data'!F68</f>
        <v>-1.2077294685990338E-3</v>
      </c>
      <c r="F66" s="7">
        <f>('Price data'!G67-'Price data'!G68)/'Price data'!G68</f>
        <v>1.4332965821389196E-2</v>
      </c>
      <c r="G66" s="7">
        <f>('Price data'!H67-'Price data'!H68)/'Price data'!H68</f>
        <v>0</v>
      </c>
      <c r="H66" s="7">
        <f>('Price data'!I67-'Price data'!I68)/'Price data'!I68</f>
        <v>-8.9445438282647581E-3</v>
      </c>
      <c r="I66" s="7">
        <f>('Price data'!J67-'Price data'!J68)/'Price data'!J68</f>
        <v>4.2134831460674156E-2</v>
      </c>
      <c r="J66" s="7">
        <f>('Price data'!K67-'Price data'!K68)/'Price data'!K68</f>
        <v>-6.3291139240506328E-3</v>
      </c>
      <c r="K66" s="7">
        <f>('Price data'!L67-'Price data'!L68)/'Price data'!L68</f>
        <v>-1.9836639439906652E-2</v>
      </c>
      <c r="L66" s="7">
        <f>('Price data'!O67-'Price data'!O68)/'Price data'!O68</f>
        <v>9.3664058244420309E-4</v>
      </c>
      <c r="M66" s="7">
        <f>'Price data'!P67/100</f>
        <v>2.18E-2</v>
      </c>
    </row>
    <row r="67" spans="1:13" x14ac:dyDescent="0.25">
      <c r="A67" s="1">
        <v>44601</v>
      </c>
      <c r="B67" s="7">
        <f>('Price data'!C68-'Price data'!C69)/'Price data'!C69</f>
        <v>1.0952902519167579E-3</v>
      </c>
      <c r="C67" s="7">
        <f>('Price data'!D68-'Price data'!D69)/'Price data'!D69</f>
        <v>3.8419319429198684E-2</v>
      </c>
      <c r="D67" s="7">
        <f>('Price data'!E68-'Price data'!E69)/'Price data'!E69</f>
        <v>3.6945812807881772E-3</v>
      </c>
      <c r="E67" s="7">
        <f>('Price data'!F68-'Price data'!F69)/'Price data'!F69</f>
        <v>9.7560975609756097E-3</v>
      </c>
      <c r="F67" s="7">
        <f>('Price data'!G68-'Price data'!G69)/'Price data'!G69</f>
        <v>1.1037527593818985E-3</v>
      </c>
      <c r="G67" s="7">
        <f>('Price data'!H68-'Price data'!H69)/'Price data'!H69</f>
        <v>-3.7174721189591076E-3</v>
      </c>
      <c r="H67" s="7">
        <f>('Price data'!I68-'Price data'!I69)/'Price data'!I69</f>
        <v>9.0252707581227436E-3</v>
      </c>
      <c r="I67" s="7">
        <f>('Price data'!J68-'Price data'!J69)/'Price data'!J69</f>
        <v>-5.5865921787709499E-3</v>
      </c>
      <c r="J67" s="7">
        <f>('Price data'!K68-'Price data'!K69)/'Price data'!K69</f>
        <v>-2.5252525252525255E-3</v>
      </c>
      <c r="K67" s="7">
        <f>('Price data'!L68-'Price data'!L69)/'Price data'!L69</f>
        <v>-1.8327605956471937E-2</v>
      </c>
      <c r="L67" s="7">
        <f>('Price data'!O68-'Price data'!O69)/'Price data'!O69</f>
        <v>2.9247363406818831E-3</v>
      </c>
      <c r="M67" s="7">
        <f>'Price data'!P68/100</f>
        <v>2.1899999999999999E-2</v>
      </c>
    </row>
    <row r="68" spans="1:13" x14ac:dyDescent="0.25">
      <c r="A68" s="1">
        <v>44600</v>
      </c>
      <c r="B68" s="7">
        <f>('Price data'!C69-'Price data'!C70)/'Price data'!C70</f>
        <v>-4.3620501635768813E-3</v>
      </c>
      <c r="C68" s="7">
        <f>('Price data'!D69-'Price data'!D70)/'Price data'!D70</f>
        <v>5.8072009291521488E-2</v>
      </c>
      <c r="D68" s="7">
        <f>('Price data'!E69-'Price data'!E70)/'Price data'!E70</f>
        <v>-1.2165450121654502E-2</v>
      </c>
      <c r="E68" s="7">
        <f>('Price data'!F69-'Price data'!F70)/'Price data'!F70</f>
        <v>-1.7964071856287425E-2</v>
      </c>
      <c r="F68" s="7">
        <f>('Price data'!G69-'Price data'!G70)/'Price data'!G70</f>
        <v>1.2290502793296089E-2</v>
      </c>
      <c r="G68" s="7">
        <f>('Price data'!H69-'Price data'!H70)/'Price data'!H70</f>
        <v>1.893939393939394E-2</v>
      </c>
      <c r="H68" s="7">
        <f>('Price data'!I69-'Price data'!I70)/'Price data'!I70</f>
        <v>-1.8018018018018018E-3</v>
      </c>
      <c r="I68" s="7">
        <f>('Price data'!J69-'Price data'!J70)/'Price data'!J70</f>
        <v>2.8011204481792717E-3</v>
      </c>
      <c r="J68" s="7">
        <f>('Price data'!K69-'Price data'!K70)/'Price data'!K70</f>
        <v>-0.01</v>
      </c>
      <c r="K68" s="7">
        <f>('Price data'!L69-'Price data'!L70)/'Price data'!L70</f>
        <v>-4.2763157894736843E-2</v>
      </c>
      <c r="L68" s="7">
        <f>('Price data'!O69-'Price data'!O70)/'Price data'!O70</f>
        <v>2.223468611033163E-3</v>
      </c>
      <c r="M68" s="7">
        <f>'Price data'!P69/100</f>
        <v>2.146E-2</v>
      </c>
    </row>
    <row r="69" spans="1:13" x14ac:dyDescent="0.25">
      <c r="A69" s="1">
        <v>44599</v>
      </c>
      <c r="B69" s="7">
        <f>('Price data'!C70-'Price data'!C71)/'Price data'!C71</f>
        <v>1.7758046614872364E-2</v>
      </c>
      <c r="C69" s="7">
        <f>('Price data'!D70-'Price data'!D71)/'Price data'!D71</f>
        <v>2.014218009478673E-2</v>
      </c>
      <c r="D69" s="7">
        <f>('Price data'!E70-'Price data'!E71)/'Price data'!E71</f>
        <v>2.3661270236612703E-2</v>
      </c>
      <c r="E69" s="7">
        <f>('Price data'!F70-'Price data'!F71)/'Price data'!F71</f>
        <v>4.8134777376654635E-3</v>
      </c>
      <c r="F69" s="7">
        <f>('Price data'!G70-'Price data'!G71)/'Price data'!G71</f>
        <v>0</v>
      </c>
      <c r="G69" s="7">
        <f>('Price data'!H70-'Price data'!H71)/'Price data'!H71</f>
        <v>0</v>
      </c>
      <c r="H69" s="7">
        <f>('Price data'!I70-'Price data'!I71)/'Price data'!I71</f>
        <v>2.0220588235294119E-2</v>
      </c>
      <c r="I69" s="7">
        <f>('Price data'!J70-'Price data'!J71)/'Price data'!J71</f>
        <v>6.25E-2</v>
      </c>
      <c r="J69" s="7">
        <f>('Price data'!K70-'Price data'!K71)/'Price data'!K71</f>
        <v>1.2515644555694619E-3</v>
      </c>
      <c r="K69" s="7">
        <f>('Price data'!L70-'Price data'!L71)/'Price data'!L71</f>
        <v>-5.9793814432989693E-2</v>
      </c>
      <c r="L69" s="7">
        <f>('Price data'!O70-'Price data'!O71)/'Price data'!O71</f>
        <v>1.2644020122248096E-2</v>
      </c>
      <c r="M69" s="7">
        <f>'Price data'!P70/100</f>
        <v>2.1569999999999999E-2</v>
      </c>
    </row>
    <row r="70" spans="1:13" x14ac:dyDescent="0.25">
      <c r="A70" s="1">
        <v>44589</v>
      </c>
      <c r="B70" s="7">
        <f>('Price data'!C71-'Price data'!C72)/'Price data'!C72</f>
        <v>3.8018433179723504E-2</v>
      </c>
      <c r="C70" s="7">
        <f>('Price data'!D71-'Price data'!D72)/'Price data'!D72</f>
        <v>1.1862396204033216E-3</v>
      </c>
      <c r="D70" s="7">
        <f>('Price data'!E71-'Price data'!E72)/'Price data'!E72</f>
        <v>-8.6419753086419745E-3</v>
      </c>
      <c r="E70" s="7">
        <f>('Price data'!F71-'Price data'!F72)/'Price data'!F72</f>
        <v>0</v>
      </c>
      <c r="F70" s="7">
        <f>('Price data'!G71-'Price data'!G72)/'Price data'!G72</f>
        <v>4.190919674039581E-2</v>
      </c>
      <c r="G70" s="7">
        <f>('Price data'!H71-'Price data'!H72)/'Price data'!H72</f>
        <v>1.7341040462427744E-2</v>
      </c>
      <c r="H70" s="7">
        <f>('Price data'!I71-'Price data'!I72)/'Price data'!I72</f>
        <v>1.1152416356877323E-2</v>
      </c>
      <c r="I70" s="7">
        <f>('Price data'!J71-'Price data'!J72)/'Price data'!J72</f>
        <v>2.4390243902439025E-2</v>
      </c>
      <c r="J70" s="7">
        <f>('Price data'!K71-'Price data'!K72)/'Price data'!K72</f>
        <v>1.1392405063291139E-2</v>
      </c>
      <c r="K70" s="7">
        <f>('Price data'!L71-'Price data'!L72)/'Price data'!L72</f>
        <v>5.1813471502590676E-3</v>
      </c>
      <c r="L70" s="7">
        <f>('Price data'!O71-'Price data'!O72)/'Price data'!O72</f>
        <v>5.5753487992602777E-3</v>
      </c>
      <c r="M70" s="7">
        <f>'Price data'!P71/100</f>
        <v>2.1629999999999996E-2</v>
      </c>
    </row>
    <row r="71" spans="1:13" x14ac:dyDescent="0.25">
      <c r="A71" s="1">
        <v>44588</v>
      </c>
      <c r="B71" s="7">
        <f>('Price data'!C72-'Price data'!C73)/'Price data'!C73</f>
        <v>2.237926972909305E-2</v>
      </c>
      <c r="C71" s="7">
        <f>('Price data'!D72-'Price data'!D73)/'Price data'!D73</f>
        <v>-2.9919447640966629E-2</v>
      </c>
      <c r="D71" s="7">
        <f>('Price data'!E72-'Price data'!E73)/'Price data'!E73</f>
        <v>-2.4630541871921183E-3</v>
      </c>
      <c r="E71" s="7">
        <f>('Price data'!F72-'Price data'!F73)/'Price data'!F73</f>
        <v>4.2659974905897118E-2</v>
      </c>
      <c r="F71" s="7">
        <f>('Price data'!G72-'Price data'!G73)/'Price data'!G73</f>
        <v>-1.1627906976744186E-3</v>
      </c>
      <c r="G71" s="7">
        <f>('Price data'!H72-'Price data'!H73)/'Price data'!H73</f>
        <v>-9.5419847328244278E-3</v>
      </c>
      <c r="H71" s="7">
        <f>('Price data'!I72-'Price data'!I73)/'Price data'!I73</f>
        <v>1.509433962264151E-2</v>
      </c>
      <c r="I71" s="7">
        <f>('Price data'!J72-'Price data'!J73)/'Price data'!J73</f>
        <v>6.1349693251533744E-3</v>
      </c>
      <c r="J71" s="7">
        <f>('Price data'!K72-'Price data'!K73)/'Price data'!K73</f>
        <v>-5.0377833753148613E-3</v>
      </c>
      <c r="K71" s="7">
        <f>('Price data'!L72-'Price data'!L73)/'Price data'!L73</f>
        <v>1.037344398340249E-3</v>
      </c>
      <c r="L71" s="7">
        <f>('Price data'!O72-'Price data'!O73)/'Price data'!O73</f>
        <v>-7.3030143495457127E-3</v>
      </c>
      <c r="M71" s="7">
        <f>'Price data'!P72/100</f>
        <v>2.1589999999999998E-2</v>
      </c>
    </row>
    <row r="72" spans="1:13" x14ac:dyDescent="0.25">
      <c r="A72" s="1">
        <v>44587</v>
      </c>
      <c r="B72" s="7">
        <f>('Price data'!C73-'Price data'!C74)/'Price data'!C74</f>
        <v>-8.1775700934579431E-3</v>
      </c>
      <c r="C72" s="7">
        <f>('Price data'!D73-'Price data'!D74)/'Price data'!D74</f>
        <v>4.6242774566473991E-3</v>
      </c>
      <c r="D72" s="7">
        <f>('Price data'!E73-'Price data'!E74)/'Price data'!E74</f>
        <v>2.4691358024691358E-3</v>
      </c>
      <c r="E72" s="7">
        <f>('Price data'!F73-'Price data'!F74)/'Price data'!F74</f>
        <v>6.313131313131313E-3</v>
      </c>
      <c r="F72" s="7">
        <f>('Price data'!G73-'Price data'!G74)/'Price data'!G74</f>
        <v>-5.7803468208092483E-3</v>
      </c>
      <c r="G72" s="7">
        <f>('Price data'!H73-'Price data'!H74)/'Price data'!H74</f>
        <v>9.6339113680154135E-3</v>
      </c>
      <c r="H72" s="7">
        <f>('Price data'!I73-'Price data'!I74)/'Price data'!I74</f>
        <v>2.7131782945736434E-2</v>
      </c>
      <c r="I72" s="7">
        <f>('Price data'!J73-'Price data'!J74)/'Price data'!J74</f>
        <v>-1.5105740181268883E-2</v>
      </c>
      <c r="J72" s="7">
        <f>('Price data'!K73-'Price data'!K74)/'Price data'!K74</f>
        <v>5.0632911392405064E-3</v>
      </c>
      <c r="K72" s="7">
        <f>('Price data'!L73-'Price data'!L74)/'Price data'!L74</f>
        <v>4.1666666666666666E-3</v>
      </c>
      <c r="L72" s="7">
        <f>('Price data'!O73-'Price data'!O74)/'Price data'!O74</f>
        <v>1.351734951810649E-3</v>
      </c>
      <c r="M72" s="7">
        <f>'Price data'!P73/100</f>
        <v>2.1360000000000001E-2</v>
      </c>
    </row>
    <row r="73" spans="1:13" x14ac:dyDescent="0.25">
      <c r="A73" s="1">
        <v>44586</v>
      </c>
      <c r="B73" s="7">
        <f>('Price data'!C74-'Price data'!C75)/'Price data'!C75</f>
        <v>3.2569360675512665E-2</v>
      </c>
      <c r="C73" s="7">
        <f>('Price data'!D74-'Price data'!D75)/'Price data'!D75</f>
        <v>6.2653562653562658E-2</v>
      </c>
      <c r="D73" s="7">
        <f>('Price data'!E74-'Price data'!E75)/'Price data'!E75</f>
        <v>6.2992125984251968E-2</v>
      </c>
      <c r="E73" s="7">
        <f>('Price data'!F74-'Price data'!F75)/'Price data'!F75</f>
        <v>-2.2222222222222223E-2</v>
      </c>
      <c r="F73" s="7">
        <f>('Price data'!G74-'Price data'!G75)/'Price data'!G75</f>
        <v>1.4067995310668231E-2</v>
      </c>
      <c r="G73" s="7">
        <f>('Price data'!H74-'Price data'!H75)/'Price data'!H75</f>
        <v>3.1809145129224649E-2</v>
      </c>
      <c r="H73" s="7">
        <f>('Price data'!I74-'Price data'!I75)/'Price data'!I75</f>
        <v>9.7847358121330719E-3</v>
      </c>
      <c r="I73" s="7">
        <f>('Price data'!J74-'Price data'!J75)/'Price data'!J75</f>
        <v>6.7741935483870974E-2</v>
      </c>
      <c r="J73" s="7">
        <f>('Price data'!K74-'Price data'!K75)/'Price data'!K75</f>
        <v>1.1523687580025609E-2</v>
      </c>
      <c r="K73" s="7">
        <f>('Price data'!L74-'Price data'!L75)/'Price data'!L75</f>
        <v>1.0526315789473684E-2</v>
      </c>
      <c r="L73" s="7">
        <f>('Price data'!O74-'Price data'!O75)/'Price data'!O75</f>
        <v>2.7693077078022581E-2</v>
      </c>
      <c r="M73" s="7">
        <f>'Price data'!P74/100</f>
        <v>2.155E-2</v>
      </c>
    </row>
    <row r="74" spans="1:13" x14ac:dyDescent="0.25">
      <c r="A74" s="1">
        <v>44585</v>
      </c>
      <c r="B74" s="7">
        <f>('Price data'!C75-'Price data'!C76)/'Price data'!C76</f>
        <v>-6.9584736251402921E-2</v>
      </c>
      <c r="C74" s="7">
        <f>('Price data'!D75-'Price data'!D76)/'Price data'!D76</f>
        <v>-6.0046189376443418E-2</v>
      </c>
      <c r="D74" s="7">
        <f>('Price data'!E75-'Price data'!E76)/'Price data'!E76</f>
        <v>-4.0302267002518891E-2</v>
      </c>
      <c r="E74" s="7">
        <f>('Price data'!F75-'Price data'!F76)/'Price data'!F76</f>
        <v>-1.9370460048426151E-2</v>
      </c>
      <c r="F74" s="7">
        <f>('Price data'!G75-'Price data'!G76)/'Price data'!G76</f>
        <v>-3.2879818594104306E-2</v>
      </c>
      <c r="G74" s="7">
        <f>('Price data'!H75-'Price data'!H76)/'Price data'!H76</f>
        <v>1.0040160642570281E-2</v>
      </c>
      <c r="H74" s="7">
        <f>('Price data'!I75-'Price data'!I76)/'Price data'!I76</f>
        <v>-2.6666666666666668E-2</v>
      </c>
      <c r="I74" s="7">
        <f>('Price data'!J75-'Price data'!J76)/'Price data'!J76</f>
        <v>-6.9069069069069067E-2</v>
      </c>
      <c r="J74" s="7">
        <f>('Price data'!K75-'Price data'!K76)/'Price data'!K76</f>
        <v>-2.375E-2</v>
      </c>
      <c r="K74" s="7">
        <f>('Price data'!L75-'Price data'!L76)/'Price data'!L76</f>
        <v>-5.235602094240838E-3</v>
      </c>
      <c r="L74" s="7">
        <f>('Price data'!O75-'Price data'!O76)/'Price data'!O76</f>
        <v>-2.2527140519658671E-2</v>
      </c>
      <c r="M74" s="7">
        <f>'Price data'!P75/100</f>
        <v>2.1389999999999999E-2</v>
      </c>
    </row>
    <row r="75" spans="1:13" x14ac:dyDescent="0.25">
      <c r="A75" s="1">
        <v>44582</v>
      </c>
      <c r="B75" s="7">
        <f>('Price data'!C76-'Price data'!C77)/'Price data'!C77</f>
        <v>-2.5164113785557989E-2</v>
      </c>
      <c r="C75" s="7">
        <f>('Price data'!D76-'Price data'!D77)/'Price data'!D77</f>
        <v>-1.5909090909090907E-2</v>
      </c>
      <c r="D75" s="7">
        <f>('Price data'!E76-'Price data'!E77)/'Price data'!E77</f>
        <v>1.0178117048346057E-2</v>
      </c>
      <c r="E75" s="7">
        <f>('Price data'!F76-'Price data'!F77)/'Price data'!F77</f>
        <v>-4.8192771084337354E-3</v>
      </c>
      <c r="F75" s="7">
        <f>('Price data'!G76-'Price data'!G77)/'Price data'!G77</f>
        <v>-6.7567567567567571E-3</v>
      </c>
      <c r="G75" s="7">
        <f>('Price data'!H76-'Price data'!H77)/'Price data'!H77</f>
        <v>1.9447287615148412E-2</v>
      </c>
      <c r="H75" s="7">
        <f>('Price data'!I76-'Price data'!I77)/'Price data'!I77</f>
        <v>3.8240917782026767E-3</v>
      </c>
      <c r="I75" s="7">
        <f>('Price data'!J76-'Price data'!J77)/'Price data'!J77</f>
        <v>-2.0588235294117647E-2</v>
      </c>
      <c r="J75" s="7">
        <f>('Price data'!K76-'Price data'!K77)/'Price data'!K77</f>
        <v>-2.4937655860349127E-3</v>
      </c>
      <c r="K75" s="7">
        <f>('Price data'!L76-'Price data'!L77)/'Price data'!L77</f>
        <v>5.263157894736842E-3</v>
      </c>
      <c r="L75" s="7">
        <f>('Price data'!O76-'Price data'!O77)/'Price data'!O77</f>
        <v>5.1798266566574396E-3</v>
      </c>
      <c r="M75" s="7">
        <f>'Price data'!P76/100</f>
        <v>2.137E-2</v>
      </c>
    </row>
    <row r="76" spans="1:13" x14ac:dyDescent="0.25">
      <c r="A76" s="1">
        <v>44581</v>
      </c>
      <c r="B76" s="7">
        <f>('Price data'!C77-'Price data'!C78)/'Price data'!C78</f>
        <v>1.1061946902654867E-2</v>
      </c>
      <c r="C76" s="7">
        <f>('Price data'!D77-'Price data'!D78)/'Price data'!D78</f>
        <v>1.1494252873563218E-2</v>
      </c>
      <c r="D76" s="7">
        <f>('Price data'!E77-'Price data'!E78)/'Price data'!E78</f>
        <v>1.2886597938144329E-2</v>
      </c>
      <c r="E76" s="7">
        <f>('Price data'!F77-'Price data'!F78)/'Price data'!F78</f>
        <v>-4.7961630695443642E-3</v>
      </c>
      <c r="F76" s="7">
        <f>('Price data'!G77-'Price data'!G78)/'Price data'!G78</f>
        <v>5.6625141562853904E-3</v>
      </c>
      <c r="G76" s="7">
        <f>('Price data'!H77-'Price data'!H78)/'Price data'!H78</f>
        <v>0</v>
      </c>
      <c r="H76" s="7">
        <f>('Price data'!I77-'Price data'!I78)/'Price data'!I78</f>
        <v>7.7071290944123313E-3</v>
      </c>
      <c r="I76" s="7">
        <f>('Price data'!J77-'Price data'!J78)/'Price data'!J78</f>
        <v>5.9190031152647975E-2</v>
      </c>
      <c r="J76" s="7">
        <f>('Price data'!K77-'Price data'!K78)/'Price data'!K78</f>
        <v>2.5000000000000001E-3</v>
      </c>
      <c r="K76" s="7">
        <f>('Price data'!L77-'Price data'!L78)/'Price data'!L78</f>
        <v>-8.350730688935281E-3</v>
      </c>
      <c r="L76" s="7">
        <f>('Price data'!O77-'Price data'!O78)/'Price data'!O78</f>
        <v>1.5601716119462979E-2</v>
      </c>
      <c r="M76" s="7">
        <f>'Price data'!P77/100</f>
        <v>2.1440000000000001E-2</v>
      </c>
    </row>
    <row r="77" spans="1:13" x14ac:dyDescent="0.25">
      <c r="A77" s="1">
        <v>44580</v>
      </c>
      <c r="B77" s="7">
        <f>('Price data'!C78-'Price data'!C79)/'Price data'!C79</f>
        <v>6.8557919621749411E-2</v>
      </c>
      <c r="C77" s="7">
        <f>('Price data'!D78-'Price data'!D79)/'Price data'!D79</f>
        <v>-1.1363636363636364E-2</v>
      </c>
      <c r="D77" s="7">
        <f>('Price data'!E78-'Price data'!E79)/'Price data'!E79</f>
        <v>7.7922077922077922E-3</v>
      </c>
      <c r="E77" s="7">
        <f>('Price data'!F78-'Price data'!F79)/'Price data'!F79</f>
        <v>0</v>
      </c>
      <c r="F77" s="7">
        <f>('Price data'!G78-'Price data'!G79)/'Price data'!G79</f>
        <v>2.2701475595913734E-3</v>
      </c>
      <c r="G77" s="7">
        <f>('Price data'!H78-'Price data'!H79)/'Price data'!H79</f>
        <v>2.0512820512820513E-3</v>
      </c>
      <c r="H77" s="7">
        <f>('Price data'!I78-'Price data'!I79)/'Price data'!I79</f>
        <v>5.8139534883720929E-3</v>
      </c>
      <c r="I77" s="7">
        <f>('Price data'!J78-'Price data'!J79)/'Price data'!J79</f>
        <v>4.2207792207792208E-2</v>
      </c>
      <c r="J77" s="7">
        <f>('Price data'!K78-'Price data'!K79)/'Price data'!K79</f>
        <v>-1.2484394506866417E-3</v>
      </c>
      <c r="K77" s="7">
        <f>('Price data'!L78-'Price data'!L79)/'Price data'!L79</f>
        <v>-1.0427528675703858E-3</v>
      </c>
      <c r="L77" s="7">
        <f>('Price data'!O78-'Price data'!O79)/'Price data'!O79</f>
        <v>2.6755806357456938E-3</v>
      </c>
      <c r="M77" s="7">
        <f>'Price data'!P78/100</f>
        <v>2.1349999999999997E-2</v>
      </c>
    </row>
    <row r="78" spans="1:13" x14ac:dyDescent="0.25">
      <c r="A78" s="1">
        <v>44579</v>
      </c>
      <c r="B78" s="7">
        <f>('Price data'!C79-'Price data'!C80)/'Price data'!C80</f>
        <v>-6.6225165562913912E-2</v>
      </c>
      <c r="C78" s="7">
        <f>('Price data'!D79-'Price data'!D80)/'Price data'!D80</f>
        <v>-1.5659955257270694E-2</v>
      </c>
      <c r="D78" s="7">
        <f>('Price data'!E79-'Price data'!E80)/'Price data'!E80</f>
        <v>-2.6548672566371681E-2</v>
      </c>
      <c r="E78" s="7">
        <f>('Price data'!F79-'Price data'!F80)/'Price data'!F80</f>
        <v>6.0313630880579009E-3</v>
      </c>
      <c r="F78" s="7">
        <f>('Price data'!G79-'Price data'!G80)/'Price data'!G80</f>
        <v>-1.0112359550561797E-2</v>
      </c>
      <c r="G78" s="7">
        <f>('Price data'!H79-'Price data'!H80)/'Price data'!H80</f>
        <v>3.0864197530864196E-3</v>
      </c>
      <c r="H78" s="7">
        <f>('Price data'!I79-'Price data'!I80)/'Price data'!I80</f>
        <v>-2.0872865275142316E-2</v>
      </c>
      <c r="I78" s="7">
        <f>('Price data'!J79-'Price data'!J80)/'Price data'!J80</f>
        <v>-6.6666666666666666E-2</v>
      </c>
      <c r="J78" s="7">
        <f>('Price data'!K79-'Price data'!K80)/'Price data'!K80</f>
        <v>1.25E-3</v>
      </c>
      <c r="K78" s="7">
        <f>('Price data'!L79-'Price data'!L80)/'Price data'!L80</f>
        <v>-1.134020618556701E-2</v>
      </c>
      <c r="L78" s="7">
        <f>('Price data'!O79-'Price data'!O80)/'Price data'!O80</f>
        <v>-9.5674678560611383E-3</v>
      </c>
      <c r="M78" s="7">
        <f>'Price data'!P79/100</f>
        <v>2.1250000000000002E-2</v>
      </c>
    </row>
    <row r="79" spans="1:13" x14ac:dyDescent="0.25">
      <c r="A79" s="1">
        <v>44578</v>
      </c>
      <c r="B79" s="7">
        <f>('Price data'!C80-'Price data'!C81)/'Price data'!C81</f>
        <v>-6.9815195071868577E-2</v>
      </c>
      <c r="C79" s="7">
        <f>('Price data'!D80-'Price data'!D81)/'Price data'!D81</f>
        <v>-3.3513513513513511E-2</v>
      </c>
      <c r="D79" s="7">
        <f>('Price data'!E80-'Price data'!E81)/'Price data'!E81</f>
        <v>-3.7712895377128956E-2</v>
      </c>
      <c r="E79" s="7">
        <f>('Price data'!F80-'Price data'!F81)/'Price data'!F81</f>
        <v>-2.1251475796930343E-2</v>
      </c>
      <c r="F79" s="7">
        <f>('Price data'!G80-'Price data'!G81)/'Price data'!G81</f>
        <v>-2.5191675794085433E-2</v>
      </c>
      <c r="G79" s="7">
        <f>('Price data'!H80-'Price data'!H81)/'Price data'!H81</f>
        <v>-2.3115577889447236E-2</v>
      </c>
      <c r="H79" s="7">
        <f>('Price data'!I80-'Price data'!I81)/'Price data'!I81</f>
        <v>-2.7675276752767528E-2</v>
      </c>
      <c r="I79" s="7">
        <f>('Price data'!J80-'Price data'!J81)/'Price data'!J81</f>
        <v>-6.7796610169491525E-2</v>
      </c>
      <c r="J79" s="7">
        <f>('Price data'!K80-'Price data'!K81)/'Price data'!K81</f>
        <v>-2.4390243902439025E-2</v>
      </c>
      <c r="K79" s="7">
        <f>('Price data'!L80-'Price data'!L81)/'Price data'!L81</f>
        <v>-1.9211324570273004E-2</v>
      </c>
      <c r="L79" s="7">
        <f>('Price data'!O80-'Price data'!O81)/'Price data'!O81</f>
        <v>-2.8863250491303637E-2</v>
      </c>
      <c r="M79" s="7">
        <f>'Price data'!P80/100</f>
        <v>2.1409999999999998E-2</v>
      </c>
    </row>
    <row r="80" spans="1:13" x14ac:dyDescent="0.25">
      <c r="A80" s="1">
        <v>44575</v>
      </c>
      <c r="B80" s="7">
        <f>('Price data'!C81-'Price data'!C82)/'Price data'!C82</f>
        <v>-3.0706243602865915E-3</v>
      </c>
      <c r="C80" s="7">
        <f>('Price data'!D81-'Price data'!D82)/'Price data'!D82</f>
        <v>-9.6359743040685224E-3</v>
      </c>
      <c r="D80" s="7">
        <f>('Price data'!E81-'Price data'!E82)/'Price data'!E82</f>
        <v>0</v>
      </c>
      <c r="E80" s="7">
        <f>('Price data'!F81-'Price data'!F82)/'Price data'!F82</f>
        <v>1.9253910950661854E-2</v>
      </c>
      <c r="F80" s="7">
        <f>('Price data'!G81-'Price data'!G82)/'Price data'!G82</f>
        <v>-8.6862106406080351E-3</v>
      </c>
      <c r="G80" s="7">
        <f>('Price data'!H81-'Price data'!H82)/'Price data'!H82</f>
        <v>-1.4851485148514851E-2</v>
      </c>
      <c r="H80" s="7">
        <f>('Price data'!I81-'Price data'!I82)/'Price data'!I82</f>
        <v>3.7037037037037038E-3</v>
      </c>
      <c r="I80" s="7">
        <f>('Price data'!J81-'Price data'!J82)/'Price data'!J82</f>
        <v>4.7337278106508875E-2</v>
      </c>
      <c r="J80" s="7">
        <f>('Price data'!K81-'Price data'!K82)/'Price data'!K82</f>
        <v>-1.7964071856287425E-2</v>
      </c>
      <c r="K80" s="7">
        <f>('Price data'!L81-'Price data'!L82)/'Price data'!L82</f>
        <v>1.0121457489878543E-3</v>
      </c>
      <c r="L80" s="7">
        <f>('Price data'!O81-'Price data'!O82)/'Price data'!O82</f>
        <v>-2.0052805721715662E-5</v>
      </c>
      <c r="M80" s="7">
        <f>'Price data'!P81/100</f>
        <v>2.1400000000000002E-2</v>
      </c>
    </row>
    <row r="81" spans="1:13" x14ac:dyDescent="0.25">
      <c r="A81" s="1">
        <v>44574</v>
      </c>
      <c r="B81" s="7">
        <f>('Price data'!C82-'Price data'!C83)/'Price data'!C83</f>
        <v>-3.2673267326732675E-2</v>
      </c>
      <c r="C81" s="7">
        <f>('Price data'!D82-'Price data'!D83)/'Price data'!D83</f>
        <v>1.0822510822510822E-2</v>
      </c>
      <c r="D81" s="7">
        <f>('Price data'!E82-'Price data'!E83)/'Price data'!E83</f>
        <v>-1.6746411483253589E-2</v>
      </c>
      <c r="E81" s="7">
        <f>('Price data'!F82-'Price data'!F83)/'Price data'!F83</f>
        <v>0</v>
      </c>
      <c r="F81" s="7">
        <f>('Price data'!G82-'Price data'!G83)/'Price data'!G83</f>
        <v>2.7901785714285716E-2</v>
      </c>
      <c r="G81" s="7">
        <f>('Price data'!H82-'Price data'!H83)/'Price data'!H83</f>
        <v>1.984126984126984E-3</v>
      </c>
      <c r="H81" s="7">
        <f>('Price data'!I82-'Price data'!I83)/'Price data'!I83</f>
        <v>0</v>
      </c>
      <c r="I81" s="7">
        <f>('Price data'!J82-'Price data'!J83)/'Price data'!J83</f>
        <v>-6.8870523415977963E-2</v>
      </c>
      <c r="J81" s="7">
        <f>('Price data'!K82-'Price data'!K83)/'Price data'!K83</f>
        <v>-3.5799522673031028E-3</v>
      </c>
      <c r="K81" s="7">
        <f>('Price data'!L82-'Price data'!L83)/'Price data'!L83</f>
        <v>-1.984126984126984E-2</v>
      </c>
      <c r="L81" s="7">
        <f>('Price data'!O82-'Price data'!O83)/'Price data'!O83</f>
        <v>-9.5729257005912147E-3</v>
      </c>
      <c r="M81" s="7">
        <f>'Price data'!P82/100</f>
        <v>2.1509999999999998E-2</v>
      </c>
    </row>
    <row r="82" spans="1:13" x14ac:dyDescent="0.25">
      <c r="A82" s="1">
        <v>44573</v>
      </c>
      <c r="B82" s="7">
        <f>('Price data'!C83-'Price data'!C84)/'Price data'!C84</f>
        <v>4.9896049896049899E-2</v>
      </c>
      <c r="C82" s="7">
        <f>('Price data'!D83-'Price data'!D84)/'Price data'!D84</f>
        <v>2.4390243902439025E-2</v>
      </c>
      <c r="D82" s="7">
        <f>('Price data'!E83-'Price data'!E84)/'Price data'!E84</f>
        <v>0</v>
      </c>
      <c r="E82" s="7">
        <f>('Price data'!F83-'Price data'!F84)/'Price data'!F84</f>
        <v>-7.1684587813620072E-3</v>
      </c>
      <c r="F82" s="7">
        <f>('Price data'!G83-'Price data'!G84)/'Price data'!G84</f>
        <v>1.1173184357541898E-3</v>
      </c>
      <c r="G82" s="7">
        <f>('Price data'!H83-'Price data'!H84)/'Price data'!H84</f>
        <v>4.0247678018575851E-2</v>
      </c>
      <c r="H82" s="7">
        <f>('Price data'!I83-'Price data'!I84)/'Price data'!I84</f>
        <v>3.7174721189591076E-3</v>
      </c>
      <c r="I82" s="7">
        <f>('Price data'!J83-'Price data'!J84)/'Price data'!J84</f>
        <v>-2.6809651474530832E-2</v>
      </c>
      <c r="J82" s="7">
        <f>('Price data'!K83-'Price data'!K84)/'Price data'!K84</f>
        <v>-8.2840236686390536E-3</v>
      </c>
      <c r="K82" s="7">
        <f>('Price data'!L83-'Price data'!L84)/'Price data'!L84</f>
        <v>-1.9801980198019802E-3</v>
      </c>
      <c r="L82" s="7">
        <f>('Price data'!O83-'Price data'!O84)/'Price data'!O84</f>
        <v>1.2195857429086481E-2</v>
      </c>
      <c r="M82" s="7">
        <f>'Price data'!P83/100</f>
        <v>2.1419999999999998E-2</v>
      </c>
    </row>
    <row r="83" spans="1:13" x14ac:dyDescent="0.25">
      <c r="A83" s="1">
        <v>44572</v>
      </c>
      <c r="B83" s="7">
        <f>('Price data'!C84-'Price data'!C85)/'Price data'!C85</f>
        <v>-2.9263370332996974E-2</v>
      </c>
      <c r="C83" s="7">
        <f>('Price data'!D84-'Price data'!D85)/'Price data'!D85</f>
        <v>-1.2048192771084338E-2</v>
      </c>
      <c r="D83" s="7">
        <f>('Price data'!E84-'Price data'!E85)/'Price data'!E85</f>
        <v>-2.1077283372365339E-2</v>
      </c>
      <c r="E83" s="7">
        <f>('Price data'!F84-'Price data'!F85)/'Price data'!F85</f>
        <v>0</v>
      </c>
      <c r="F83" s="7">
        <f>('Price data'!G84-'Price data'!G85)/'Price data'!G85</f>
        <v>-2.717391304347826E-2</v>
      </c>
      <c r="G83" s="7">
        <f>('Price data'!H84-'Price data'!H85)/'Price data'!H85</f>
        <v>-4.1109969167523125E-3</v>
      </c>
      <c r="H83" s="7">
        <f>('Price data'!I84-'Price data'!I85)/'Price data'!I85</f>
        <v>-1.6453382084095063E-2</v>
      </c>
      <c r="I83" s="7">
        <f>('Price data'!J84-'Price data'!J85)/'Price data'!J85</f>
        <v>-5.3333333333333332E-3</v>
      </c>
      <c r="J83" s="7">
        <f>('Price data'!K84-'Price data'!K85)/'Price data'!K85</f>
        <v>7.1513706793802142E-3</v>
      </c>
      <c r="K83" s="7">
        <f>('Price data'!L84-'Price data'!L85)/'Price data'!L85</f>
        <v>-1.2707722385141741E-2</v>
      </c>
      <c r="L83" s="7">
        <f>('Price data'!O84-'Price data'!O85)/'Price data'!O85</f>
        <v>-7.5812490440311563E-3</v>
      </c>
      <c r="M83" s="7">
        <f>'Price data'!P84/100</f>
        <v>2.1649999999999999E-2</v>
      </c>
    </row>
    <row r="84" spans="1:13" x14ac:dyDescent="0.25">
      <c r="A84" s="1">
        <v>44571</v>
      </c>
      <c r="B84" s="7">
        <f>('Price data'!C85-'Price data'!C86)/'Price data'!C86</f>
        <v>-3.9728682170542637E-2</v>
      </c>
      <c r="C84" s="7">
        <f>('Price data'!D85-'Price data'!D86)/'Price data'!D86</f>
        <v>-3.2751091703056767E-3</v>
      </c>
      <c r="D84" s="7">
        <f>('Price data'!E85-'Price data'!E86)/'Price data'!E86</f>
        <v>0</v>
      </c>
      <c r="E84" s="7">
        <f>('Price data'!F85-'Price data'!F86)/'Price data'!F86</f>
        <v>-1.1932411412499393E-3</v>
      </c>
      <c r="F84" s="7">
        <f>('Price data'!G85-'Price data'!G86)/'Price data'!G86</f>
        <v>-1.4989293361884369E-2</v>
      </c>
      <c r="G84" s="7">
        <f>('Price data'!H85-'Price data'!H86)/'Price data'!H86</f>
        <v>-1.6177957532861477E-2</v>
      </c>
      <c r="H84" s="7">
        <f>('Price data'!I85-'Price data'!I86)/'Price data'!I86</f>
        <v>-1.618705035971223E-2</v>
      </c>
      <c r="I84" s="7">
        <f>('Price data'!J85-'Price data'!J86)/'Price data'!J86</f>
        <v>-6.9478908188585611E-2</v>
      </c>
      <c r="J84" s="7">
        <f>('Price data'!K85-'Price data'!K86)/'Price data'!K86</f>
        <v>-2.8935185185185185E-2</v>
      </c>
      <c r="K84" s="7">
        <f>('Price data'!L85-'Price data'!L86)/'Price data'!L86</f>
        <v>9.7847358121330719E-4</v>
      </c>
      <c r="L84" s="7">
        <f>('Price data'!O85-'Price data'!O86)/'Price data'!O86</f>
        <v>-1.6205642206636648E-2</v>
      </c>
      <c r="M84" s="7">
        <f>'Price data'!P85/100</f>
        <v>2.146E-2</v>
      </c>
    </row>
    <row r="85" spans="1:13" x14ac:dyDescent="0.25">
      <c r="A85" s="1">
        <v>44568</v>
      </c>
      <c r="B85" s="7">
        <f>('Price data'!C86-'Price data'!C87)/'Price data'!C87</f>
        <v>-5.7803468208092483E-3</v>
      </c>
      <c r="C85" s="7">
        <f>('Price data'!D86-'Price data'!D87)/'Price data'!D87</f>
        <v>-6.5075921908893707E-3</v>
      </c>
      <c r="D85" s="7">
        <f>('Price data'!E86-'Price data'!E87)/'Price data'!E87</f>
        <v>1.1723329425556857E-3</v>
      </c>
      <c r="E85" s="7">
        <f>('Price data'!F86-'Price data'!F87)/'Price data'!F87</f>
        <v>-2.3419203747072929E-3</v>
      </c>
      <c r="F85" s="7">
        <f>('Price data'!G86-'Price data'!G87)/'Price data'!G87</f>
        <v>-1.0695187165775401E-3</v>
      </c>
      <c r="G85" s="7">
        <f>('Price data'!H86-'Price data'!H87)/'Price data'!H87</f>
        <v>-9.0180360721442889E-3</v>
      </c>
      <c r="H85" s="7">
        <f>('Price data'!I86-'Price data'!I87)/'Price data'!I87</f>
        <v>-1.0676156583629894E-2</v>
      </c>
      <c r="I85" s="7">
        <f>('Price data'!J86-'Price data'!J87)/'Price data'!J87</f>
        <v>4.6753246753246755E-2</v>
      </c>
      <c r="J85" s="7">
        <f>('Price data'!K86-'Price data'!K87)/'Price data'!K87</f>
        <v>-2.0408163265306121E-2</v>
      </c>
      <c r="K85" s="7">
        <f>('Price data'!L86-'Price data'!L87)/'Price data'!L87</f>
        <v>-2.200956937799043E-2</v>
      </c>
      <c r="L85" s="7">
        <f>('Price data'!O86-'Price data'!O87)/'Price data'!O87</f>
        <v>-5.8878559699534957E-5</v>
      </c>
      <c r="M85" s="7">
        <f>'Price data'!P86/100</f>
        <v>2.1760000000000002E-2</v>
      </c>
    </row>
    <row r="86" spans="1:13" x14ac:dyDescent="0.25">
      <c r="A86" s="1">
        <v>44567</v>
      </c>
      <c r="B86" s="7">
        <f>('Price data'!C87-'Price data'!C88)/'Price data'!C88</f>
        <v>-1.7045454545454544E-2</v>
      </c>
      <c r="C86" s="7">
        <f>('Price data'!D87-'Price data'!D88)/'Price data'!D88</f>
        <v>-1.4957264957264958E-2</v>
      </c>
      <c r="D86" s="7">
        <f>('Price data'!E87-'Price data'!E88)/'Price data'!E88</f>
        <v>1.5476190476190477E-2</v>
      </c>
      <c r="E86" s="7">
        <f>('Price data'!F87-'Price data'!F88)/'Price data'!F88</f>
        <v>-9.2807424593967115E-3</v>
      </c>
      <c r="F86" s="7">
        <f>('Price data'!G87-'Price data'!G88)/'Price data'!G88</f>
        <v>-1.0683760683760685E-3</v>
      </c>
      <c r="G86" s="7">
        <f>('Price data'!H87-'Price data'!H88)/'Price data'!H88</f>
        <v>-1.1881188118811881E-2</v>
      </c>
      <c r="H86" s="7">
        <f>('Price data'!I87-'Price data'!I88)/'Price data'!I88</f>
        <v>-7.0671378091872791E-3</v>
      </c>
      <c r="I86" s="7">
        <f>('Price data'!J87-'Price data'!J88)/'Price data'!J88</f>
        <v>1.3157894736842105E-2</v>
      </c>
      <c r="J86" s="7">
        <f>('Price data'!K87-'Price data'!K88)/'Price data'!K88</f>
        <v>-1.0101010101010102E-2</v>
      </c>
      <c r="K86" s="7">
        <f>('Price data'!L87-'Price data'!L88)/'Price data'!L88</f>
        <v>4.4999999999999998E-2</v>
      </c>
      <c r="L86" s="7">
        <f>('Price data'!O87-'Price data'!O88)/'Price data'!O88</f>
        <v>3.9868637110015998E-3</v>
      </c>
      <c r="M86" s="7">
        <f>'Price data'!P87/100</f>
        <v>2.1499999999999998E-2</v>
      </c>
    </row>
    <row r="87" spans="1:13" x14ac:dyDescent="0.25">
      <c r="A87" s="1">
        <v>44566</v>
      </c>
      <c r="B87" s="7">
        <f>('Price data'!C88-'Price data'!C89)/'Price data'!C89</f>
        <v>-3.7735849056603774E-3</v>
      </c>
      <c r="C87" s="7">
        <f>('Price data'!D88-'Price data'!D89)/'Price data'!D89</f>
        <v>1.0695187165775401E-3</v>
      </c>
      <c r="D87" s="7">
        <f>('Price data'!E88-'Price data'!E89)/'Price data'!E89</f>
        <v>-1.2925969447708578E-2</v>
      </c>
      <c r="E87" s="7">
        <f>('Price data'!F88-'Price data'!F89)/'Price data'!F89</f>
        <v>-5.7670126874279082E-3</v>
      </c>
      <c r="F87" s="7">
        <f>('Price data'!G88-'Price data'!G89)/'Price data'!G89</f>
        <v>1.0695187165775401E-3</v>
      </c>
      <c r="G87" s="7">
        <f>('Price data'!H88-'Price data'!H89)/'Price data'!H89</f>
        <v>-7.8585461689587421E-3</v>
      </c>
      <c r="H87" s="7">
        <f>('Price data'!I88-'Price data'!I89)/'Price data'!I89</f>
        <v>-5.272407732864675E-3</v>
      </c>
      <c r="I87" s="7">
        <f>('Price data'!J88-'Price data'!J89)/'Price data'!J89</f>
        <v>1.6042780748663103E-2</v>
      </c>
      <c r="J87" s="7">
        <f>('Price data'!K88-'Price data'!K89)/'Price data'!K89</f>
        <v>1.1235955056179776E-3</v>
      </c>
      <c r="K87" s="7">
        <f>('Price data'!L88-'Price data'!L89)/'Price data'!L89</f>
        <v>-9.9009900990099011E-3</v>
      </c>
      <c r="L87" s="7">
        <f>('Price data'!O88-'Price data'!O89)/'Price data'!O89</f>
        <v>-2.0189042855831402E-3</v>
      </c>
      <c r="M87" s="7">
        <f>'Price data'!P88/100</f>
        <v>2.1480000000000003E-2</v>
      </c>
    </row>
    <row r="88" spans="1:13" x14ac:dyDescent="0.25">
      <c r="A88" s="1">
        <v>44565</v>
      </c>
      <c r="B88" s="7">
        <f>('Price data'!C89-'Price data'!C90)/'Price data'!C90</f>
        <v>2.3166023166023165E-2</v>
      </c>
      <c r="C88" s="7">
        <f>('Price data'!D89-'Price data'!D90)/'Price data'!D90</f>
        <v>7.5431034482758624E-3</v>
      </c>
      <c r="D88" s="7">
        <f>('Price data'!E89-'Price data'!E90)/'Price data'!E90</f>
        <v>3.7804878048780487E-2</v>
      </c>
      <c r="E88" s="7">
        <f>('Price data'!F89-'Price data'!F90)/'Price data'!F90</f>
        <v>3.4722222222221852E-3</v>
      </c>
      <c r="F88" s="7">
        <f>('Price data'!G89-'Price data'!G90)/'Price data'!G90</f>
        <v>5.3763440860215058E-3</v>
      </c>
      <c r="G88" s="7">
        <f>('Price data'!H89-'Price data'!H90)/'Price data'!H90</f>
        <v>1.7999999999999999E-2</v>
      </c>
      <c r="H88" s="7">
        <f>('Price data'!I89-'Price data'!I90)/'Price data'!I90</f>
        <v>1.607142857142857E-2</v>
      </c>
      <c r="I88" s="7">
        <f>('Price data'!J89-'Price data'!J90)/'Price data'!J90</f>
        <v>6.8571428571428575E-2</v>
      </c>
      <c r="J88" s="7">
        <f>('Price data'!K89-'Price data'!K90)/'Price data'!K90</f>
        <v>-2.197802197802198E-2</v>
      </c>
      <c r="K88" s="7">
        <f>('Price data'!L89-'Price data'!L90)/'Price data'!L90</f>
        <v>6.203995793901157E-2</v>
      </c>
      <c r="L88" s="7">
        <f>('Price data'!O89-'Price data'!O90)/'Price data'!O90</f>
        <v>1.8220893290973619E-2</v>
      </c>
      <c r="M88" s="7">
        <f>'Price data'!P89/100</f>
        <v>2.1789999999999997E-2</v>
      </c>
    </row>
    <row r="89" spans="1:13" x14ac:dyDescent="0.25">
      <c r="A89" s="1">
        <v>44561</v>
      </c>
      <c r="B89" s="7">
        <f>('Price data'!C90-'Price data'!C91)/'Price data'!C91</f>
        <v>-1.5209125475285171E-2</v>
      </c>
      <c r="C89" s="7">
        <f>('Price data'!D90-'Price data'!D91)/'Price data'!D91</f>
        <v>1.5317286652078774E-2</v>
      </c>
      <c r="D89" s="7">
        <f>('Price data'!E90-'Price data'!E91)/'Price data'!E91</f>
        <v>4.9019607843137254E-3</v>
      </c>
      <c r="E89" s="7">
        <f>('Price data'!F90-'Price data'!F91)/'Price data'!F91</f>
        <v>1.289566236811264E-2</v>
      </c>
      <c r="F89" s="7">
        <f>('Price data'!G90-'Price data'!G91)/'Price data'!G91</f>
        <v>-6.41025641025641E-3</v>
      </c>
      <c r="G89" s="7">
        <f>('Price data'!H90-'Price data'!H91)/'Price data'!H91</f>
        <v>1.4198782961460446E-2</v>
      </c>
      <c r="H89" s="7">
        <f>('Price data'!I90-'Price data'!I91)/'Price data'!I91</f>
        <v>1.6333938294010888E-2</v>
      </c>
      <c r="I89" s="7">
        <f>('Price data'!J90-'Price data'!J91)/'Price data'!J91</f>
        <v>2.8653295128939827E-3</v>
      </c>
      <c r="J89" s="7">
        <f>('Price data'!K90-'Price data'!K91)/'Price data'!K91</f>
        <v>5.4461181923522596E-2</v>
      </c>
      <c r="K89" s="7">
        <f>('Price data'!L90-'Price data'!L91)/'Price data'!L91</f>
        <v>1.0526315789473684E-3</v>
      </c>
      <c r="L89" s="7">
        <f>('Price data'!O90-'Price data'!O91)/'Price data'!O91</f>
        <v>8.2841510932252643E-3</v>
      </c>
      <c r="M89" s="7">
        <f>'Price data'!P90/100</f>
        <v>2.1000000000000001E-2</v>
      </c>
    </row>
    <row r="90" spans="1:13" x14ac:dyDescent="0.25">
      <c r="A90" s="1">
        <v>44560</v>
      </c>
      <c r="B90" s="7">
        <f>('Price data'!C91-'Price data'!C92)/'Price data'!C92</f>
        <v>5.9415911379657606E-2</v>
      </c>
      <c r="C90" s="7">
        <f>('Price data'!D91-'Price data'!D92)/'Price data'!D92</f>
        <v>-2.1834061135371178E-3</v>
      </c>
      <c r="D90" s="7">
        <f>('Price data'!E91-'Price data'!E92)/'Price data'!E92</f>
        <v>-1.2239902080783353E-3</v>
      </c>
      <c r="E90" s="7">
        <f>('Price data'!F91-'Price data'!F92)/'Price data'!F92</f>
        <v>1.1737089201877232E-3</v>
      </c>
      <c r="F90" s="7">
        <f>('Price data'!G91-'Price data'!G92)/'Price data'!G92</f>
        <v>0</v>
      </c>
      <c r="G90" s="7">
        <f>('Price data'!H91-'Price data'!H92)/'Price data'!H92</f>
        <v>4.0733197556008143E-3</v>
      </c>
      <c r="H90" s="7">
        <f>('Price data'!I91-'Price data'!I92)/'Price data'!I92</f>
        <v>-1.8115942028985507E-3</v>
      </c>
      <c r="I90" s="7">
        <f>('Price data'!J91-'Price data'!J92)/'Price data'!J92</f>
        <v>-3.0555555555555555E-2</v>
      </c>
      <c r="J90" s="7">
        <f>('Price data'!K91-'Price data'!K92)/'Price data'!K92</f>
        <v>-8.0459770114942528E-3</v>
      </c>
      <c r="K90" s="7">
        <f>('Price data'!L91-'Price data'!L92)/'Price data'!L92</f>
        <v>-5.235602094240838E-3</v>
      </c>
      <c r="L90" s="7">
        <f>('Price data'!O91-'Price data'!O92)/'Price data'!O92</f>
        <v>1.0095435517094328E-4</v>
      </c>
      <c r="M90" s="7">
        <f>'Price data'!P91/100</f>
        <v>2.1230000000000002E-2</v>
      </c>
    </row>
    <row r="91" spans="1:13" x14ac:dyDescent="0.25">
      <c r="A91" s="1">
        <v>44559</v>
      </c>
      <c r="B91" s="7">
        <f>('Price data'!C92-'Price data'!C93)/'Price data'!C93</f>
        <v>1.7418032786885244E-2</v>
      </c>
      <c r="C91" s="7">
        <f>('Price data'!D92-'Price data'!D93)/'Price data'!D93</f>
        <v>0</v>
      </c>
      <c r="D91" s="7">
        <f>('Price data'!E92-'Price data'!E93)/'Price data'!E93</f>
        <v>-1.3285024154589372E-2</v>
      </c>
      <c r="E91" s="7">
        <f>('Price data'!F92-'Price data'!F93)/'Price data'!F93</f>
        <v>-3.5087719298245242E-3</v>
      </c>
      <c r="F91" s="7">
        <f>('Price data'!G92-'Price data'!G93)/'Price data'!G93</f>
        <v>-9.5238095238095247E-3</v>
      </c>
      <c r="G91" s="7">
        <f>('Price data'!H92-'Price data'!H93)/'Price data'!H93</f>
        <v>-1.017293997965412E-3</v>
      </c>
      <c r="H91" s="7">
        <f>('Price data'!I92-'Price data'!I93)/'Price data'!I93</f>
        <v>-8.9766606822262122E-3</v>
      </c>
      <c r="I91" s="7">
        <f>('Price data'!J92-'Price data'!J93)/'Price data'!J93</f>
        <v>-1.9073569482288829E-2</v>
      </c>
      <c r="J91" s="7">
        <f>('Price data'!K92-'Price data'!K93)/'Price data'!K93</f>
        <v>0</v>
      </c>
      <c r="K91" s="7">
        <f>('Price data'!L92-'Price data'!L93)/'Price data'!L93</f>
        <v>-2.9471544715447155E-2</v>
      </c>
      <c r="L91" s="7">
        <f>('Price data'!O92-'Price data'!O93)/'Price data'!O93</f>
        <v>-5.734781415828641E-3</v>
      </c>
      <c r="M91" s="7">
        <f>'Price data'!P92/100</f>
        <v>2.1299999999999999E-2</v>
      </c>
    </row>
    <row r="92" spans="1:13" x14ac:dyDescent="0.25">
      <c r="A92" s="1">
        <v>44558</v>
      </c>
      <c r="B92" s="7">
        <f>('Price data'!C93-'Price data'!C94)/'Price data'!C94</f>
        <v>-7.1210579857578843E-3</v>
      </c>
      <c r="C92" s="7">
        <f>('Price data'!D93-'Price data'!D94)/'Price data'!D94</f>
        <v>-2.1786492374727671E-3</v>
      </c>
      <c r="D92" s="7">
        <f>('Price data'!E93-'Price data'!E94)/'Price data'!E94</f>
        <v>0</v>
      </c>
      <c r="E92" s="7">
        <f>('Price data'!F93-'Price data'!F94)/'Price data'!F94</f>
        <v>-6.9686411149826764E-3</v>
      </c>
      <c r="F92" s="7">
        <f>('Price data'!G93-'Price data'!G94)/'Price data'!G94</f>
        <v>0</v>
      </c>
      <c r="G92" s="7">
        <f>('Price data'!H93-'Price data'!H94)/'Price data'!H94</f>
        <v>6.1412487205731829E-3</v>
      </c>
      <c r="H92" s="7">
        <f>('Price data'!I93-'Price data'!I94)/'Price data'!I94</f>
        <v>-7.1301247771836003E-3</v>
      </c>
      <c r="I92" s="7">
        <f>('Price data'!J93-'Price data'!J94)/'Price data'!J94</f>
        <v>-5.4200542005420054E-3</v>
      </c>
      <c r="J92" s="7">
        <f>('Price data'!K93-'Price data'!K94)/'Price data'!K94</f>
        <v>-2.247191011235955E-2</v>
      </c>
      <c r="K92" s="7">
        <f>('Price data'!L93-'Price data'!L94)/'Price data'!L94</f>
        <v>-6.0606060606060606E-3</v>
      </c>
      <c r="L92" s="7">
        <f>('Price data'!O93-'Price data'!O94)/'Price data'!O94</f>
        <v>3.7007683627961895E-3</v>
      </c>
      <c r="M92" s="7">
        <f>'Price data'!P93/100</f>
        <v>2.1299999999999999E-2</v>
      </c>
    </row>
    <row r="93" spans="1:13" x14ac:dyDescent="0.25">
      <c r="A93" s="1">
        <v>44557</v>
      </c>
      <c r="B93" s="7">
        <f>('Price data'!C94-'Price data'!C95)/'Price data'!C95</f>
        <v>2.0387359836901123E-3</v>
      </c>
      <c r="C93" s="7">
        <f>('Price data'!D94-'Price data'!D95)/'Price data'!D95</f>
        <v>-3.2573289902280132E-3</v>
      </c>
      <c r="D93" s="7">
        <f>('Price data'!E94-'Price data'!E95)/'Price data'!E95</f>
        <v>-1.2062726176115801E-3</v>
      </c>
      <c r="E93" s="7">
        <f>('Price data'!F94-'Price data'!F95)/'Price data'!F95</f>
        <v>1.1627906976745209E-3</v>
      </c>
      <c r="F93" s="7">
        <f>('Price data'!G94-'Price data'!G95)/'Price data'!G95</f>
        <v>7.462686567164179E-3</v>
      </c>
      <c r="G93" s="7">
        <f>('Price data'!H94-'Price data'!H95)/'Price data'!H95</f>
        <v>-1.0224948875255625E-3</v>
      </c>
      <c r="H93" s="7">
        <f>('Price data'!I94-'Price data'!I95)/'Price data'!I95</f>
        <v>1.7857142857142857E-3</v>
      </c>
      <c r="I93" s="7">
        <f>('Price data'!J94-'Price data'!J95)/'Price data'!J95</f>
        <v>6.9565217391304349E-2</v>
      </c>
      <c r="J93" s="7">
        <f>('Price data'!K94-'Price data'!K95)/'Price data'!K95</f>
        <v>1.1248593925759281E-3</v>
      </c>
      <c r="K93" s="7">
        <f>('Price data'!L94-'Price data'!L95)/'Price data'!L95</f>
        <v>2.5906735751295335E-2</v>
      </c>
      <c r="L93" s="7">
        <f>('Price data'!O94-'Price data'!O95)/'Price data'!O95</f>
        <v>8.0228566786051305E-3</v>
      </c>
      <c r="M93" s="7">
        <f>'Price data'!P94/100</f>
        <v>2.0930000000000001E-2</v>
      </c>
    </row>
    <row r="94" spans="1:13" x14ac:dyDescent="0.25">
      <c r="A94" s="1">
        <v>44554</v>
      </c>
      <c r="B94" s="7">
        <f>('Price data'!C95-'Price data'!C96)/'Price data'!C96</f>
        <v>1.0204081632653062E-3</v>
      </c>
      <c r="C94" s="7">
        <f>('Price data'!D95-'Price data'!D96)/'Price data'!D96</f>
        <v>2.4471635150166853E-2</v>
      </c>
      <c r="D94" s="7">
        <f>('Price data'!E95-'Price data'!E96)/'Price data'!E96</f>
        <v>4.8484848484848485E-3</v>
      </c>
      <c r="E94" s="7">
        <f>('Price data'!F95-'Price data'!F96)/'Price data'!F96</f>
        <v>1.5348288075560757E-2</v>
      </c>
      <c r="F94" s="7">
        <f>('Price data'!G95-'Price data'!G96)/'Price data'!G96</f>
        <v>6.4377682403433476E-3</v>
      </c>
      <c r="G94" s="7">
        <f>('Price data'!H95-'Price data'!H96)/'Price data'!H96</f>
        <v>3.2734952481520592E-2</v>
      </c>
      <c r="H94" s="7">
        <f>('Price data'!I95-'Price data'!I96)/'Price data'!I96</f>
        <v>2.0036429872495445E-2</v>
      </c>
      <c r="I94" s="7">
        <f>('Price data'!J95-'Price data'!J96)/'Price data'!J96</f>
        <v>-6.7567567567567571E-2</v>
      </c>
      <c r="J94" s="7">
        <f>('Price data'!K95-'Price data'!K96)/'Price data'!K96</f>
        <v>3.061032059203363E-2</v>
      </c>
      <c r="K94" s="7">
        <f>('Price data'!L95-'Price data'!L96)/'Price data'!L96</f>
        <v>5.208333333333333E-3</v>
      </c>
      <c r="L94" s="7">
        <f>('Price data'!O95-'Price data'!O96)/'Price data'!O96</f>
        <v>1.3775258071601099E-2</v>
      </c>
      <c r="M94" s="7">
        <f>'Price data'!P95/100</f>
        <v>2.0889999999999999E-2</v>
      </c>
    </row>
    <row r="95" spans="1:13" x14ac:dyDescent="0.25">
      <c r="A95" s="1">
        <v>44553</v>
      </c>
      <c r="B95" s="7">
        <f>('Price data'!C96-'Price data'!C97)/'Price data'!C97</f>
        <v>-4.1095890410958902E-2</v>
      </c>
      <c r="C95" s="7">
        <f>('Price data'!D96-'Price data'!D97)/'Price data'!D97</f>
        <v>-3.3259423503325942E-3</v>
      </c>
      <c r="D95" s="7">
        <f>('Price data'!E96-'Price data'!E97)/'Price data'!E97</f>
        <v>-3.7339556592765458E-2</v>
      </c>
      <c r="E95" s="7">
        <f>('Price data'!F96-'Price data'!F97)/'Price data'!F97</f>
        <v>-8.196721311475438E-3</v>
      </c>
      <c r="F95" s="7">
        <f>('Price data'!G96-'Price data'!G97)/'Price data'!G97</f>
        <v>-1.8947368421052633E-2</v>
      </c>
      <c r="G95" s="7">
        <f>('Price data'!H96-'Price data'!H97)/'Price data'!H97</f>
        <v>-3.1697341513292433E-2</v>
      </c>
      <c r="H95" s="7">
        <f>('Price data'!I96-'Price data'!I97)/'Price data'!I97</f>
        <v>-2.831858407079646E-2</v>
      </c>
      <c r="I95" s="7">
        <f>('Price data'!J96-'Price data'!J97)/'Price data'!J97</f>
        <v>-2.6315789473684209E-2</v>
      </c>
      <c r="J95" s="7">
        <f>('Price data'!K96-'Price data'!K97)/'Price data'!K97</f>
        <v>-3.1705227077977717E-2</v>
      </c>
      <c r="K95" s="7">
        <f>('Price data'!L96-'Price data'!L97)/'Price data'!L97</f>
        <v>-3.614457831325301E-2</v>
      </c>
      <c r="L95" s="7">
        <f>('Price data'!O96-'Price data'!O97)/'Price data'!O97</f>
        <v>-1.401530788335693E-2</v>
      </c>
      <c r="M95" s="7">
        <f>'Price data'!P96/100</f>
        <v>2.0979999999999999E-2</v>
      </c>
    </row>
    <row r="96" spans="1:13" x14ac:dyDescent="0.25">
      <c r="A96" s="1">
        <v>44552</v>
      </c>
      <c r="B96" s="7">
        <f>('Price data'!C97-'Price data'!C98)/'Price data'!C98</f>
        <v>-2.6666666666666668E-2</v>
      </c>
      <c r="C96" s="7">
        <f>('Price data'!D97-'Price data'!D98)/'Price data'!D98</f>
        <v>-2.1691973969631236E-2</v>
      </c>
      <c r="D96" s="7">
        <f>('Price data'!E97-'Price data'!E98)/'Price data'!E98</f>
        <v>-3.4883720930232558E-3</v>
      </c>
      <c r="E96" s="7">
        <f>('Price data'!F97-'Price data'!F98)/'Price data'!F98</f>
        <v>-1.1695906432747838E-3</v>
      </c>
      <c r="F96" s="7">
        <f>('Price data'!G97-'Price data'!G98)/'Price data'!G98</f>
        <v>-2.1008403361344537E-3</v>
      </c>
      <c r="G96" s="7">
        <f>('Price data'!H97-'Price data'!H98)/'Price data'!H98</f>
        <v>-7.1065989847715737E-3</v>
      </c>
      <c r="H96" s="7">
        <f>('Price data'!I97-'Price data'!I98)/'Price data'!I98</f>
        <v>-8.771929824561403E-3</v>
      </c>
      <c r="I96" s="7">
        <f>('Price data'!J97-'Price data'!J98)/'Price data'!J98</f>
        <v>1.6042780748663103E-2</v>
      </c>
      <c r="J96" s="7">
        <f>('Price data'!K97-'Price data'!K98)/'Price data'!K98</f>
        <v>8.576329331045294E-4</v>
      </c>
      <c r="K96" s="7">
        <f>('Price data'!L97-'Price data'!L98)/'Price data'!L98</f>
        <v>1.5290519877675841E-2</v>
      </c>
      <c r="L96" s="7">
        <f>('Price data'!O97-'Price data'!O98)/'Price data'!O98</f>
        <v>-7.2358900144713491E-4</v>
      </c>
      <c r="M96" s="7">
        <f>'Price data'!P97/100</f>
        <v>2.112E-2</v>
      </c>
    </row>
    <row r="97" spans="1:13" x14ac:dyDescent="0.25">
      <c r="A97" s="1">
        <v>44551</v>
      </c>
      <c r="B97" s="7">
        <f>('Price data'!C98-'Price data'!C99)/'Price data'!C99</f>
        <v>-1.8691588785046728E-2</v>
      </c>
      <c r="C97" s="7">
        <f>('Price data'!D98-'Price data'!D99)/'Price data'!D99</f>
        <v>-1.7057569296375266E-2</v>
      </c>
      <c r="D97" s="7">
        <f>('Price data'!E98-'Price data'!E99)/'Price data'!E99</f>
        <v>2.9940119760479042E-2</v>
      </c>
      <c r="E97" s="7">
        <f>('Price data'!F98-'Price data'!F99)/'Price data'!F99</f>
        <v>-2.3337222870478741E-3</v>
      </c>
      <c r="F97" s="7">
        <f>('Price data'!G98-'Price data'!G99)/'Price data'!G99</f>
        <v>-6.2630480167014616E-3</v>
      </c>
      <c r="G97" s="7">
        <f>('Price data'!H98-'Price data'!H99)/'Price data'!H99</f>
        <v>-5.0505050505050509E-3</v>
      </c>
      <c r="H97" s="7">
        <f>('Price data'!I98-'Price data'!I99)/'Price data'!I99</f>
        <v>7.0671378091872791E-3</v>
      </c>
      <c r="I97" s="7">
        <f>('Price data'!J98-'Price data'!J99)/'Price data'!J99</f>
        <v>2.4657534246575342E-2</v>
      </c>
      <c r="J97" s="7">
        <f>('Price data'!K98-'Price data'!K99)/'Price data'!K99</f>
        <v>1.1274934952298336E-2</v>
      </c>
      <c r="K97" s="7">
        <f>('Price data'!L98-'Price data'!L99)/'Price data'!L99</f>
        <v>-9.0909090909090905E-3</v>
      </c>
      <c r="L97" s="7">
        <f>('Price data'!O98-'Price data'!O99)/'Price data'!O99</f>
        <v>9.5442453615649989E-4</v>
      </c>
      <c r="M97" s="7">
        <f>'Price data'!P98/100</f>
        <v>2.0790000000000003E-2</v>
      </c>
    </row>
    <row r="98" spans="1:13" x14ac:dyDescent="0.25">
      <c r="A98" s="1">
        <v>44550</v>
      </c>
      <c r="B98" s="7">
        <f>('Price data'!C99-'Price data'!C100)/'Price data'!C100</f>
        <v>1.9047619047619049E-2</v>
      </c>
      <c r="C98" s="7">
        <f>('Price data'!D99-'Price data'!D100)/'Price data'!D100</f>
        <v>4.2826552462526769E-3</v>
      </c>
      <c r="D98" s="7">
        <f>('Price data'!E99-'Price data'!E100)/'Price data'!E100</f>
        <v>-1.1834319526627219E-2</v>
      </c>
      <c r="E98" s="7">
        <f>('Price data'!F99-'Price data'!F100)/'Price data'!F100</f>
        <v>0</v>
      </c>
      <c r="F98" s="7">
        <f>('Price data'!G99-'Price data'!G100)/'Price data'!G100</f>
        <v>-6.2240663900414933E-3</v>
      </c>
      <c r="G98" s="7">
        <f>('Price data'!H99-'Price data'!H100)/'Price data'!H100</f>
        <v>-7.0210631895687063E-3</v>
      </c>
      <c r="H98" s="7">
        <f>('Price data'!I99-'Price data'!I100)/'Price data'!I100</f>
        <v>-1.7361111111111112E-2</v>
      </c>
      <c r="I98" s="7">
        <f>('Price data'!J99-'Price data'!J100)/'Price data'!J100</f>
        <v>6.725146198830409E-2</v>
      </c>
      <c r="J98" s="7">
        <f>('Price data'!K99-'Price data'!K100)/'Price data'!K100</f>
        <v>8.6805555555561807E-4</v>
      </c>
      <c r="K98" s="7">
        <f>('Price data'!L99-'Price data'!L100)/'Price data'!L100</f>
        <v>-2.9411764705882353E-2</v>
      </c>
      <c r="L98" s="7">
        <f>('Price data'!O99-'Price data'!O100)/'Price data'!O100</f>
        <v>-1.6623980429655806E-3</v>
      </c>
      <c r="M98" s="7">
        <f>'Price data'!P99/100</f>
        <v>2.07E-2</v>
      </c>
    </row>
    <row r="99" spans="1:13" x14ac:dyDescent="0.25">
      <c r="A99" s="1">
        <v>44547</v>
      </c>
      <c r="B99" s="7">
        <f>('Price data'!C100-'Price data'!C101)/'Price data'!C101</f>
        <v>3.1434184675834968E-2</v>
      </c>
      <c r="C99" s="7">
        <f>('Price data'!D100-'Price data'!D101)/'Price data'!D101</f>
        <v>-1.6842105263157894E-2</v>
      </c>
      <c r="D99" s="7">
        <f>('Price data'!E100-'Price data'!E101)/'Price data'!E101</f>
        <v>2.6731470230862697E-2</v>
      </c>
      <c r="E99" s="7">
        <f>('Price data'!F100-'Price data'!F101)/'Price data'!F101</f>
        <v>-1.0392609699769113E-2</v>
      </c>
      <c r="F99" s="7">
        <f>('Price data'!G100-'Price data'!G101)/'Price data'!G101</f>
        <v>9.4240837696335077E-3</v>
      </c>
      <c r="G99" s="7">
        <f>('Price data'!H100-'Price data'!H101)/'Price data'!H101</f>
        <v>0</v>
      </c>
      <c r="H99" s="7">
        <f>('Price data'!I100-'Price data'!I101)/'Price data'!I101</f>
        <v>-6.8965517241379309E-3</v>
      </c>
      <c r="I99" s="7">
        <f>('Price data'!J100-'Price data'!J101)/'Price data'!J101</f>
        <v>-5.8139534883720929E-3</v>
      </c>
      <c r="J99" s="7">
        <f>('Price data'!K100-'Price data'!K101)/'Price data'!K101</f>
        <v>1.739130434782568E-3</v>
      </c>
      <c r="K99" s="7">
        <f>('Price data'!L100-'Price data'!L101)/'Price data'!L101</f>
        <v>0.02</v>
      </c>
      <c r="L99" s="7">
        <f>('Price data'!O100-'Price data'!O101)/'Price data'!O101</f>
        <v>2.1535815144148175E-3</v>
      </c>
      <c r="M99" s="7">
        <f>'Price data'!P100/100</f>
        <v>2.0920000000000001E-2</v>
      </c>
    </row>
    <row r="100" spans="1:13" x14ac:dyDescent="0.25">
      <c r="A100" s="1">
        <v>44546</v>
      </c>
      <c r="B100" s="7">
        <f>('Price data'!C101-'Price data'!C102)/'Price data'!C102</f>
        <v>-1.5473887814313346E-2</v>
      </c>
      <c r="C100" s="7">
        <f>('Price data'!D101-'Price data'!D102)/'Price data'!D102</f>
        <v>-6.2761506276150627E-3</v>
      </c>
      <c r="D100" s="7">
        <f>('Price data'!E101-'Price data'!E102)/'Price data'!E102</f>
        <v>-3.6319612590799033E-3</v>
      </c>
      <c r="E100" s="7">
        <f>('Price data'!F101-'Price data'!F102)/'Price data'!F102</f>
        <v>3.4762456546930665E-3</v>
      </c>
      <c r="F100" s="7">
        <f>('Price data'!G101-'Price data'!G102)/'Price data'!G102</f>
        <v>-4.1710114702815434E-3</v>
      </c>
      <c r="G100" s="7">
        <f>('Price data'!H101-'Price data'!H102)/'Price data'!H102</f>
        <v>-6.9721115537848604E-3</v>
      </c>
      <c r="H100" s="7">
        <f>('Price data'!I101-'Price data'!I102)/'Price data'!I102</f>
        <v>-3.4364261168384879E-3</v>
      </c>
      <c r="I100" s="7">
        <f>('Price data'!J101-'Price data'!J102)/'Price data'!J102</f>
        <v>6.8322981366459631E-2</v>
      </c>
      <c r="J100" s="7">
        <f>('Price data'!K101-'Price data'!K102)/'Price data'!K102</f>
        <v>0</v>
      </c>
      <c r="K100" s="7">
        <f>('Price data'!L101-'Price data'!L102)/'Price data'!L102</f>
        <v>0</v>
      </c>
      <c r="L100" s="7">
        <f>('Price data'!O101-'Price data'!O102)/'Price data'!O102</f>
        <v>7.522873602168078E-4</v>
      </c>
      <c r="M100" s="7">
        <f>'Price data'!P101/100</f>
        <v>2.078E-2</v>
      </c>
    </row>
    <row r="101" spans="1:13" x14ac:dyDescent="0.25">
      <c r="A101" s="1">
        <v>44545</v>
      </c>
      <c r="B101" s="7">
        <f>('Price data'!C102-'Price data'!C103)/'Price data'!C103</f>
        <v>-1.8975332068311195E-2</v>
      </c>
      <c r="C101" s="7">
        <f>('Price data'!D102-'Price data'!D103)/'Price data'!D103</f>
        <v>2.0964360587002098E-3</v>
      </c>
      <c r="D101" s="7">
        <f>('Price data'!E102-'Price data'!E103)/'Price data'!E103</f>
        <v>6.0901339829476245E-3</v>
      </c>
      <c r="E101" s="7">
        <f>('Price data'!F102-'Price data'!F103)/'Price data'!F103</f>
        <v>0</v>
      </c>
      <c r="F101" s="7">
        <f>('Price data'!G102-'Price data'!G103)/'Price data'!G103</f>
        <v>2.0898641588296763E-3</v>
      </c>
      <c r="G101" s="7">
        <f>('Price data'!H102-'Price data'!H103)/'Price data'!H103</f>
        <v>1.996007984031936E-3</v>
      </c>
      <c r="H101" s="7">
        <f>('Price data'!I102-'Price data'!I103)/'Price data'!I103</f>
        <v>-5.1282051282051282E-3</v>
      </c>
      <c r="I101" s="7">
        <f>('Price data'!J102-'Price data'!J103)/'Price data'!J103</f>
        <v>-3.0120481927710843E-2</v>
      </c>
      <c r="J101" s="7">
        <f>('Price data'!K102-'Price data'!K103)/'Price data'!K103</f>
        <v>1.6799292661361657E-2</v>
      </c>
      <c r="K101" s="7">
        <f>('Price data'!L102-'Price data'!L103)/'Price data'!L103</f>
        <v>-2.4390243902439025E-2</v>
      </c>
      <c r="L101" s="7">
        <f>('Price data'!O102-'Price data'!O103)/'Price data'!O103</f>
        <v>-3.5229874933942755E-4</v>
      </c>
      <c r="M101" s="7">
        <f>'Price data'!P102/100</f>
        <v>2.0379999999999999E-2</v>
      </c>
    </row>
    <row r="102" spans="1:13" x14ac:dyDescent="0.25">
      <c r="A102" s="1">
        <v>44544</v>
      </c>
      <c r="B102" s="7">
        <f>('Price data'!C103-'Price data'!C104)/'Price data'!C104</f>
        <v>-1.3108614232209739E-2</v>
      </c>
      <c r="C102" s="7">
        <f>('Price data'!D103-'Price data'!D104)/'Price data'!D104</f>
        <v>2.4704618689581095E-2</v>
      </c>
      <c r="D102" s="7">
        <f>('Price data'!E103-'Price data'!E104)/'Price data'!E104</f>
        <v>0</v>
      </c>
      <c r="E102" s="7">
        <f>('Price data'!F103-'Price data'!F104)/'Price data'!F104</f>
        <v>-1.1574074074075093E-3</v>
      </c>
      <c r="F102" s="7">
        <f>('Price data'!G103-'Price data'!G104)/'Price data'!G104</f>
        <v>-3.1250000000000002E-3</v>
      </c>
      <c r="G102" s="7">
        <f>('Price data'!H103-'Price data'!H104)/'Price data'!H104</f>
        <v>2E-3</v>
      </c>
      <c r="H102" s="7">
        <f>('Price data'!I103-'Price data'!I104)/'Price data'!I104</f>
        <v>-1.1824324324324325E-2</v>
      </c>
      <c r="I102" s="7">
        <f>('Price data'!J103-'Price data'!J104)/'Price data'!J104</f>
        <v>2.4691358024691357E-2</v>
      </c>
      <c r="J102" s="7">
        <f>('Price data'!K103-'Price data'!K104)/'Price data'!K104</f>
        <v>8.9206066012488469E-3</v>
      </c>
      <c r="K102" s="7">
        <f>('Price data'!L103-'Price data'!L104)/'Price data'!L104</f>
        <v>-6.7829457364341084E-3</v>
      </c>
      <c r="L102" s="7">
        <f>('Price data'!O103-'Price data'!O104)/'Price data'!O104</f>
        <v>-1.2870797515262365E-4</v>
      </c>
      <c r="M102" s="7">
        <f>'Price data'!P103/100</f>
        <v>2.0579999999999998E-2</v>
      </c>
    </row>
    <row r="103" spans="1:13" x14ac:dyDescent="0.25">
      <c r="A103" s="1">
        <v>44543</v>
      </c>
      <c r="B103" s="7">
        <f>('Price data'!C104-'Price data'!C105)/'Price data'!C105</f>
        <v>7.5471698113207548E-3</v>
      </c>
      <c r="C103" s="7">
        <f>('Price data'!D104-'Price data'!D105)/'Price data'!D105</f>
        <v>1.0752688172043011E-3</v>
      </c>
      <c r="D103" s="7">
        <f>('Price data'!E104-'Price data'!E105)/'Price data'!E105</f>
        <v>1.4833127317676144E-2</v>
      </c>
      <c r="E103" s="7">
        <f>('Price data'!F104-'Price data'!F105)/'Price data'!F105</f>
        <v>1.1587485515644127E-3</v>
      </c>
      <c r="F103" s="7">
        <f>('Price data'!G104-'Price data'!G105)/'Price data'!G105</f>
        <v>2.0876826722338203E-3</v>
      </c>
      <c r="G103" s="7">
        <f>('Price data'!H104-'Price data'!H105)/'Price data'!H105</f>
        <v>-3.9840637450199202E-3</v>
      </c>
      <c r="H103" s="7">
        <f>('Price data'!I104-'Price data'!I105)/'Price data'!I105</f>
        <v>6.8027210884353739E-3</v>
      </c>
      <c r="I103" s="7">
        <f>('Price data'!J104-'Price data'!J105)/'Price data'!J105</f>
        <v>-3.0769230769230769E-3</v>
      </c>
      <c r="J103" s="7">
        <f>('Price data'!K104-'Price data'!K105)/'Price data'!K105</f>
        <v>-7.9646017699114037E-3</v>
      </c>
      <c r="K103" s="7">
        <f>('Price data'!L104-'Price data'!L105)/'Price data'!L105</f>
        <v>9.6993210475266732E-4</v>
      </c>
      <c r="L103" s="7">
        <f>('Price data'!O104-'Price data'!O105)/'Price data'!O105</f>
        <v>8.6570917091436331E-3</v>
      </c>
      <c r="M103" s="7">
        <f>'Price data'!P104/100</f>
        <v>2.0569999999999998E-2</v>
      </c>
    </row>
    <row r="104" spans="1:13" x14ac:dyDescent="0.25">
      <c r="A104" s="1">
        <v>44540</v>
      </c>
      <c r="B104" s="7">
        <f>('Price data'!C105-'Price data'!C106)/'Price data'!C106</f>
        <v>-1.4869888475836431E-2</v>
      </c>
      <c r="C104" s="7">
        <f>('Price data'!D105-'Price data'!D106)/'Price data'!D106</f>
        <v>-1.2738853503184714E-2</v>
      </c>
      <c r="D104" s="7">
        <f>('Price data'!E105-'Price data'!E106)/'Price data'!E106</f>
        <v>-8.5784313725490204E-3</v>
      </c>
      <c r="E104" s="7">
        <f>('Price data'!F105-'Price data'!F106)/'Price data'!F106</f>
        <v>-8.0459770114942823E-3</v>
      </c>
      <c r="F104" s="7">
        <f>('Price data'!G105-'Price data'!G106)/'Price data'!G106</f>
        <v>-1.2371134020618556E-2</v>
      </c>
      <c r="G104" s="7">
        <f>('Price data'!H105-'Price data'!H106)/'Price data'!H106</f>
        <v>-3.968253968253968E-3</v>
      </c>
      <c r="H104" s="7">
        <f>('Price data'!I105-'Price data'!I106)/'Price data'!I106</f>
        <v>1.7301038062283738E-2</v>
      </c>
      <c r="I104" s="7">
        <f>('Price data'!J105-'Price data'!J106)/'Price data'!J106</f>
        <v>5.1779935275080909E-2</v>
      </c>
      <c r="J104" s="7">
        <f>('Price data'!K105-'Price data'!K106)/'Price data'!K106</f>
        <v>-1.7391304347826177E-2</v>
      </c>
      <c r="K104" s="7">
        <f>('Price data'!L105-'Price data'!L106)/'Price data'!L106</f>
        <v>-3.6448598130841121E-2</v>
      </c>
      <c r="L104" s="7">
        <f>('Price data'!O105-'Price data'!O106)/'Price data'!O106</f>
        <v>-3.0245643673619902E-3</v>
      </c>
      <c r="M104" s="7">
        <f>'Price data'!P105/100</f>
        <v>2.0760000000000001E-2</v>
      </c>
    </row>
    <row r="105" spans="1:13" x14ac:dyDescent="0.25">
      <c r="A105" s="1">
        <v>44539</v>
      </c>
      <c r="B105" s="7">
        <f>('Price data'!C106-'Price data'!C107)/'Price data'!C107</f>
        <v>3.8610038610038609E-2</v>
      </c>
      <c r="C105" s="7">
        <f>('Price data'!D106-'Price data'!D107)/'Price data'!D107</f>
        <v>-2.1186440677966102E-3</v>
      </c>
      <c r="D105" s="7">
        <f>('Price data'!E106-'Price data'!E107)/'Price data'!E107</f>
        <v>7.4074074074074077E-3</v>
      </c>
      <c r="E105" s="7">
        <f>('Price data'!F106-'Price data'!F107)/'Price data'!F107</f>
        <v>1.1627906976744177E-2</v>
      </c>
      <c r="F105" s="7">
        <f>('Price data'!G106-'Price data'!G107)/'Price data'!G107</f>
        <v>1.4644351464435146E-2</v>
      </c>
      <c r="G105" s="7">
        <f>('Price data'!H106-'Price data'!H107)/'Price data'!H107</f>
        <v>8.0000000000000002E-3</v>
      </c>
      <c r="H105" s="7">
        <f>('Price data'!I106-'Price data'!I107)/'Price data'!I107</f>
        <v>1.7331022530329288E-3</v>
      </c>
      <c r="I105" s="7">
        <f>('Price data'!J106-'Price data'!J107)/'Price data'!J107</f>
        <v>2.3178807947019868E-2</v>
      </c>
      <c r="J105" s="7">
        <f>('Price data'!K106-'Price data'!K107)/'Price data'!K107</f>
        <v>9.6575943810360224E-3</v>
      </c>
      <c r="K105" s="7">
        <f>('Price data'!L106-'Price data'!L107)/'Price data'!L107</f>
        <v>1.0387157695939566E-2</v>
      </c>
      <c r="L105" s="7">
        <f>('Price data'!O106-'Price data'!O107)/'Price data'!O107</f>
        <v>1.0400104620509838E-2</v>
      </c>
      <c r="M105" s="7">
        <f>'Price data'!P106/100</f>
        <v>2.077E-2</v>
      </c>
    </row>
    <row r="106" spans="1:13" x14ac:dyDescent="0.25">
      <c r="A106" s="1">
        <v>44538</v>
      </c>
      <c r="B106" s="7">
        <f>('Price data'!C107-'Price data'!C108)/'Price data'!C108</f>
        <v>-7.6628352490421452E-3</v>
      </c>
      <c r="C106" s="7">
        <f>('Price data'!D107-'Price data'!D108)/'Price data'!D108</f>
        <v>-8.4033613445378148E-3</v>
      </c>
      <c r="D106" s="7">
        <f>('Price data'!E107-'Price data'!E108)/'Price data'!E108</f>
        <v>-7.3529411764705881E-3</v>
      </c>
      <c r="E106" s="7">
        <f>('Price data'!F107-'Price data'!F108)/'Price data'!F108</f>
        <v>-5.7803468208092448E-3</v>
      </c>
      <c r="F106" s="7">
        <f>('Price data'!G107-'Price data'!G108)/'Price data'!G108</f>
        <v>-4.1666666666666666E-3</v>
      </c>
      <c r="G106" s="7">
        <f>('Price data'!H107-'Price data'!H108)/'Price data'!H108</f>
        <v>0</v>
      </c>
      <c r="H106" s="7">
        <f>('Price data'!I107-'Price data'!I108)/'Price data'!I108</f>
        <v>-1.1986301369863013E-2</v>
      </c>
      <c r="I106" s="7">
        <f>('Price data'!J107-'Price data'!J108)/'Price data'!J108</f>
        <v>1.6835016835016835E-2</v>
      </c>
      <c r="J106" s="7">
        <f>('Price data'!K107-'Price data'!K108)/'Price data'!K108</f>
        <v>1.1545293072824141E-2</v>
      </c>
      <c r="K106" s="7">
        <f>('Price data'!L107-'Price data'!L108)/'Price data'!L108</f>
        <v>-7.4976569821930648E-3</v>
      </c>
      <c r="L106" s="7">
        <f>('Price data'!O107-'Price data'!O108)/'Price data'!O108</f>
        <v>4.2162886982726414E-3</v>
      </c>
      <c r="M106" s="7">
        <f>'Price data'!P107/100</f>
        <v>2.0879999999999999E-2</v>
      </c>
    </row>
    <row r="107" spans="1:13" x14ac:dyDescent="0.25">
      <c r="A107" s="1">
        <v>44537</v>
      </c>
      <c r="B107" s="7">
        <f>('Price data'!C108-'Price data'!C109)/'Price data'!C109</f>
        <v>2.3529411764705882E-2</v>
      </c>
      <c r="C107" s="7">
        <f>('Price data'!D108-'Price data'!D109)/'Price data'!D109</f>
        <v>4.0437158469945354E-2</v>
      </c>
      <c r="D107" s="7">
        <f>('Price data'!E108-'Price data'!E109)/'Price data'!E109</f>
        <v>2.3839397741530741E-2</v>
      </c>
      <c r="E107" s="7">
        <f>('Price data'!F108-'Price data'!F109)/'Price data'!F109</f>
        <v>1.4067995310668255E-2</v>
      </c>
      <c r="F107" s="7">
        <f>('Price data'!G108-'Price data'!G109)/'Price data'!G109</f>
        <v>1.5873015873015872E-2</v>
      </c>
      <c r="G107" s="7">
        <f>('Price data'!H108-'Price data'!H109)/'Price data'!H109</f>
        <v>2.0408163265306121E-2</v>
      </c>
      <c r="H107" s="7">
        <f>('Price data'!I108-'Price data'!I109)/'Price data'!I109</f>
        <v>1.5652173913043479E-2</v>
      </c>
      <c r="I107" s="7">
        <f>('Price data'!J108-'Price data'!J109)/'Price data'!J109</f>
        <v>6.83453237410072E-2</v>
      </c>
      <c r="J107" s="7">
        <f>('Price data'!K108-'Price data'!K109)/'Price data'!K109</f>
        <v>1.4414414414414422E-2</v>
      </c>
      <c r="K107" s="7">
        <f>('Price data'!L108-'Price data'!L109)/'Price data'!L109</f>
        <v>1.0416666666666666E-2</v>
      </c>
      <c r="L107" s="7">
        <f>('Price data'!O108-'Price data'!O109)/'Price data'!O109</f>
        <v>2.3479392747492223E-2</v>
      </c>
      <c r="M107" s="7">
        <f>'Price data'!P108/100</f>
        <v>2.0720000000000002E-2</v>
      </c>
    </row>
    <row r="108" spans="1:13" x14ac:dyDescent="0.25">
      <c r="A108" s="1">
        <v>44536</v>
      </c>
      <c r="B108" s="7">
        <f>('Price data'!C109-'Price data'!C110)/'Price data'!C110</f>
        <v>9.9009900990099011E-3</v>
      </c>
      <c r="C108" s="7">
        <f>('Price data'!D109-'Price data'!D110)/'Price data'!D110</f>
        <v>-4.0880503144654086E-2</v>
      </c>
      <c r="D108" s="7">
        <f>('Price data'!E109-'Price data'!E110)/'Price data'!E110</f>
        <v>-6.2344139650872821E-3</v>
      </c>
      <c r="E108" s="7">
        <f>('Price data'!F109-'Price data'!F110)/'Price data'!F110</f>
        <v>-5.8275058275058236E-3</v>
      </c>
      <c r="F108" s="7">
        <f>('Price data'!G109-'Price data'!G110)/'Price data'!G110</f>
        <v>-1.0471204188481676E-2</v>
      </c>
      <c r="G108" s="7">
        <f>('Price data'!H109-'Price data'!H110)/'Price data'!H110</f>
        <v>-2.3904382470119521E-2</v>
      </c>
      <c r="H108" s="7">
        <f>('Price data'!I109-'Price data'!I110)/'Price data'!I110</f>
        <v>-5.1903114186851208E-3</v>
      </c>
      <c r="I108" s="7">
        <f>('Price data'!J109-'Price data'!J110)/'Price data'!J110</f>
        <v>2.5830258302583026E-2</v>
      </c>
      <c r="J108" s="7">
        <f>('Price data'!K109-'Price data'!K110)/'Price data'!K110</f>
        <v>0</v>
      </c>
      <c r="K108" s="7">
        <f>('Price data'!L109-'Price data'!L110)/'Price data'!L110</f>
        <v>9.4786729857819908E-4</v>
      </c>
      <c r="L108" s="7">
        <f>('Price data'!O109-'Price data'!O110)/'Price data'!O110</f>
        <v>-2.0605271180334235E-2</v>
      </c>
      <c r="M108" s="7">
        <f>'Price data'!P109/100</f>
        <v>2.0899999999999998E-2</v>
      </c>
    </row>
    <row r="109" spans="1:13" x14ac:dyDescent="0.25">
      <c r="A109" s="1">
        <v>44533</v>
      </c>
      <c r="B109" s="7">
        <f>('Price data'!C110-'Price data'!C111)/'Price data'!C111</f>
        <v>-6.4814814814814811E-2</v>
      </c>
      <c r="C109" s="7">
        <f>('Price data'!D110-'Price data'!D111)/'Price data'!D111</f>
        <v>-1.8518518518518517E-2</v>
      </c>
      <c r="D109" s="7">
        <f>('Price data'!E110-'Price data'!E111)/'Price data'!E111</f>
        <v>-2.551640340218712E-2</v>
      </c>
      <c r="E109" s="7">
        <f>('Price data'!F110-'Price data'!F111)/'Price data'!F111</f>
        <v>-1.8306636155606494E-2</v>
      </c>
      <c r="F109" s="7">
        <f>('Price data'!G110-'Price data'!G111)/'Price data'!G111</f>
        <v>-1.7489711934156379E-2</v>
      </c>
      <c r="G109" s="7">
        <f>('Price data'!H110-'Price data'!H111)/'Price data'!H111</f>
        <v>-2.9013539651837523E-2</v>
      </c>
      <c r="H109" s="7">
        <f>('Price data'!I110-'Price data'!I111)/'Price data'!I111</f>
        <v>-4.6204620462046202E-2</v>
      </c>
      <c r="I109" s="7">
        <f>('Price data'!J110-'Price data'!J111)/'Price data'!J111</f>
        <v>-4.2402826855123678E-2</v>
      </c>
      <c r="J109" s="7">
        <f>('Price data'!K110-'Price data'!K111)/'Price data'!K111</f>
        <v>-2.8871391076115398E-2</v>
      </c>
      <c r="K109" s="7">
        <f>('Price data'!L110-'Price data'!L111)/'Price data'!L111</f>
        <v>-1.5858208955223881E-2</v>
      </c>
      <c r="L109" s="7">
        <f>('Price data'!O110-'Price data'!O111)/'Price data'!O111</f>
        <v>-2.6132721568098257E-2</v>
      </c>
      <c r="M109" s="7">
        <f>'Price data'!P110/100</f>
        <v>2.0930000000000001E-2</v>
      </c>
    </row>
    <row r="110" spans="1:13" x14ac:dyDescent="0.25">
      <c r="A110" s="1">
        <v>44532</v>
      </c>
      <c r="B110" s="7">
        <f>('Price data'!C111-'Price data'!C112)/'Price data'!C112</f>
        <v>-2.1739130434782608E-2</v>
      </c>
      <c r="C110" s="7">
        <f>('Price data'!D111-'Price data'!D112)/'Price data'!D112</f>
        <v>-8.1632653061224497E-3</v>
      </c>
      <c r="D110" s="7">
        <f>('Price data'!E111-'Price data'!E112)/'Price data'!E112</f>
        <v>-7.2376357056694813E-3</v>
      </c>
      <c r="E110" s="7">
        <f>('Price data'!F111-'Price data'!F112)/'Price data'!F112</f>
        <v>-1.1428571428570744E-3</v>
      </c>
      <c r="F110" s="7">
        <f>('Price data'!G111-'Price data'!G112)/'Price data'!G112</f>
        <v>-1.0183299389002037E-2</v>
      </c>
      <c r="G110" s="7">
        <f>('Price data'!H111-'Price data'!H112)/'Price data'!H112</f>
        <v>-1.3358778625954198E-2</v>
      </c>
      <c r="H110" s="7">
        <f>('Price data'!I111-'Price data'!I112)/'Price data'!I112</f>
        <v>-8.1833060556464818E-3</v>
      </c>
      <c r="I110" s="7">
        <f>('Price data'!J111-'Price data'!J112)/'Price data'!J112</f>
        <v>1.0714285714285714E-2</v>
      </c>
      <c r="J110" s="7">
        <f>('Price data'!K111-'Price data'!K112)/'Price data'!K112</f>
        <v>2.6315789473682757E-3</v>
      </c>
      <c r="K110" s="7">
        <f>('Price data'!L111-'Price data'!L112)/'Price data'!L112</f>
        <v>1.1320754716981131E-2</v>
      </c>
      <c r="L110" s="7">
        <f>('Price data'!O111-'Price data'!O112)/'Price data'!O112</f>
        <v>-2.1142076098008334E-3</v>
      </c>
      <c r="M110" s="7">
        <f>'Price data'!P111/100</f>
        <v>2.0760000000000001E-2</v>
      </c>
    </row>
    <row r="111" spans="1:13" x14ac:dyDescent="0.25">
      <c r="A111" s="1">
        <v>44531</v>
      </c>
      <c r="B111" s="7">
        <f>('Price data'!C112-'Price data'!C113)/'Price data'!C113</f>
        <v>-1.2522361359570662E-2</v>
      </c>
      <c r="C111" s="7">
        <f>('Price data'!D112-'Price data'!D113)/'Price data'!D113</f>
        <v>1.0214504596527069E-3</v>
      </c>
      <c r="D111" s="7">
        <f>('Price data'!E112-'Price data'!E113)/'Price data'!E113</f>
        <v>-2.0094562647754138E-2</v>
      </c>
      <c r="E111" s="7">
        <f>('Price data'!F112-'Price data'!F113)/'Price data'!F113</f>
        <v>-1.1415525114156257E-3</v>
      </c>
      <c r="F111" s="7">
        <f>('Price data'!G112-'Price data'!G113)/'Price data'!G113</f>
        <v>1.132852729145211E-2</v>
      </c>
      <c r="G111" s="7">
        <f>('Price data'!H112-'Price data'!H113)/'Price data'!H113</f>
        <v>1.1583011583011582E-2</v>
      </c>
      <c r="H111" s="7">
        <f>('Price data'!I112-'Price data'!I113)/'Price data'!I113</f>
        <v>1.639344262295082E-3</v>
      </c>
      <c r="I111" s="7">
        <f>('Price data'!J112-'Price data'!J113)/'Price data'!J113</f>
        <v>3.7037037037037035E-2</v>
      </c>
      <c r="J111" s="7">
        <f>('Price data'!K112-'Price data'!K113)/'Price data'!K113</f>
        <v>3.6363636363636383E-2</v>
      </c>
      <c r="K111" s="7">
        <f>('Price data'!L112-'Price data'!L113)/'Price data'!L113</f>
        <v>9.5238095238095247E-3</v>
      </c>
      <c r="L111" s="7">
        <f>('Price data'!O112-'Price data'!O113)/'Price data'!O113</f>
        <v>4.565623224479857E-3</v>
      </c>
      <c r="M111" s="7">
        <f>'Price data'!P112/100</f>
        <v>2.0959999999999999E-2</v>
      </c>
    </row>
    <row r="112" spans="1:13" x14ac:dyDescent="0.25">
      <c r="A112" s="1">
        <v>44530</v>
      </c>
      <c r="B112" s="7">
        <f>('Price data'!C113-'Price data'!C114)/'Price data'!C114</f>
        <v>1.0849909584086799E-2</v>
      </c>
      <c r="C112" s="7">
        <f>('Price data'!D113-'Price data'!D114)/'Price data'!D114</f>
        <v>1.1363636363636364E-2</v>
      </c>
      <c r="D112" s="7">
        <f>('Price data'!E113-'Price data'!E114)/'Price data'!E114</f>
        <v>-2.3584905660377358E-3</v>
      </c>
      <c r="E112" s="7">
        <f>('Price data'!F113-'Price data'!F114)/'Price data'!F114</f>
        <v>1.1428571428572436E-3</v>
      </c>
      <c r="F112" s="7">
        <f>('Price data'!G113-'Price data'!G114)/'Price data'!G114</f>
        <v>-1.0193679918450561E-2</v>
      </c>
      <c r="G112" s="7">
        <f>('Price data'!H113-'Price data'!H114)/'Price data'!H114</f>
        <v>-9.5602294455066923E-3</v>
      </c>
      <c r="H112" s="7">
        <f>('Price data'!I113-'Price data'!I114)/'Price data'!I114</f>
        <v>-1.6129032258064516E-2</v>
      </c>
      <c r="I112" s="7">
        <f>('Price data'!J113-'Price data'!J114)/'Price data'!J114</f>
        <v>3.7174721189591076E-3</v>
      </c>
      <c r="J112" s="7">
        <f>('Price data'!K113-'Price data'!K114)/'Price data'!K114</f>
        <v>-1.8148820326678342E-3</v>
      </c>
      <c r="K112" s="7">
        <f>('Price data'!L113-'Price data'!L114)/'Price data'!L114</f>
        <v>-2.8490028490028491E-3</v>
      </c>
      <c r="L112" s="7">
        <f>('Price data'!O113-'Price data'!O114)/'Price data'!O114</f>
        <v>-4.3102287115109128E-3</v>
      </c>
      <c r="M112" s="7">
        <f>'Price data'!P113/100</f>
        <v>2.0819999999999998E-2</v>
      </c>
    </row>
    <row r="113" spans="1:13" x14ac:dyDescent="0.25">
      <c r="A113" s="1">
        <v>44529</v>
      </c>
      <c r="B113" s="7">
        <f>('Price data'!C114-'Price data'!C115)/'Price data'!C115</f>
        <v>3.3644859813084113E-2</v>
      </c>
      <c r="C113" s="7">
        <f>('Price data'!D114-'Price data'!D115)/'Price data'!D115</f>
        <v>-1.3251783893985729E-2</v>
      </c>
      <c r="D113" s="7">
        <f>('Price data'!E114-'Price data'!E115)/'Price data'!E115</f>
        <v>1.800720288115246E-2</v>
      </c>
      <c r="E113" s="7">
        <f>('Price data'!F114-'Price data'!F115)/'Price data'!F115</f>
        <v>-9.0600226500565859E-3</v>
      </c>
      <c r="F113" s="7">
        <f>('Price data'!G114-'Price data'!G115)/'Price data'!G115</f>
        <v>-8.0889787664307385E-3</v>
      </c>
      <c r="G113" s="7">
        <f>('Price data'!H114-'Price data'!H115)/'Price data'!H115</f>
        <v>-3.1481481481481478E-2</v>
      </c>
      <c r="H113" s="7">
        <f>('Price data'!I114-'Price data'!I115)/'Price data'!I115</f>
        <v>-3.2154340836012861E-3</v>
      </c>
      <c r="I113" s="7">
        <f>('Price data'!J114-'Price data'!J115)/'Price data'!J115</f>
        <v>-7.3800738007380072E-3</v>
      </c>
      <c r="J113" s="7">
        <f>('Price data'!K114-'Price data'!K115)/'Price data'!K115</f>
        <v>-4.5167118337849851E-3</v>
      </c>
      <c r="K113" s="7">
        <f>('Price data'!L114-'Price data'!L115)/'Price data'!L115</f>
        <v>6.9035532994923862E-2</v>
      </c>
      <c r="L113" s="7">
        <f>('Price data'!O114-'Price data'!O115)/'Price data'!O115</f>
        <v>-5.4854892400019121E-3</v>
      </c>
      <c r="M113" s="7">
        <f>'Price data'!P114/100</f>
        <v>2.0649999999999998E-2</v>
      </c>
    </row>
    <row r="114" spans="1:13" x14ac:dyDescent="0.25">
      <c r="A114" s="1">
        <v>44526</v>
      </c>
      <c r="B114" s="7">
        <f>('Price data'!C115-'Price data'!C116)/'Price data'!C116</f>
        <v>-2.7272727272727271E-2</v>
      </c>
      <c r="C114" s="7">
        <f>('Price data'!D115-'Price data'!D116)/'Price data'!D116</f>
        <v>-4.0609137055837565E-3</v>
      </c>
      <c r="D114" s="7">
        <f>('Price data'!E115-'Price data'!E116)/'Price data'!E116</f>
        <v>-7.1513706793802142E-3</v>
      </c>
      <c r="E114" s="7">
        <f>('Price data'!F115-'Price data'!F116)/'Price data'!F116</f>
        <v>9.1428571428571036E-3</v>
      </c>
      <c r="F114" s="7">
        <f>('Price data'!G115-'Price data'!G116)/'Price data'!G116</f>
        <v>-1.0999999999999999E-2</v>
      </c>
      <c r="G114" s="7">
        <f>('Price data'!H115-'Price data'!H116)/'Price data'!H116</f>
        <v>-1.6393442622950821E-2</v>
      </c>
      <c r="H114" s="7">
        <f>('Price data'!I115-'Price data'!I116)/'Price data'!I116</f>
        <v>-1.4263074484944533E-2</v>
      </c>
      <c r="I114" s="7">
        <f>('Price data'!J115-'Price data'!J116)/'Price data'!J116</f>
        <v>-2.1660649819494584E-2</v>
      </c>
      <c r="J114" s="7">
        <f>('Price data'!K115-'Price data'!K116)/'Price data'!K116</f>
        <v>1.5596330275229432E-2</v>
      </c>
      <c r="K114" s="7">
        <f>('Price data'!L115-'Price data'!L116)/'Price data'!L116</f>
        <v>4.7872340425531915E-2</v>
      </c>
      <c r="L114" s="7">
        <f>('Price data'!O115-'Price data'!O116)/'Price data'!O116</f>
        <v>-5.1838673782823759E-3</v>
      </c>
      <c r="M114" s="7">
        <f>'Price data'!P115/100</f>
        <v>2.068E-2</v>
      </c>
    </row>
    <row r="115" spans="1:13" x14ac:dyDescent="0.25">
      <c r="A115" s="1">
        <v>44525</v>
      </c>
      <c r="B115" s="7">
        <f>('Price data'!C116-'Price data'!C117)/'Price data'!C117</f>
        <v>3.3834586466165412E-2</v>
      </c>
      <c r="C115" s="7">
        <f>('Price data'!D116-'Price data'!D117)/'Price data'!D117</f>
        <v>1.2332990750256937E-2</v>
      </c>
      <c r="D115" s="7">
        <f>('Price data'!E116-'Price data'!E117)/'Price data'!E117</f>
        <v>2.3894862604540022E-3</v>
      </c>
      <c r="E115" s="7">
        <f>('Price data'!F116-'Price data'!F117)/'Price data'!F117</f>
        <v>0</v>
      </c>
      <c r="F115" s="7">
        <f>('Price data'!G116-'Price data'!G117)/'Price data'!G117</f>
        <v>2.1450459652706845E-2</v>
      </c>
      <c r="G115" s="7">
        <f>('Price data'!H116-'Price data'!H117)/'Price data'!H117</f>
        <v>-1.0810810810810811E-2</v>
      </c>
      <c r="H115" s="7">
        <f>('Price data'!I116-'Price data'!I117)/'Price data'!I117</f>
        <v>4.7770700636942673E-3</v>
      </c>
      <c r="I115" s="7">
        <f>('Price data'!J116-'Price data'!J117)/'Price data'!J117</f>
        <v>1.8382352941176471E-2</v>
      </c>
      <c r="J115" s="7">
        <f>('Price data'!K116-'Price data'!K117)/'Price data'!K117</f>
        <v>2.4436090225563877E-2</v>
      </c>
      <c r="K115" s="7">
        <f>('Price data'!L116-'Price data'!L117)/'Price data'!L117</f>
        <v>-1.0626992561105207E-3</v>
      </c>
      <c r="L115" s="7">
        <f>('Price data'!O116-'Price data'!O117)/'Price data'!O117</f>
        <v>8.0195047250599828E-3</v>
      </c>
      <c r="M115" s="7">
        <f>'Price data'!P116/100</f>
        <v>2.0760000000000001E-2</v>
      </c>
    </row>
    <row r="116" spans="1:13" x14ac:dyDescent="0.25">
      <c r="A116" s="1">
        <v>44524</v>
      </c>
      <c r="B116" s="7">
        <f>('Price data'!C117-'Price data'!C118)/'Price data'!C118</f>
        <v>2.3076923076923078E-2</v>
      </c>
      <c r="C116" s="7">
        <f>('Price data'!D117-'Price data'!D118)/'Price data'!D118</f>
        <v>-1.8163471241170535E-2</v>
      </c>
      <c r="D116" s="7">
        <f>('Price data'!E117-'Price data'!E118)/'Price data'!E118</f>
        <v>1.4545454545454545E-2</v>
      </c>
      <c r="E116" s="7">
        <f>('Price data'!F117-'Price data'!F118)/'Price data'!F118</f>
        <v>1.3904982618771752E-2</v>
      </c>
      <c r="F116" s="7">
        <f>('Price data'!G117-'Price data'!G118)/'Price data'!G118</f>
        <v>1.3457556935817806E-2</v>
      </c>
      <c r="G116" s="7">
        <f>('Price data'!H117-'Price data'!H118)/'Price data'!H118</f>
        <v>5.5133079847908745E-2</v>
      </c>
      <c r="H116" s="7">
        <f>('Price data'!I117-'Price data'!I118)/'Price data'!I118</f>
        <v>6.41025641025641E-3</v>
      </c>
      <c r="I116" s="7">
        <f>('Price data'!J117-'Price data'!J118)/'Price data'!J118</f>
        <v>-1.4492753623188406E-2</v>
      </c>
      <c r="J116" s="7">
        <f>('Price data'!K117-'Price data'!K118)/'Price data'!K118</f>
        <v>1.8832391713747207E-3</v>
      </c>
      <c r="K116" s="7">
        <f>('Price data'!L117-'Price data'!L118)/'Price data'!L118</f>
        <v>-7.3839662447257384E-3</v>
      </c>
      <c r="L116" s="7">
        <f>('Price data'!O117-'Price data'!O118)/'Price data'!O118</f>
        <v>1.7244795474265887E-2</v>
      </c>
      <c r="M116" s="7">
        <f>'Price data'!P117/100</f>
        <v>2.0819999999999998E-2</v>
      </c>
    </row>
    <row r="117" spans="1:13" x14ac:dyDescent="0.25">
      <c r="A117" s="1">
        <v>44523</v>
      </c>
      <c r="B117" s="7">
        <f>('Price data'!C118-'Price data'!C119)/'Price data'!C119</f>
        <v>6.9958847736625515E-2</v>
      </c>
      <c r="C117" s="7">
        <f>('Price data'!D118-'Price data'!D119)/'Price data'!D119</f>
        <v>1.8499486125385406E-2</v>
      </c>
      <c r="D117" s="7">
        <f>('Price data'!E118-'Price data'!E119)/'Price data'!E119</f>
        <v>1.8518518518518517E-2</v>
      </c>
      <c r="E117" s="7">
        <f>('Price data'!F118-'Price data'!F119)/'Price data'!F119</f>
        <v>1.1600928074245245E-3</v>
      </c>
      <c r="F117" s="7">
        <f>('Price data'!G118-'Price data'!G119)/'Price data'!G119</f>
        <v>1.6842105263157894E-2</v>
      </c>
      <c r="G117" s="7">
        <f>('Price data'!H118-'Price data'!H119)/'Price data'!H119</f>
        <v>-9.4161958568738224E-3</v>
      </c>
      <c r="H117" s="7">
        <f>('Price data'!I118-'Price data'!I119)/'Price data'!I119</f>
        <v>3.6544850498338874E-2</v>
      </c>
      <c r="I117" s="7">
        <f>('Price data'!J118-'Price data'!J119)/'Price data'!J119</f>
        <v>5.7471264367816091E-2</v>
      </c>
      <c r="J117" s="7">
        <f>('Price data'!K118-'Price data'!K119)/'Price data'!K119</f>
        <v>4.0156709108716847E-2</v>
      </c>
      <c r="K117" s="7">
        <f>('Price data'!L118-'Price data'!L119)/'Price data'!L119</f>
        <v>0</v>
      </c>
      <c r="L117" s="7">
        <f>('Price data'!O118-'Price data'!O119)/'Price data'!O119</f>
        <v>1.1318016928657875E-2</v>
      </c>
      <c r="M117" s="7">
        <f>'Price data'!P118/100</f>
        <v>2.0560000000000002E-2</v>
      </c>
    </row>
    <row r="118" spans="1:13" x14ac:dyDescent="0.25">
      <c r="A118" s="1">
        <v>44522</v>
      </c>
      <c r="B118" s="7">
        <f>('Price data'!C119-'Price data'!C120)/'Price data'!C120</f>
        <v>2.0618556701030928E-3</v>
      </c>
      <c r="C118" s="7">
        <f>('Price data'!D119-'Price data'!D120)/'Price data'!D120</f>
        <v>1.3541666666666667E-2</v>
      </c>
      <c r="D118" s="7">
        <f>('Price data'!E119-'Price data'!E120)/'Price data'!E120</f>
        <v>6.2111801242236021E-3</v>
      </c>
      <c r="E118" s="7">
        <f>('Price data'!F119-'Price data'!F120)/'Price data'!F120</f>
        <v>1.1614401858303601E-3</v>
      </c>
      <c r="F118" s="7">
        <f>('Price data'!G119-'Price data'!G120)/'Price data'!G120</f>
        <v>-3.1479538300104933E-3</v>
      </c>
      <c r="G118" s="7">
        <f>('Price data'!H119-'Price data'!H120)/'Price data'!H120</f>
        <v>1.5296367112810707E-2</v>
      </c>
      <c r="H118" s="7">
        <f>('Price data'!I119-'Price data'!I120)/'Price data'!I120</f>
        <v>-1.4729950900163666E-2</v>
      </c>
      <c r="I118" s="7">
        <f>('Price data'!J119-'Price data'!J120)/'Price data'!J120</f>
        <v>-6.4516129032258063E-2</v>
      </c>
      <c r="J118" s="7">
        <f>('Price data'!K119-'Price data'!K120)/'Price data'!K120</f>
        <v>-9.7847358121319118E-4</v>
      </c>
      <c r="K118" s="7">
        <f>('Price data'!L119-'Price data'!L120)/'Price data'!L120</f>
        <v>0</v>
      </c>
      <c r="L118" s="7">
        <f>('Price data'!O119-'Price data'!O120)/'Price data'!O120</f>
        <v>-3.5115502461527245E-3</v>
      </c>
      <c r="M118" s="7">
        <f>'Price data'!P119/100</f>
        <v>2.0619999999999999E-2</v>
      </c>
    </row>
    <row r="119" spans="1:13" x14ac:dyDescent="0.25">
      <c r="A119" s="1">
        <v>44519</v>
      </c>
      <c r="B119" s="7">
        <f>('Price data'!C120-'Price data'!C121)/'Price data'!C121</f>
        <v>-1.1213047910295617E-2</v>
      </c>
      <c r="C119" s="7">
        <f>('Price data'!D120-'Price data'!D121)/'Price data'!D121</f>
        <v>-3.903903903903904E-2</v>
      </c>
      <c r="D119" s="7">
        <f>('Price data'!E120-'Price data'!E121)/'Price data'!E121</f>
        <v>-2.7777777777777776E-2</v>
      </c>
      <c r="E119" s="7">
        <f>('Price data'!F120-'Price data'!F121)/'Price data'!F121</f>
        <v>-2.1590909090908977E-2</v>
      </c>
      <c r="F119" s="7">
        <f>('Price data'!G120-'Price data'!G121)/'Price data'!G121</f>
        <v>-1.2435233160621761E-2</v>
      </c>
      <c r="G119" s="7">
        <f>('Price data'!H120-'Price data'!H121)/'Price data'!H121</f>
        <v>1.5533980582524271E-2</v>
      </c>
      <c r="H119" s="7">
        <f>('Price data'!I120-'Price data'!I121)/'Price data'!I121</f>
        <v>-4.8286604361370715E-2</v>
      </c>
      <c r="I119" s="7">
        <f>('Price data'!J120-'Price data'!J121)/'Price data'!J121</f>
        <v>-4.778156996587031E-2</v>
      </c>
      <c r="J119" s="7">
        <f>('Price data'!K120-'Price data'!K121)/'Price data'!K121</f>
        <v>-4.8685491723466203E-3</v>
      </c>
      <c r="K119" s="7">
        <f>('Price data'!L120-'Price data'!L121)/'Price data'!L121</f>
        <v>3.1746031746031746E-3</v>
      </c>
      <c r="L119" s="7">
        <f>('Price data'!O120-'Price data'!O121)/'Price data'!O121</f>
        <v>-1.1892531789390622E-2</v>
      </c>
      <c r="M119" s="7">
        <f>'Price data'!P120/100</f>
        <v>2.0489999999999998E-2</v>
      </c>
    </row>
    <row r="120" spans="1:13" x14ac:dyDescent="0.25">
      <c r="A120" s="1">
        <v>44518</v>
      </c>
      <c r="B120" s="7">
        <f>('Price data'!C121-'Price data'!C122)/'Price data'!C122</f>
        <v>6.9792802617230101E-2</v>
      </c>
      <c r="C120" s="7">
        <f>('Price data'!D121-'Price data'!D122)/'Price data'!D122</f>
        <v>-2.821011673151751E-2</v>
      </c>
      <c r="D120" s="7">
        <f>('Price data'!E121-'Price data'!E122)/'Price data'!E122</f>
        <v>-8.3832335329341312E-3</v>
      </c>
      <c r="E120" s="7">
        <f>('Price data'!F121-'Price data'!F122)/'Price data'!F122</f>
        <v>-9.0090090090089708E-3</v>
      </c>
      <c r="F120" s="7">
        <f>('Price data'!G121-'Price data'!G122)/'Price data'!G122</f>
        <v>-1.8311291963377416E-2</v>
      </c>
      <c r="G120" s="7">
        <f>('Price data'!H121-'Price data'!H122)/'Price data'!H122</f>
        <v>-1.3409961685823755E-2</v>
      </c>
      <c r="H120" s="7">
        <f>('Price data'!I121-'Price data'!I122)/'Price data'!I122</f>
        <v>0</v>
      </c>
      <c r="I120" s="7">
        <f>('Price data'!J121-'Price data'!J122)/'Price data'!J122</f>
        <v>3.5335689045936397E-2</v>
      </c>
      <c r="J120" s="7">
        <f>('Price data'!K121-'Price data'!K122)/'Price data'!K122</f>
        <v>-4.8449612403100575E-3</v>
      </c>
      <c r="K120" s="7">
        <f>('Price data'!L121-'Price data'!L122)/'Price data'!L122</f>
        <v>-1.8691588785046728E-2</v>
      </c>
      <c r="L120" s="7">
        <f>('Price data'!O121-'Price data'!O122)/'Price data'!O122</f>
        <v>-4.0790053189687179E-3</v>
      </c>
      <c r="M120" s="7">
        <f>'Price data'!P121/100</f>
        <v>2.0649999999999998E-2</v>
      </c>
    </row>
    <row r="121" spans="1:13" x14ac:dyDescent="0.25">
      <c r="A121" s="1">
        <v>44517</v>
      </c>
      <c r="B121" s="7">
        <f>('Price data'!C122-'Price data'!C123)/'Price data'!C123</f>
        <v>2.4581005586592177E-2</v>
      </c>
      <c r="C121" s="7">
        <f>('Price data'!D122-'Price data'!D123)/'Price data'!D123</f>
        <v>-1.1538461538461539E-2</v>
      </c>
      <c r="D121" s="7">
        <f>('Price data'!E122-'Price data'!E123)/'Price data'!E123</f>
        <v>6.024096385542169E-3</v>
      </c>
      <c r="E121" s="7">
        <f>('Price data'!F122-'Price data'!F123)/'Price data'!F123</f>
        <v>2.2573363431149887E-3</v>
      </c>
      <c r="F121" s="7">
        <f>('Price data'!G122-'Price data'!G123)/'Price data'!G123</f>
        <v>0</v>
      </c>
      <c r="G121" s="7">
        <f>('Price data'!H122-'Price data'!H123)/'Price data'!H123</f>
        <v>3.8461538461538464E-3</v>
      </c>
      <c r="H121" s="7">
        <f>('Price data'!I122-'Price data'!I123)/'Price data'!I123</f>
        <v>-6.1919504643962852E-3</v>
      </c>
      <c r="I121" s="7">
        <f>('Price data'!J122-'Price data'!J123)/'Price data'!J123</f>
        <v>7.1174377224199285E-3</v>
      </c>
      <c r="J121" s="7">
        <f>('Price data'!K122-'Price data'!K123)/'Price data'!K123</f>
        <v>9.6993210475255218E-4</v>
      </c>
      <c r="K121" s="7">
        <f>('Price data'!L122-'Price data'!L123)/'Price data'!L123</f>
        <v>1.5822784810126583E-2</v>
      </c>
      <c r="L121" s="7">
        <f>('Price data'!O122-'Price data'!O123)/'Price data'!O123</f>
        <v>6.4100378464999582E-3</v>
      </c>
      <c r="M121" s="7">
        <f>'Price data'!P122/100</f>
        <v>2.0569999999999998E-2</v>
      </c>
    </row>
    <row r="122" spans="1:13" x14ac:dyDescent="0.25">
      <c r="A122" s="1">
        <v>44516</v>
      </c>
      <c r="B122" s="7">
        <f>('Price data'!C123-'Price data'!C124)/'Price data'!C124</f>
        <v>-2.2925764192139739E-2</v>
      </c>
      <c r="C122" s="7">
        <f>('Price data'!D123-'Price data'!D124)/'Price data'!D124</f>
        <v>-2.9850746268656716E-2</v>
      </c>
      <c r="D122" s="7">
        <f>('Price data'!E123-'Price data'!E124)/'Price data'!E124</f>
        <v>-1.1904761904761904E-2</v>
      </c>
      <c r="E122" s="7">
        <f>('Price data'!F123-'Price data'!F124)/'Price data'!F124</f>
        <v>-4.4943820224718073E-3</v>
      </c>
      <c r="F122" s="7">
        <f>('Price data'!G123-'Price data'!G124)/'Price data'!G124</f>
        <v>1.0277492291880781E-2</v>
      </c>
      <c r="G122" s="7">
        <f>('Price data'!H123-'Price data'!H124)/'Price data'!H124</f>
        <v>0</v>
      </c>
      <c r="H122" s="7">
        <f>('Price data'!I123-'Price data'!I124)/'Price data'!I124</f>
        <v>3.0303030303030304E-2</v>
      </c>
      <c r="I122" s="7">
        <f>('Price data'!J123-'Price data'!J124)/'Price data'!J124</f>
        <v>1.444043321299639E-2</v>
      </c>
      <c r="J122" s="7">
        <f>('Price data'!K123-'Price data'!K124)/'Price data'!K124</f>
        <v>-4.8262548262548053E-3</v>
      </c>
      <c r="K122" s="7">
        <f>('Price data'!L123-'Price data'!L124)/'Price data'!L124</f>
        <v>-2.1052631578947368E-3</v>
      </c>
      <c r="L122" s="7">
        <f>('Price data'!O123-'Price data'!O124)/'Price data'!O124</f>
        <v>-6.8537218012013597E-3</v>
      </c>
      <c r="M122" s="7">
        <f>'Price data'!P123/100</f>
        <v>2.0560000000000002E-2</v>
      </c>
    </row>
    <row r="123" spans="1:13" x14ac:dyDescent="0.25">
      <c r="A123" s="1">
        <v>44515</v>
      </c>
      <c r="B123" s="7">
        <f>('Price data'!C124-'Price data'!C125)/'Price data'!C125</f>
        <v>2.6905829596412557E-2</v>
      </c>
      <c r="C123" s="7">
        <f>('Price data'!D124-'Price data'!D125)/'Price data'!D125</f>
        <v>-1.8315018315018316E-2</v>
      </c>
      <c r="D123" s="7">
        <f>('Price data'!E124-'Price data'!E125)/'Price data'!E125</f>
        <v>2.4390243902439025E-2</v>
      </c>
      <c r="E123" s="7">
        <f>('Price data'!F124-'Price data'!F125)/'Price data'!F125</f>
        <v>-3.3594624860022043E-3</v>
      </c>
      <c r="F123" s="7">
        <f>('Price data'!G124-'Price data'!G125)/'Price data'!G125</f>
        <v>-7.1428571428571426E-3</v>
      </c>
      <c r="G123" s="7">
        <f>('Price data'!H124-'Price data'!H125)/'Price data'!H125</f>
        <v>-9.5238095238095247E-3</v>
      </c>
      <c r="H123" s="7">
        <f>('Price data'!I124-'Price data'!I125)/'Price data'!I125</f>
        <v>-1.5923566878980893E-3</v>
      </c>
      <c r="I123" s="7">
        <f>('Price data'!J124-'Price data'!J125)/'Price data'!J125</f>
        <v>6.9498069498069498E-2</v>
      </c>
      <c r="J123" s="7">
        <f>('Price data'!K124-'Price data'!K125)/'Price data'!K125</f>
        <v>-2.2641509433962273E-2</v>
      </c>
      <c r="K123" s="7">
        <f>('Price data'!L124-'Price data'!L125)/'Price data'!L125</f>
        <v>5.2910052910052907E-3</v>
      </c>
      <c r="L123" s="7">
        <f>('Price data'!O124-'Price data'!O125)/'Price data'!O125</f>
        <v>2.1718916497553537E-3</v>
      </c>
      <c r="M123" s="7">
        <f>'Price data'!P124/100</f>
        <v>2.0750000000000001E-2</v>
      </c>
    </row>
    <row r="124" spans="1:13" x14ac:dyDescent="0.25">
      <c r="A124" s="1">
        <v>44512</v>
      </c>
      <c r="B124" s="7">
        <f>('Price data'!C125-'Price data'!C126)/'Price data'!C126</f>
        <v>1.0192525481313703E-2</v>
      </c>
      <c r="C124" s="7">
        <f>('Price data'!D125-'Price data'!D126)/'Price data'!D126</f>
        <v>1.1111111111111112E-2</v>
      </c>
      <c r="D124" s="7">
        <f>('Price data'!E125-'Price data'!E126)/'Price data'!E126</f>
        <v>6.1349693251533744E-3</v>
      </c>
      <c r="E124" s="7">
        <f>('Price data'!F125-'Price data'!F126)/'Price data'!F126</f>
        <v>-3.3482142857144152E-3</v>
      </c>
      <c r="F124" s="7">
        <f>('Price data'!G125-'Price data'!G126)/'Price data'!G126</f>
        <v>2.0833333333333332E-2</v>
      </c>
      <c r="G124" s="7">
        <f>('Price data'!H125-'Price data'!H126)/'Price data'!H126</f>
        <v>1.9417475728155338E-2</v>
      </c>
      <c r="H124" s="7">
        <f>('Price data'!I125-'Price data'!I126)/'Price data'!I126</f>
        <v>-6.3291139240506328E-3</v>
      </c>
      <c r="I124" s="7">
        <f>('Price data'!J125-'Price data'!J126)/'Price data'!J126</f>
        <v>3.875968992248062E-3</v>
      </c>
      <c r="J124" s="7">
        <f>('Price data'!K125-'Price data'!K126)/'Price data'!K126</f>
        <v>4.7393364928909748E-3</v>
      </c>
      <c r="K124" s="7">
        <f>('Price data'!L125-'Price data'!L126)/'Price data'!L126</f>
        <v>-3.1645569620253164E-3</v>
      </c>
      <c r="L124" s="7">
        <f>('Price data'!O125-'Price data'!O126)/'Price data'!O126</f>
        <v>7.535815639210847E-3</v>
      </c>
      <c r="M124" s="7">
        <f>'Price data'!P125/100</f>
        <v>2.0920000000000001E-2</v>
      </c>
    </row>
    <row r="125" spans="1:13" x14ac:dyDescent="0.25">
      <c r="A125" s="1">
        <v>44511</v>
      </c>
      <c r="B125" s="7">
        <f>('Price data'!C126-'Price data'!C127)/'Price data'!C127</f>
        <v>-1.2304250559284116E-2</v>
      </c>
      <c r="C125" s="7">
        <f>('Price data'!D126-'Price data'!D127)/'Price data'!D127</f>
        <v>-2.3508137432188065E-2</v>
      </c>
      <c r="D125" s="7">
        <f>('Price data'!E126-'Price data'!E127)/'Price data'!E127</f>
        <v>-1.3317191283292978E-2</v>
      </c>
      <c r="E125" s="7">
        <f>('Price data'!F126-'Price data'!F127)/'Price data'!F127</f>
        <v>-1.1148272017836567E-3</v>
      </c>
      <c r="F125" s="7">
        <f>('Price data'!G126-'Price data'!G127)/'Price data'!G127</f>
        <v>-1.0309278350515464E-2</v>
      </c>
      <c r="G125" s="7">
        <f>('Price data'!H126-'Price data'!H127)/'Price data'!H127</f>
        <v>-3.8684719535783366E-3</v>
      </c>
      <c r="H125" s="7">
        <f>('Price data'!I126-'Price data'!I127)/'Price data'!I127</f>
        <v>-2.0155038759689922E-2</v>
      </c>
      <c r="I125" s="7">
        <f>('Price data'!J126-'Price data'!J127)/'Price data'!J127</f>
        <v>-1.5267175572519083E-2</v>
      </c>
      <c r="J125" s="7">
        <f>('Price data'!K126-'Price data'!K127)/'Price data'!K127</f>
        <v>1.4423076923077045E-2</v>
      </c>
      <c r="K125" s="7">
        <f>('Price data'!L126-'Price data'!L127)/'Price data'!L127</f>
        <v>-1.053740779768177E-3</v>
      </c>
      <c r="L125" s="7">
        <f>('Price data'!O126-'Price data'!O127)/'Price data'!O127</f>
        <v>-1.8225007167138147E-3</v>
      </c>
      <c r="M125" s="7">
        <f>'Price data'!P126/100</f>
        <v>2.0959999999999999E-2</v>
      </c>
    </row>
    <row r="126" spans="1:13" x14ac:dyDescent="0.25">
      <c r="A126" s="1">
        <v>44510</v>
      </c>
      <c r="B126" s="7">
        <f>('Price data'!C127-'Price data'!C128)/'Price data'!C128</f>
        <v>9.0293453724604959E-3</v>
      </c>
      <c r="C126" s="7">
        <f>('Price data'!D127-'Price data'!D128)/'Price data'!D128</f>
        <v>-2.1238938053097345E-2</v>
      </c>
      <c r="D126" s="7">
        <f>('Price data'!E127-'Price data'!E128)/'Price data'!E128</f>
        <v>-4.8192771084337354E-3</v>
      </c>
      <c r="E126" s="7">
        <f>('Price data'!F127-'Price data'!F128)/'Price data'!F128</f>
        <v>-1.1135857461023833E-3</v>
      </c>
      <c r="F126" s="7">
        <f>('Price data'!G127-'Price data'!G128)/'Price data'!G128</f>
        <v>6.2240663900414933E-3</v>
      </c>
      <c r="G126" s="7">
        <f>('Price data'!H127-'Price data'!H128)/'Price data'!H128</f>
        <v>-1.1472275334608031E-2</v>
      </c>
      <c r="H126" s="7">
        <f>('Price data'!I127-'Price data'!I128)/'Price data'!I128</f>
        <v>-4.6296296296296294E-3</v>
      </c>
      <c r="I126" s="7">
        <f>('Price data'!J127-'Price data'!J128)/'Price data'!J128</f>
        <v>1.9455252918287938E-2</v>
      </c>
      <c r="J126" s="7">
        <f>('Price data'!K127-'Price data'!K128)/'Price data'!K128</f>
        <v>9.7087378640776292E-3</v>
      </c>
      <c r="K126" s="7">
        <f>('Price data'!L127-'Price data'!L128)/'Price data'!L128</f>
        <v>0</v>
      </c>
      <c r="L126" s="7">
        <f>('Price data'!O127-'Price data'!O128)/'Price data'!O128</f>
        <v>2.408484433800877E-3</v>
      </c>
      <c r="M126" s="7">
        <f>'Price data'!P127/100</f>
        <v>2.1070000000000002E-2</v>
      </c>
    </row>
    <row r="127" spans="1:13" x14ac:dyDescent="0.25">
      <c r="A127" s="1">
        <v>44509</v>
      </c>
      <c r="B127" s="7">
        <f>('Price data'!C128-'Price data'!C129)/'Price data'!C129</f>
        <v>-4.4943820224719105E-3</v>
      </c>
      <c r="C127" s="7">
        <f>('Price data'!D128-'Price data'!D129)/'Price data'!D129</f>
        <v>-5.2816901408450703E-3</v>
      </c>
      <c r="D127" s="7">
        <f>('Price data'!E128-'Price data'!E129)/'Price data'!E129</f>
        <v>7.2815533980582527E-3</v>
      </c>
      <c r="E127" s="7">
        <f>('Price data'!F128-'Price data'!F129)/'Price data'!F129</f>
        <v>-1.1013215859030992E-2</v>
      </c>
      <c r="F127" s="7">
        <f>('Price data'!G128-'Price data'!G129)/'Price data'!G129</f>
        <v>-1.0266940451745379E-2</v>
      </c>
      <c r="G127" s="7">
        <f>('Price data'!H128-'Price data'!H129)/'Price data'!H129</f>
        <v>-5.7034220532319393E-3</v>
      </c>
      <c r="H127" s="7">
        <f>('Price data'!I128-'Price data'!I129)/'Price data'!I129</f>
        <v>2.0472440944881889E-2</v>
      </c>
      <c r="I127" s="7">
        <f>('Price data'!J128-'Price data'!J129)/'Price data'!J129</f>
        <v>-1.9083969465648856E-2</v>
      </c>
      <c r="J127" s="7">
        <f>('Price data'!K128-'Price data'!K129)/'Price data'!K129</f>
        <v>-1.5296367112810716E-2</v>
      </c>
      <c r="K127" s="7">
        <f>('Price data'!L128-'Price data'!L129)/'Price data'!L129</f>
        <v>0</v>
      </c>
      <c r="L127" s="7">
        <f>('Price data'!O128-'Price data'!O129)/'Price data'!O129</f>
        <v>-4.1360889088765352E-3</v>
      </c>
      <c r="M127" s="7">
        <f>'Price data'!P128/100</f>
        <v>2.1070000000000002E-2</v>
      </c>
    </row>
    <row r="128" spans="1:13" x14ac:dyDescent="0.25">
      <c r="A128" s="1">
        <v>44508</v>
      </c>
      <c r="B128" s="7">
        <f>('Price data'!C129-'Price data'!C130)/'Price data'!C130</f>
        <v>3.7296037296037296E-2</v>
      </c>
      <c r="C128" s="7">
        <f>('Price data'!D129-'Price data'!D130)/'Price data'!D130</f>
        <v>3.5335689045936395E-3</v>
      </c>
      <c r="D128" s="7">
        <f>('Price data'!E129-'Price data'!E130)/'Price data'!E130</f>
        <v>4.8780487804878049E-3</v>
      </c>
      <c r="E128" s="7">
        <f>('Price data'!F129-'Price data'!F130)/'Price data'!F130</f>
        <v>1.7937219730941791E-2</v>
      </c>
      <c r="F128" s="7">
        <f>('Price data'!G129-'Price data'!G130)/'Price data'!G130</f>
        <v>-2.0491803278688526E-3</v>
      </c>
      <c r="G128" s="7">
        <f>('Price data'!H129-'Price data'!H130)/'Price data'!H130</f>
        <v>-7.5471698113207548E-3</v>
      </c>
      <c r="H128" s="7">
        <f>('Price data'!I129-'Price data'!I130)/'Price data'!I130</f>
        <v>6.3151585103264603E-3</v>
      </c>
      <c r="I128" s="7">
        <f>('Price data'!J129-'Price data'!J130)/'Price data'!J130</f>
        <v>7.6923076923076927E-3</v>
      </c>
      <c r="J128" s="7">
        <f>('Price data'!K129-'Price data'!K130)/'Price data'!K130</f>
        <v>-3.8095238095239019E-3</v>
      </c>
      <c r="K128" s="7">
        <f>('Price data'!L129-'Price data'!L130)/'Price data'!L130</f>
        <v>-1.0526315789473684E-3</v>
      </c>
      <c r="L128" s="7">
        <f>('Price data'!O129-'Price data'!O130)/'Price data'!O130</f>
        <v>7.5934940371160829E-3</v>
      </c>
      <c r="M128" s="7">
        <f>'Price data'!P129/100</f>
        <v>2.0990000000000002E-2</v>
      </c>
    </row>
    <row r="129" spans="1:13" x14ac:dyDescent="0.25">
      <c r="A129" s="1">
        <v>44505</v>
      </c>
      <c r="B129" s="7">
        <f>('Price data'!C130-'Price data'!C131)/'Price data'!C131</f>
        <v>-2.3255813953488372E-3</v>
      </c>
      <c r="C129" s="7">
        <f>('Price data'!D130-'Price data'!D131)/'Price data'!D131</f>
        <v>5.3285968028419185E-3</v>
      </c>
      <c r="D129" s="7">
        <f>('Price data'!E130-'Price data'!E131)/'Price data'!E131</f>
        <v>-8.4643288996372433E-3</v>
      </c>
      <c r="E129" s="7">
        <f>('Price data'!F130-'Price data'!F131)/'Price data'!F131</f>
        <v>9.0497737556560678E-3</v>
      </c>
      <c r="F129" s="7">
        <f>('Price data'!G130-'Price data'!G131)/'Price data'!G131</f>
        <v>1.6666666666666666E-2</v>
      </c>
      <c r="G129" s="7">
        <f>('Price data'!H130-'Price data'!H131)/'Price data'!H131</f>
        <v>-5.6285178236397749E-3</v>
      </c>
      <c r="H129" s="7">
        <f>('Price data'!I130-'Price data'!I131)/'Price data'!I131</f>
        <v>7.8740157480315792E-3</v>
      </c>
      <c r="I129" s="7">
        <f>('Price data'!J130-'Price data'!J131)/'Price data'!J131</f>
        <v>2.766798418972332E-2</v>
      </c>
      <c r="J129" s="7">
        <f>('Price data'!K130-'Price data'!K131)/'Price data'!K131</f>
        <v>9.6153846153847582E-3</v>
      </c>
      <c r="K129" s="7">
        <f>('Price data'!L130-'Price data'!L131)/'Price data'!L131</f>
        <v>0</v>
      </c>
      <c r="L129" s="7">
        <f>('Price data'!O130-'Price data'!O131)/'Price data'!O131</f>
        <v>5.6409406631040175E-3</v>
      </c>
      <c r="M129" s="7">
        <f>'Price data'!P130/100</f>
        <v>2.1339999999999998E-2</v>
      </c>
    </row>
    <row r="130" spans="1:13" x14ac:dyDescent="0.25">
      <c r="A130" s="1">
        <v>44504</v>
      </c>
      <c r="B130" s="7">
        <f>('Price data'!C131-'Price data'!C132)/'Price data'!C132</f>
        <v>3.117505995203837E-2</v>
      </c>
      <c r="C130" s="7">
        <f>('Price data'!D131-'Price data'!D132)/'Price data'!D132</f>
        <v>1.2589928057553957E-2</v>
      </c>
      <c r="D130" s="7">
        <f>('Price data'!E131-'Price data'!E132)/'Price data'!E132</f>
        <v>-2.4125452352231603E-3</v>
      </c>
      <c r="E130" s="7">
        <f>('Price data'!F131-'Price data'!F132)/'Price data'!F132</f>
        <v>2.2675736961451569E-3</v>
      </c>
      <c r="F130" s="7">
        <f>('Price data'!G131-'Price data'!G132)/'Price data'!G132</f>
        <v>-1.0405827263267431E-3</v>
      </c>
      <c r="G130" s="7">
        <f>('Price data'!H131-'Price data'!H132)/'Price data'!H132</f>
        <v>-7.4487895716945996E-3</v>
      </c>
      <c r="H130" s="7">
        <f>('Price data'!I131-'Price data'!I132)/'Price data'!I132</f>
        <v>0</v>
      </c>
      <c r="I130" s="7">
        <f>('Price data'!J131-'Price data'!J132)/'Price data'!J132</f>
        <v>3.968253968253968E-3</v>
      </c>
      <c r="J130" s="7">
        <f>('Price data'!K131-'Price data'!K132)/'Price data'!K132</f>
        <v>-1.1406844106463974E-2</v>
      </c>
      <c r="K130" s="7">
        <f>('Price data'!L131-'Price data'!L132)/'Price data'!L132</f>
        <v>-3.1479538300104933E-3</v>
      </c>
      <c r="L130" s="7">
        <f>('Price data'!O131-'Price data'!O132)/'Price data'!O132</f>
        <v>2.797202797202772E-3</v>
      </c>
      <c r="M130" s="7">
        <f>'Price data'!P131/100</f>
        <v>2.1360000000000001E-2</v>
      </c>
    </row>
    <row r="131" spans="1:13" x14ac:dyDescent="0.25">
      <c r="A131" s="1">
        <v>44503</v>
      </c>
      <c r="B131" s="7">
        <f>('Price data'!C132-'Price data'!C133)/'Price data'!C133</f>
        <v>-1.5348288075560802E-2</v>
      </c>
      <c r="C131" s="7">
        <f>('Price data'!D132-'Price data'!D133)/'Price data'!D133</f>
        <v>1.8018018018018018E-3</v>
      </c>
      <c r="D131" s="7">
        <f>('Price data'!E132-'Price data'!E133)/'Price data'!E133</f>
        <v>-2.4705882352941175E-2</v>
      </c>
      <c r="E131" s="7">
        <f>('Price data'!F132-'Price data'!F133)/'Price data'!F133</f>
        <v>-1.1210762331838557E-2</v>
      </c>
      <c r="F131" s="7">
        <f>('Price data'!G132-'Price data'!G133)/'Price data'!G133</f>
        <v>0</v>
      </c>
      <c r="G131" s="7">
        <f>('Price data'!H132-'Price data'!H133)/'Price data'!H133</f>
        <v>4.0697674418604654E-2</v>
      </c>
      <c r="H131" s="7">
        <f>('Price data'!I132-'Price data'!I133)/'Price data'!I133</f>
        <v>-2.0061728395061779E-2</v>
      </c>
      <c r="I131" s="7">
        <f>('Price data'!J132-'Price data'!J133)/'Price data'!J133</f>
        <v>-1.9455252918287938E-2</v>
      </c>
      <c r="J131" s="7">
        <f>('Price data'!K132-'Price data'!K133)/'Price data'!K133</f>
        <v>-2.6827012025901934E-2</v>
      </c>
      <c r="K131" s="7">
        <f>('Price data'!L132-'Price data'!L133)/'Price data'!L133</f>
        <v>-5.2192066805845511E-3</v>
      </c>
      <c r="L131" s="7">
        <f>('Price data'!O132-'Price data'!O133)/'Price data'!O133</f>
        <v>-5.6180548861931353E-3</v>
      </c>
      <c r="M131" s="7">
        <f>'Price data'!P132/100</f>
        <v>2.1579999999999998E-2</v>
      </c>
    </row>
    <row r="132" spans="1:13" x14ac:dyDescent="0.25">
      <c r="A132" s="1">
        <v>44502</v>
      </c>
      <c r="B132" s="7">
        <f>('Price data'!C133-'Price data'!C134)/'Price data'!C134</f>
        <v>2.2946859903381644E-2</v>
      </c>
      <c r="C132" s="7">
        <f>('Price data'!D133-'Price data'!D134)/'Price data'!D134</f>
        <v>-3.5906642728904849E-3</v>
      </c>
      <c r="D132" s="7">
        <f>('Price data'!E133-'Price data'!E134)/'Price data'!E134</f>
        <v>8.3036773428232496E-3</v>
      </c>
      <c r="E132" s="7">
        <f>('Price data'!F133-'Price data'!F134)/'Price data'!F134</f>
        <v>-8.8888888888888507E-3</v>
      </c>
      <c r="F132" s="7">
        <f>('Price data'!G133-'Price data'!G134)/'Price data'!G134</f>
        <v>3.1315240083507308E-3</v>
      </c>
      <c r="G132" s="7">
        <f>('Price data'!H133-'Price data'!H134)/'Price data'!H134</f>
        <v>0</v>
      </c>
      <c r="H132" s="7">
        <f>('Price data'!I133-'Price data'!I134)/'Price data'!I134</f>
        <v>1.0920436817472744E-2</v>
      </c>
      <c r="I132" s="7">
        <f>('Price data'!J133-'Price data'!J134)/'Price data'!J134</f>
        <v>-1.9083969465648856E-2</v>
      </c>
      <c r="J132" s="7">
        <f>('Price data'!K133-'Price data'!K134)/'Price data'!K134</f>
        <v>-1.3686131386861256E-2</v>
      </c>
      <c r="K132" s="7">
        <f>('Price data'!L133-'Price data'!L134)/'Price data'!L134</f>
        <v>0</v>
      </c>
      <c r="L132" s="7">
        <f>('Price data'!O133-'Price data'!O134)/'Price data'!O134</f>
        <v>9.3747611138522754E-3</v>
      </c>
      <c r="M132" s="7">
        <f>'Price data'!P133/100</f>
        <v>2.1530000000000001E-2</v>
      </c>
    </row>
    <row r="133" spans="1:13" x14ac:dyDescent="0.25">
      <c r="A133" s="1">
        <v>44501</v>
      </c>
      <c r="B133" s="7">
        <f>('Price data'!C134-'Price data'!C135)/'Price data'!C135</f>
        <v>2.2222222222222223E-2</v>
      </c>
      <c r="C133" s="7">
        <f>('Price data'!D134-'Price data'!D135)/'Price data'!D135</f>
        <v>-2.4518388791593695E-2</v>
      </c>
      <c r="D133" s="7">
        <f>('Price data'!E134-'Price data'!E135)/'Price data'!E135</f>
        <v>-1.4035087719298246E-2</v>
      </c>
      <c r="E133" s="7">
        <f>('Price data'!F134-'Price data'!F135)/'Price data'!F135</f>
        <v>-7.7177508269019018E-3</v>
      </c>
      <c r="F133" s="7">
        <f>('Price data'!G134-'Price data'!G135)/'Price data'!G135</f>
        <v>-1.1351909184726523E-2</v>
      </c>
      <c r="G133" s="7">
        <f>('Price data'!H134-'Price data'!H135)/'Price data'!H135</f>
        <v>0</v>
      </c>
      <c r="H133" s="7">
        <f>('Price data'!I134-'Price data'!I135)/'Price data'!I135</f>
        <v>-9.2735703245749677E-3</v>
      </c>
      <c r="I133" s="7">
        <f>('Price data'!J134-'Price data'!J135)/'Price data'!J135</f>
        <v>3.5573122529644272E-2</v>
      </c>
      <c r="J133" s="7">
        <f>('Price data'!K134-'Price data'!K135)/'Price data'!K135</f>
        <v>2.7447392497712952E-3</v>
      </c>
      <c r="K133" s="7">
        <f>('Price data'!L134-'Price data'!L135)/'Price data'!L135</f>
        <v>0</v>
      </c>
      <c r="L133" s="7">
        <f>('Price data'!O134-'Price data'!O135)/'Price data'!O135</f>
        <v>-3.6696739529312071E-3</v>
      </c>
      <c r="M133" s="7">
        <f>'Price data'!P134/100</f>
        <v>2.1589999999999998E-2</v>
      </c>
    </row>
    <row r="134" spans="1:13" x14ac:dyDescent="0.25">
      <c r="A134" s="1">
        <v>44498</v>
      </c>
      <c r="B134" s="7">
        <f>('Price data'!C135-'Price data'!C136)/'Price data'!C136</f>
        <v>-7.3529411764705881E-3</v>
      </c>
      <c r="C134" s="7">
        <f>('Price data'!D135-'Price data'!D136)/'Price data'!D136</f>
        <v>-1.5517241379310345E-2</v>
      </c>
      <c r="D134" s="7">
        <f>('Price data'!E135-'Price data'!E136)/'Price data'!E136</f>
        <v>5.5555555555555552E-2</v>
      </c>
      <c r="E134" s="7">
        <f>('Price data'!F135-'Price data'!F136)/'Price data'!F136</f>
        <v>1.1037527593818323E-3</v>
      </c>
      <c r="F134" s="7">
        <f>('Price data'!G135-'Price data'!G136)/'Price data'!G136</f>
        <v>-1.1224489795918367E-2</v>
      </c>
      <c r="G134" s="7">
        <f>('Price data'!H135-'Price data'!H136)/'Price data'!H136</f>
        <v>-3.8610038610038611E-3</v>
      </c>
      <c r="H134" s="7">
        <f>('Price data'!I135-'Price data'!I136)/'Price data'!I136</f>
        <v>-1.371951219512196E-2</v>
      </c>
      <c r="I134" s="7">
        <f>('Price data'!J135-'Price data'!J136)/'Price data'!J136</f>
        <v>-7.8431372549019607E-3</v>
      </c>
      <c r="J134" s="7">
        <f>('Price data'!K135-'Price data'!K136)/'Price data'!K136</f>
        <v>1.391465677179957E-2</v>
      </c>
      <c r="K134" s="7">
        <f>('Price data'!L135-'Price data'!L136)/'Price data'!L136</f>
        <v>8.4210526315789472E-3</v>
      </c>
      <c r="L134" s="7">
        <f>('Price data'!O135-'Price data'!O136)/'Price data'!O136</f>
        <v>4.3532381555065622E-3</v>
      </c>
      <c r="M134" s="7">
        <f>'Price data'!P135/100</f>
        <v>2.1160000000000002E-2</v>
      </c>
    </row>
    <row r="135" spans="1:13" x14ac:dyDescent="0.25">
      <c r="A135" s="1">
        <v>44497</v>
      </c>
      <c r="B135" s="7">
        <f>('Price data'!C136-'Price data'!C137)/'Price data'!C137</f>
        <v>9.9009900990099011E-3</v>
      </c>
      <c r="C135" s="7">
        <f>('Price data'!D136-'Price data'!D137)/'Price data'!D137</f>
        <v>1.7271157167530224E-3</v>
      </c>
      <c r="D135" s="7">
        <f>('Price data'!E136-'Price data'!E137)/'Price data'!E137</f>
        <v>0</v>
      </c>
      <c r="E135" s="7">
        <f>('Price data'!F136-'Price data'!F137)/'Price data'!F137</f>
        <v>2.2123893805310046E-3</v>
      </c>
      <c r="F135" s="7">
        <f>('Price data'!G136-'Price data'!G137)/'Price data'!G137</f>
        <v>-2.0366598778004071E-3</v>
      </c>
      <c r="G135" s="7">
        <f>('Price data'!H136-'Price data'!H137)/'Price data'!H137</f>
        <v>5.8252427184466021E-3</v>
      </c>
      <c r="H135" s="7">
        <f>('Price data'!I136-'Price data'!I137)/'Price data'!I137</f>
        <v>1.0785824345146309E-2</v>
      </c>
      <c r="I135" s="7">
        <f>('Price data'!J136-'Price data'!J137)/'Price data'!J137</f>
        <v>2.8225806451612902E-2</v>
      </c>
      <c r="J135" s="7">
        <f>('Price data'!K136-'Price data'!K137)/'Price data'!K137</f>
        <v>3.7536092396535076E-2</v>
      </c>
      <c r="K135" s="7">
        <f>('Price data'!L136-'Price data'!L137)/'Price data'!L137</f>
        <v>0</v>
      </c>
      <c r="L135" s="7">
        <f>('Price data'!O136-'Price data'!O137)/'Price data'!O137</f>
        <v>1.0533934870908356E-2</v>
      </c>
      <c r="M135" s="7">
        <f>'Price data'!P136/100</f>
        <v>2.1139999999999999E-2</v>
      </c>
    </row>
    <row r="136" spans="1:13" x14ac:dyDescent="0.25">
      <c r="A136" s="1">
        <v>44496</v>
      </c>
      <c r="B136" s="7">
        <f>('Price data'!C137-'Price data'!C138)/'Price data'!C138</f>
        <v>4.1237113402061855E-2</v>
      </c>
      <c r="C136" s="7">
        <f>('Price data'!D137-'Price data'!D138)/'Price data'!D138</f>
        <v>2.8419182948490232E-2</v>
      </c>
      <c r="D136" s="7">
        <f>('Price data'!E137-'Price data'!E138)/'Price data'!E138</f>
        <v>2.9224904701397714E-2</v>
      </c>
      <c r="E136" s="7">
        <f>('Price data'!F137-'Price data'!F138)/'Price data'!F138</f>
        <v>8.9285714285713882E-3</v>
      </c>
      <c r="F136" s="7">
        <f>('Price data'!G137-'Price data'!G138)/'Price data'!G138</f>
        <v>1.3415892672858616E-2</v>
      </c>
      <c r="G136" s="7">
        <f>('Price data'!H137-'Price data'!H138)/'Price data'!H138</f>
        <v>9.8039215686274508E-3</v>
      </c>
      <c r="H136" s="7">
        <f>('Price data'!I137-'Price data'!I138)/'Price data'!I138</f>
        <v>9.3312597200622127E-3</v>
      </c>
      <c r="I136" s="7">
        <f>('Price data'!J137-'Price data'!J138)/'Price data'!J138</f>
        <v>4.048582995951417E-3</v>
      </c>
      <c r="J136" s="7">
        <f>('Price data'!K137-'Price data'!K138)/'Price data'!K138</f>
        <v>5.8083252662149568E-3</v>
      </c>
      <c r="K136" s="7">
        <f>('Price data'!L137-'Price data'!L138)/'Price data'!L138</f>
        <v>3.0368763557483729E-2</v>
      </c>
      <c r="L136" s="7">
        <f>('Price data'!O137-'Price data'!O138)/'Price data'!O138</f>
        <v>2.2556282920028939E-2</v>
      </c>
      <c r="M136" s="7">
        <f>'Price data'!P137/100</f>
        <v>2.128E-2</v>
      </c>
    </row>
    <row r="137" spans="1:13" x14ac:dyDescent="0.25">
      <c r="A137" s="1">
        <v>44495</v>
      </c>
      <c r="B137" s="7">
        <f>('Price data'!C138-'Price data'!C139)/'Price data'!C139</f>
        <v>1.3054830287206266E-2</v>
      </c>
      <c r="C137" s="7">
        <f>('Price data'!D138-'Price data'!D139)/'Price data'!D139</f>
        <v>2.1778584392014518E-2</v>
      </c>
      <c r="D137" s="7">
        <f>('Price data'!E138-'Price data'!E139)/'Price data'!E139</f>
        <v>2.5477707006369425E-3</v>
      </c>
      <c r="E137" s="7">
        <f>('Price data'!F138-'Price data'!F139)/'Price data'!F139</f>
        <v>-5.5493895671476093E-3</v>
      </c>
      <c r="F137" s="7">
        <f>('Price data'!G138-'Price data'!G139)/'Price data'!G139</f>
        <v>2.107481559536354E-2</v>
      </c>
      <c r="G137" s="7">
        <f>('Price data'!H138-'Price data'!H139)/'Price data'!H139</f>
        <v>1.9646365422396855E-3</v>
      </c>
      <c r="H137" s="7">
        <f>('Price data'!I138-'Price data'!I139)/'Price data'!I139</f>
        <v>-3.1007751937984131E-3</v>
      </c>
      <c r="I137" s="7">
        <f>('Price data'!J138-'Price data'!J139)/'Price data'!J139</f>
        <v>8.1632653061224497E-3</v>
      </c>
      <c r="J137" s="7">
        <f>('Price data'!K138-'Price data'!K139)/'Price data'!K139</f>
        <v>-4.8169556840076868E-3</v>
      </c>
      <c r="K137" s="7">
        <f>('Price data'!L138-'Price data'!L139)/'Price data'!L139</f>
        <v>1.0857763300760044E-3</v>
      </c>
      <c r="L137" s="7">
        <f>('Price data'!O138-'Price data'!O139)/'Price data'!O139</f>
        <v>4.4968962032626084E-3</v>
      </c>
      <c r="M137" s="7">
        <f>'Price data'!P138/100</f>
        <v>2.1139999999999999E-2</v>
      </c>
    </row>
    <row r="138" spans="1:13" x14ac:dyDescent="0.25">
      <c r="A138" s="1">
        <v>44494</v>
      </c>
      <c r="B138" s="7">
        <f>('Price data'!C139-'Price data'!C140)/'Price data'!C140</f>
        <v>-2.2959183673469389E-2</v>
      </c>
      <c r="C138" s="7">
        <f>('Price data'!D139-'Price data'!D140)/'Price data'!D140</f>
        <v>-2.821869488536155E-2</v>
      </c>
      <c r="D138" s="7">
        <f>('Price data'!E139-'Price data'!E140)/'Price data'!E140</f>
        <v>6.41025641025641E-3</v>
      </c>
      <c r="E138" s="7">
        <f>('Price data'!F139-'Price data'!F140)/'Price data'!F140</f>
        <v>-4.4198895027623298E-3</v>
      </c>
      <c r="F138" s="7">
        <f>('Price data'!G139-'Price data'!G140)/'Price data'!G140</f>
        <v>-1.3513513513513514E-2</v>
      </c>
      <c r="G138" s="7">
        <f>('Price data'!H139-'Price data'!H140)/'Price data'!H140</f>
        <v>-2.676864244741874E-2</v>
      </c>
      <c r="H138" s="7">
        <f>('Price data'!I139-'Price data'!I140)/'Price data'!I140</f>
        <v>6.9651741293532382E-2</v>
      </c>
      <c r="I138" s="7">
        <f>('Price data'!J139-'Price data'!J140)/'Price data'!J140</f>
        <v>1.2396694214876033E-2</v>
      </c>
      <c r="J138" s="7">
        <f>('Price data'!K139-'Price data'!K140)/'Price data'!K140</f>
        <v>4.8402710551790689E-3</v>
      </c>
      <c r="K138" s="7">
        <f>('Price data'!L139-'Price data'!L140)/'Price data'!L140</f>
        <v>3.2679738562091504E-3</v>
      </c>
      <c r="L138" s="7">
        <f>('Price data'!O139-'Price data'!O140)/'Price data'!O140</f>
        <v>-2.7641012352076807E-3</v>
      </c>
      <c r="M138" s="7">
        <f>'Price data'!P139/100</f>
        <v>2.1080000000000002E-2</v>
      </c>
    </row>
    <row r="139" spans="1:13" x14ac:dyDescent="0.25">
      <c r="A139" s="1">
        <v>44491</v>
      </c>
      <c r="B139" s="7">
        <f>('Price data'!C140-'Price data'!C141)/'Price data'!C141</f>
        <v>-1.2594458438287154E-2</v>
      </c>
      <c r="C139" s="7">
        <f>('Price data'!D140-'Price data'!D141)/'Price data'!D141</f>
        <v>-8.7412587412587419E-3</v>
      </c>
      <c r="D139" s="7">
        <f>('Price data'!E140-'Price data'!E141)/'Price data'!E141</f>
        <v>1.2836970474967907E-3</v>
      </c>
      <c r="E139" s="7">
        <f>('Price data'!F140-'Price data'!F141)/'Price data'!F141</f>
        <v>1.5712682379348933E-2</v>
      </c>
      <c r="F139" s="7">
        <f>('Price data'!G140-'Price data'!G141)/'Price data'!G141</f>
        <v>-5.170630816959669E-3</v>
      </c>
      <c r="G139" s="7">
        <f>('Price data'!H140-'Price data'!H141)/'Price data'!H141</f>
        <v>-1.1342155009451797E-2</v>
      </c>
      <c r="H139" s="7">
        <f>('Price data'!I140-'Price data'!I141)/'Price data'!I141</f>
        <v>5.0000000000000027E-3</v>
      </c>
      <c r="I139" s="7">
        <f>('Price data'!J140-'Price data'!J141)/'Price data'!J141</f>
        <v>4.1493775933609959E-3</v>
      </c>
      <c r="J139" s="7">
        <f>('Price data'!K140-'Price data'!K141)/'Price data'!K141</f>
        <v>1.2745098039215669E-2</v>
      </c>
      <c r="K139" s="7">
        <f>('Price data'!L140-'Price data'!L141)/'Price data'!L141</f>
        <v>8.7912087912087912E-3</v>
      </c>
      <c r="L139" s="7">
        <f>('Price data'!O140-'Price data'!O141)/'Price data'!O141</f>
        <v>3.2279728763621594E-3</v>
      </c>
      <c r="M139" s="7">
        <f>'Price data'!P140/100</f>
        <v>2.1139999999999999E-2</v>
      </c>
    </row>
    <row r="140" spans="1:13" x14ac:dyDescent="0.25">
      <c r="A140" s="1">
        <v>44490</v>
      </c>
      <c r="B140" s="7">
        <f>('Price data'!C141-'Price data'!C142)/'Price data'!C142</f>
        <v>-1.488833746898263E-2</v>
      </c>
      <c r="C140" s="7">
        <f>('Price data'!D141-'Price data'!D142)/'Price data'!D142</f>
        <v>5.272407732864675E-3</v>
      </c>
      <c r="D140" s="7">
        <f>('Price data'!E141-'Price data'!E142)/'Price data'!E142</f>
        <v>-1.1421319796954314E-2</v>
      </c>
      <c r="E140" s="7">
        <f>('Price data'!F141-'Price data'!F142)/'Price data'!F142</f>
        <v>-9.9999999999998944E-3</v>
      </c>
      <c r="F140" s="7">
        <f>('Price data'!G141-'Price data'!G142)/'Price data'!G142</f>
        <v>-9.2213114754098359E-3</v>
      </c>
      <c r="G140" s="7">
        <f>('Price data'!H141-'Price data'!H142)/'Price data'!H142</f>
        <v>-5.6390977443609019E-3</v>
      </c>
      <c r="H140" s="7">
        <f>('Price data'!I141-'Price data'!I142)/'Price data'!I142</f>
        <v>-8.2644628099174406E-3</v>
      </c>
      <c r="I140" s="7">
        <f>('Price data'!J141-'Price data'!J142)/'Price data'!J142</f>
        <v>-2.032520325203252E-2</v>
      </c>
      <c r="J140" s="7">
        <f>('Price data'!K141-'Price data'!K142)/'Price data'!K142</f>
        <v>-2.9325513196481186E-3</v>
      </c>
      <c r="K140" s="7">
        <f>('Price data'!L141-'Price data'!L142)/'Price data'!L142</f>
        <v>-1.4084507042253521E-2</v>
      </c>
      <c r="L140" s="7">
        <f>('Price data'!O141-'Price data'!O142)/'Price data'!O142</f>
        <v>-6.4786913473955897E-3</v>
      </c>
      <c r="M140" s="7">
        <f>'Price data'!P141/100</f>
        <v>2.1309999999999999E-2</v>
      </c>
    </row>
    <row r="141" spans="1:13" x14ac:dyDescent="0.25">
      <c r="A141" s="1">
        <v>44489</v>
      </c>
      <c r="B141" s="7">
        <f>('Price data'!C142-'Price data'!C143)/'Price data'!C143</f>
        <v>-1.4669926650366748E-2</v>
      </c>
      <c r="C141" s="7">
        <f>('Price data'!D142-'Price data'!D143)/'Price data'!D143</f>
        <v>-5.244755244755245E-3</v>
      </c>
      <c r="D141" s="7">
        <f>('Price data'!E142-'Price data'!E143)/'Price data'!E143</f>
        <v>-7.556675062972292E-3</v>
      </c>
      <c r="E141" s="7">
        <f>('Price data'!F142-'Price data'!F143)/'Price data'!F143</f>
        <v>-3.322259136212753E-3</v>
      </c>
      <c r="F141" s="7">
        <f>('Price data'!G142-'Price data'!G143)/'Price data'!G143</f>
        <v>-1.0141987829614604E-2</v>
      </c>
      <c r="G141" s="7">
        <f>('Price data'!H142-'Price data'!H143)/'Price data'!H143</f>
        <v>9.4876660341555973E-3</v>
      </c>
      <c r="H141" s="7">
        <f>('Price data'!I142-'Price data'!I143)/'Price data'!I143</f>
        <v>-1.4657980456026067E-2</v>
      </c>
      <c r="I141" s="7">
        <f>('Price data'!J142-'Price data'!J143)/'Price data'!J143</f>
        <v>0</v>
      </c>
      <c r="J141" s="7">
        <f>('Price data'!K142-'Price data'!K143)/'Price data'!K143</f>
        <v>-2.9239766081871591E-3</v>
      </c>
      <c r="K141" s="7">
        <f>('Price data'!L142-'Price data'!L143)/'Price data'!L143</f>
        <v>-1.0822510822510823E-3</v>
      </c>
      <c r="L141" s="7">
        <f>('Price data'!O142-'Price data'!O143)/'Price data'!O143</f>
        <v>-1.0965148029498204E-3</v>
      </c>
      <c r="M141" s="7">
        <f>'Price data'!P142/100</f>
        <v>2.1400000000000002E-2</v>
      </c>
    </row>
    <row r="142" spans="1:13" x14ac:dyDescent="0.25">
      <c r="A142" s="1">
        <v>44488</v>
      </c>
      <c r="B142" s="7">
        <f>('Price data'!C143-'Price data'!C144)/'Price data'!C144</f>
        <v>1.2239902080783353E-3</v>
      </c>
      <c r="C142" s="7">
        <f>('Price data'!D143-'Price data'!D144)/'Price data'!D144</f>
        <v>-1.2089810017271158E-2</v>
      </c>
      <c r="D142" s="7">
        <f>('Price data'!E143-'Price data'!E144)/'Price data'!E144</f>
        <v>6.3371356147021544E-3</v>
      </c>
      <c r="E142" s="7">
        <f>('Price data'!F143-'Price data'!F144)/'Price data'!F144</f>
        <v>5.5679287305124107E-3</v>
      </c>
      <c r="F142" s="7">
        <f>('Price data'!G143-'Price data'!G144)/'Price data'!G144</f>
        <v>-4.0404040404040404E-3</v>
      </c>
      <c r="G142" s="7">
        <f>('Price data'!H143-'Price data'!H144)/'Price data'!H144</f>
        <v>-3.780718336483932E-3</v>
      </c>
      <c r="H142" s="7">
        <f>('Price data'!I143-'Price data'!I144)/'Price data'!I144</f>
        <v>3.020134228187921E-2</v>
      </c>
      <c r="I142" s="7">
        <f>('Price data'!J143-'Price data'!J144)/'Price data'!J144</f>
        <v>-4.048582995951417E-3</v>
      </c>
      <c r="J142" s="7">
        <f>('Price data'!K143-'Price data'!K144)/'Price data'!K144</f>
        <v>8.8495575221239683E-3</v>
      </c>
      <c r="K142" s="7">
        <f>('Price data'!L143-'Price data'!L144)/'Price data'!L144</f>
        <v>-2.1598272138228943E-3</v>
      </c>
      <c r="L142" s="7">
        <f>('Price data'!O143-'Price data'!O144)/'Price data'!O144</f>
        <v>-1.4331472630473404E-4</v>
      </c>
      <c r="M142" s="7">
        <f>'Price data'!P143/100</f>
        <v>2.1299999999999999E-2</v>
      </c>
    </row>
    <row r="143" spans="1:13" x14ac:dyDescent="0.25">
      <c r="A143" s="1">
        <v>44487</v>
      </c>
      <c r="B143" s="7">
        <f>('Price data'!C144-'Price data'!C145)/'Price data'!C145</f>
        <v>2.4539877300613498E-3</v>
      </c>
      <c r="C143" s="7">
        <f>('Price data'!D144-'Price data'!D145)/'Price data'!D145</f>
        <v>1.0471204188481676E-2</v>
      </c>
      <c r="D143" s="7">
        <f>('Price data'!E144-'Price data'!E145)/'Price data'!E145</f>
        <v>2.5412960609911056E-3</v>
      </c>
      <c r="E143" s="7">
        <f>('Price data'!F144-'Price data'!F145)/'Price data'!F145</f>
        <v>-2.2222222222222534E-3</v>
      </c>
      <c r="F143" s="7">
        <f>('Price data'!G144-'Price data'!G145)/'Price data'!G145</f>
        <v>1.0111223458038423E-3</v>
      </c>
      <c r="G143" s="7">
        <f>('Price data'!H144-'Price data'!H145)/'Price data'!H145</f>
        <v>5.7034220532319393E-3</v>
      </c>
      <c r="H143" s="7">
        <f>('Price data'!I144-'Price data'!I145)/'Price data'!I145</f>
        <v>-3.3444816053511315E-3</v>
      </c>
      <c r="I143" s="7">
        <f>('Price data'!J144-'Price data'!J145)/'Price data'!J145</f>
        <v>4.0650406504065045E-3</v>
      </c>
      <c r="J143" s="7">
        <f>('Price data'!K144-'Price data'!K145)/'Price data'!K145</f>
        <v>-2.94117647058826E-3</v>
      </c>
      <c r="K143" s="7">
        <f>('Price data'!L144-'Price data'!L145)/'Price data'!L145</f>
        <v>0</v>
      </c>
      <c r="L143" s="7">
        <f>('Price data'!O144-'Price data'!O145)/'Price data'!O145</f>
        <v>2.0320241257987559E-3</v>
      </c>
      <c r="M143" s="7">
        <f>'Price data'!P144/100</f>
        <v>2.1250000000000002E-2</v>
      </c>
    </row>
    <row r="144" spans="1:13" x14ac:dyDescent="0.25">
      <c r="A144" s="1">
        <v>44484</v>
      </c>
      <c r="B144" s="7">
        <f>('Price data'!C145-'Price data'!C146)/'Price data'!C146</f>
        <v>-6.0975609756097563E-3</v>
      </c>
      <c r="C144" s="7">
        <f>('Price data'!D145-'Price data'!D146)/'Price data'!D146</f>
        <v>8.8028169014084511E-3</v>
      </c>
      <c r="D144" s="7">
        <f>('Price data'!E145-'Price data'!E146)/'Price data'!E146</f>
        <v>-2.5348542458808617E-3</v>
      </c>
      <c r="E144" s="7">
        <f>('Price data'!F145-'Price data'!F146)/'Price data'!F146</f>
        <v>0</v>
      </c>
      <c r="F144" s="7">
        <f>('Price data'!G145-'Price data'!G146)/'Price data'!G146</f>
        <v>1.0121457489878543E-3</v>
      </c>
      <c r="G144" s="7">
        <f>('Price data'!H145-'Price data'!H146)/'Price data'!H146</f>
        <v>1.9047619047619048E-3</v>
      </c>
      <c r="H144" s="7">
        <f>('Price data'!I145-'Price data'!I146)/'Price data'!I146</f>
        <v>-1.6694490818030469E-3</v>
      </c>
      <c r="I144" s="7">
        <f>('Price data'!J145-'Price data'!J146)/'Price data'!J146</f>
        <v>-1.6E-2</v>
      </c>
      <c r="J144" s="7">
        <f>('Price data'!K145-'Price data'!K146)/'Price data'!K146</f>
        <v>-2.9325513196481186E-3</v>
      </c>
      <c r="K144" s="7">
        <f>('Price data'!L145-'Price data'!L146)/'Price data'!L146</f>
        <v>1.0810810810810811E-3</v>
      </c>
      <c r="L144" s="7">
        <f>('Price data'!O145-'Price data'!O146)/'Price data'!O146</f>
        <v>6.1069799188140708E-4</v>
      </c>
      <c r="M144" s="7">
        <f>'Price data'!P145/100</f>
        <v>2.1230000000000002E-2</v>
      </c>
    </row>
    <row r="145" spans="1:13" x14ac:dyDescent="0.25">
      <c r="A145" s="1">
        <v>44483</v>
      </c>
      <c r="B145" s="7">
        <f>('Price data'!C146-'Price data'!C147)/'Price data'!C147</f>
        <v>0</v>
      </c>
      <c r="C145" s="7">
        <f>('Price data'!D146-'Price data'!D147)/'Price data'!D147</f>
        <v>0</v>
      </c>
      <c r="D145" s="7">
        <f>('Price data'!E146-'Price data'!E147)/'Price data'!E147</f>
        <v>-1.375E-2</v>
      </c>
      <c r="E145" s="7">
        <f>('Price data'!F146-'Price data'!F147)/'Price data'!F147</f>
        <v>-1.1098779134296204E-3</v>
      </c>
      <c r="F145" s="7">
        <f>('Price data'!G146-'Price data'!G147)/'Price data'!G147</f>
        <v>-6.0362173038229373E-3</v>
      </c>
      <c r="G145" s="7">
        <f>('Price data'!H146-'Price data'!H147)/'Price data'!H147</f>
        <v>1.9083969465648854E-3</v>
      </c>
      <c r="H145" s="7">
        <f>('Price data'!I146-'Price data'!I147)/'Price data'!I147</f>
        <v>-1.6666666666665857E-3</v>
      </c>
      <c r="I145" s="7">
        <f>('Price data'!J146-'Price data'!J147)/'Price data'!J147</f>
        <v>0</v>
      </c>
      <c r="J145" s="7">
        <f>('Price data'!K146-'Price data'!K147)/'Price data'!K147</f>
        <v>-2.9239766081871591E-3</v>
      </c>
      <c r="K145" s="7">
        <f>('Price data'!L146-'Price data'!L147)/'Price data'!L147</f>
        <v>-6.44468313641246E-3</v>
      </c>
      <c r="L145" s="7">
        <f>('Price data'!O146-'Price data'!O147)/'Price data'!O147</f>
        <v>-4.3106235317062741E-5</v>
      </c>
      <c r="M145" s="7">
        <f>'Price data'!P146/100</f>
        <v>2.129E-2</v>
      </c>
    </row>
    <row r="146" spans="1:13" x14ac:dyDescent="0.25">
      <c r="A146" s="1">
        <v>44482</v>
      </c>
      <c r="B146" s="7">
        <f>('Price data'!C147-'Price data'!C148)/'Price data'!C148</f>
        <v>-9.6618357487922701E-3</v>
      </c>
      <c r="C146" s="7">
        <f>('Price data'!D147-'Price data'!D148)/'Price data'!D148</f>
        <v>-3.5087719298245615E-3</v>
      </c>
      <c r="D146" s="7">
        <f>('Price data'!E147-'Price data'!E148)/'Price data'!E148</f>
        <v>-1.1124845488257108E-2</v>
      </c>
      <c r="E146" s="7">
        <f>('Price data'!F147-'Price data'!F148)/'Price data'!F148</f>
        <v>-3.318584070796425E-3</v>
      </c>
      <c r="F146" s="7">
        <f>('Price data'!G147-'Price data'!G148)/'Price data'!G148</f>
        <v>4.0404040404040404E-3</v>
      </c>
      <c r="G146" s="7">
        <f>('Price data'!H147-'Price data'!H148)/'Price data'!H148</f>
        <v>-1.1320754716981131E-2</v>
      </c>
      <c r="H146" s="7">
        <f>('Price data'!I147-'Price data'!I148)/'Price data'!I148</f>
        <v>-3.0694668820678572E-2</v>
      </c>
      <c r="I146" s="7">
        <f>('Price data'!J147-'Price data'!J148)/'Price data'!J148</f>
        <v>-1.5748031496062992E-2</v>
      </c>
      <c r="J146" s="7">
        <f>('Price data'!K147-'Price data'!K148)/'Price data'!K148</f>
        <v>-3.8834951456309776E-3</v>
      </c>
      <c r="K146" s="7">
        <f>('Price data'!L147-'Price data'!L148)/'Price data'!L148</f>
        <v>2.1528525296017221E-3</v>
      </c>
      <c r="L146" s="7">
        <f>('Price data'!O147-'Price data'!O148)/'Price data'!O148</f>
        <v>-2.0719816461140469E-3</v>
      </c>
      <c r="M146" s="7">
        <f>'Price data'!P147/100</f>
        <v>2.1339999999999998E-2</v>
      </c>
    </row>
    <row r="147" spans="1:13" x14ac:dyDescent="0.25">
      <c r="A147" s="1">
        <v>44481</v>
      </c>
      <c r="B147" s="7">
        <f>('Price data'!C148-'Price data'!C149)/'Price data'!C149</f>
        <v>-1.1933174224343675E-2</v>
      </c>
      <c r="C147" s="7">
        <f>('Price data'!D148-'Price data'!D149)/'Price data'!D149</f>
        <v>-3.4965034965034965E-3</v>
      </c>
      <c r="D147" s="7">
        <f>('Price data'!E148-'Price data'!E149)/'Price data'!E149</f>
        <v>-1.2345679012345679E-3</v>
      </c>
      <c r="E147" s="7">
        <f>('Price data'!F148-'Price data'!F149)/'Price data'!F149</f>
        <v>4.4444444444445069E-3</v>
      </c>
      <c r="F147" s="7">
        <f>('Price data'!G148-'Price data'!G149)/'Price data'!G149</f>
        <v>-2.0161290322580645E-3</v>
      </c>
      <c r="G147" s="7">
        <f>('Price data'!H148-'Price data'!H149)/'Price data'!H149</f>
        <v>0</v>
      </c>
      <c r="H147" s="7">
        <f>('Price data'!I148-'Price data'!I149)/'Price data'!I149</f>
        <v>-1.6129032258064922E-3</v>
      </c>
      <c r="I147" s="7">
        <f>('Price data'!J148-'Price data'!J149)/'Price data'!J149</f>
        <v>2.4193548387096774E-2</v>
      </c>
      <c r="J147" s="7">
        <f>('Price data'!K148-'Price data'!K149)/'Price data'!K149</f>
        <v>-9.6153846153845743E-3</v>
      </c>
      <c r="K147" s="7">
        <f>('Price data'!L148-'Price data'!L149)/'Price data'!L149</f>
        <v>1.088139281828074E-2</v>
      </c>
      <c r="L147" s="7">
        <f>('Price data'!O148-'Price data'!O149)/'Price data'!O149</f>
        <v>5.0929280032138268E-4</v>
      </c>
      <c r="M147" s="7">
        <f>'Price data'!P148/100</f>
        <v>2.1339999999999998E-2</v>
      </c>
    </row>
    <row r="148" spans="1:13" x14ac:dyDescent="0.25">
      <c r="A148" s="1">
        <v>44480</v>
      </c>
      <c r="B148" s="7">
        <f>('Price data'!C149-'Price data'!C150)/'Price data'!C150</f>
        <v>2.5703794369645042E-2</v>
      </c>
      <c r="C148" s="7">
        <f>('Price data'!D149-'Price data'!D150)/'Price data'!D150</f>
        <v>2.6929982046678635E-2</v>
      </c>
      <c r="D148" s="7">
        <f>('Price data'!E149-'Price data'!E150)/'Price data'!E150</f>
        <v>1.3767209011264081E-2</v>
      </c>
      <c r="E148" s="7">
        <f>('Price data'!F149-'Price data'!F150)/'Price data'!F150</f>
        <v>4.4642857142856117E-3</v>
      </c>
      <c r="F148" s="7">
        <f>('Price data'!G149-'Price data'!G150)/'Price data'!G150</f>
        <v>3.0333670374115269E-3</v>
      </c>
      <c r="G148" s="7">
        <f>('Price data'!H149-'Price data'!H150)/'Price data'!H150</f>
        <v>4.5364891518737675E-2</v>
      </c>
      <c r="H148" s="7">
        <f>('Price data'!I149-'Price data'!I150)/'Price data'!I150</f>
        <v>1.307189542483669E-2</v>
      </c>
      <c r="I148" s="7">
        <f>('Price data'!J149-'Price data'!J150)/'Price data'!J150</f>
        <v>-4.0160642570281121E-3</v>
      </c>
      <c r="J148" s="7">
        <f>('Price data'!K149-'Price data'!K150)/'Price data'!K150</f>
        <v>-4.7846889952152909E-3</v>
      </c>
      <c r="K148" s="7">
        <f>('Price data'!L149-'Price data'!L150)/'Price data'!L150</f>
        <v>2.9115341545352745E-2</v>
      </c>
      <c r="L148" s="7">
        <f>('Price data'!O149-'Price data'!O150)/'Price data'!O150</f>
        <v>1.556023398629002E-2</v>
      </c>
      <c r="M148" s="7">
        <f>'Price data'!P149/100</f>
        <v>2.1349999999999997E-2</v>
      </c>
    </row>
    <row r="149" spans="1:13" x14ac:dyDescent="0.25">
      <c r="A149" s="1">
        <v>44477</v>
      </c>
      <c r="B149" s="7">
        <f>('Price data'!C150-'Price data'!C151)/'Price data'!C151</f>
        <v>3.6855036855036856E-3</v>
      </c>
      <c r="C149" s="7">
        <f>('Price data'!D150-'Price data'!D151)/'Price data'!D151</f>
        <v>1.7985611510791368E-3</v>
      </c>
      <c r="D149" s="7">
        <f>('Price data'!E150-'Price data'!E151)/'Price data'!E151</f>
        <v>-1.25E-3</v>
      </c>
      <c r="E149" s="7">
        <f>('Price data'!F150-'Price data'!F151)/'Price data'!F151</f>
        <v>9.0090090090091373E-3</v>
      </c>
      <c r="F149" s="7">
        <f>('Price data'!G150-'Price data'!G151)/'Price data'!G151</f>
        <v>4.878048780487805E-2</v>
      </c>
      <c r="G149" s="7">
        <f>('Price data'!H150-'Price data'!H151)/'Price data'!H151</f>
        <v>1.4E-2</v>
      </c>
      <c r="H149" s="7">
        <f>('Price data'!I150-'Price data'!I151)/'Price data'!I151</f>
        <v>-1.130856219709213E-2</v>
      </c>
      <c r="I149" s="7">
        <f>('Price data'!J150-'Price data'!J151)/'Price data'!J151</f>
        <v>-1.5810276679841896E-2</v>
      </c>
      <c r="J149" s="7">
        <f>('Price data'!K150-'Price data'!K151)/'Price data'!K151</f>
        <v>3.8424591738711877E-3</v>
      </c>
      <c r="K149" s="7">
        <f>('Price data'!L150-'Price data'!L151)/'Price data'!L151</f>
        <v>5.6306306306306304E-3</v>
      </c>
      <c r="L149" s="7">
        <f>('Price data'!O150-'Price data'!O151)/'Price data'!O151</f>
        <v>4.9341503232088147E-3</v>
      </c>
      <c r="M149" s="7">
        <f>'Price data'!P150/100</f>
        <v>2.1320000000000002E-2</v>
      </c>
    </row>
    <row r="150" spans="1:13" x14ac:dyDescent="0.25">
      <c r="A150" s="1">
        <v>44476</v>
      </c>
      <c r="B150" s="7">
        <f>('Price data'!C151-'Price data'!C152)/'Price data'!C152</f>
        <v>1.8773466833541929E-2</v>
      </c>
      <c r="C150" s="7">
        <f>('Price data'!D151-'Price data'!D152)/'Price data'!D152</f>
        <v>-8.9126559714795012E-3</v>
      </c>
      <c r="D150" s="7">
        <f>('Price data'!E151-'Price data'!E152)/'Price data'!E152</f>
        <v>-6.2111801242236021E-3</v>
      </c>
      <c r="E150" s="7">
        <f>('Price data'!F151-'Price data'!F152)/'Price data'!F152</f>
        <v>-5.5991041433370624E-3</v>
      </c>
      <c r="F150" s="7">
        <f>('Price data'!G151-'Price data'!G152)/'Price data'!G152</f>
        <v>-1.0593220338983051E-3</v>
      </c>
      <c r="G150" s="7">
        <f>('Price data'!H151-'Price data'!H152)/'Price data'!H152</f>
        <v>-5.9642147117296221E-3</v>
      </c>
      <c r="H150" s="7">
        <f>('Price data'!I151-'Price data'!I152)/'Price data'!I152</f>
        <v>1.4754098360655747E-2</v>
      </c>
      <c r="I150" s="7">
        <f>('Price data'!J151-'Price data'!J152)/'Price data'!J152</f>
        <v>-1.556420233463035E-2</v>
      </c>
      <c r="J150" s="7">
        <f>('Price data'!K151-'Price data'!K152)/'Price data'!K152</f>
        <v>-8.571428571428643E-3</v>
      </c>
      <c r="K150" s="7">
        <f>('Price data'!L151-'Price data'!L152)/'Price data'!L152</f>
        <v>2.257336343115124E-3</v>
      </c>
      <c r="L150" s="7">
        <f>('Price data'!O151-'Price data'!O152)/'Price data'!O152</f>
        <v>2.3260592007749172E-3</v>
      </c>
      <c r="M150" s="7">
        <f>'Price data'!P151/100</f>
        <v>2.12E-2</v>
      </c>
    </row>
    <row r="151" spans="1:13" x14ac:dyDescent="0.25">
      <c r="A151" s="1">
        <v>44475</v>
      </c>
      <c r="B151" s="7">
        <f>('Price data'!C152-'Price data'!C153)/'Price data'!C153</f>
        <v>-1.1138613861386138E-2</v>
      </c>
      <c r="C151" s="7">
        <f>('Price data'!D152-'Price data'!D153)/'Price data'!D153</f>
        <v>1.4466546112115732E-2</v>
      </c>
      <c r="D151" s="7">
        <f>('Price data'!E152-'Price data'!E153)/'Price data'!E153</f>
        <v>1.3853904282115869E-2</v>
      </c>
      <c r="E151" s="7">
        <f>('Price data'!F152-'Price data'!F153)/'Price data'!F153</f>
        <v>-3.3482142857144152E-3</v>
      </c>
      <c r="F151" s="7">
        <f>('Price data'!G152-'Price data'!G153)/'Price data'!G153</f>
        <v>0</v>
      </c>
      <c r="G151" s="7">
        <f>('Price data'!H152-'Price data'!H153)/'Price data'!H153</f>
        <v>2.4439918533604887E-2</v>
      </c>
      <c r="H151" s="7">
        <f>('Price data'!I152-'Price data'!I153)/'Price data'!I153</f>
        <v>1.8363939899833023E-2</v>
      </c>
      <c r="I151" s="7">
        <f>('Price data'!J152-'Price data'!J153)/'Price data'!J153</f>
        <v>7.8431372549019607E-3</v>
      </c>
      <c r="J151" s="7">
        <f>('Price data'!K152-'Price data'!K153)/'Price data'!K153</f>
        <v>5.7471264367816577E-3</v>
      </c>
      <c r="K151" s="7">
        <f>('Price data'!L152-'Price data'!L153)/'Price data'!L153</f>
        <v>0</v>
      </c>
      <c r="L151" s="7">
        <f>('Price data'!O152-'Price data'!O153)/'Price data'!O153</f>
        <v>6.0459313613310103E-3</v>
      </c>
      <c r="M151" s="7">
        <f>'Price data'!P152/100</f>
        <v>2.1099999999999997E-2</v>
      </c>
    </row>
    <row r="152" spans="1:13" x14ac:dyDescent="0.25">
      <c r="A152" s="1">
        <v>44474</v>
      </c>
      <c r="B152" s="7">
        <f>('Price data'!C153-'Price data'!C154)/'Price data'!C154</f>
        <v>4.6632124352331605E-2</v>
      </c>
      <c r="C152" s="7">
        <f>('Price data'!D153-'Price data'!D154)/'Price data'!D154</f>
        <v>-3.6036036036036037E-3</v>
      </c>
      <c r="D152" s="7">
        <f>('Price data'!E153-'Price data'!E154)/'Price data'!E154</f>
        <v>1.7948717948717947E-2</v>
      </c>
      <c r="E152" s="7">
        <f>('Price data'!F153-'Price data'!F154)/'Price data'!F154</f>
        <v>-6.6518847006651182E-3</v>
      </c>
      <c r="F152" s="7">
        <f>('Price data'!G153-'Price data'!G154)/'Price data'!G154</f>
        <v>-2.1141649048625794E-3</v>
      </c>
      <c r="G152" s="7">
        <f>('Price data'!H153-'Price data'!H154)/'Price data'!H154</f>
        <v>1.5511892450879007E-2</v>
      </c>
      <c r="H152" s="7">
        <f>('Price data'!I153-'Price data'!I154)/'Price data'!I154</f>
        <v>6.7226890756302976E-3</v>
      </c>
      <c r="I152" s="7">
        <f>('Price data'!J153-'Price data'!J154)/'Price data'!J154</f>
        <v>7.9051383399209481E-3</v>
      </c>
      <c r="J152" s="7">
        <f>('Price data'!K153-'Price data'!K154)/'Price data'!K154</f>
        <v>2.3529411764705892E-2</v>
      </c>
      <c r="K152" s="7">
        <f>('Price data'!L153-'Price data'!L154)/'Price data'!L154</f>
        <v>9.1116173120728925E-3</v>
      </c>
      <c r="L152" s="7">
        <f>('Price data'!O153-'Price data'!O154)/'Price data'!O154</f>
        <v>1.1265061140391587E-2</v>
      </c>
      <c r="M152" s="7">
        <f>'Price data'!P153/100</f>
        <v>2.1139999999999999E-2</v>
      </c>
    </row>
    <row r="153" spans="1:13" x14ac:dyDescent="0.25">
      <c r="A153" s="1">
        <v>44473</v>
      </c>
      <c r="B153" s="7">
        <f>('Price data'!C154-'Price data'!C155)/'Price data'!C155</f>
        <v>-1.5306122448979591E-2</v>
      </c>
      <c r="C153" s="7">
        <f>('Price data'!D154-'Price data'!D155)/'Price data'!D155</f>
        <v>3.9325842696629212E-2</v>
      </c>
      <c r="D153" s="7">
        <f>('Price data'!E154-'Price data'!E155)/'Price data'!E155</f>
        <v>1.2987012987012988E-2</v>
      </c>
      <c r="E153" s="7">
        <f>('Price data'!F154-'Price data'!F155)/'Price data'!F155</f>
        <v>4.4543429844098627E-3</v>
      </c>
      <c r="F153" s="7">
        <f>('Price data'!G154-'Price data'!G155)/'Price data'!G155</f>
        <v>1.829924650161464E-2</v>
      </c>
      <c r="G153" s="7">
        <f>('Price data'!H154-'Price data'!H155)/'Price data'!H155</f>
        <v>-1.3265306122448979E-2</v>
      </c>
      <c r="H153" s="7">
        <f>('Price data'!I154-'Price data'!I155)/'Price data'!I155</f>
        <v>2.763385146804842E-2</v>
      </c>
      <c r="I153" s="7">
        <f>('Price data'!J154-'Price data'!J155)/'Price data'!J155</f>
        <v>3.6885245901639344E-2</v>
      </c>
      <c r="J153" s="7">
        <f>('Price data'!K154-'Price data'!K155)/'Price data'!K155</f>
        <v>0</v>
      </c>
      <c r="K153" s="7">
        <f>('Price data'!L154-'Price data'!L155)/'Price data'!L155</f>
        <v>1.1402508551881414E-3</v>
      </c>
      <c r="L153" s="7">
        <f>('Price data'!O154-'Price data'!O155)/'Price data'!O155</f>
        <v>3.483433091865145E-3</v>
      </c>
      <c r="M153" s="7">
        <f>'Price data'!P154/100</f>
        <v>2.1250000000000002E-2</v>
      </c>
    </row>
    <row r="154" spans="1:13" x14ac:dyDescent="0.25">
      <c r="A154" s="1">
        <v>44470</v>
      </c>
      <c r="B154" s="7">
        <f>('Price data'!C155-'Price data'!C156)/'Price data'!C156</f>
        <v>-3.5670356703567038E-2</v>
      </c>
      <c r="C154" s="7">
        <f>('Price data'!D155-'Price data'!D156)/'Price data'!D156</f>
        <v>9.4517958412098299E-3</v>
      </c>
      <c r="D154" s="7">
        <f>('Price data'!E155-'Price data'!E156)/'Price data'!E156</f>
        <v>-1.6602809706257982E-2</v>
      </c>
      <c r="E154" s="7">
        <f>('Price data'!F155-'Price data'!F156)/'Price data'!F156</f>
        <v>2.2321428571427234E-3</v>
      </c>
      <c r="F154" s="7">
        <f>('Price data'!G155-'Price data'!G156)/'Price data'!G156</f>
        <v>-1.0752688172043011E-3</v>
      </c>
      <c r="G154" s="7">
        <f>('Price data'!H155-'Price data'!H156)/'Price data'!H156</f>
        <v>-1.2096774193548387E-2</v>
      </c>
      <c r="H154" s="7">
        <f>('Price data'!I155-'Price data'!I156)/'Price data'!I156</f>
        <v>-8.5616438356165281E-3</v>
      </c>
      <c r="I154" s="7">
        <f>('Price data'!J155-'Price data'!J156)/'Price data'!J156</f>
        <v>2.0920502092050208E-2</v>
      </c>
      <c r="J154" s="7">
        <f>('Price data'!K155-'Price data'!K156)/'Price data'!K156</f>
        <v>0</v>
      </c>
      <c r="K154" s="7">
        <f>('Price data'!L155-'Price data'!L156)/'Price data'!L156</f>
        <v>-3.4090909090909089E-3</v>
      </c>
      <c r="L154" s="7">
        <f>('Price data'!O155-'Price data'!O156)/'Price data'!O156</f>
        <v>-5.342533120724741E-3</v>
      </c>
      <c r="M154" s="7">
        <f>'Price data'!P155/100</f>
        <v>2.121E-2</v>
      </c>
    </row>
    <row r="155" spans="1:13" x14ac:dyDescent="0.25">
      <c r="A155" s="1">
        <v>44469</v>
      </c>
      <c r="B155" s="7">
        <f>('Price data'!C156-'Price data'!C157)/'Price data'!C157</f>
        <v>1.3715710723192019E-2</v>
      </c>
      <c r="C155" s="7">
        <f>('Price data'!D156-'Price data'!D157)/'Price data'!D157</f>
        <v>-7.5046904315196998E-3</v>
      </c>
      <c r="D155" s="7">
        <f>('Price data'!E156-'Price data'!E157)/'Price data'!E157</f>
        <v>1.2787723785166241E-3</v>
      </c>
      <c r="E155" s="7">
        <f>('Price data'!F156-'Price data'!F157)/'Price data'!F157</f>
        <v>0</v>
      </c>
      <c r="F155" s="7">
        <f>('Price data'!G156-'Price data'!G157)/'Price data'!G157</f>
        <v>-2.1459227467811159E-3</v>
      </c>
      <c r="G155" s="7">
        <f>('Price data'!H156-'Price data'!H157)/'Price data'!H157</f>
        <v>4.048582995951417E-3</v>
      </c>
      <c r="H155" s="7">
        <f>('Price data'!I156-'Price data'!I157)/'Price data'!I157</f>
        <v>6.8965517241379778E-3</v>
      </c>
      <c r="I155" s="7">
        <f>('Price data'!J156-'Price data'!J157)/'Price data'!J157</f>
        <v>-4.1671147914650111E-3</v>
      </c>
      <c r="J155" s="7">
        <f>('Price data'!K156-'Price data'!K157)/'Price data'!K157</f>
        <v>0</v>
      </c>
      <c r="K155" s="7">
        <f>('Price data'!L156-'Price data'!L157)/'Price data'!L157</f>
        <v>1.4994232987312572E-2</v>
      </c>
      <c r="L155" s="7">
        <f>('Price data'!O156-'Price data'!O157)/'Price data'!O157</f>
        <v>2.1281203097347759E-3</v>
      </c>
      <c r="M155" s="7">
        <f>'Price data'!P156/100</f>
        <v>2.1320000000000002E-2</v>
      </c>
    </row>
    <row r="156" spans="1:13" x14ac:dyDescent="0.25">
      <c r="A156" s="1">
        <v>44468</v>
      </c>
      <c r="B156" s="7">
        <f>('Price data'!C157-'Price data'!C158)/'Price data'!C158</f>
        <v>-1.2315270935960592E-2</v>
      </c>
      <c r="C156" s="7">
        <f>('Price data'!D157-'Price data'!D158)/'Price data'!D158</f>
        <v>1.3307984790874524E-2</v>
      </c>
      <c r="D156" s="7">
        <f>('Price data'!E157-'Price data'!E158)/'Price data'!E158</f>
        <v>-3.821656050955414E-3</v>
      </c>
      <c r="E156" s="7">
        <f>('Price data'!F157-'Price data'!F158)/'Price data'!F158</f>
        <v>3.35946248600237E-3</v>
      </c>
      <c r="F156" s="7">
        <f>('Price data'!G157-'Price data'!G158)/'Price data'!G158</f>
        <v>2.1505376344086021E-3</v>
      </c>
      <c r="G156" s="7">
        <f>('Price data'!H157-'Price data'!H158)/'Price data'!H158</f>
        <v>-8.0321285140562242E-3</v>
      </c>
      <c r="H156" s="7">
        <f>('Price data'!I157-'Price data'!I158)/'Price data'!I158</f>
        <v>-1.1925042589437869E-2</v>
      </c>
      <c r="I156" s="7">
        <f>('Price data'!J157-'Price data'!J158)/'Price data'!J158</f>
        <v>3.8297872340425483E-2</v>
      </c>
      <c r="J156" s="7">
        <f>('Price data'!K157-'Price data'!K158)/'Price data'!K158</f>
        <v>-5.8479532163743181E-3</v>
      </c>
      <c r="K156" s="7">
        <f>('Price data'!L157-'Price data'!L158)/'Price data'!L158</f>
        <v>2.3121387283236996E-3</v>
      </c>
      <c r="L156" s="7">
        <f>('Price data'!O157-'Price data'!O158)/'Price data'!O158</f>
        <v>-7.4665312735594492E-5</v>
      </c>
      <c r="M156" s="7">
        <f>'Price data'!P157/100</f>
        <v>2.145E-2</v>
      </c>
    </row>
    <row r="157" spans="1:13" x14ac:dyDescent="0.25">
      <c r="A157" s="1">
        <v>44467</v>
      </c>
      <c r="B157" s="7">
        <f>('Price data'!C158-'Price data'!C159)/'Price data'!C159</f>
        <v>1.4999999999999999E-2</v>
      </c>
      <c r="C157" s="7">
        <f>('Price data'!D158-'Price data'!D159)/'Price data'!D159</f>
        <v>3.5433070866141732E-2</v>
      </c>
      <c r="D157" s="7">
        <f>('Price data'!E158-'Price data'!E159)/'Price data'!E159</f>
        <v>3.8363171355498722E-3</v>
      </c>
      <c r="E157" s="7">
        <f>('Price data'!F158-'Price data'!F159)/'Price data'!F159</f>
        <v>5.6306306306306269E-3</v>
      </c>
      <c r="F157" s="7">
        <f>('Price data'!G158-'Price data'!G159)/'Price data'!G159</f>
        <v>9.7719869706840382E-3</v>
      </c>
      <c r="G157" s="7">
        <f>('Price data'!H158-'Price data'!H159)/'Price data'!H159</f>
        <v>6.0606060606060606E-3</v>
      </c>
      <c r="H157" s="7">
        <f>('Price data'!I158-'Price data'!I159)/'Price data'!I159</f>
        <v>3.8938053097345202E-2</v>
      </c>
      <c r="I157" s="7">
        <f>('Price data'!J158-'Price data'!J159)/'Price data'!J159</f>
        <v>1.7316017316017347E-2</v>
      </c>
      <c r="J157" s="7">
        <f>('Price data'!K158-'Price data'!K159)/'Price data'!K159</f>
        <v>1.9531250000001405E-3</v>
      </c>
      <c r="K157" s="7">
        <f>('Price data'!L158-'Price data'!L159)/'Price data'!L159</f>
        <v>4.6457607433217189E-3</v>
      </c>
      <c r="L157" s="7">
        <f>('Price data'!O158-'Price data'!O159)/'Price data'!O159</f>
        <v>1.0807628736820608E-2</v>
      </c>
      <c r="M157" s="7">
        <f>'Price data'!P158/100</f>
        <v>2.1099999999999997E-2</v>
      </c>
    </row>
    <row r="158" spans="1:13" x14ac:dyDescent="0.25">
      <c r="A158" s="1">
        <v>44466</v>
      </c>
      <c r="B158" s="7">
        <f>('Price data'!C159-'Price data'!C160)/'Price data'!C160</f>
        <v>-4.3062200956937802E-2</v>
      </c>
      <c r="C158" s="7">
        <f>('Price data'!D159-'Price data'!D160)/'Price data'!D160</f>
        <v>0</v>
      </c>
      <c r="D158" s="7">
        <f>('Price data'!E159-'Price data'!E160)/'Price data'!E160</f>
        <v>-1.7587939698492462E-2</v>
      </c>
      <c r="E158" s="7">
        <f>('Price data'!F159-'Price data'!F160)/'Price data'!F160</f>
        <v>-2.0948180815876568E-2</v>
      </c>
      <c r="F158" s="7">
        <f>('Price data'!G159-'Price data'!G160)/'Price data'!G160</f>
        <v>-6.4724919093851136E-3</v>
      </c>
      <c r="G158" s="7">
        <f>('Price data'!H159-'Price data'!H160)/'Price data'!H160</f>
        <v>-2.1739130434782608E-2</v>
      </c>
      <c r="H158" s="7">
        <f>('Price data'!I159-'Price data'!I160)/'Price data'!I160</f>
        <v>-3.9115646258503382E-2</v>
      </c>
      <c r="I158" s="7">
        <f>('Price data'!J159-'Price data'!J160)/'Price data'!J160</f>
        <v>-4.3103448275862545E-3</v>
      </c>
      <c r="J158" s="7">
        <f>('Price data'!K159-'Price data'!K160)/'Price data'!K160</f>
        <v>-5.8252427184466516E-3</v>
      </c>
      <c r="K158" s="7">
        <f>('Price data'!L159-'Price data'!L160)/'Price data'!L160</f>
        <v>-1.0344827586206896E-2</v>
      </c>
      <c r="L158" s="7">
        <f>('Price data'!O159-'Price data'!O160)/'Price data'!O160</f>
        <v>-1.9375800232391233E-2</v>
      </c>
      <c r="M158" s="7">
        <f>'Price data'!P159/100</f>
        <v>2.1429999999999998E-2</v>
      </c>
    </row>
    <row r="159" spans="1:13" x14ac:dyDescent="0.25">
      <c r="A159" s="1">
        <v>44463</v>
      </c>
      <c r="B159" s="7">
        <f>('Price data'!C160-'Price data'!C161)/'Price data'!C161</f>
        <v>-2.3866348448687352E-3</v>
      </c>
      <c r="C159" s="7">
        <f>('Price data'!D160-'Price data'!D161)/'Price data'!D161</f>
        <v>-3.9215686274509803E-3</v>
      </c>
      <c r="D159" s="7">
        <f>('Price data'!E160-'Price data'!E161)/'Price data'!E161</f>
        <v>3.7831021437578815E-3</v>
      </c>
      <c r="E159" s="7">
        <f>('Price data'!F160-'Price data'!F161)/'Price data'!F161</f>
        <v>-1.1013215859031805E-3</v>
      </c>
      <c r="F159" s="7">
        <f>('Price data'!G160-'Price data'!G161)/'Price data'!G161</f>
        <v>-4.296455424274973E-3</v>
      </c>
      <c r="G159" s="7">
        <f>('Price data'!H160-'Price data'!H161)/'Price data'!H161</f>
        <v>7.9681274900398405E-3</v>
      </c>
      <c r="H159" s="7">
        <f>('Price data'!I160-'Price data'!I161)/'Price data'!I161</f>
        <v>1.7301038062283662E-2</v>
      </c>
      <c r="I159" s="7">
        <f>('Price data'!J160-'Price data'!J161)/'Price data'!J161</f>
        <v>-1.2765957446808494E-2</v>
      </c>
      <c r="J159" s="7">
        <f>('Price data'!K160-'Price data'!K161)/'Price data'!K161</f>
        <v>0</v>
      </c>
      <c r="K159" s="7">
        <f>('Price data'!L160-'Price data'!L161)/'Price data'!L161</f>
        <v>-1.148105625717566E-3</v>
      </c>
      <c r="L159" s="7">
        <f>('Price data'!O160-'Price data'!O161)/'Price data'!O161</f>
        <v>-1.1753747893195527E-3</v>
      </c>
      <c r="M159" s="7">
        <f>'Price data'!P160/100</f>
        <v>2.1179999999999997E-2</v>
      </c>
    </row>
    <row r="160" spans="1:13" x14ac:dyDescent="0.25">
      <c r="A160" s="1">
        <v>44462</v>
      </c>
      <c r="B160" s="7">
        <f>('Price data'!C161-'Price data'!C162)/'Price data'!C162</f>
        <v>2.3923444976076554E-3</v>
      </c>
      <c r="C160" s="7">
        <f>('Price data'!D161-'Price data'!D162)/'Price data'!D162</f>
        <v>1.9646365422396855E-3</v>
      </c>
      <c r="D160" s="7">
        <f>('Price data'!E161-'Price data'!E162)/'Price data'!E162</f>
        <v>1.6666666666666666E-2</v>
      </c>
      <c r="E160" s="7">
        <f>('Price data'!F161-'Price data'!F162)/'Price data'!F162</f>
        <v>-7.6502732240435814E-3</v>
      </c>
      <c r="F160" s="7">
        <f>('Price data'!G161-'Price data'!G162)/'Price data'!G162</f>
        <v>-1.0729613733905579E-3</v>
      </c>
      <c r="G160" s="7">
        <f>('Price data'!H161-'Price data'!H162)/'Price data'!H162</f>
        <v>-5.9405940594059407E-3</v>
      </c>
      <c r="H160" s="7">
        <f>('Price data'!I161-'Price data'!I162)/'Price data'!I162</f>
        <v>-2.033898305084747E-2</v>
      </c>
      <c r="I160" s="7">
        <f>('Price data'!J161-'Price data'!J162)/'Price data'!J162</f>
        <v>-4.237288135593111E-3</v>
      </c>
      <c r="J160" s="7">
        <f>('Price data'!K161-'Price data'!K162)/'Price data'!K162</f>
        <v>-9.6993210475273704E-4</v>
      </c>
      <c r="K160" s="7">
        <f>('Price data'!L161-'Price data'!L162)/'Price data'!L162</f>
        <v>1.1614401858304297E-2</v>
      </c>
      <c r="L160" s="7">
        <f>('Price data'!O161-'Price data'!O162)/'Price data'!O162</f>
        <v>1.5399650546390907E-3</v>
      </c>
      <c r="M160" s="7">
        <f>'Price data'!P161/100</f>
        <v>2.1190000000000001E-2</v>
      </c>
    </row>
    <row r="161" spans="1:13" x14ac:dyDescent="0.25">
      <c r="A161" s="1">
        <v>44461</v>
      </c>
      <c r="B161" s="7">
        <f>('Price data'!C162-'Price data'!C163)/'Price data'!C163</f>
        <v>-7.1258907363420431E-3</v>
      </c>
      <c r="C161" s="7">
        <f>('Price data'!D162-'Price data'!D163)/'Price data'!D163</f>
        <v>1.968503937007874E-3</v>
      </c>
      <c r="D161" s="7">
        <f>('Price data'!E162-'Price data'!E163)/'Price data'!E163</f>
        <v>6.4516129032258064E-3</v>
      </c>
      <c r="E161" s="7">
        <f>('Price data'!F162-'Price data'!F163)/'Price data'!F163</f>
        <v>3.0405405405405421E-2</v>
      </c>
      <c r="F161" s="7">
        <f>('Price data'!G162-'Price data'!G163)/'Price data'!G163</f>
        <v>-3.2085561497326204E-3</v>
      </c>
      <c r="G161" s="7">
        <f>('Price data'!H162-'Price data'!H163)/'Price data'!H163</f>
        <v>1.984126984126984E-3</v>
      </c>
      <c r="H161" s="7">
        <f>('Price data'!I162-'Price data'!I163)/'Price data'!I163</f>
        <v>5.9245960502693033E-2</v>
      </c>
      <c r="I161" s="7">
        <f>('Price data'!J162-'Price data'!J163)/'Price data'!J163</f>
        <v>1.287553648068668E-2</v>
      </c>
      <c r="J161" s="7">
        <f>('Price data'!K162-'Price data'!K163)/'Price data'!K163</f>
        <v>9.7087378640783688E-4</v>
      </c>
      <c r="K161" s="7">
        <f>('Price data'!L162-'Price data'!L163)/'Price data'!L163</f>
        <v>5.8411214953271026E-3</v>
      </c>
      <c r="L161" s="7">
        <f>('Price data'!O162-'Price data'!O163)/'Price data'!O163</f>
        <v>8.0905182708384173E-3</v>
      </c>
      <c r="M161" s="7">
        <f>'Price data'!P162/100</f>
        <v>2.1139999999999999E-2</v>
      </c>
    </row>
    <row r="162" spans="1:13" x14ac:dyDescent="0.25">
      <c r="A162" s="1">
        <v>44460</v>
      </c>
      <c r="B162" s="7">
        <f>('Price data'!C163-'Price data'!C164)/'Price data'!C164</f>
        <v>-1.6355140186915886E-2</v>
      </c>
      <c r="C162" s="7">
        <f>('Price data'!D163-'Price data'!D164)/'Price data'!D164</f>
        <v>-9.7465886939571145E-3</v>
      </c>
      <c r="D162" s="7">
        <f>('Price data'!E163-'Price data'!E164)/'Price data'!E164</f>
        <v>-3.0037546933667083E-2</v>
      </c>
      <c r="E162" s="7">
        <f>('Price data'!F163-'Price data'!F164)/'Price data'!F164</f>
        <v>1.1273957158962121E-3</v>
      </c>
      <c r="F162" s="7">
        <f>('Price data'!G163-'Price data'!G164)/'Price data'!G164</f>
        <v>-9.5338983050847464E-3</v>
      </c>
      <c r="G162" s="7">
        <f>('Price data'!H163-'Price data'!H164)/'Price data'!H164</f>
        <v>-5.9171597633136093E-3</v>
      </c>
      <c r="H162" s="7">
        <f>('Price data'!I163-'Price data'!I164)/'Price data'!I164</f>
        <v>3.339517625231913E-2</v>
      </c>
      <c r="I162" s="7">
        <f>('Price data'!J163-'Price data'!J164)/'Price data'!J164</f>
        <v>-8.5106382978724342E-3</v>
      </c>
      <c r="J162" s="7">
        <f>('Price data'!K163-'Price data'!K164)/'Price data'!K164</f>
        <v>0</v>
      </c>
      <c r="K162" s="7">
        <f>('Price data'!L163-'Price data'!L164)/'Price data'!L164</f>
        <v>-1.2687427912341407E-2</v>
      </c>
      <c r="L162" s="7">
        <f>('Price data'!O163-'Price data'!O164)/'Price data'!O164</f>
        <v>-7.8786801729756085E-3</v>
      </c>
      <c r="M162" s="7">
        <f>'Price data'!P163/100</f>
        <v>2.0879999999999999E-2</v>
      </c>
    </row>
    <row r="163" spans="1:13" x14ac:dyDescent="0.25">
      <c r="A163" s="1">
        <v>44459</v>
      </c>
      <c r="B163" s="7">
        <f>('Price data'!C164-'Price data'!C165)/'Price data'!C165</f>
        <v>-4.6511627906976744E-3</v>
      </c>
      <c r="C163" s="7">
        <f>('Price data'!D164-'Price data'!D165)/'Price data'!D165</f>
        <v>-9.6525096525096523E-3</v>
      </c>
      <c r="D163" s="7">
        <f>('Price data'!E164-'Price data'!E165)/'Price data'!E165</f>
        <v>-1.600985221674877E-2</v>
      </c>
      <c r="E163" s="7">
        <f>('Price data'!F164-'Price data'!F165)/'Price data'!F165</f>
        <v>2.5433526011560712E-2</v>
      </c>
      <c r="F163" s="7">
        <f>('Price data'!G164-'Price data'!G165)/'Price data'!G165</f>
        <v>-1.3584117032392894E-2</v>
      </c>
      <c r="G163" s="7">
        <f>('Price data'!H164-'Price data'!H165)/'Price data'!H165</f>
        <v>1.9095477386934675E-2</v>
      </c>
      <c r="H163" s="7">
        <f>('Price data'!I164-'Price data'!I165)/'Price data'!I165</f>
        <v>5.5970149253731375E-3</v>
      </c>
      <c r="I163" s="7">
        <f>('Price data'!J164-'Price data'!J165)/'Price data'!J165</f>
        <v>0</v>
      </c>
      <c r="J163" s="7">
        <f>('Price data'!K164-'Price data'!K165)/'Price data'!K165</f>
        <v>-1.9379844961239859E-3</v>
      </c>
      <c r="K163" s="7">
        <f>('Price data'!L164-'Price data'!L165)/'Price data'!L165</f>
        <v>-1.152073732718894E-3</v>
      </c>
      <c r="L163" s="7">
        <f>('Price data'!O164-'Price data'!O165)/'Price data'!O165</f>
        <v>-1.5968772178850852E-3</v>
      </c>
      <c r="M163" s="7">
        <f>'Price data'!P164/100</f>
        <v>2.0870000000000003E-2</v>
      </c>
    </row>
    <row r="164" spans="1:13" x14ac:dyDescent="0.25">
      <c r="A164" s="1">
        <v>44456</v>
      </c>
      <c r="B164" s="7">
        <f>('Price data'!C165-'Price data'!C166)/'Price data'!C166</f>
        <v>1.1764705882352941E-2</v>
      </c>
      <c r="C164" s="7">
        <f>('Price data'!D165-'Price data'!D166)/'Price data'!D166</f>
        <v>9.7465886939571145E-3</v>
      </c>
      <c r="D164" s="7">
        <f>('Price data'!E165-'Price data'!E166)/'Price data'!E166</f>
        <v>1.3732833957553059E-2</v>
      </c>
      <c r="E164" s="7">
        <f>('Price data'!F165-'Price data'!F166)/'Price data'!F166</f>
        <v>1.157407407407338E-3</v>
      </c>
      <c r="F164" s="7">
        <f>('Price data'!G165-'Price data'!G166)/'Price data'!G166</f>
        <v>1.0559662090813094E-2</v>
      </c>
      <c r="G164" s="7">
        <f>('Price data'!H165-'Price data'!H166)/'Price data'!H166</f>
        <v>1.3238289205702648E-2</v>
      </c>
      <c r="H164" s="7">
        <f>('Price data'!I165-'Price data'!I166)/'Price data'!I166</f>
        <v>-1.651376146788992E-2</v>
      </c>
      <c r="I164" s="7">
        <f>('Price data'!J165-'Price data'!J166)/'Price data'!J166</f>
        <v>-4.237288135593111E-3</v>
      </c>
      <c r="J164" s="7">
        <f>('Price data'!K165-'Price data'!K166)/'Price data'!K166</f>
        <v>9.6993210475255218E-4</v>
      </c>
      <c r="K164" s="7">
        <f>('Price data'!L165-'Price data'!L166)/'Price data'!L166</f>
        <v>-1.1389521640091117E-2</v>
      </c>
      <c r="L164" s="7">
        <f>('Price data'!O165-'Price data'!O166)/'Price data'!O166</f>
        <v>5.0302035114834342E-3</v>
      </c>
      <c r="M164" s="7">
        <f>'Price data'!P165/100</f>
        <v>2.0710000000000003E-2</v>
      </c>
    </row>
    <row r="165" spans="1:13" x14ac:dyDescent="0.25">
      <c r="A165" s="1">
        <v>44455</v>
      </c>
      <c r="B165" s="7">
        <f>('Price data'!C166-'Price data'!C167)/'Price data'!C167</f>
        <v>-9.324009324009324E-3</v>
      </c>
      <c r="C165" s="7">
        <f>('Price data'!D166-'Price data'!D167)/'Price data'!D167</f>
        <v>-5.8139534883720929E-3</v>
      </c>
      <c r="D165" s="7">
        <f>('Price data'!E166-'Price data'!E167)/'Price data'!E167</f>
        <v>-2.197802197802198E-2</v>
      </c>
      <c r="E165" s="7">
        <f>('Price data'!F166-'Price data'!F167)/'Price data'!F167</f>
        <v>3.4843205574912519E-3</v>
      </c>
      <c r="F165" s="7">
        <f>('Price data'!G166-'Price data'!G167)/'Price data'!G167</f>
        <v>6.376195536663124E-3</v>
      </c>
      <c r="G165" s="7">
        <f>('Price data'!H166-'Price data'!H167)/'Price data'!H167</f>
        <v>1.4462809917355372E-2</v>
      </c>
      <c r="H165" s="7">
        <f>('Price data'!I166-'Price data'!I167)/'Price data'!I167</f>
        <v>7.3937153419593848E-3</v>
      </c>
      <c r="I165" s="7">
        <f>('Price data'!J166-'Price data'!J167)/'Price data'!J167</f>
        <v>0</v>
      </c>
      <c r="J165" s="7">
        <f>('Price data'!K166-'Price data'!K167)/'Price data'!K167</f>
        <v>0</v>
      </c>
      <c r="K165" s="7">
        <f>('Price data'!L166-'Price data'!L167)/'Price data'!L167</f>
        <v>-3.9387308533916851E-2</v>
      </c>
      <c r="L165" s="7">
        <f>('Price data'!O166-'Price data'!O167)/'Price data'!O167</f>
        <v>2.9721435842538525E-5</v>
      </c>
      <c r="M165" s="7">
        <f>'Price data'!P166/100</f>
        <v>2.0539999999999999E-2</v>
      </c>
    </row>
    <row r="166" spans="1:13" x14ac:dyDescent="0.25">
      <c r="A166" s="1">
        <v>44454</v>
      </c>
      <c r="B166" s="7">
        <f>('Price data'!C167-'Price data'!C168)/'Price data'!C168</f>
        <v>9.4117647058823521E-3</v>
      </c>
      <c r="C166" s="7">
        <f>('Price data'!D167-'Price data'!D168)/'Price data'!D168</f>
        <v>2.584493041749503E-2</v>
      </c>
      <c r="D166" s="7">
        <f>('Price data'!E167-'Price data'!E168)/'Price data'!E168</f>
        <v>5.8939912597790025E-3</v>
      </c>
      <c r="E166" s="7">
        <f>('Price data'!F167-'Price data'!F168)/'Price data'!F168</f>
        <v>-1.0344827586206787E-2</v>
      </c>
      <c r="F166" s="7">
        <f>('Price data'!G167-'Price data'!G168)/'Price data'!G168</f>
        <v>3.1982942430703624E-3</v>
      </c>
      <c r="G166" s="7">
        <f>('Price data'!H167-'Price data'!H168)/'Price data'!H168</f>
        <v>-2.0618556701030928E-3</v>
      </c>
      <c r="H166" s="7">
        <f>('Price data'!I167-'Price data'!I168)/'Price data'!I168</f>
        <v>1.8518518518517617E-3</v>
      </c>
      <c r="I166" s="7">
        <f>('Price data'!J167-'Price data'!J168)/'Price data'!J168</f>
        <v>2.6086956521739098E-2</v>
      </c>
      <c r="J166" s="7">
        <f>('Price data'!K167-'Price data'!K168)/'Price data'!K168</f>
        <v>9.7087378640783688E-4</v>
      </c>
      <c r="K166" s="7">
        <f>('Price data'!L167-'Price data'!L168)/'Price data'!L168</f>
        <v>-6.5217391304347823E-3</v>
      </c>
      <c r="L166" s="7">
        <f>('Price data'!O167-'Price data'!O168)/'Price data'!O168</f>
        <v>4.57565126520854E-3</v>
      </c>
      <c r="M166" s="7">
        <f>'Price data'!P167/100</f>
        <v>2.043E-2</v>
      </c>
    </row>
    <row r="167" spans="1:13" x14ac:dyDescent="0.25">
      <c r="A167" s="1">
        <v>44453</v>
      </c>
      <c r="B167" s="7">
        <f>('Price data'!C168-'Price data'!C169)/'Price data'!C169</f>
        <v>-2.5229357798165139E-2</v>
      </c>
      <c r="C167" s="7">
        <f>('Price data'!D168-'Price data'!D169)/'Price data'!D169</f>
        <v>-9.8425196850393699E-3</v>
      </c>
      <c r="D167" s="7">
        <f>('Price data'!E168-'Price data'!E169)/'Price data'!E169</f>
        <v>0</v>
      </c>
      <c r="E167" s="7">
        <f>('Price data'!F168-'Price data'!F169)/'Price data'!F169</f>
        <v>-2.2935779816514084E-3</v>
      </c>
      <c r="F167" s="7">
        <f>('Price data'!G168-'Price data'!G169)/'Price data'!G169</f>
        <v>8.6021505376344086E-3</v>
      </c>
      <c r="G167" s="7">
        <f>('Price data'!H168-'Price data'!H169)/'Price data'!H169</f>
        <v>-9.1930541368743617E-3</v>
      </c>
      <c r="H167" s="7">
        <f>('Price data'!I168-'Price data'!I169)/'Price data'!I169</f>
        <v>-1.0989010989010995E-2</v>
      </c>
      <c r="I167" s="7">
        <f>('Price data'!J168-'Price data'!J169)/'Price data'!J169</f>
        <v>-2.9535864978902968E-2</v>
      </c>
      <c r="J167" s="7">
        <f>('Price data'!K168-'Price data'!K169)/'Price data'!K169</f>
        <v>0</v>
      </c>
      <c r="K167" s="7">
        <f>('Price data'!L168-'Price data'!L169)/'Price data'!L169</f>
        <v>0</v>
      </c>
      <c r="L167" s="7">
        <f>('Price data'!O168-'Price data'!O169)/'Price data'!O169</f>
        <v>-1.28966848810599E-3</v>
      </c>
      <c r="M167" s="7">
        <f>'Price data'!P168/100</f>
        <v>2.0930000000000001E-2</v>
      </c>
    </row>
    <row r="168" spans="1:13" x14ac:dyDescent="0.25">
      <c r="A168" s="1">
        <v>44452</v>
      </c>
      <c r="B168" s="7">
        <f>('Price data'!C169-'Price data'!C170)/'Price data'!C170</f>
        <v>-4.5662100456621002E-3</v>
      </c>
      <c r="C168" s="7">
        <f>('Price data'!D169-'Price data'!D170)/'Price data'!D170</f>
        <v>-1.3592233009708738E-2</v>
      </c>
      <c r="D168" s="7">
        <f>('Price data'!E169-'Price data'!E170)/'Price data'!E170</f>
        <v>-4.651162790697801E-3</v>
      </c>
      <c r="E168" s="7">
        <f>('Price data'!F169-'Price data'!F170)/'Price data'!F170</f>
        <v>8.0924855491329769E-3</v>
      </c>
      <c r="F168" s="7">
        <f>('Price data'!G169-'Price data'!G170)/'Price data'!G170</f>
        <v>-5.3475935828877002E-3</v>
      </c>
      <c r="G168" s="7">
        <f>('Price data'!H169-'Price data'!H170)/'Price data'!H170</f>
        <v>-7.099391480730223E-3</v>
      </c>
      <c r="H168" s="7">
        <f>('Price data'!I169-'Price data'!I170)/'Price data'!I170</f>
        <v>-2.499999999999997E-2</v>
      </c>
      <c r="I168" s="7">
        <f>('Price data'!J169-'Price data'!J170)/'Price data'!J170</f>
        <v>-2.0661157024793462E-2</v>
      </c>
      <c r="J168" s="7">
        <f>('Price data'!K169-'Price data'!K170)/'Price data'!K170</f>
        <v>-2.9041626331074784E-3</v>
      </c>
      <c r="K168" s="7">
        <f>('Price data'!L169-'Price data'!L170)/'Price data'!L170</f>
        <v>7.6670317634173054E-3</v>
      </c>
      <c r="L168" s="7">
        <f>('Price data'!O169-'Price data'!O170)/'Price data'!O170</f>
        <v>-2.8840936289776199E-3</v>
      </c>
      <c r="M168" s="7">
        <f>'Price data'!P169/100</f>
        <v>2.051E-2</v>
      </c>
    </row>
    <row r="169" spans="1:13" x14ac:dyDescent="0.25">
      <c r="A169" s="1">
        <v>44449</v>
      </c>
      <c r="B169" s="7">
        <f>('Price data'!C170-'Price data'!C171)/'Price data'!C171</f>
        <v>-3.4129692832764505E-3</v>
      </c>
      <c r="C169" s="7">
        <f>('Price data'!D170-'Price data'!D171)/'Price data'!D171</f>
        <v>-7.7071290944123313E-3</v>
      </c>
      <c r="D169" s="7">
        <f>('Price data'!E170-'Price data'!E171)/'Price data'!E171</f>
        <v>-1.8570102135561542E-3</v>
      </c>
      <c r="E169" s="7">
        <f>('Price data'!F170-'Price data'!F171)/'Price data'!F171</f>
        <v>1.5258215962441269E-2</v>
      </c>
      <c r="F169" s="7">
        <f>('Price data'!G170-'Price data'!G171)/'Price data'!G171</f>
        <v>3.2188841201716738E-3</v>
      </c>
      <c r="G169" s="7">
        <f>('Price data'!H170-'Price data'!H171)/'Price data'!H171</f>
        <v>0</v>
      </c>
      <c r="H169" s="7">
        <f>('Price data'!I170-'Price data'!I171)/'Price data'!I171</f>
        <v>2.0036429872495411E-2</v>
      </c>
      <c r="I169" s="7">
        <f>('Price data'!J170-'Price data'!J171)/'Price data'!J171</f>
        <v>0</v>
      </c>
      <c r="J169" s="7">
        <f>('Price data'!K170-'Price data'!K171)/'Price data'!K171</f>
        <v>9.6899224806208531E-4</v>
      </c>
      <c r="K169" s="7">
        <f>('Price data'!L170-'Price data'!L171)/'Price data'!L171</f>
        <v>0</v>
      </c>
      <c r="L169" s="7">
        <f>('Price data'!O170-'Price data'!O171)/'Price data'!O171</f>
        <v>9.8959805949487881E-4</v>
      </c>
      <c r="M169" s="7">
        <f>'Price data'!P170/100</f>
        <v>2.077E-2</v>
      </c>
    </row>
    <row r="170" spans="1:13" x14ac:dyDescent="0.25">
      <c r="A170" s="1">
        <v>44448</v>
      </c>
      <c r="B170" s="7">
        <f>('Price data'!C171-'Price data'!C172)/'Price data'!C172</f>
        <v>-6.7796610169491523E-3</v>
      </c>
      <c r="C170" s="7">
        <f>('Price data'!D171-'Price data'!D172)/'Price data'!D172</f>
        <v>1.1695906432748537E-2</v>
      </c>
      <c r="D170" s="7">
        <f>('Price data'!E171-'Price data'!E172)/'Price data'!E172</f>
        <v>-1.8535681186281623E-3</v>
      </c>
      <c r="E170" s="7">
        <f>('Price data'!F171-'Price data'!F172)/'Price data'!F172</f>
        <v>-2.3419203747072929E-3</v>
      </c>
      <c r="F170" s="7">
        <f>('Price data'!G171-'Price data'!G172)/'Price data'!G172</f>
        <v>1.0741138560687433E-3</v>
      </c>
      <c r="G170" s="7">
        <f>('Price data'!H171-'Price data'!H172)/'Price data'!H172</f>
        <v>1.0245901639344262E-2</v>
      </c>
      <c r="H170" s="7">
        <f>('Price data'!I171-'Price data'!I172)/'Price data'!I172</f>
        <v>1.2915129151291565E-2</v>
      </c>
      <c r="I170" s="7">
        <f>('Price data'!J171-'Price data'!J172)/'Price data'!J172</f>
        <v>1.6806722689075661E-2</v>
      </c>
      <c r="J170" s="7">
        <f>('Price data'!K171-'Price data'!K172)/'Price data'!K172</f>
        <v>-7.6923076923076962E-3</v>
      </c>
      <c r="K170" s="7">
        <f>('Price data'!L171-'Price data'!L172)/'Price data'!L172</f>
        <v>-7.6086956521739134E-3</v>
      </c>
      <c r="L170" s="7">
        <f>('Price data'!O171-'Price data'!O172)/'Price data'!O172</f>
        <v>7.7758865035506023E-3</v>
      </c>
      <c r="M170" s="7">
        <f>'Price data'!P171/100</f>
        <v>2.0590000000000001E-2</v>
      </c>
    </row>
    <row r="171" spans="1:13" x14ac:dyDescent="0.25">
      <c r="A171" s="1">
        <v>44447</v>
      </c>
      <c r="B171" s="7">
        <f>('Price data'!C172-'Price data'!C173)/'Price data'!C173</f>
        <v>6.9414289478934785E-2</v>
      </c>
      <c r="C171" s="7">
        <f>('Price data'!D172-'Price data'!D173)/'Price data'!D173</f>
        <v>1.1834319526627219E-2</v>
      </c>
      <c r="D171" s="7">
        <f>('Price data'!E172-'Price data'!E173)/'Price data'!E173</f>
        <v>-1.5510948905109668E-2</v>
      </c>
      <c r="E171" s="7">
        <f>('Price data'!F172-'Price data'!F173)/'Price data'!F173</f>
        <v>-1.0428736964078686E-2</v>
      </c>
      <c r="F171" s="7">
        <f>('Price data'!G172-'Price data'!G173)/'Price data'!G173</f>
        <v>-4.2780748663101605E-3</v>
      </c>
      <c r="G171" s="7">
        <f>('Price data'!H172-'Price data'!H173)/'Price data'!H173</f>
        <v>-1.7119838872104734E-2</v>
      </c>
      <c r="H171" s="7">
        <f>('Price data'!I172-'Price data'!I173)/'Price data'!I173</f>
        <v>-1.9891500904159101E-2</v>
      </c>
      <c r="I171" s="7">
        <f>('Price data'!J172-'Price data'!J173)/'Price data'!J173</f>
        <v>-1.2448132780082971E-2</v>
      </c>
      <c r="J171" s="7">
        <f>('Price data'!K172-'Price data'!K173)/'Price data'!K173</f>
        <v>-7.633587786259546E-3</v>
      </c>
      <c r="K171" s="7">
        <f>('Price data'!L172-'Price data'!L173)/'Price data'!L173</f>
        <v>-2.0234291799787009E-2</v>
      </c>
      <c r="L171" s="7">
        <f>('Price data'!O172-'Price data'!O173)/'Price data'!O173</f>
        <v>-6.177807586258432E-3</v>
      </c>
      <c r="M171" s="7">
        <f>'Price data'!P172/100</f>
        <v>2.0590000000000001E-2</v>
      </c>
    </row>
    <row r="172" spans="1:13" x14ac:dyDescent="0.25">
      <c r="A172" s="1">
        <v>44446</v>
      </c>
      <c r="B172" s="7">
        <f>('Price data'!C173-'Price data'!C174)/'Price data'!C174</f>
        <v>6.6666666666666411E-3</v>
      </c>
      <c r="C172" s="7">
        <f>('Price data'!D173-'Price data'!D174)/'Price data'!D174</f>
        <v>-9.765625E-3</v>
      </c>
      <c r="D172" s="7">
        <f>('Price data'!E173-'Price data'!E174)/'Price data'!E174</f>
        <v>1.1070110701107066E-2</v>
      </c>
      <c r="E172" s="7">
        <f>('Price data'!F173-'Price data'!F174)/'Price data'!F174</f>
        <v>-5.7599059066843275E-3</v>
      </c>
      <c r="F172" s="7">
        <f>('Price data'!G173-'Price data'!G174)/'Price data'!G174</f>
        <v>-1.4752370916754479E-2</v>
      </c>
      <c r="G172" s="7">
        <f>('Price data'!H173-'Price data'!H174)/'Price data'!H174</f>
        <v>1.4300306435137897E-2</v>
      </c>
      <c r="H172" s="7">
        <f>('Price data'!I173-'Price data'!I174)/'Price data'!I174</f>
        <v>-1.9503546099290878E-2</v>
      </c>
      <c r="I172" s="7">
        <f>('Price data'!J173-'Price data'!J174)/'Price data'!J174</f>
        <v>-2.8225806451612916E-2</v>
      </c>
      <c r="J172" s="7">
        <f>('Price data'!K173-'Price data'!K174)/'Price data'!K174</f>
        <v>0</v>
      </c>
      <c r="K172" s="7">
        <f>('Price data'!L173-'Price data'!L174)/'Price data'!L174</f>
        <v>-1.1578947368421053E-2</v>
      </c>
      <c r="L172" s="7">
        <f>('Price data'!O173-'Price data'!O174)/'Price data'!O174</f>
        <v>-3.3348435445896127E-3</v>
      </c>
      <c r="M172" s="7">
        <f>'Price data'!P173/100</f>
        <v>2.0819999999999998E-2</v>
      </c>
    </row>
    <row r="173" spans="1:13" x14ac:dyDescent="0.25">
      <c r="A173" s="1">
        <v>44445</v>
      </c>
      <c r="B173" s="7">
        <f>('Price data'!C174-'Price data'!C175)/'Price data'!C175</f>
        <v>-1.9607843137254829E-2</v>
      </c>
      <c r="C173" s="7">
        <f>('Price data'!D174-'Price data'!D175)/'Price data'!D175</f>
        <v>4.065040650406504E-2</v>
      </c>
      <c r="D173" s="7">
        <f>('Price data'!E174-'Price data'!E175)/'Price data'!E175</f>
        <v>1.3084112149532746E-2</v>
      </c>
      <c r="E173" s="7">
        <f>('Price data'!F174-'Price data'!F175)/'Price data'!F175</f>
        <v>2.2701475595913422E-3</v>
      </c>
      <c r="F173" s="7">
        <f>('Price data'!G174-'Price data'!G175)/'Price data'!G175</f>
        <v>2.7056277056277056E-2</v>
      </c>
      <c r="G173" s="7">
        <f>('Price data'!H174-'Price data'!H175)/'Price data'!H175</f>
        <v>1.3457556935817806E-2</v>
      </c>
      <c r="H173" s="7">
        <f>('Price data'!I174-'Price data'!I175)/'Price data'!I175</f>
        <v>-7.0422535211266783E-3</v>
      </c>
      <c r="I173" s="7">
        <f>('Price data'!J174-'Price data'!J175)/'Price data'!J175</f>
        <v>-4.0160642570281563E-3</v>
      </c>
      <c r="J173" s="7">
        <f>('Price data'!K174-'Price data'!K175)/'Price data'!K175</f>
        <v>9.5510983763121427E-4</v>
      </c>
      <c r="K173" s="7">
        <f>('Price data'!L174-'Price data'!L175)/'Price data'!L175</f>
        <v>9.5642933049946872E-3</v>
      </c>
      <c r="L173" s="7">
        <f>('Price data'!O174-'Price data'!O175)/'Price data'!O175</f>
        <v>8.7963136402802299E-3</v>
      </c>
      <c r="M173" s="7">
        <f>'Price data'!P174/100</f>
        <v>2.1110000000000004E-2</v>
      </c>
    </row>
    <row r="174" spans="1:13" x14ac:dyDescent="0.25">
      <c r="A174" s="1">
        <v>44440</v>
      </c>
      <c r="B174" s="7">
        <f>('Price data'!C175-'Price data'!C176)/'Price data'!C176</f>
        <v>-9.7087378640778026E-3</v>
      </c>
      <c r="C174" s="7">
        <f>('Price data'!D175-'Price data'!D176)/'Price data'!D176</f>
        <v>-2.0283975659229209E-3</v>
      </c>
      <c r="D174" s="7">
        <f>('Price data'!E175-'Price data'!E176)/'Price data'!E176</f>
        <v>5.6390977443608404E-3</v>
      </c>
      <c r="E174" s="7">
        <f>('Price data'!F175-'Price data'!F176)/'Price data'!F176</f>
        <v>8.0091533180776907E-3</v>
      </c>
      <c r="F174" s="7">
        <f>('Price data'!G175-'Price data'!G176)/'Price data'!G176</f>
        <v>0</v>
      </c>
      <c r="G174" s="7">
        <f>('Price data'!H175-'Price data'!H176)/'Price data'!H176</f>
        <v>-4.1237113402061857E-3</v>
      </c>
      <c r="H174" s="7">
        <f>('Price data'!I175-'Price data'!I176)/'Price data'!I176</f>
        <v>-3.5087719298246495E-3</v>
      </c>
      <c r="I174" s="7">
        <f>('Price data'!J175-'Price data'!J176)/'Price data'!J176</f>
        <v>5.0632911392405153E-2</v>
      </c>
      <c r="J174" s="7">
        <f>('Price data'!K175-'Price data'!K176)/'Price data'!K176</f>
        <v>2.8735632183908288E-3</v>
      </c>
      <c r="K174" s="7">
        <f>('Price data'!L175-'Price data'!L176)/'Price data'!L176</f>
        <v>0</v>
      </c>
      <c r="L174" s="7">
        <f>('Price data'!O175-'Price data'!O176)/'Price data'!O176</f>
        <v>2.3883377019385068E-3</v>
      </c>
      <c r="M174" s="7">
        <f>'Price data'!P175/100</f>
        <v>2.07E-2</v>
      </c>
    </row>
    <row r="175" spans="1:13" x14ac:dyDescent="0.25">
      <c r="A175" s="1">
        <v>44439</v>
      </c>
      <c r="B175" s="7">
        <f>('Price data'!C176-'Price data'!C177)/'Price data'!C177</f>
        <v>-9.6153846153845778E-3</v>
      </c>
      <c r="C175" s="7">
        <f>('Price data'!D176-'Price data'!D177)/'Price data'!D177</f>
        <v>1.2320328542094456E-2</v>
      </c>
      <c r="D175" s="7">
        <f>('Price data'!E176-'Price data'!E177)/'Price data'!E177</f>
        <v>-4.6772684752104257E-3</v>
      </c>
      <c r="E175" s="7">
        <f>('Price data'!F176-'Price data'!F177)/'Price data'!F177</f>
        <v>0</v>
      </c>
      <c r="F175" s="7">
        <f>('Price data'!G176-'Price data'!G177)/'Price data'!G177</f>
        <v>2.1691973969631237E-3</v>
      </c>
      <c r="G175" s="7">
        <f>('Price data'!H176-'Price data'!H177)/'Price data'!H177</f>
        <v>-1.4227642276422764E-2</v>
      </c>
      <c r="H175" s="7">
        <f>('Price data'!I176-'Price data'!I177)/'Price data'!I177</f>
        <v>3.6363636363636473E-2</v>
      </c>
      <c r="I175" s="7">
        <f>('Price data'!J176-'Price data'!J177)/'Price data'!J177</f>
        <v>-8.3682008368201749E-3</v>
      </c>
      <c r="J175" s="7">
        <f>('Price data'!K176-'Price data'!K177)/'Price data'!K177</f>
        <v>3.84615384615394E-3</v>
      </c>
      <c r="K175" s="7">
        <f>('Price data'!L176-'Price data'!L177)/'Price data'!L177</f>
        <v>0</v>
      </c>
      <c r="L175" s="7">
        <f>('Price data'!O176-'Price data'!O177)/'Price data'!O177</f>
        <v>2.5072658002920829E-3</v>
      </c>
      <c r="M175" s="7">
        <f>'Price data'!P176/100</f>
        <v>2.0950000000000003E-2</v>
      </c>
    </row>
    <row r="176" spans="1:13" x14ac:dyDescent="0.25">
      <c r="A176" s="1">
        <v>44438</v>
      </c>
      <c r="B176" s="7">
        <f>('Price data'!C177-'Price data'!C178)/'Price data'!C178</f>
        <v>1.9607843137255002E-2</v>
      </c>
      <c r="C176" s="7">
        <f>('Price data'!D177-'Price data'!D178)/'Price data'!D178</f>
        <v>2.3109243697478993E-2</v>
      </c>
      <c r="D176" s="7">
        <f>('Price data'!E177-'Price data'!E178)/'Price data'!E178</f>
        <v>0</v>
      </c>
      <c r="E176" s="7">
        <f>('Price data'!F177-'Price data'!F178)/'Price data'!F178</f>
        <v>4.5977011494253966E-3</v>
      </c>
      <c r="F176" s="7">
        <f>('Price data'!G177-'Price data'!G178)/'Price data'!G178</f>
        <v>2.1739130434782609E-3</v>
      </c>
      <c r="G176" s="7">
        <f>('Price data'!H177-'Price data'!H178)/'Price data'!H178</f>
        <v>2.3933402705515087E-2</v>
      </c>
      <c r="H176" s="7">
        <f>('Price data'!I177-'Price data'!I178)/'Price data'!I178</f>
        <v>2.9962546816479325E-2</v>
      </c>
      <c r="I176" s="7">
        <f>('Price data'!J177-'Price data'!J178)/'Price data'!J178</f>
        <v>4.2016806722689542E-3</v>
      </c>
      <c r="J176" s="7">
        <f>('Price data'!K177-'Price data'!K178)/'Price data'!K178</f>
        <v>1.9267822736030379E-3</v>
      </c>
      <c r="K176" s="7">
        <f>('Price data'!L177-'Price data'!L178)/'Price data'!L178</f>
        <v>-7.3839662447257384E-3</v>
      </c>
      <c r="L176" s="7">
        <f>('Price data'!O177-'Price data'!O178)/'Price data'!O178</f>
        <v>1.1376789521778901E-2</v>
      </c>
      <c r="M176" s="7">
        <f>'Price data'!P177/100</f>
        <v>2.078E-2</v>
      </c>
    </row>
    <row r="177" spans="1:13" x14ac:dyDescent="0.25">
      <c r="A177" s="1">
        <v>44435</v>
      </c>
      <c r="B177" s="7">
        <f>('Price data'!C178-'Price data'!C179)/'Price data'!C179</f>
        <v>1.6366612111291159E-3</v>
      </c>
      <c r="C177" s="7">
        <f>('Price data'!D178-'Price data'!D179)/'Price data'!D179</f>
        <v>-2.0964360587002098E-3</v>
      </c>
      <c r="D177" s="7">
        <f>('Price data'!E178-'Price data'!E179)/'Price data'!E179</f>
        <v>2.8142589118198566E-3</v>
      </c>
      <c r="E177" s="7">
        <f>('Price data'!F178-'Price data'!F179)/'Price data'!F179</f>
        <v>0</v>
      </c>
      <c r="F177" s="7">
        <f>('Price data'!G178-'Price data'!G179)/'Price data'!G179</f>
        <v>6.5645514223194746E-3</v>
      </c>
      <c r="G177" s="7">
        <f>('Price data'!H178-'Price data'!H179)/'Price data'!H179</f>
        <v>-5.175983436853002E-3</v>
      </c>
      <c r="H177" s="7">
        <f>('Price data'!I178-'Price data'!I179)/'Price data'!I179</f>
        <v>1.5209125475285133E-2</v>
      </c>
      <c r="I177" s="7">
        <f>('Price data'!J178-'Price data'!J179)/'Price data'!J179</f>
        <v>4.8458149779735733E-2</v>
      </c>
      <c r="J177" s="7">
        <f>('Price data'!K178-'Price data'!K179)/'Price data'!K179</f>
        <v>9.6432015429129422E-4</v>
      </c>
      <c r="K177" s="7">
        <f>('Price data'!L178-'Price data'!L179)/'Price data'!L179</f>
        <v>1.8259935553168637E-2</v>
      </c>
      <c r="L177" s="7">
        <f>('Price data'!O178-'Price data'!O179)/'Price data'!O179</f>
        <v>9.2843089030989878E-3</v>
      </c>
      <c r="M177" s="7">
        <f>'Price data'!P178/100</f>
        <v>2.1010000000000001E-2</v>
      </c>
    </row>
    <row r="178" spans="1:13" x14ac:dyDescent="0.25">
      <c r="A178" s="1">
        <v>44434</v>
      </c>
      <c r="B178" s="7">
        <f>('Price data'!C179-'Price data'!C180)/'Price data'!C180</f>
        <v>-1.4516129032258008E-2</v>
      </c>
      <c r="C178" s="7">
        <f>('Price data'!D179-'Price data'!D180)/'Price data'!D180</f>
        <v>-1.4462809917355372E-2</v>
      </c>
      <c r="D178" s="7">
        <f>('Price data'!E179-'Price data'!E180)/'Price data'!E180</f>
        <v>-3.7383177570093052E-3</v>
      </c>
      <c r="E178" s="7">
        <f>('Price data'!F179-'Price data'!F180)/'Price data'!F180</f>
        <v>1.1507479861910081E-3</v>
      </c>
      <c r="F178" s="7">
        <f>('Price data'!G179-'Price data'!G180)/'Price data'!G180</f>
        <v>-5.4406964091403701E-3</v>
      </c>
      <c r="G178" s="7">
        <f>('Price data'!H179-'Price data'!H180)/'Price data'!H180</f>
        <v>-1.7293997965412006E-2</v>
      </c>
      <c r="H178" s="7">
        <f>('Price data'!I179-'Price data'!I180)/'Price data'!I180</f>
        <v>-1.8975332068310274E-3</v>
      </c>
      <c r="I178" s="7">
        <f>('Price data'!J179-'Price data'!J180)/'Price data'!J180</f>
        <v>8.888888888888823E-3</v>
      </c>
      <c r="J178" s="7">
        <f>('Price data'!K179-'Price data'!K180)/'Price data'!K180</f>
        <v>-1.7061611374407724E-2</v>
      </c>
      <c r="K178" s="7">
        <f>('Price data'!L179-'Price data'!L180)/'Price data'!L180</f>
        <v>-1.5856236786469344E-2</v>
      </c>
      <c r="L178" s="7">
        <f>('Price data'!O179-'Price data'!O180)/'Price data'!O180</f>
        <v>-6.4373257989386156E-3</v>
      </c>
      <c r="M178" s="7">
        <f>'Price data'!P179/100</f>
        <v>2.0840000000000001E-2</v>
      </c>
    </row>
    <row r="179" spans="1:13" x14ac:dyDescent="0.25">
      <c r="A179" s="1">
        <v>44433</v>
      </c>
      <c r="B179" s="7">
        <f>('Price data'!C180-'Price data'!C181)/'Price data'!C181</f>
        <v>1.3071895424836725E-2</v>
      </c>
      <c r="C179" s="7">
        <f>('Price data'!D180-'Price data'!D181)/'Price data'!D181</f>
        <v>1.3612565445026177E-2</v>
      </c>
      <c r="D179" s="7">
        <f>('Price data'!E180-'Price data'!E181)/'Price data'!E181</f>
        <v>-2.7958993476234553E-3</v>
      </c>
      <c r="E179" s="7">
        <f>('Price data'!F180-'Price data'!F181)/'Price data'!F181</f>
        <v>6.9524913093859421E-3</v>
      </c>
      <c r="F179" s="7">
        <f>('Price data'!G180-'Price data'!G181)/'Price data'!G181</f>
        <v>0</v>
      </c>
      <c r="G179" s="7">
        <f>('Price data'!H180-'Price data'!H181)/'Price data'!H181</f>
        <v>3.0612244897959182E-3</v>
      </c>
      <c r="H179" s="7">
        <f>('Price data'!I180-'Price data'!I181)/'Price data'!I181</f>
        <v>1.9011406844105538E-3</v>
      </c>
      <c r="I179" s="7">
        <f>('Price data'!J180-'Price data'!J181)/'Price data'!J181</f>
        <v>6.6350710900473966E-2</v>
      </c>
      <c r="J179" s="7">
        <f>('Price data'!K180-'Price data'!K181)/'Price data'!K181</f>
        <v>0</v>
      </c>
      <c r="K179" s="7">
        <f>('Price data'!L180-'Price data'!L181)/'Price data'!L181</f>
        <v>-8.385744234800839E-3</v>
      </c>
      <c r="L179" s="7">
        <f>('Price data'!O180-'Price data'!O181)/'Price data'!O181</f>
        <v>8.3234519611315155E-3</v>
      </c>
      <c r="M179" s="7">
        <f>'Price data'!P180/100</f>
        <v>2.0750000000000001E-2</v>
      </c>
    </row>
    <row r="180" spans="1:13" x14ac:dyDescent="0.25">
      <c r="A180" s="1">
        <v>44432</v>
      </c>
      <c r="B180" s="7">
        <f>('Price data'!C181-'Price data'!C182)/'Price data'!C182</f>
        <v>-3.4700315457413443E-2</v>
      </c>
      <c r="C180" s="7">
        <f>('Price data'!D181-'Price data'!D182)/'Price data'!D182</f>
        <v>5.263157894736842E-3</v>
      </c>
      <c r="D180" s="7">
        <f>('Price data'!E181-'Price data'!E182)/'Price data'!E182</f>
        <v>9.3283582089551229E-4</v>
      </c>
      <c r="E180" s="7">
        <f>('Price data'!F181-'Price data'!F182)/'Price data'!F182</f>
        <v>3.4883720930232076E-3</v>
      </c>
      <c r="F180" s="7">
        <f>('Price data'!G181-'Price data'!G182)/'Price data'!G182</f>
        <v>9.8901098901098897E-3</v>
      </c>
      <c r="G180" s="7">
        <f>('Price data'!H181-'Price data'!H182)/'Price data'!H182</f>
        <v>5.1282051282051282E-3</v>
      </c>
      <c r="H180" s="7">
        <f>('Price data'!I181-'Price data'!I182)/'Price data'!I182</f>
        <v>1.1538461538461544E-2</v>
      </c>
      <c r="I180" s="7">
        <f>('Price data'!J181-'Price data'!J182)/'Price data'!J182</f>
        <v>0</v>
      </c>
      <c r="J180" s="7">
        <f>('Price data'!K181-'Price data'!K182)/'Price data'!K182</f>
        <v>5.7197330791230227E-3</v>
      </c>
      <c r="K180" s="7">
        <f>('Price data'!L181-'Price data'!L182)/'Price data'!L182</f>
        <v>-8.3160083160083165E-3</v>
      </c>
      <c r="L180" s="7">
        <f>('Price data'!O181-'Price data'!O182)/'Price data'!O182</f>
        <v>-9.23887100995418E-5</v>
      </c>
      <c r="M180" s="7">
        <f>'Price data'!P181/100</f>
        <v>2.0809999999999999E-2</v>
      </c>
    </row>
    <row r="181" spans="1:13" x14ac:dyDescent="0.25">
      <c r="A181" s="1">
        <v>44431</v>
      </c>
      <c r="B181" s="7">
        <f>('Price data'!C182-'Price data'!C183)/'Price data'!C183</f>
        <v>1.4400000000000114E-2</v>
      </c>
      <c r="C181" s="7">
        <f>('Price data'!D182-'Price data'!D183)/'Price data'!D183</f>
        <v>-3.0612244897959183E-2</v>
      </c>
      <c r="D181" s="7">
        <f>('Price data'!E182-'Price data'!E183)/'Price data'!E183</f>
        <v>-8.3256244218317225E-3</v>
      </c>
      <c r="E181" s="7">
        <f>('Price data'!F182-'Price data'!F183)/'Price data'!F183</f>
        <v>-2.0501138952163898E-2</v>
      </c>
      <c r="F181" s="7">
        <f>('Price data'!G182-'Price data'!G183)/'Price data'!G183</f>
        <v>-1.9396551724137932E-2</v>
      </c>
      <c r="G181" s="7">
        <f>('Price data'!H182-'Price data'!H183)/'Price data'!H183</f>
        <v>-3.4653465346534656E-2</v>
      </c>
      <c r="H181" s="7">
        <f>('Price data'!I182-'Price data'!I183)/'Price data'!I183</f>
        <v>-2.6217228464419443E-2</v>
      </c>
      <c r="I181" s="7">
        <f>('Price data'!J182-'Price data'!J183)/'Price data'!J183</f>
        <v>-3.2110091743119282E-2</v>
      </c>
      <c r="J181" s="7">
        <f>('Price data'!K182-'Price data'!K183)/'Price data'!K183</f>
        <v>1.1571841851494794E-2</v>
      </c>
      <c r="K181" s="7">
        <f>('Price data'!L182-'Price data'!L183)/'Price data'!L183</f>
        <v>-1.5353121801432957E-2</v>
      </c>
      <c r="L181" s="7">
        <f>('Price data'!O182-'Price data'!O183)/'Price data'!O183</f>
        <v>-2.2994817327727044E-2</v>
      </c>
      <c r="M181" s="7">
        <f>'Price data'!P182/100</f>
        <v>2.0920000000000001E-2</v>
      </c>
    </row>
    <row r="182" spans="1:13" x14ac:dyDescent="0.25">
      <c r="A182" s="1">
        <v>44428</v>
      </c>
      <c r="B182" s="7">
        <f>('Price data'!C183-'Price data'!C184)/'Price data'!C184</f>
        <v>-3.1897926634768614E-3</v>
      </c>
      <c r="C182" s="7">
        <f>('Price data'!D183-'Price data'!D184)/'Price data'!D184</f>
        <v>-3.732809430255403E-2</v>
      </c>
      <c r="D182" s="7">
        <f>('Price data'!E183-'Price data'!E184)/'Price data'!E184</f>
        <v>-2.6126126126126015E-2</v>
      </c>
      <c r="E182" s="7">
        <f>('Price data'!F183-'Price data'!F184)/'Price data'!F184</f>
        <v>-2.7685492801772151E-2</v>
      </c>
      <c r="F182" s="7">
        <f>('Price data'!G183-'Price data'!G184)/'Price data'!G184</f>
        <v>-1.7989417989417989E-2</v>
      </c>
      <c r="G182" s="7">
        <f>('Price data'!H183-'Price data'!H184)/'Price data'!H184</f>
        <v>-4.716981132075472E-2</v>
      </c>
      <c r="H182" s="7">
        <f>('Price data'!I183-'Price data'!I184)/'Price data'!I184</f>
        <v>-2.9090909090909018E-2</v>
      </c>
      <c r="I182" s="7">
        <f>('Price data'!J183-'Price data'!J184)/'Price data'!J184</f>
        <v>-3.9647577092510961E-2</v>
      </c>
      <c r="J182" s="7">
        <f>('Price data'!K183-'Price data'!K184)/'Price data'!K184</f>
        <v>-1.1439466158246045E-2</v>
      </c>
      <c r="K182" s="7">
        <f>('Price data'!L183-'Price data'!L184)/'Price data'!L184</f>
        <v>-6.0576923076923077E-2</v>
      </c>
      <c r="L182" s="7">
        <f>('Price data'!O183-'Price data'!O184)/'Price data'!O184</f>
        <v>-3.3036331236134739E-2</v>
      </c>
      <c r="M182" s="7">
        <f>'Price data'!P183/100</f>
        <v>2.069E-2</v>
      </c>
    </row>
    <row r="183" spans="1:13" x14ac:dyDescent="0.25">
      <c r="A183" s="1">
        <v>44427</v>
      </c>
      <c r="B183" s="7">
        <f>('Price data'!C184-'Price data'!C185)/'Price data'!C185</f>
        <v>4.1528239202657823E-2</v>
      </c>
      <c r="C183" s="7">
        <f>('Price data'!D184-'Price data'!D185)/'Price data'!D185</f>
        <v>9.9206349206349201E-3</v>
      </c>
      <c r="D183" s="7">
        <f>('Price data'!E184-'Price data'!E185)/'Price data'!E185</f>
        <v>9.0909090909089916E-3</v>
      </c>
      <c r="E183" s="7">
        <f>('Price data'!F184-'Price data'!F185)/'Price data'!F185</f>
        <v>3.3333333333334541E-3</v>
      </c>
      <c r="F183" s="7">
        <f>('Price data'!G184-'Price data'!G185)/'Price data'!G185</f>
        <v>5.3191489361702126E-3</v>
      </c>
      <c r="G183" s="7">
        <f>('Price data'!H184-'Price data'!H185)/'Price data'!H185</f>
        <v>3.787878787878788E-3</v>
      </c>
      <c r="H183" s="7">
        <f>('Price data'!I184-'Price data'!I185)/'Price data'!I185</f>
        <v>5.4844606946983579E-3</v>
      </c>
      <c r="I183" s="7">
        <f>('Price data'!J184-'Price data'!J185)/'Price data'!J185</f>
        <v>-4.3859649122807501E-3</v>
      </c>
      <c r="J183" s="7">
        <f>('Price data'!K184-'Price data'!K185)/'Price data'!K185</f>
        <v>1.8446601941747607E-2</v>
      </c>
      <c r="K183" s="7">
        <f>('Price data'!L184-'Price data'!L185)/'Price data'!L185</f>
        <v>6.2308478038815118E-2</v>
      </c>
      <c r="L183" s="7">
        <f>('Price data'!O184-'Price data'!O185)/'Price data'!O185</f>
        <v>1.0220876746954204E-2</v>
      </c>
      <c r="M183" s="7">
        <f>'Price data'!P184/100</f>
        <v>2.1129999999999999E-2</v>
      </c>
    </row>
    <row r="184" spans="1:13" x14ac:dyDescent="0.25">
      <c r="A184" s="1">
        <v>44426</v>
      </c>
      <c r="B184" s="7">
        <f>('Price data'!C185-'Price data'!C186)/'Price data'!C186</f>
        <v>-1.7944535073409564E-2</v>
      </c>
      <c r="C184" s="7">
        <f>('Price data'!D185-'Price data'!D186)/'Price data'!D186</f>
        <v>0</v>
      </c>
      <c r="D184" s="7">
        <f>('Price data'!E185-'Price data'!E186)/'Price data'!E186</f>
        <v>-9.0090090090089118E-3</v>
      </c>
      <c r="E184" s="7">
        <f>('Price data'!F185-'Price data'!F186)/'Price data'!F186</f>
        <v>7.8387458006719535E-3</v>
      </c>
      <c r="F184" s="7">
        <f>('Price data'!G185-'Price data'!G186)/'Price data'!G186</f>
        <v>2.1321961620469083E-3</v>
      </c>
      <c r="G184" s="7">
        <f>('Price data'!H185-'Price data'!H186)/'Price data'!H186</f>
        <v>-9.3808630393996256E-3</v>
      </c>
      <c r="H184" s="7">
        <f>('Price data'!I185-'Price data'!I186)/'Price data'!I186</f>
        <v>2.0522388059701458E-2</v>
      </c>
      <c r="I184" s="7">
        <f>('Price data'!J185-'Price data'!J186)/'Price data'!J186</f>
        <v>4.4052863436123838E-3</v>
      </c>
      <c r="J184" s="7">
        <f>('Price data'!K185-'Price data'!K186)/'Price data'!K186</f>
        <v>-1.9379844961239859E-3</v>
      </c>
      <c r="K184" s="7">
        <f>('Price data'!L185-'Price data'!L186)/'Price data'!L186</f>
        <v>-1.0111223458038422E-2</v>
      </c>
      <c r="L184" s="7">
        <f>('Price data'!O185-'Price data'!O186)/'Price data'!O186</f>
        <v>-1.5772986376540535E-3</v>
      </c>
      <c r="M184" s="7">
        <f>'Price data'!P185/100</f>
        <v>2.1150000000000002E-2</v>
      </c>
    </row>
    <row r="185" spans="1:13" x14ac:dyDescent="0.25">
      <c r="A185" s="1">
        <v>44425</v>
      </c>
      <c r="B185" s="7">
        <f>('Price data'!C186-'Price data'!C187)/'Price data'!C187</f>
        <v>-1.288244766505631E-2</v>
      </c>
      <c r="C185" s="7">
        <f>('Price data'!D186-'Price data'!D187)/'Price data'!D187</f>
        <v>1.9211324570273004E-2</v>
      </c>
      <c r="D185" s="7">
        <f>('Price data'!E186-'Price data'!E187)/'Price data'!E187</f>
        <v>-4.3103448275862093E-2</v>
      </c>
      <c r="E185" s="7">
        <f>('Price data'!F186-'Price data'!F187)/'Price data'!F187</f>
        <v>-2.2346368715083489E-3</v>
      </c>
      <c r="F185" s="7">
        <f>('Price data'!G186-'Price data'!G187)/'Price data'!G187</f>
        <v>-8.4566596194503175E-3</v>
      </c>
      <c r="G185" s="7">
        <f>('Price data'!H186-'Price data'!H187)/'Price data'!H187</f>
        <v>-1.2962962962962963E-2</v>
      </c>
      <c r="H185" s="7">
        <f>('Price data'!I186-'Price data'!I187)/'Price data'!I187</f>
        <v>-1.1070110701107017E-2</v>
      </c>
      <c r="I185" s="7">
        <f>('Price data'!J186-'Price data'!J187)/'Price data'!J187</f>
        <v>-8.7336244541485683E-3</v>
      </c>
      <c r="J185" s="7">
        <f>('Price data'!K186-'Price data'!K187)/'Price data'!K187</f>
        <v>-5.7803468208092977E-3</v>
      </c>
      <c r="K185" s="7">
        <f>('Price data'!L186-'Price data'!L187)/'Price data'!L187</f>
        <v>5.9899285008067418E-3</v>
      </c>
      <c r="L185" s="7">
        <f>('Price data'!O186-'Price data'!O187)/'Price data'!O187</f>
        <v>-5.7405030051935271E-3</v>
      </c>
      <c r="M185" s="7">
        <f>'Price data'!P186/100</f>
        <v>2.0889999999999999E-2</v>
      </c>
    </row>
    <row r="186" spans="1:13" x14ac:dyDescent="0.25">
      <c r="A186" s="1">
        <v>44424</v>
      </c>
      <c r="B186" s="7">
        <f>('Price data'!C187-'Price data'!C188)/'Price data'!C188</f>
        <v>5.2542372881355902E-2</v>
      </c>
      <c r="C186" s="7">
        <f>('Price data'!D187-'Price data'!D188)/'Price data'!D188</f>
        <v>1.644398766700925E-2</v>
      </c>
      <c r="D186" s="7">
        <f>('Price data'!E187-'Price data'!E188)/'Price data'!E188</f>
        <v>-3.3333333333333444E-2</v>
      </c>
      <c r="E186" s="7">
        <f>('Price data'!F187-'Price data'!F188)/'Price data'!F188</f>
        <v>-4.4493882091213516E-3</v>
      </c>
      <c r="F186" s="7">
        <f>('Price data'!G187-'Price data'!G188)/'Price data'!G188</f>
        <v>6.3826575374497348E-3</v>
      </c>
      <c r="G186" s="7">
        <f>('Price data'!H187-'Price data'!H188)/'Price data'!H188</f>
        <v>3.4482758620689655E-2</v>
      </c>
      <c r="H186" s="7">
        <f>('Price data'!I187-'Price data'!I188)/'Price data'!I188</f>
        <v>-3.6764705882352511E-3</v>
      </c>
      <c r="I186" s="7">
        <f>('Price data'!J187-'Price data'!J188)/'Price data'!J188</f>
        <v>1.3274336283185988E-2</v>
      </c>
      <c r="J186" s="7">
        <f>('Price data'!K187-'Price data'!K188)/'Price data'!K188</f>
        <v>2.8985507246377059E-3</v>
      </c>
      <c r="K186" s="7">
        <f>('Price data'!L187-'Price data'!L188)/'Price data'!L188</f>
        <v>-2.705139765554422E-3</v>
      </c>
      <c r="L186" s="7">
        <f>('Price data'!O187-'Price data'!O188)/'Price data'!O188</f>
        <v>1.0250175011974564E-2</v>
      </c>
      <c r="M186" s="7">
        <f>'Price data'!P187/100</f>
        <v>2.086E-2</v>
      </c>
    </row>
    <row r="187" spans="1:13" x14ac:dyDescent="0.25">
      <c r="A187" s="1">
        <v>44421</v>
      </c>
      <c r="B187" s="7">
        <f>('Price data'!C188-'Price data'!C189)/'Price data'!C189</f>
        <v>2.2530329289428174E-2</v>
      </c>
      <c r="C187" s="7">
        <f>('Price data'!D188-'Price data'!D189)/'Price data'!D189</f>
        <v>5.1652892561983473E-3</v>
      </c>
      <c r="D187" s="7">
        <f>('Price data'!E188-'Price data'!E189)/'Price data'!E189</f>
        <v>2.5641025641025689E-2</v>
      </c>
      <c r="E187" s="7">
        <f>('Price data'!F188-'Price data'!F189)/'Price data'!F189</f>
        <v>-6.6298342541435545E-3</v>
      </c>
      <c r="F187" s="7">
        <f>('Price data'!G188-'Price data'!G189)/'Price data'!G189</f>
        <v>1.2793176972281413E-2</v>
      </c>
      <c r="G187" s="7">
        <f>('Price data'!H188-'Price data'!H189)/'Price data'!H189</f>
        <v>3.8461538461538464E-3</v>
      </c>
      <c r="H187" s="7">
        <f>('Price data'!I188-'Price data'!I189)/'Price data'!I189</f>
        <v>-1.627486437613021E-2</v>
      </c>
      <c r="I187" s="7">
        <f>('Price data'!J188-'Price data'!J189)/'Price data'!J189</f>
        <v>-4.4052863436123838E-3</v>
      </c>
      <c r="J187" s="7">
        <f>('Price data'!K188-'Price data'!K189)/'Price data'!K189</f>
        <v>-9.6525096525103466E-4</v>
      </c>
      <c r="K187" s="7">
        <f>('Price data'!L188-'Price data'!L189)/'Price data'!L189</f>
        <v>-1.800180018001909E-3</v>
      </c>
      <c r="L187" s="7">
        <f>('Price data'!O188-'Price data'!O189)/'Price data'!O189</f>
        <v>2.9562839510735009E-3</v>
      </c>
      <c r="M187" s="7">
        <f>'Price data'!P188/100</f>
        <v>2.1600000000000001E-2</v>
      </c>
    </row>
    <row r="188" spans="1:13" x14ac:dyDescent="0.25">
      <c r="A188" s="1">
        <v>44420</v>
      </c>
      <c r="B188" s="7">
        <f>('Price data'!C189-'Price data'!C190)/'Price data'!C190</f>
        <v>0</v>
      </c>
      <c r="C188" s="7">
        <f>('Price data'!D189-'Price data'!D190)/'Price data'!D190</f>
        <v>-1.1235955056179775E-2</v>
      </c>
      <c r="D188" s="7">
        <f>('Price data'!E189-'Price data'!E190)/'Price data'!E190</f>
        <v>8.6206896551724848E-3</v>
      </c>
      <c r="E188" s="7">
        <f>('Price data'!F189-'Price data'!F190)/'Price data'!F190</f>
        <v>-4.4004400440045052E-3</v>
      </c>
      <c r="F188" s="7">
        <f>('Price data'!G189-'Price data'!G190)/'Price data'!G190</f>
        <v>-2.3933402705514969E-2</v>
      </c>
      <c r="G188" s="7">
        <f>('Price data'!H189-'Price data'!H190)/'Price data'!H190</f>
        <v>-5.7361376673040155E-3</v>
      </c>
      <c r="H188" s="7">
        <f>('Price data'!I189-'Price data'!I190)/'Price data'!I190</f>
        <v>2.0295202952029488E-2</v>
      </c>
      <c r="I188" s="7">
        <f>('Price data'!J189-'Price data'!J190)/'Price data'!J190</f>
        <v>-8.7336244541485683E-3</v>
      </c>
      <c r="J188" s="7">
        <f>('Price data'!K189-'Price data'!K190)/'Price data'!K190</f>
        <v>-2.8873917228104187E-3</v>
      </c>
      <c r="K188" s="7">
        <f>('Price data'!L189-'Price data'!L190)/'Price data'!L190</f>
        <v>9.0090090090095534E-4</v>
      </c>
      <c r="L188" s="7">
        <f>('Price data'!O189-'Price data'!O190)/'Price data'!O190</f>
        <v>-3.4909669389228152E-3</v>
      </c>
      <c r="M188" s="7">
        <f>'Price data'!P189/100</f>
        <v>2.1059999999999999E-2</v>
      </c>
    </row>
    <row r="189" spans="1:13" x14ac:dyDescent="0.25">
      <c r="A189" s="1">
        <v>44419</v>
      </c>
      <c r="B189" s="7">
        <f>('Price data'!C190-'Price data'!C191)/'Price data'!C191</f>
        <v>-2.8619528619528687E-2</v>
      </c>
      <c r="C189" s="7">
        <f>('Price data'!D190-'Price data'!D191)/'Price data'!D191</f>
        <v>-9.1093117408906875E-3</v>
      </c>
      <c r="D189" s="7">
        <f>('Price data'!E190-'Price data'!E191)/'Price data'!E191</f>
        <v>-8.5470085470086173E-3</v>
      </c>
      <c r="E189" s="7">
        <f>('Price data'!F190-'Price data'!F191)/'Price data'!F191</f>
        <v>1.677852348993299E-2</v>
      </c>
      <c r="F189" s="7">
        <f>('Price data'!G190-'Price data'!G191)/'Price data'!G191</f>
        <v>-1.738241308793461E-2</v>
      </c>
      <c r="G189" s="7">
        <f>('Price data'!H190-'Price data'!H191)/'Price data'!H191</f>
        <v>0</v>
      </c>
      <c r="H189" s="7">
        <f>('Price data'!I190-'Price data'!I191)/'Price data'!I191</f>
        <v>1.4981273408239662E-2</v>
      </c>
      <c r="I189" s="7">
        <f>('Price data'!J190-'Price data'!J191)/'Price data'!J191</f>
        <v>1.7777777777777809E-2</v>
      </c>
      <c r="J189" s="7">
        <f>('Price data'!K190-'Price data'!K191)/'Price data'!K191</f>
        <v>-6.6921606118546199E-3</v>
      </c>
      <c r="K189" s="7">
        <f>('Price data'!L190-'Price data'!L191)/'Price data'!L191</f>
        <v>-1.7699115044247843E-2</v>
      </c>
      <c r="L189" s="7">
        <f>('Price data'!O190-'Price data'!O191)/'Price data'!O191</f>
        <v>-3.4056795578489168E-3</v>
      </c>
      <c r="M189" s="7">
        <f>'Price data'!P190/100</f>
        <v>2.1429999999999998E-2</v>
      </c>
    </row>
    <row r="190" spans="1:13" x14ac:dyDescent="0.25">
      <c r="A190" s="1">
        <v>44418</v>
      </c>
      <c r="B190" s="7">
        <f>('Price data'!C191-'Price data'!C192)/'Price data'!C192</f>
        <v>1.6863406408094369E-3</v>
      </c>
      <c r="C190" s="7">
        <f>('Price data'!D191-'Price data'!D192)/'Price data'!D192</f>
        <v>-6.0362173038229373E-3</v>
      </c>
      <c r="D190" s="7">
        <f>('Price data'!E191-'Price data'!E192)/'Price data'!E192</f>
        <v>-3.4071550255536254E-3</v>
      </c>
      <c r="E190" s="7">
        <f>('Price data'!F191-'Price data'!F192)/'Price data'!F192</f>
        <v>1.9384264538198307E-2</v>
      </c>
      <c r="F190" s="7">
        <f>('Price data'!G191-'Price data'!G192)/'Price data'!G192</f>
        <v>3.0769230769230682E-3</v>
      </c>
      <c r="G190" s="7">
        <f>('Price data'!H191-'Price data'!H192)/'Price data'!H192</f>
        <v>-3.8095238095238095E-3</v>
      </c>
      <c r="H190" s="7">
        <f>('Price data'!I191-'Price data'!I192)/'Price data'!I192</f>
        <v>-9.2764378478663798E-3</v>
      </c>
      <c r="I190" s="7">
        <f>('Price data'!J191-'Price data'!J192)/'Price data'!J192</f>
        <v>8.9686098654709525E-3</v>
      </c>
      <c r="J190" s="7">
        <f>('Price data'!K191-'Price data'!K192)/'Price data'!K192</f>
        <v>-1.3207547169811372E-2</v>
      </c>
      <c r="K190" s="7">
        <f>('Price data'!L191-'Price data'!L192)/'Price data'!L192</f>
        <v>-8.8417329796631019E-4</v>
      </c>
      <c r="L190" s="7">
        <f>('Price data'!O191-'Price data'!O192)/'Price data'!O192</f>
        <v>1.8899004309268336E-3</v>
      </c>
      <c r="M190" s="7">
        <f>'Price data'!P191/100</f>
        <v>2.1269999999999997E-2</v>
      </c>
    </row>
    <row r="191" spans="1:13" x14ac:dyDescent="0.25">
      <c r="A191" s="1">
        <v>44417</v>
      </c>
      <c r="B191" s="7">
        <f>('Price data'!C192-'Price data'!C193)/'Price data'!C193</f>
        <v>5.1418439716312041E-2</v>
      </c>
      <c r="C191" s="7">
        <f>('Price data'!D192-'Price data'!D193)/'Price data'!D193</f>
        <v>2.6859504132231406E-2</v>
      </c>
      <c r="D191" s="7">
        <f>('Price data'!E192-'Price data'!E193)/'Price data'!E193</f>
        <v>3.0728709394205442E-2</v>
      </c>
      <c r="E191" s="7">
        <f>('Price data'!F192-'Price data'!F193)/'Price data'!F193</f>
        <v>5.7339449541285335E-3</v>
      </c>
      <c r="F191" s="7">
        <f>('Price data'!G192-'Price data'!G193)/'Price data'!G193</f>
        <v>9.3167701863353762E-3</v>
      </c>
      <c r="G191" s="7">
        <f>('Price data'!H192-'Price data'!H193)/'Price data'!H193</f>
        <v>1.3513513513513514E-2</v>
      </c>
      <c r="H191" s="7">
        <f>('Price data'!I192-'Price data'!I193)/'Price data'!I193</f>
        <v>1.8587360594796009E-3</v>
      </c>
      <c r="I191" s="7">
        <f>('Price data'!J192-'Price data'!J193)/'Price data'!J193</f>
        <v>1.363636363636362E-2</v>
      </c>
      <c r="J191" s="7">
        <f>('Price data'!K192-'Price data'!K193)/'Price data'!K193</f>
        <v>-1.3953488372092964E-2</v>
      </c>
      <c r="K191" s="7">
        <f>('Price data'!L192-'Price data'!L193)/'Price data'!L193</f>
        <v>-1.7652250661960465E-3</v>
      </c>
      <c r="L191" s="7">
        <f>('Price data'!O192-'Price data'!O193)/'Price data'!O193</f>
        <v>1.3723955421372287E-2</v>
      </c>
      <c r="M191" s="7">
        <f>'Price data'!P192/100</f>
        <v>2.1419999999999998E-2</v>
      </c>
    </row>
    <row r="192" spans="1:13" x14ac:dyDescent="0.25">
      <c r="A192" s="1">
        <v>44414</v>
      </c>
      <c r="B192" s="7">
        <f>('Price data'!C193-'Price data'!C194)/'Price data'!C194</f>
        <v>-1.9130434782608622E-2</v>
      </c>
      <c r="C192" s="7">
        <f>('Price data'!D193-'Price data'!D194)/'Price data'!D194</f>
        <v>-8.1967213114754103E-3</v>
      </c>
      <c r="D192" s="7">
        <f>('Price data'!E193-'Price data'!E194)/'Price data'!E194</f>
        <v>1.9695613249776141E-2</v>
      </c>
      <c r="E192" s="7">
        <f>('Price data'!F193-'Price data'!F194)/'Price data'!F194</f>
        <v>6.9284064665126061E-3</v>
      </c>
      <c r="F192" s="7">
        <f>('Price data'!G193-'Price data'!G194)/'Price data'!G194</f>
        <v>0</v>
      </c>
      <c r="G192" s="7">
        <f>('Price data'!H193-'Price data'!H194)/'Price data'!H194</f>
        <v>-1.3333333333333334E-2</v>
      </c>
      <c r="H192" s="7">
        <f>('Price data'!I193-'Price data'!I194)/'Price data'!I194</f>
        <v>3.7313432835820457E-3</v>
      </c>
      <c r="I192" s="7">
        <f>('Price data'!J193-'Price data'!J194)/'Price data'!J194</f>
        <v>1.8518518518518552E-2</v>
      </c>
      <c r="J192" s="7">
        <f>('Price data'!K193-'Price data'!K194)/'Price data'!K194</f>
        <v>-4.6296296296296103E-3</v>
      </c>
      <c r="K192" s="7">
        <f>('Price data'!L193-'Price data'!L194)/'Price data'!L194</f>
        <v>-6.1403508771929226E-3</v>
      </c>
      <c r="L192" s="7">
        <f>('Price data'!O193-'Price data'!O194)/'Price data'!O194</f>
        <v>-3.0470811192448511E-3</v>
      </c>
      <c r="M192" s="7">
        <f>'Price data'!P193/100</f>
        <v>2.1179999999999997E-2</v>
      </c>
    </row>
    <row r="193" spans="1:13" x14ac:dyDescent="0.25">
      <c r="A193" s="1">
        <v>44413</v>
      </c>
      <c r="B193" s="7">
        <f>('Price data'!C194-'Price data'!C195)/'Price data'!C195</f>
        <v>1.2323943661971783E-2</v>
      </c>
      <c r="C193" s="7">
        <f>('Price data'!D194-'Price data'!D195)/'Price data'!D195</f>
        <v>2.736842105263158E-2</v>
      </c>
      <c r="D193" s="7">
        <f>('Price data'!E194-'Price data'!E195)/'Price data'!E195</f>
        <v>1.0859728506787385E-2</v>
      </c>
      <c r="E193" s="7">
        <f>('Price data'!F194-'Price data'!F195)/'Price data'!F195</f>
        <v>-5.7405281285879224E-3</v>
      </c>
      <c r="F193" s="7">
        <f>('Price data'!G194-'Price data'!G195)/'Price data'!G195</f>
        <v>1.0460251046025127E-2</v>
      </c>
      <c r="G193" s="7">
        <f>('Price data'!H194-'Price data'!H195)/'Price data'!H195</f>
        <v>9.6153846153846159E-3</v>
      </c>
      <c r="H193" s="7">
        <f>('Price data'!I194-'Price data'!I195)/'Price data'!I195</f>
        <v>-3.7174721189590643E-3</v>
      </c>
      <c r="I193" s="7">
        <f>('Price data'!J194-'Price data'!J195)/'Price data'!J195</f>
        <v>-4.6082949308756272E-3</v>
      </c>
      <c r="J193" s="7">
        <f>('Price data'!K194-'Price data'!K195)/'Price data'!K195</f>
        <v>4.6511627906976544E-3</v>
      </c>
      <c r="K193" s="7">
        <f>('Price data'!L194-'Price data'!L195)/'Price data'!L195</f>
        <v>0</v>
      </c>
      <c r="L193" s="7">
        <f>('Price data'!O194-'Price data'!O195)/'Price data'!O195</f>
        <v>8.0989556018400185E-3</v>
      </c>
      <c r="M193" s="7">
        <f>'Price data'!P194/100</f>
        <v>2.1489999999999999E-2</v>
      </c>
    </row>
    <row r="194" spans="1:13" x14ac:dyDescent="0.25">
      <c r="A194" s="1">
        <v>44412</v>
      </c>
      <c r="B194" s="7">
        <f>('Price data'!C195-'Price data'!C196)/'Price data'!C196</f>
        <v>5.3097345132743154E-3</v>
      </c>
      <c r="C194" s="7">
        <f>('Price data'!D195-'Price data'!D196)/'Price data'!D196</f>
        <v>5.2910052910052907E-3</v>
      </c>
      <c r="D194" s="7">
        <f>('Price data'!E195-'Price data'!E196)/'Price data'!E196</f>
        <v>-3.6068530207393657E-3</v>
      </c>
      <c r="E194" s="7">
        <f>('Price data'!F195-'Price data'!F196)/'Price data'!F196</f>
        <v>0</v>
      </c>
      <c r="F194" s="7">
        <f>('Price data'!G195-'Price data'!G196)/'Price data'!G196</f>
        <v>-2.0876826722337634E-3</v>
      </c>
      <c r="G194" s="7">
        <f>('Price data'!H195-'Price data'!H196)/'Price data'!H196</f>
        <v>3.8610038610038611E-3</v>
      </c>
      <c r="H194" s="7">
        <f>('Price data'!I195-'Price data'!I196)/'Price data'!I196</f>
        <v>2.0872865275142281E-2</v>
      </c>
      <c r="I194" s="7">
        <f>('Price data'!J195-'Price data'!J196)/'Price data'!J196</f>
        <v>4.6296296296296814E-3</v>
      </c>
      <c r="J194" s="7">
        <f>('Price data'!K195-'Price data'!K196)/'Price data'!K196</f>
        <v>1.8957345971563899E-2</v>
      </c>
      <c r="K194" s="7">
        <f>('Price data'!L195-'Price data'!L196)/'Price data'!L196</f>
        <v>-4.3668122270742139E-3</v>
      </c>
      <c r="L194" s="7">
        <f>('Price data'!O195-'Price data'!O196)/'Price data'!O196</f>
        <v>1.7261565248716298E-3</v>
      </c>
      <c r="M194" s="7">
        <f>'Price data'!P195/100</f>
        <v>2.1720000000000003E-2</v>
      </c>
    </row>
    <row r="195" spans="1:13" x14ac:dyDescent="0.25">
      <c r="A195" s="1">
        <v>44411</v>
      </c>
      <c r="B195" s="7">
        <f>('Price data'!C196-'Price data'!C197)/'Price data'!C197</f>
        <v>2.7272727272727164E-2</v>
      </c>
      <c r="C195" s="7">
        <f>('Price data'!D196-'Price data'!D197)/'Price data'!D197</f>
        <v>0</v>
      </c>
      <c r="D195" s="7">
        <f>('Price data'!E196-'Price data'!E197)/'Price data'!E197</f>
        <v>2.5901942645698322E-2</v>
      </c>
      <c r="E195" s="7">
        <f>('Price data'!F196-'Price data'!F197)/'Price data'!F197</f>
        <v>6.9364161849713507E-3</v>
      </c>
      <c r="F195" s="7">
        <f>('Price data'!G196-'Price data'!G197)/'Price data'!G197</f>
        <v>2.0920502092049635E-3</v>
      </c>
      <c r="G195" s="7">
        <f>('Price data'!H196-'Price data'!H197)/'Price data'!H197</f>
        <v>1.968503937007874E-2</v>
      </c>
      <c r="H195" s="7">
        <f>('Price data'!I196-'Price data'!I197)/'Price data'!I197</f>
        <v>7.6481835564052632E-3</v>
      </c>
      <c r="I195" s="7">
        <f>('Price data'!J196-'Price data'!J197)/'Price data'!J197</f>
        <v>4.6511627906975538E-3</v>
      </c>
      <c r="J195" s="7">
        <f>('Price data'!K196-'Price data'!K197)/'Price data'!K197</f>
        <v>8.6042065009560957E-3</v>
      </c>
      <c r="K195" s="7">
        <f>('Price data'!L196-'Price data'!L197)/'Price data'!L197</f>
        <v>6.5116279069767413E-2</v>
      </c>
      <c r="L195" s="7">
        <f>('Price data'!O196-'Price data'!O197)/'Price data'!O197</f>
        <v>1.3863736665094144E-2</v>
      </c>
      <c r="M195" s="7">
        <f>'Price data'!P196/100</f>
        <v>2.1049999999999999E-2</v>
      </c>
    </row>
    <row r="196" spans="1:13" x14ac:dyDescent="0.25">
      <c r="A196" s="1">
        <v>44410</v>
      </c>
      <c r="B196" s="7">
        <f>('Price data'!C197-'Price data'!C198)/'Price data'!C198</f>
        <v>7.3260073260074917E-3</v>
      </c>
      <c r="C196" s="7">
        <f>('Price data'!D197-'Price data'!D198)/'Price data'!D198</f>
        <v>-1.0570824524312897E-3</v>
      </c>
      <c r="D196" s="7">
        <f>('Price data'!E197-'Price data'!E198)/'Price data'!E198</f>
        <v>-1.8467220683286963E-3</v>
      </c>
      <c r="E196" s="7">
        <f>('Price data'!F197-'Price data'!F198)/'Price data'!F198</f>
        <v>4.6457607433214795E-3</v>
      </c>
      <c r="F196" s="7">
        <f>('Price data'!G197-'Price data'!G198)/'Price data'!G198</f>
        <v>1.7021276595744685E-2</v>
      </c>
      <c r="G196" s="7">
        <f>('Price data'!H197-'Price data'!H198)/'Price data'!H198</f>
        <v>-5.8708414872798431E-3</v>
      </c>
      <c r="H196" s="7">
        <f>('Price data'!I197-'Price data'!I198)/'Price data'!I198</f>
        <v>2.3483365949119386E-2</v>
      </c>
      <c r="I196" s="7">
        <f>('Price data'!J197-'Price data'!J198)/'Price data'!J198</f>
        <v>4.6728971962617339E-3</v>
      </c>
      <c r="J196" s="7">
        <f>('Price data'!K197-'Price data'!K198)/'Price data'!K198</f>
        <v>5.7692307692308181E-3</v>
      </c>
      <c r="K196" s="7">
        <f>('Price data'!L197-'Price data'!L198)/'Price data'!L198</f>
        <v>2.7985074626865835E-3</v>
      </c>
      <c r="L196" s="7">
        <f>('Price data'!O197-'Price data'!O198)/'Price data'!O198</f>
        <v>3.1830846150910828E-3</v>
      </c>
      <c r="M196" s="7">
        <f>'Price data'!P197/100</f>
        <v>2.2120000000000001E-2</v>
      </c>
    </row>
    <row r="197" spans="1:13" x14ac:dyDescent="0.25">
      <c r="A197" s="1">
        <v>44407</v>
      </c>
      <c r="B197" s="7">
        <f>('Price data'!C198-'Price data'!C199)/'Price data'!C199</f>
        <v>1.1111111111111068E-2</v>
      </c>
      <c r="C197" s="7">
        <f>('Price data'!D198-'Price data'!D199)/'Price data'!D199</f>
        <v>4.246284501061571E-3</v>
      </c>
      <c r="D197" s="7">
        <f>('Price data'!E198-'Price data'!E199)/'Price data'!E199</f>
        <v>3.7071362372568563E-3</v>
      </c>
      <c r="E197" s="7">
        <f>('Price data'!F198-'Price data'!F199)/'Price data'!F199</f>
        <v>-8.0645161290321468E-3</v>
      </c>
      <c r="F197" s="7">
        <f>('Price data'!G198-'Price data'!G199)/'Price data'!G199</f>
        <v>6.4239828693789967E-3</v>
      </c>
      <c r="G197" s="7">
        <f>('Price data'!H198-'Price data'!H199)/'Price data'!H199</f>
        <v>9.881422924901186E-3</v>
      </c>
      <c r="H197" s="7">
        <f>('Price data'!I198-'Price data'!I199)/'Price data'!I199</f>
        <v>1.3888888888888945E-2</v>
      </c>
      <c r="I197" s="7">
        <f>('Price data'!J198-'Price data'!J199)/'Price data'!J199</f>
        <v>4.6948356807512259E-3</v>
      </c>
      <c r="J197" s="7">
        <f>('Price data'!K198-'Price data'!K199)/'Price data'!K199</f>
        <v>0</v>
      </c>
      <c r="K197" s="7">
        <f>('Price data'!L198-'Price data'!L199)/'Price data'!L199</f>
        <v>1.9980970504281596E-2</v>
      </c>
      <c r="L197" s="7">
        <f>('Price data'!O198-'Price data'!O199)/'Price data'!O199</f>
        <v>1.2716450216450252E-2</v>
      </c>
      <c r="M197" s="7">
        <f>'Price data'!P198/100</f>
        <v>2.1530000000000001E-2</v>
      </c>
    </row>
    <row r="198" spans="1:13" x14ac:dyDescent="0.25">
      <c r="A198" s="1">
        <v>44406</v>
      </c>
      <c r="B198" s="7">
        <f>('Price data'!C199-'Price data'!C200)/'Price data'!C200</f>
        <v>3.0534351145038045E-2</v>
      </c>
      <c r="C198" s="7">
        <f>('Price data'!D199-'Price data'!D200)/'Price data'!D200</f>
        <v>8.5653104925053538E-3</v>
      </c>
      <c r="D198" s="7">
        <f>('Price data'!E199-'Price data'!E200)/'Price data'!E200</f>
        <v>1.3145539906103142E-2</v>
      </c>
      <c r="E198" s="7">
        <f>('Price data'!F199-'Price data'!F200)/'Price data'!F200</f>
        <v>-1.1507479861910081E-3</v>
      </c>
      <c r="F198" s="7">
        <f>('Price data'!G199-'Price data'!G200)/'Price data'!G200</f>
        <v>1.5217391304347889E-2</v>
      </c>
      <c r="G198" s="7">
        <f>('Price data'!H199-'Price data'!H200)/'Price data'!H200</f>
        <v>1.8108651911468814E-2</v>
      </c>
      <c r="H198" s="7">
        <f>('Price data'!I199-'Price data'!I200)/'Price data'!I200</f>
        <v>3.9840637450198734E-3</v>
      </c>
      <c r="I198" s="7">
        <f>('Price data'!J199-'Price data'!J200)/'Price data'!J200</f>
        <v>4.7169811320753492E-3</v>
      </c>
      <c r="J198" s="7">
        <f>('Price data'!K199-'Price data'!K200)/'Price data'!K200</f>
        <v>-9.6061479346788855E-4</v>
      </c>
      <c r="K198" s="7">
        <f>('Price data'!L199-'Price data'!L200)/'Price data'!L200</f>
        <v>-9.5057034220522507E-4</v>
      </c>
      <c r="L198" s="7">
        <f>('Price data'!O199-'Price data'!O200)/'Price data'!O200</f>
        <v>1.2943691418637956E-2</v>
      </c>
      <c r="M198" s="7">
        <f>'Price data'!P199/100</f>
        <v>2.1190000000000001E-2</v>
      </c>
    </row>
    <row r="199" spans="1:13" x14ac:dyDescent="0.25">
      <c r="A199" s="1">
        <v>44405</v>
      </c>
      <c r="B199" s="7">
        <f>('Price data'!C200-'Price data'!C201)/'Price data'!C201</f>
        <v>7.6923076923078671E-3</v>
      </c>
      <c r="C199" s="7">
        <f>('Price data'!D200-'Price data'!D201)/'Price data'!D201</f>
        <v>1.0822510822510822E-2</v>
      </c>
      <c r="D199" s="7">
        <f>('Price data'!E200-'Price data'!E201)/'Price data'!E201</f>
        <v>-1.2059369202226215E-2</v>
      </c>
      <c r="E199" s="7">
        <f>('Price data'!F200-'Price data'!F201)/'Price data'!F201</f>
        <v>-6.8571428571427631E-3</v>
      </c>
      <c r="F199" s="7">
        <f>('Price data'!G200-'Price data'!G201)/'Price data'!G201</f>
        <v>-1.2875536480686659E-2</v>
      </c>
      <c r="G199" s="7">
        <f>('Price data'!H200-'Price data'!H201)/'Price data'!H201</f>
        <v>-1.0050251256281408E-3</v>
      </c>
      <c r="H199" s="7">
        <f>('Price data'!I200-'Price data'!I201)/'Price data'!I201</f>
        <v>-5.9405940594059441E-3</v>
      </c>
      <c r="I199" s="7">
        <f>('Price data'!J200-'Price data'!J201)/'Price data'!J201</f>
        <v>-1.8518518518518382E-2</v>
      </c>
      <c r="J199" s="7">
        <f>('Price data'!K200-'Price data'!K201)/'Price data'!K201</f>
        <v>-2.2535211267605645E-2</v>
      </c>
      <c r="K199" s="7">
        <f>('Price data'!L200-'Price data'!L201)/'Price data'!L201</f>
        <v>8.6289549376796643E-3</v>
      </c>
      <c r="L199" s="7">
        <f>('Price data'!O200-'Price data'!O201)/'Price data'!O201</f>
        <v>1.0963795979409417E-4</v>
      </c>
      <c r="M199" s="7">
        <f>'Price data'!P200/100</f>
        <v>2.1520000000000001E-2</v>
      </c>
    </row>
    <row r="200" spans="1:13" x14ac:dyDescent="0.25">
      <c r="A200" s="1">
        <v>44404</v>
      </c>
      <c r="B200" s="7">
        <f>('Price data'!C201-'Price data'!C202)/'Price data'!C202</f>
        <v>2.3622047244094609E-2</v>
      </c>
      <c r="C200" s="7">
        <f>('Price data'!D201-'Price data'!D202)/'Price data'!D202</f>
        <v>1.3157894736842105E-2</v>
      </c>
      <c r="D200" s="7">
        <f>('Price data'!E201-'Price data'!E202)/'Price data'!E202</f>
        <v>-1.6423357664233744E-2</v>
      </c>
      <c r="E200" s="7">
        <f>('Price data'!F201-'Price data'!F202)/'Price data'!F202</f>
        <v>-1.5748031496063113E-2</v>
      </c>
      <c r="F200" s="7">
        <f>('Price data'!G201-'Price data'!G202)/'Price data'!G202</f>
        <v>-5.3361792956244224E-3</v>
      </c>
      <c r="G200" s="7">
        <f>('Price data'!H201-'Price data'!H202)/'Price data'!H202</f>
        <v>1.5306122448979591E-2</v>
      </c>
      <c r="H200" s="7">
        <f>('Price data'!I201-'Price data'!I202)/'Price data'!I202</f>
        <v>-1.9762845849801412E-3</v>
      </c>
      <c r="I200" s="7">
        <f>('Price data'!J201-'Price data'!J202)/'Price data'!J202</f>
        <v>2.8571428571428536E-2</v>
      </c>
      <c r="J200" s="7">
        <f>('Price data'!K201-'Price data'!K202)/'Price data'!K202</f>
        <v>-9.3023255813953088E-3</v>
      </c>
      <c r="K200" s="7">
        <f>('Price data'!L201-'Price data'!L202)/'Price data'!L202</f>
        <v>9.5969289827261086E-4</v>
      </c>
      <c r="L200" s="7">
        <f>('Price data'!O201-'Price data'!O202)/'Price data'!O202</f>
        <v>3.3157592853046078E-3</v>
      </c>
      <c r="M200" s="7">
        <f>'Price data'!P201/100</f>
        <v>2.1160000000000002E-2</v>
      </c>
    </row>
    <row r="201" spans="1:13" x14ac:dyDescent="0.25">
      <c r="A201" s="1">
        <v>44403</v>
      </c>
      <c r="B201" s="7">
        <f>('Price data'!C202-'Price data'!C203)/'Price data'!C203</f>
        <v>3.9525691699602485E-3</v>
      </c>
      <c r="C201" s="7">
        <f>('Price data'!D202-'Price data'!D203)/'Price data'!D203</f>
        <v>-4.3668122270742356E-3</v>
      </c>
      <c r="D201" s="7">
        <f>('Price data'!E202-'Price data'!E203)/'Price data'!E203</f>
        <v>1.8587360594795512E-2</v>
      </c>
      <c r="E201" s="7">
        <f>('Price data'!F202-'Price data'!F203)/'Price data'!F203</f>
        <v>1.4840182648401791E-2</v>
      </c>
      <c r="F201" s="7">
        <f>('Price data'!G202-'Price data'!G203)/'Price data'!G203</f>
        <v>3.5359116022099457E-2</v>
      </c>
      <c r="G201" s="7">
        <f>('Price data'!H202-'Price data'!H203)/'Price data'!H203</f>
        <v>-1.0101010101010102E-2</v>
      </c>
      <c r="H201" s="7">
        <f>('Price data'!I202-'Price data'!I203)/'Price data'!I203</f>
        <v>3.9682539682539221E-3</v>
      </c>
      <c r="I201" s="7">
        <f>('Price data'!J202-'Price data'!J203)/'Price data'!J203</f>
        <v>0</v>
      </c>
      <c r="J201" s="7">
        <f>('Price data'!K202-'Price data'!K203)/'Price data'!K203</f>
        <v>4.3689320388349516E-2</v>
      </c>
      <c r="K201" s="7">
        <f>('Price data'!L202-'Price data'!L203)/'Price data'!L203</f>
        <v>1.923076923076882E-3</v>
      </c>
      <c r="L201" s="7">
        <f>('Price data'!O202-'Price data'!O203)/'Price data'!O203</f>
        <v>3.0579352631953131E-3</v>
      </c>
      <c r="M201" s="7">
        <f>'Price data'!P202/100</f>
        <v>2.1139999999999999E-2</v>
      </c>
    </row>
    <row r="202" spans="1:13" x14ac:dyDescent="0.25">
      <c r="A202" s="1">
        <v>44400</v>
      </c>
      <c r="B202" s="7">
        <f>('Price data'!C203-'Price data'!C204)/'Price data'!C204</f>
        <v>-3.0651340996168661E-2</v>
      </c>
      <c r="C202" s="7">
        <f>('Price data'!D203-'Price data'!D204)/'Price data'!D204</f>
        <v>-2.9661016949152543E-2</v>
      </c>
      <c r="D202" s="7">
        <f>('Price data'!E203-'Price data'!E204)/'Price data'!E204</f>
        <v>-3.063063063063047E-2</v>
      </c>
      <c r="E202" s="7">
        <f>('Price data'!F203-'Price data'!F204)/'Price data'!F204</f>
        <v>9.2165898617511972E-3</v>
      </c>
      <c r="F202" s="7">
        <f>('Price data'!G203-'Price data'!G204)/'Price data'!G204</f>
        <v>1.2304250559284191E-2</v>
      </c>
      <c r="G202" s="7">
        <f>('Price data'!H203-'Price data'!H204)/'Price data'!H204</f>
        <v>-3.131115459882583E-2</v>
      </c>
      <c r="H202" s="7">
        <f>('Price data'!I203-'Price data'!I204)/'Price data'!I204</f>
        <v>-7.874015748031548E-3</v>
      </c>
      <c r="I202" s="7">
        <f>('Price data'!J203-'Price data'!J204)/'Price data'!J204</f>
        <v>1.4492753623188387E-2</v>
      </c>
      <c r="J202" s="7">
        <f>('Price data'!K203-'Price data'!K204)/'Price data'!K204</f>
        <v>-1.811248808388945E-2</v>
      </c>
      <c r="K202" s="7">
        <f>('Price data'!L203-'Price data'!L204)/'Price data'!L204</f>
        <v>-2.0715630885122429E-2</v>
      </c>
      <c r="L202" s="7">
        <f>('Price data'!O203-'Price data'!O204)/'Price data'!O204</f>
        <v>-1.9201187319795733E-2</v>
      </c>
      <c r="M202" s="7">
        <f>'Price data'!P203/100</f>
        <v>2.1269999999999997E-2</v>
      </c>
    </row>
    <row r="203" spans="1:13" x14ac:dyDescent="0.25">
      <c r="A203" s="1">
        <v>44399</v>
      </c>
      <c r="B203" s="7">
        <f>('Price data'!C204-'Price data'!C205)/'Price data'!C205</f>
        <v>1.359223300970889E-2</v>
      </c>
      <c r="C203" s="7">
        <f>('Price data'!D204-'Price data'!D205)/'Price data'!D205</f>
        <v>9.6256684491978616E-3</v>
      </c>
      <c r="D203" s="7">
        <f>('Price data'!E204-'Price data'!E205)/'Price data'!E205</f>
        <v>2.7777777777777651E-2</v>
      </c>
      <c r="E203" s="7">
        <f>('Price data'!F204-'Price data'!F205)/'Price data'!F205</f>
        <v>1.7584994138335398E-2</v>
      </c>
      <c r="F203" s="7">
        <f>('Price data'!G204-'Price data'!G205)/'Price data'!G205</f>
        <v>3.2332563510392577E-2</v>
      </c>
      <c r="G203" s="7">
        <f>('Price data'!H204-'Price data'!H205)/'Price data'!H205</f>
        <v>1.5904572564612324E-2</v>
      </c>
      <c r="H203" s="7">
        <f>('Price data'!I204-'Price data'!I205)/'Price data'!I205</f>
        <v>2.6262626262626328E-2</v>
      </c>
      <c r="I203" s="7">
        <f>('Price data'!J204-'Price data'!J205)/'Price data'!J205</f>
        <v>9.7560975609755369E-3</v>
      </c>
      <c r="J203" s="7">
        <f>('Price data'!K204-'Price data'!K205)/'Price data'!K205</f>
        <v>1.7458777885547973E-2</v>
      </c>
      <c r="K203" s="7">
        <f>('Price data'!L204-'Price data'!L205)/'Price data'!L205</f>
        <v>2.1153846153846172E-2</v>
      </c>
      <c r="L203" s="7">
        <f>('Price data'!O204-'Price data'!O205)/'Price data'!O205</f>
        <v>1.8004548351812737E-2</v>
      </c>
      <c r="M203" s="7">
        <f>'Price data'!P204/100</f>
        <v>2.1190000000000001E-2</v>
      </c>
    </row>
    <row r="204" spans="1:13" x14ac:dyDescent="0.25">
      <c r="A204" s="1">
        <v>44398</v>
      </c>
      <c r="B204" s="7">
        <f>('Price data'!C205-'Price data'!C206)/'Price data'!C206</f>
        <v>-2.2770398481973545E-2</v>
      </c>
      <c r="C204" s="7">
        <f>('Price data'!D205-'Price data'!D206)/'Price data'!D206</f>
        <v>-1.1627906976744186E-2</v>
      </c>
      <c r="D204" s="7">
        <f>('Price data'!E205-'Price data'!E206)/'Price data'!E206</f>
        <v>1.313320825515951E-2</v>
      </c>
      <c r="E204" s="7">
        <f>('Price data'!F205-'Price data'!F206)/'Price data'!F206</f>
        <v>-6.9848661233993803E-3</v>
      </c>
      <c r="F204" s="7">
        <f>('Price data'!G205-'Price data'!G206)/'Price data'!G206</f>
        <v>-2.3041474654378943E-3</v>
      </c>
      <c r="G204" s="7">
        <f>('Price data'!H205-'Price data'!H206)/'Price data'!H206</f>
        <v>1.6161616161616162E-2</v>
      </c>
      <c r="H204" s="7">
        <f>('Price data'!I205-'Price data'!I206)/'Price data'!I206</f>
        <v>-8.0160320641283096E-3</v>
      </c>
      <c r="I204" s="7">
        <f>('Price data'!J205-'Price data'!J206)/'Price data'!J206</f>
        <v>-4.8543689320387096E-3</v>
      </c>
      <c r="J204" s="7">
        <f>('Price data'!K205-'Price data'!K206)/'Price data'!K206</f>
        <v>-3.8647342995168183E-3</v>
      </c>
      <c r="K204" s="7">
        <f>('Price data'!L205-'Price data'!L206)/'Price data'!L206</f>
        <v>9.7087378640776205E-3</v>
      </c>
      <c r="L204" s="7">
        <f>('Price data'!O205-'Price data'!O206)/'Price data'!O206</f>
        <v>-1.9634176032168635E-3</v>
      </c>
      <c r="M204" s="7">
        <f>'Price data'!P205/100</f>
        <v>2.1230000000000002E-2</v>
      </c>
    </row>
    <row r="205" spans="1:13" x14ac:dyDescent="0.25">
      <c r="A205" s="1">
        <v>44397</v>
      </c>
      <c r="B205" s="7">
        <f>('Price data'!C206-'Price data'!C207)/'Price data'!C207</f>
        <v>6.896551724137924E-2</v>
      </c>
      <c r="C205" s="7">
        <f>('Price data'!D206-'Price data'!D207)/'Price data'!D207</f>
        <v>6.772009029345373E-2</v>
      </c>
      <c r="D205" s="7">
        <f>('Price data'!E206-'Price data'!E207)/'Price data'!E207</f>
        <v>2.205177372962602E-2</v>
      </c>
      <c r="E205" s="7">
        <f>('Price data'!F206-'Price data'!F207)/'Price data'!F207</f>
        <v>1.0588235294117678E-2</v>
      </c>
      <c r="F205" s="7">
        <f>('Price data'!G206-'Price data'!G207)/'Price data'!G207</f>
        <v>2.4793388429752171E-2</v>
      </c>
      <c r="G205" s="7">
        <f>('Price data'!H206-'Price data'!H207)/'Price data'!H207</f>
        <v>3.125E-2</v>
      </c>
      <c r="H205" s="7">
        <f>('Price data'!I206-'Price data'!I207)/'Price data'!I207</f>
        <v>3.9583333333333408E-2</v>
      </c>
      <c r="I205" s="7">
        <f>('Price data'!J206-'Price data'!J207)/'Price data'!J207</f>
        <v>1.9801980198019653E-2</v>
      </c>
      <c r="J205" s="7">
        <f>('Price data'!K206-'Price data'!K207)/'Price data'!K207</f>
        <v>4.8543689320388146E-3</v>
      </c>
      <c r="K205" s="7">
        <f>('Price data'!L206-'Price data'!L207)/'Price data'!L207</f>
        <v>9.718172983479693E-4</v>
      </c>
      <c r="L205" s="7">
        <f>('Price data'!O206-'Price data'!O207)/'Price data'!O207</f>
        <v>2.3948339780138456E-2</v>
      </c>
      <c r="M205" s="7">
        <f>'Price data'!P206/100</f>
        <v>2.1320000000000002E-2</v>
      </c>
    </row>
    <row r="206" spans="1:13" x14ac:dyDescent="0.25">
      <c r="A206" s="1">
        <v>44396</v>
      </c>
      <c r="B206" s="7">
        <f>('Price data'!C207-'Price data'!C208)/'Price data'!C208</f>
        <v>-6.6287878787878729E-2</v>
      </c>
      <c r="C206" s="7">
        <f>('Price data'!D207-'Price data'!D208)/'Price data'!D208</f>
        <v>-5.2406417112299465E-2</v>
      </c>
      <c r="D206" s="7">
        <f>('Price data'!E207-'Price data'!E208)/'Price data'!E208</f>
        <v>-4.3119266055045756E-2</v>
      </c>
      <c r="E206" s="7">
        <f>('Price data'!F207-'Price data'!F208)/'Price data'!F208</f>
        <v>-1.0477299185098982E-2</v>
      </c>
      <c r="F206" s="7">
        <f>('Price data'!G207-'Price data'!G208)/'Price data'!G208</f>
        <v>-2.4193548387096874E-2</v>
      </c>
      <c r="G206" s="7">
        <f>('Price data'!H207-'Price data'!H208)/'Price data'!H208</f>
        <v>-6.9767441860465115E-2</v>
      </c>
      <c r="H206" s="7">
        <f>('Price data'!I207-'Price data'!I208)/'Price data'!I208</f>
        <v>-5.882352941176474E-2</v>
      </c>
      <c r="I206" s="7">
        <f>('Price data'!J207-'Price data'!J208)/'Price data'!J208</f>
        <v>-4.7169811320754713E-2</v>
      </c>
      <c r="J206" s="7">
        <f>('Price data'!K207-'Price data'!K208)/'Price data'!K208</f>
        <v>-1.5296367112810716E-2</v>
      </c>
      <c r="K206" s="7">
        <f>('Price data'!L207-'Price data'!L208)/'Price data'!L208</f>
        <v>-2.7410207939508463E-2</v>
      </c>
      <c r="L206" s="7">
        <f>('Price data'!O207-'Price data'!O208)/'Price data'!O208</f>
        <v>-4.2945871270135653E-2</v>
      </c>
      <c r="M206" s="7">
        <f>'Price data'!P207/100</f>
        <v>2.1330000000000002E-2</v>
      </c>
    </row>
    <row r="207" spans="1:13" x14ac:dyDescent="0.25">
      <c r="A207" s="1">
        <v>44393</v>
      </c>
      <c r="B207" s="7">
        <f>('Price data'!C208-'Price data'!C209)/'Price data'!C209</f>
        <v>-1.6759776536312783E-2</v>
      </c>
      <c r="C207" s="7">
        <f>('Price data'!D208-'Price data'!D209)/'Price data'!D209</f>
        <v>5.3763440860215058E-3</v>
      </c>
      <c r="D207" s="7">
        <f>('Price data'!E208-'Price data'!E209)/'Price data'!E209</f>
        <v>-1.178603807796922E-2</v>
      </c>
      <c r="E207" s="7">
        <f>('Price data'!F208-'Price data'!F209)/'Price data'!F209</f>
        <v>8.2159624413144401E-3</v>
      </c>
      <c r="F207" s="7">
        <f>('Price data'!G208-'Price data'!G209)/'Price data'!G209</f>
        <v>1.6393442622950886E-2</v>
      </c>
      <c r="G207" s="7">
        <f>('Price data'!H208-'Price data'!H209)/'Price data'!H209</f>
        <v>-9.5969289827255271E-3</v>
      </c>
      <c r="H207" s="7">
        <f>('Price data'!I208-'Price data'!I209)/'Price data'!I209</f>
        <v>9.9009900990098577E-3</v>
      </c>
      <c r="I207" s="7">
        <f>('Price data'!J208-'Price data'!J209)/'Price data'!J209</f>
        <v>-9.3457943925232944E-3</v>
      </c>
      <c r="J207" s="7">
        <f>('Price data'!K208-'Price data'!K209)/'Price data'!K209</f>
        <v>5.7692307692308181E-3</v>
      </c>
      <c r="K207" s="7">
        <f>('Price data'!L208-'Price data'!L209)/'Price data'!L209</f>
        <v>3.725490196078432E-2</v>
      </c>
      <c r="L207" s="7">
        <f>('Price data'!O208-'Price data'!O209)/'Price data'!O209</f>
        <v>4.1656362062568566E-3</v>
      </c>
      <c r="M207" s="7">
        <f>'Price data'!P208/100</f>
        <v>2.1240000000000002E-2</v>
      </c>
    </row>
    <row r="208" spans="1:13" x14ac:dyDescent="0.25">
      <c r="A208" s="1">
        <v>44392</v>
      </c>
      <c r="B208" s="7">
        <f>('Price data'!C209-'Price data'!C210)/'Price data'!C210</f>
        <v>5.2941176470588235E-2</v>
      </c>
      <c r="C208" s="7">
        <f>('Price data'!D209-'Price data'!D210)/'Price data'!D210</f>
        <v>3.3333333333333333E-2</v>
      </c>
      <c r="D208" s="7">
        <f>('Price data'!E209-'Price data'!E210)/'Price data'!E210</f>
        <v>7.3059360730592807E-3</v>
      </c>
      <c r="E208" s="7">
        <f>('Price data'!F209-'Price data'!F210)/'Price data'!F210</f>
        <v>2.3529411764707329E-3</v>
      </c>
      <c r="F208" s="7">
        <f>('Price data'!G209-'Price data'!G210)/'Price data'!G210</f>
        <v>2.3474178403755223E-3</v>
      </c>
      <c r="G208" s="7">
        <f>('Price data'!H209-'Price data'!H210)/'Price data'!H210</f>
        <v>2.1568627450980392E-2</v>
      </c>
      <c r="H208" s="7">
        <f>('Price data'!I209-'Price data'!I210)/'Price data'!I210</f>
        <v>1.0000000000000104E-2</v>
      </c>
      <c r="I208" s="7">
        <f>('Price data'!J209-'Price data'!J210)/'Price data'!J210</f>
        <v>2.3923444976076465E-2</v>
      </c>
      <c r="J208" s="7">
        <f>('Price data'!K209-'Price data'!K210)/'Price data'!K210</f>
        <v>0</v>
      </c>
      <c r="K208" s="7">
        <f>('Price data'!L209-'Price data'!L210)/'Price data'!L210</f>
        <v>-9.7087378640777801E-3</v>
      </c>
      <c r="L208" s="7">
        <f>('Price data'!O209-'Price data'!O210)/'Price data'!O210</f>
        <v>1.0946082146400912E-2</v>
      </c>
      <c r="M208" s="7">
        <f>'Price data'!P209/100</f>
        <v>2.1030000000000004E-2</v>
      </c>
    </row>
    <row r="209" spans="1:13" x14ac:dyDescent="0.25">
      <c r="A209" s="1">
        <v>44391</v>
      </c>
      <c r="B209" s="7">
        <f>('Price data'!C210-'Price data'!C211)/'Price data'!C211</f>
        <v>-1.5444015444015384E-2</v>
      </c>
      <c r="C209" s="7">
        <f>('Price data'!D210-'Price data'!D211)/'Price data'!D211</f>
        <v>-1.098901098901099E-2</v>
      </c>
      <c r="D209" s="7">
        <f>('Price data'!E210-'Price data'!E211)/'Price data'!E211</f>
        <v>0</v>
      </c>
      <c r="E209" s="7">
        <f>('Price data'!F210-'Price data'!F211)/'Price data'!F211</f>
        <v>8.3036773428233155E-3</v>
      </c>
      <c r="F209" s="7">
        <f>('Price data'!G210-'Price data'!G211)/'Price data'!G211</f>
        <v>-2.0689655172413734E-2</v>
      </c>
      <c r="G209" s="7">
        <f>('Price data'!H210-'Price data'!H211)/'Price data'!H211</f>
        <v>-5.3803339517625233E-2</v>
      </c>
      <c r="H209" s="7">
        <f>('Price data'!I210-'Price data'!I211)/'Price data'!I211</f>
        <v>-1.3806706114398479E-2</v>
      </c>
      <c r="I209" s="7">
        <f>('Price data'!J210-'Price data'!J211)/'Price data'!J211</f>
        <v>-9.4786729857819201E-3</v>
      </c>
      <c r="J209" s="7">
        <f>('Price data'!K210-'Price data'!K211)/'Price data'!K211</f>
        <v>-6.6857688634194097E-3</v>
      </c>
      <c r="K209" s="7">
        <f>('Price data'!L210-'Price data'!L211)/'Price data'!L211</f>
        <v>0</v>
      </c>
      <c r="L209" s="7">
        <f>('Price data'!O210-'Price data'!O211)/'Price data'!O211</f>
        <v>-1.3587249718698369E-2</v>
      </c>
      <c r="M209" s="7">
        <f>'Price data'!P210/100</f>
        <v>2.1010000000000001E-2</v>
      </c>
    </row>
    <row r="210" spans="1:13" x14ac:dyDescent="0.25">
      <c r="A210" s="1">
        <v>44390</v>
      </c>
      <c r="B210" s="7">
        <f>('Price data'!C211-'Price data'!C212)/'Price data'!C212</f>
        <v>4.6464646464646278E-2</v>
      </c>
      <c r="C210" s="7">
        <f>('Price data'!D211-'Price data'!D212)/'Price data'!D212</f>
        <v>1.2235817575083427E-2</v>
      </c>
      <c r="D210" s="7">
        <f>('Price data'!E211-'Price data'!E212)/'Price data'!E212</f>
        <v>1.3888888888888914E-2</v>
      </c>
      <c r="E210" s="7">
        <f>('Price data'!F211-'Price data'!F212)/'Price data'!F212</f>
        <v>-2.317497103128624E-2</v>
      </c>
      <c r="F210" s="7">
        <f>('Price data'!G211-'Price data'!G212)/'Price data'!G212</f>
        <v>1.0452961672473837E-2</v>
      </c>
      <c r="G210" s="7">
        <f>('Price data'!H211-'Price data'!H212)/'Price data'!H212</f>
        <v>7.4766355140186919E-3</v>
      </c>
      <c r="H210" s="7">
        <f>('Price data'!I211-'Price data'!I212)/'Price data'!I212</f>
        <v>7.9522862823062177E-3</v>
      </c>
      <c r="I210" s="7">
        <f>('Price data'!J211-'Price data'!J212)/'Price data'!J212</f>
        <v>3.9408866995073968E-2</v>
      </c>
      <c r="J210" s="7">
        <f>('Price data'!K211-'Price data'!K212)/'Price data'!K212</f>
        <v>-3.8058991436726039E-3</v>
      </c>
      <c r="K210" s="7">
        <f>('Price data'!L211-'Price data'!L212)/'Price data'!L212</f>
        <v>-9.6153846153845673E-3</v>
      </c>
      <c r="L210" s="7">
        <f>('Price data'!O211-'Price data'!O212)/'Price data'!O212</f>
        <v>9.5656869551801989E-4</v>
      </c>
      <c r="M210" s="7">
        <f>'Price data'!P211/100</f>
        <v>2.1440000000000001E-2</v>
      </c>
    </row>
    <row r="211" spans="1:13" x14ac:dyDescent="0.25">
      <c r="A211" s="1">
        <v>44389</v>
      </c>
      <c r="B211" s="7">
        <f>('Price data'!C212-'Price data'!C213)/'Price data'!C213</f>
        <v>-5.8935361216729813E-2</v>
      </c>
      <c r="C211" s="7">
        <f>('Price data'!D212-'Price data'!D213)/'Price data'!D213</f>
        <v>-4.9682875264270614E-2</v>
      </c>
      <c r="D211" s="7">
        <f>('Price data'!E212-'Price data'!E213)/'Price data'!E213</f>
        <v>-4.000000000000007E-2</v>
      </c>
      <c r="E211" s="7">
        <f>('Price data'!F212-'Price data'!F213)/'Price data'!F213</f>
        <v>-8.0459770114943152E-3</v>
      </c>
      <c r="F211" s="7">
        <f>('Price data'!G212-'Price data'!G213)/'Price data'!G213</f>
        <v>-4.0133779264213937E-2</v>
      </c>
      <c r="G211" s="7">
        <f>('Price data'!H212-'Price data'!H213)/'Price data'!H213</f>
        <v>-5.4770318021201414E-2</v>
      </c>
      <c r="H211" s="7">
        <f>('Price data'!I212-'Price data'!I213)/'Price data'!I213</f>
        <v>-5.2730696798493487E-2</v>
      </c>
      <c r="I211" s="7">
        <f>('Price data'!J212-'Price data'!J213)/'Price data'!J213</f>
        <v>-6.0185185185185168E-2</v>
      </c>
      <c r="J211" s="7">
        <f>('Price data'!K212-'Price data'!K213)/'Price data'!K213</f>
        <v>1.5458937198067641E-2</v>
      </c>
      <c r="K211" s="7">
        <f>('Price data'!L212-'Price data'!L213)/'Price data'!L213</f>
        <v>-4.2357274401473292E-2</v>
      </c>
      <c r="L211" s="7">
        <f>('Price data'!O212-'Price data'!O213)/'Price data'!O213</f>
        <v>-3.7739210475526037E-2</v>
      </c>
      <c r="M211" s="7">
        <f>'Price data'!P212/100</f>
        <v>2.1509999999999998E-2</v>
      </c>
    </row>
    <row r="212" spans="1:13" x14ac:dyDescent="0.25">
      <c r="A212" s="1">
        <v>44386</v>
      </c>
      <c r="B212" s="7">
        <f>('Price data'!C213-'Price data'!C214)/'Price data'!C214</f>
        <v>-3.308823529411771E-2</v>
      </c>
      <c r="C212" s="7">
        <f>('Price data'!D213-'Price data'!D214)/'Price data'!D214</f>
        <v>-3.4693877551020408E-2</v>
      </c>
      <c r="D212" s="7">
        <f>('Price data'!E213-'Price data'!E214)/'Price data'!E214</f>
        <v>-2.1739130434782535E-2</v>
      </c>
      <c r="E212" s="7">
        <f>('Price data'!F213-'Price data'!F214)/'Price data'!F214</f>
        <v>-1.5837104072398311E-2</v>
      </c>
      <c r="F212" s="7">
        <f>('Price data'!G213-'Price data'!G214)/'Price data'!G214</f>
        <v>-1.1135857461025012E-3</v>
      </c>
      <c r="G212" s="7">
        <f>('Price data'!H213-'Price data'!H214)/'Price data'!H214</f>
        <v>0</v>
      </c>
      <c r="H212" s="7">
        <f>('Price data'!I213-'Price data'!I214)/'Price data'!I214</f>
        <v>-3.2786885245901655E-2</v>
      </c>
      <c r="I212" s="7">
        <f>('Price data'!J213-'Price data'!J214)/'Price data'!J214</f>
        <v>-4.8458149779735733E-2</v>
      </c>
      <c r="J212" s="7">
        <f>('Price data'!K213-'Price data'!K214)/'Price data'!K214</f>
        <v>-6.5884476534296119E-2</v>
      </c>
      <c r="K212" s="7">
        <f>('Price data'!L213-'Price data'!L214)/'Price data'!L214</f>
        <v>-2.1621621621621602E-2</v>
      </c>
      <c r="L212" s="7">
        <f>('Price data'!O213-'Price data'!O214)/'Price data'!O214</f>
        <v>-2.0033753309861176E-2</v>
      </c>
      <c r="M212" s="7">
        <f>'Price data'!P213/100</f>
        <v>2.1269999999999997E-2</v>
      </c>
    </row>
    <row r="213" spans="1:13" x14ac:dyDescent="0.25">
      <c r="A213" s="1">
        <v>44385</v>
      </c>
      <c r="B213" s="7">
        <f>('Price data'!C214-'Price data'!C215)/'Price data'!C215</f>
        <v>-1.8348623853212884E-3</v>
      </c>
      <c r="C213" s="7">
        <f>('Price data'!D214-'Price data'!D215)/'Price data'!D215</f>
        <v>-1.8036072144288578E-2</v>
      </c>
      <c r="D213" s="7">
        <f>('Price data'!E214-'Price data'!E215)/'Price data'!E215</f>
        <v>-1.7094017094017071E-2</v>
      </c>
      <c r="E213" s="7">
        <f>('Price data'!F214-'Price data'!F215)/'Price data'!F215</f>
        <v>-1.5590200445434084E-2</v>
      </c>
      <c r="F213" s="7">
        <f>('Price data'!G214-'Price data'!G215)/'Price data'!G215</f>
        <v>-7.7348066298342857E-3</v>
      </c>
      <c r="G213" s="7">
        <f>('Price data'!H214-'Price data'!H215)/'Price data'!H215</f>
        <v>0</v>
      </c>
      <c r="H213" s="7">
        <f>('Price data'!I214-'Price data'!I215)/'Price data'!I215</f>
        <v>7.3394495412844535E-3</v>
      </c>
      <c r="I213" s="7">
        <f>('Price data'!J214-'Price data'!J215)/'Price data'!J215</f>
        <v>-4.3859649122807501E-3</v>
      </c>
      <c r="J213" s="7">
        <f>('Price data'!K214-'Price data'!K215)/'Price data'!K215</f>
        <v>-6.1016949152542396E-2</v>
      </c>
      <c r="K213" s="7">
        <f>('Price data'!L214-'Price data'!L215)/'Price data'!L215</f>
        <v>-2.6315789473684223E-2</v>
      </c>
      <c r="L213" s="7">
        <f>('Price data'!O214-'Price data'!O215)/'Price data'!O215</f>
        <v>-9.9888372762953377E-3</v>
      </c>
      <c r="M213" s="7">
        <f>'Price data'!P214/100</f>
        <v>2.128E-2</v>
      </c>
    </row>
    <row r="214" spans="1:13" x14ac:dyDescent="0.25">
      <c r="A214" s="1">
        <v>44384</v>
      </c>
      <c r="B214" s="7">
        <f>('Price data'!C215-'Price data'!C216)/'Price data'!C216</f>
        <v>3.6121673003802549E-2</v>
      </c>
      <c r="C214" s="7">
        <f>('Price data'!D215-'Price data'!D216)/'Price data'!D216</f>
        <v>3.9583333333333331E-2</v>
      </c>
      <c r="D214" s="7">
        <f>('Price data'!E215-'Price data'!E216)/'Price data'!E216</f>
        <v>6.0743427017225779E-2</v>
      </c>
      <c r="E214" s="7">
        <f>('Price data'!F215-'Price data'!F216)/'Price data'!F216</f>
        <v>3.2183908045976914E-2</v>
      </c>
      <c r="F214" s="7">
        <f>('Price data'!G215-'Price data'!G216)/'Price data'!G216</f>
        <v>4.0229885057471264E-2</v>
      </c>
      <c r="G214" s="7">
        <f>('Price data'!H215-'Price data'!H216)/'Price data'!H216</f>
        <v>4.8148148148148148E-2</v>
      </c>
      <c r="H214" s="7">
        <f>('Price data'!I215-'Price data'!I216)/'Price data'!I216</f>
        <v>-2.5044722719141294E-2</v>
      </c>
      <c r="I214" s="7">
        <f>('Price data'!J215-'Price data'!J216)/'Price data'!J216</f>
        <v>-4.3668122270742842E-3</v>
      </c>
      <c r="J214" s="7">
        <f>('Price data'!K215-'Price data'!K216)/'Price data'!K216</f>
        <v>8.5470085470086745E-3</v>
      </c>
      <c r="K214" s="7">
        <f>('Price data'!L215-'Price data'!L216)/'Price data'!L216</f>
        <v>1.7857142857142915E-2</v>
      </c>
      <c r="L214" s="7">
        <f>('Price data'!O215-'Price data'!O216)/'Price data'!O216</f>
        <v>2.4918991135157473E-2</v>
      </c>
      <c r="M214" s="7">
        <f>'Price data'!P215/100</f>
        <v>2.154E-2</v>
      </c>
    </row>
    <row r="215" spans="1:13" x14ac:dyDescent="0.25">
      <c r="A215" s="1">
        <v>44383</v>
      </c>
      <c r="B215" s="7">
        <f>('Price data'!C216-'Price data'!C217)/'Price data'!C217</f>
        <v>-6.9026548672566482E-2</v>
      </c>
      <c r="C215" s="7">
        <f>('Price data'!D216-'Price data'!D217)/'Price data'!D217</f>
        <v>-6.25E-2</v>
      </c>
      <c r="D215" s="7">
        <f>('Price data'!E216-'Price data'!E217)/'Price data'!E217</f>
        <v>-6.9198312236286974E-2</v>
      </c>
      <c r="E215" s="7">
        <f>('Price data'!F216-'Price data'!F217)/'Price data'!F217</f>
        <v>-2.4663677130044838E-2</v>
      </c>
      <c r="F215" s="7">
        <f>('Price data'!G216-'Price data'!G217)/'Price data'!G217</f>
        <v>-6.148867313915856E-2</v>
      </c>
      <c r="G215" s="7">
        <f>('Price data'!H216-'Price data'!H217)/'Price data'!H217</f>
        <v>-6.8965517241379309E-2</v>
      </c>
      <c r="H215" s="7">
        <f>('Price data'!I216-'Price data'!I217)/'Price data'!I217</f>
        <v>-4.1166380789022322E-2</v>
      </c>
      <c r="I215" s="7">
        <f>('Price data'!J216-'Price data'!J217)/'Price data'!J217</f>
        <v>-2.1367521367521288E-2</v>
      </c>
      <c r="J215" s="7">
        <f>('Price data'!K216-'Price data'!K217)/'Price data'!K217</f>
        <v>1.7391304347826011E-2</v>
      </c>
      <c r="K215" s="7">
        <f>('Price data'!L216-'Price data'!L217)/'Price data'!L217</f>
        <v>-2.6086956521739143E-2</v>
      </c>
      <c r="L215" s="7">
        <f>('Price data'!O216-'Price data'!O217)/'Price data'!O217</f>
        <v>-3.9925449816813577E-2</v>
      </c>
      <c r="M215" s="7">
        <f>'Price data'!P216/100</f>
        <v>2.128E-2</v>
      </c>
    </row>
    <row r="216" spans="1:13" x14ac:dyDescent="0.25">
      <c r="A216" s="1">
        <v>44382</v>
      </c>
      <c r="B216" s="7">
        <f>('Price data'!C217-'Price data'!C218)/'Price data'!C218</f>
        <v>-2.4179620034542399E-2</v>
      </c>
      <c r="C216" s="7">
        <f>('Price data'!D217-'Price data'!D218)/'Price data'!D218</f>
        <v>-2.1032504780114723E-2</v>
      </c>
      <c r="D216" s="7">
        <f>('Price data'!E217-'Price data'!E218)/'Price data'!E218</f>
        <v>4.2372881355931735E-3</v>
      </c>
      <c r="E216" s="7">
        <f>('Price data'!F217-'Price data'!F218)/'Price data'!F218</f>
        <v>-9.9889012208657334E-3</v>
      </c>
      <c r="F216" s="7">
        <f>('Price data'!G217-'Price data'!G218)/'Price data'!G218</f>
        <v>8.7051142546245124E-3</v>
      </c>
      <c r="G216" s="7">
        <f>('Price data'!H217-'Price data'!H218)/'Price data'!H218</f>
        <v>6.8139963167587483E-2</v>
      </c>
      <c r="H216" s="7">
        <f>('Price data'!I217-'Price data'!I218)/'Price data'!I218</f>
        <v>-1.3536379018612488E-2</v>
      </c>
      <c r="I216" s="7">
        <f>('Price data'!J217-'Price data'!J218)/'Price data'!J218</f>
        <v>-2.499999999999997E-2</v>
      </c>
      <c r="J216" s="7">
        <f>('Price data'!K217-'Price data'!K218)/'Price data'!K218</f>
        <v>-3.3613445378151273E-2</v>
      </c>
      <c r="K216" s="7">
        <f>('Price data'!L217-'Price data'!L218)/'Price data'!L218</f>
        <v>-2.1276595744680885E-2</v>
      </c>
      <c r="L216" s="7">
        <f>('Price data'!O217-'Price data'!O218)/'Price data'!O218</f>
        <v>-6.435396086659489E-3</v>
      </c>
      <c r="M216" s="7">
        <f>'Price data'!P217/100</f>
        <v>2.1339999999999998E-2</v>
      </c>
    </row>
    <row r="217" spans="1:13" x14ac:dyDescent="0.25">
      <c r="A217" s="1">
        <v>44379</v>
      </c>
      <c r="B217" s="7">
        <f>('Price data'!C218-'Price data'!C219)/'Price data'!C219</f>
        <v>6.9565217391305929E-3</v>
      </c>
      <c r="C217" s="7">
        <f>('Price data'!D218-'Price data'!D219)/'Price data'!D219</f>
        <v>-9.46969696969697E-3</v>
      </c>
      <c r="D217" s="7">
        <f>('Price data'!E218-'Price data'!E219)/'Price data'!E219</f>
        <v>6.8259385665529896E-3</v>
      </c>
      <c r="E217" s="7">
        <f>('Price data'!F218-'Price data'!F219)/'Price data'!F219</f>
        <v>-8.8008800880088438E-3</v>
      </c>
      <c r="F217" s="7">
        <f>('Price data'!G218-'Price data'!G219)/'Price data'!G219</f>
        <v>3.3745781777277911E-2</v>
      </c>
      <c r="G217" s="7">
        <f>('Price data'!H218-'Price data'!H219)/'Price data'!H219</f>
        <v>1.8761726078799251E-2</v>
      </c>
      <c r="H217" s="7">
        <f>('Price data'!I218-'Price data'!I219)/'Price data'!I219</f>
        <v>1.6949152542372057E-3</v>
      </c>
      <c r="I217" s="7">
        <f>('Price data'!J218-'Price data'!J219)/'Price data'!J219</f>
        <v>-8.2644628099174458E-3</v>
      </c>
      <c r="J217" s="7">
        <f>('Price data'!K218-'Price data'!K219)/'Price data'!K219</f>
        <v>-8.3333333333332968E-3</v>
      </c>
      <c r="K217" s="7">
        <f>('Price data'!L218-'Price data'!L219)/'Price data'!L219</f>
        <v>-9.2748735244519483E-3</v>
      </c>
      <c r="L217" s="7">
        <f>('Price data'!O218-'Price data'!O219)/'Price data'!O219</f>
        <v>2.2511079120445246E-3</v>
      </c>
      <c r="M217" s="7">
        <f>'Price data'!P218/100</f>
        <v>2.1489999999999999E-2</v>
      </c>
    </row>
    <row r="218" spans="1:13" x14ac:dyDescent="0.25">
      <c r="A218" s="1">
        <v>44378</v>
      </c>
      <c r="B218" s="7">
        <f>('Price data'!C219-'Price data'!C220)/'Price data'!C220</f>
        <v>4.5454545454545268E-2</v>
      </c>
      <c r="C218" s="7">
        <f>('Price data'!D219-'Price data'!D220)/'Price data'!D220</f>
        <v>2.524271844660194E-2</v>
      </c>
      <c r="D218" s="7">
        <f>('Price data'!E219-'Price data'!E220)/'Price data'!E220</f>
        <v>-6.7796610169492399E-3</v>
      </c>
      <c r="E218" s="7">
        <f>('Price data'!F219-'Price data'!F220)/'Price data'!F220</f>
        <v>5.5309734513275238E-3</v>
      </c>
      <c r="F218" s="7">
        <f>('Price data'!G219-'Price data'!G220)/'Price data'!G220</f>
        <v>1.0227272727272698E-2</v>
      </c>
      <c r="G218" s="7">
        <f>('Price data'!H219-'Price data'!H220)/'Price data'!H220</f>
        <v>1.1385199240986717E-2</v>
      </c>
      <c r="H218" s="7">
        <f>('Price data'!I219-'Price data'!I220)/'Price data'!I220</f>
        <v>1.0273972602739732E-2</v>
      </c>
      <c r="I218" s="7">
        <f>('Price data'!J219-'Price data'!J220)/'Price data'!J220</f>
        <v>4.1493775933610418E-3</v>
      </c>
      <c r="J218" s="7">
        <f>('Price data'!K219-'Price data'!K220)/'Price data'!K220</f>
        <v>-8.2644628099173209E-3</v>
      </c>
      <c r="K218" s="7">
        <f>('Price data'!L219-'Price data'!L220)/'Price data'!L220</f>
        <v>-3.3613445378151913E-3</v>
      </c>
      <c r="L218" s="7">
        <f>('Price data'!O219-'Price data'!O220)/'Price data'!O220</f>
        <v>6.0558730609491839E-3</v>
      </c>
      <c r="M218" s="7">
        <f>'Price data'!P219/100</f>
        <v>2.1610000000000001E-2</v>
      </c>
    </row>
    <row r="219" spans="1:13" x14ac:dyDescent="0.25">
      <c r="A219" s="1">
        <v>44377</v>
      </c>
      <c r="B219" s="7">
        <f>('Price data'!C220-'Price data'!C221)/'Price data'!C221</f>
        <v>7.3260073260074917E-3</v>
      </c>
      <c r="C219" s="7">
        <f>('Price data'!D220-'Price data'!D221)/'Price data'!D221</f>
        <v>-5.7915057915057912E-3</v>
      </c>
      <c r="D219" s="7">
        <f>('Price data'!E220-'Price data'!E221)/'Price data'!E221</f>
        <v>-5.0590219224282747E-3</v>
      </c>
      <c r="E219" s="7">
        <f>('Price data'!F220-'Price data'!F221)/'Price data'!F221</f>
        <v>-6.5934065934065032E-3</v>
      </c>
      <c r="F219" s="7">
        <f>('Price data'!G220-'Price data'!G221)/'Price data'!G221</f>
        <v>-6.7720090293453532E-3</v>
      </c>
      <c r="G219" s="7">
        <f>('Price data'!H220-'Price data'!H221)/'Price data'!H221</f>
        <v>-1.4953271028037384E-2</v>
      </c>
      <c r="H219" s="7">
        <f>('Price data'!I220-'Price data'!I221)/'Price data'!I221</f>
        <v>-1.184433164128588E-2</v>
      </c>
      <c r="I219" s="7">
        <f>('Price data'!J220-'Price data'!J221)/'Price data'!J221</f>
        <v>0</v>
      </c>
      <c r="J219" s="7">
        <f>('Price data'!K220-'Price data'!K221)/'Price data'!K221</f>
        <v>0</v>
      </c>
      <c r="K219" s="7">
        <f>('Price data'!L220-'Price data'!L221)/'Price data'!L221</f>
        <v>8.4745762711865378E-3</v>
      </c>
      <c r="L219" s="7">
        <f>('Price data'!O220-'Price data'!O221)/'Price data'!O221</f>
        <v>-1.0567076111316057E-3</v>
      </c>
      <c r="M219" s="7">
        <f>'Price data'!P220/100</f>
        <v>2.1739999999999999E-2</v>
      </c>
    </row>
    <row r="220" spans="1:13" x14ac:dyDescent="0.25">
      <c r="A220" s="1">
        <v>44376</v>
      </c>
      <c r="B220" s="7">
        <f>('Price data'!C221-'Price data'!C222)/'Price data'!C222</f>
        <v>1.2987012987012936E-2</v>
      </c>
      <c r="C220" s="7">
        <f>('Price data'!D221-'Price data'!D222)/'Price data'!D222</f>
        <v>-1.1450381679389313E-2</v>
      </c>
      <c r="D220" s="7">
        <f>('Price data'!E221-'Price data'!E222)/'Price data'!E222</f>
        <v>2.6839826839826879E-2</v>
      </c>
      <c r="E220" s="7">
        <f>('Price data'!F221-'Price data'!F222)/'Price data'!F222</f>
        <v>2.0179372197309305E-2</v>
      </c>
      <c r="F220" s="7">
        <f>('Price data'!G221-'Price data'!G222)/'Price data'!G222</f>
        <v>3.3838973162193718E-2</v>
      </c>
      <c r="G220" s="7">
        <f>('Price data'!H221-'Price data'!H222)/'Price data'!H222</f>
        <v>-1.8656716417910447E-3</v>
      </c>
      <c r="H220" s="7">
        <f>('Price data'!I221-'Price data'!I222)/'Price data'!I222</f>
        <v>-1.500000000000001E-2</v>
      </c>
      <c r="I220" s="7">
        <f>('Price data'!J221-'Price data'!J222)/'Price data'!J222</f>
        <v>-8.2304526748970593E-3</v>
      </c>
      <c r="J220" s="7">
        <f>('Price data'!K221-'Price data'!K222)/'Price data'!K222</f>
        <v>8.3333333333332968E-3</v>
      </c>
      <c r="K220" s="7">
        <f>('Price data'!L221-'Price data'!L222)/'Price data'!L222</f>
        <v>1.1139674378748901E-2</v>
      </c>
      <c r="L220" s="7">
        <f>('Price data'!O221-'Price data'!O222)/'Price data'!O222</f>
        <v>3.0089414643515258E-3</v>
      </c>
      <c r="M220" s="7">
        <f>'Price data'!P221/100</f>
        <v>2.1789999999999997E-2</v>
      </c>
    </row>
    <row r="221" spans="1:13" x14ac:dyDescent="0.25">
      <c r="A221" s="1">
        <v>44375</v>
      </c>
      <c r="B221" s="7">
        <f>('Price data'!C222-'Price data'!C223)/'Price data'!C223</f>
        <v>3.724394785847285E-3</v>
      </c>
      <c r="C221" s="7">
        <f>('Price data'!D222-'Price data'!D223)/'Price data'!D223</f>
        <v>3.3530571992110451E-2</v>
      </c>
      <c r="D221" s="7">
        <f>('Price data'!E222-'Price data'!E223)/'Price data'!E223</f>
        <v>3.0330062444246218E-2</v>
      </c>
      <c r="E221" s="7">
        <f>('Price data'!F222-'Price data'!F223)/'Price data'!F223</f>
        <v>-5.5741360089185408E-3</v>
      </c>
      <c r="F221" s="7">
        <f>('Price data'!G222-'Price data'!G223)/'Price data'!G223</f>
        <v>5.8685446009388922E-3</v>
      </c>
      <c r="G221" s="7">
        <f>('Price data'!H222-'Price data'!H223)/'Price data'!H223</f>
        <v>3.875968992248062E-2</v>
      </c>
      <c r="H221" s="7">
        <f>('Price data'!I222-'Price data'!I223)/'Price data'!I223</f>
        <v>2.9159519725557435E-2</v>
      </c>
      <c r="I221" s="7">
        <f>('Price data'!J222-'Price data'!J223)/'Price data'!J223</f>
        <v>0</v>
      </c>
      <c r="J221" s="7">
        <f>('Price data'!K222-'Price data'!K223)/'Price data'!K223</f>
        <v>7.5566750629723562E-3</v>
      </c>
      <c r="K221" s="7">
        <f>('Price data'!L222-'Price data'!L223)/'Price data'!L223</f>
        <v>-6.8085106382978662E-3</v>
      </c>
      <c r="L221" s="7">
        <f>('Price data'!O222-'Price data'!O223)/'Price data'!O223</f>
        <v>1.1286795384571157E-2</v>
      </c>
      <c r="M221" s="7">
        <f>'Price data'!P222/100</f>
        <v>2.2120000000000001E-2</v>
      </c>
    </row>
    <row r="222" spans="1:13" x14ac:dyDescent="0.25">
      <c r="A222" s="1">
        <v>44372</v>
      </c>
      <c r="B222" s="7">
        <f>('Price data'!C223-'Price data'!C224)/'Price data'!C224</f>
        <v>6.9721115537848766E-2</v>
      </c>
      <c r="C222" s="7">
        <f>('Price data'!D223-'Price data'!D224)/'Price data'!D224</f>
        <v>1.976284584980237E-3</v>
      </c>
      <c r="D222" s="7">
        <f>('Price data'!E223-'Price data'!E224)/'Price data'!E224</f>
        <v>0</v>
      </c>
      <c r="E222" s="7">
        <f>('Price data'!F223-'Price data'!F224)/'Price data'!F224</f>
        <v>1.1273957158962639E-2</v>
      </c>
      <c r="F222" s="7">
        <f>('Price data'!G223-'Price data'!G224)/'Price data'!G224</f>
        <v>5.9031877213696383E-3</v>
      </c>
      <c r="G222" s="7">
        <f>('Price data'!H223-'Price data'!H224)/'Price data'!H224</f>
        <v>1.37524557956778E-2</v>
      </c>
      <c r="H222" s="7">
        <f>('Price data'!I223-'Price data'!I224)/'Price data'!I224</f>
        <v>5.1724137931034517E-3</v>
      </c>
      <c r="I222" s="7">
        <f>('Price data'!J223-'Price data'!J224)/'Price data'!J224</f>
        <v>0</v>
      </c>
      <c r="J222" s="7">
        <f>('Price data'!K223-'Price data'!K224)/'Price data'!K224</f>
        <v>3.5652173913043393E-2</v>
      </c>
      <c r="K222" s="7">
        <f>('Price data'!L223-'Price data'!L224)/'Price data'!L224</f>
        <v>0</v>
      </c>
      <c r="L222" s="7">
        <f>('Price data'!O223-'Price data'!O224)/'Price data'!O224</f>
        <v>7.537761284898286E-3</v>
      </c>
      <c r="M222" s="7">
        <f>'Price data'!P223/100</f>
        <v>2.2240000000000003E-2</v>
      </c>
    </row>
    <row r="223" spans="1:13" x14ac:dyDescent="0.25">
      <c r="A223" s="1">
        <v>44371</v>
      </c>
      <c r="B223" s="7">
        <f>('Price data'!C224-'Price data'!C225)/'Price data'!C225</f>
        <v>6.0120240480959555E-3</v>
      </c>
      <c r="C223" s="7">
        <f>('Price data'!D224-'Price data'!D225)/'Price data'!D225</f>
        <v>-1.556420233463035E-2</v>
      </c>
      <c r="D223" s="7">
        <f>('Price data'!E224-'Price data'!E225)/'Price data'!E225</f>
        <v>7.1877807726863537E-3</v>
      </c>
      <c r="E223" s="7">
        <f>('Price data'!F224-'Price data'!F225)/'Price data'!F225</f>
        <v>-1.4444444444444411E-2</v>
      </c>
      <c r="F223" s="7">
        <f>('Price data'!G224-'Price data'!G225)/'Price data'!G225</f>
        <v>-2.3557126030625351E-3</v>
      </c>
      <c r="G223" s="7">
        <f>('Price data'!H224-'Price data'!H225)/'Price data'!H225</f>
        <v>-3.9138943248532287E-3</v>
      </c>
      <c r="H223" s="7">
        <f>('Price data'!I224-'Price data'!I225)/'Price data'!I225</f>
        <v>-1.3605442176870715E-2</v>
      </c>
      <c r="I223" s="7">
        <f>('Price data'!J224-'Price data'!J225)/'Price data'!J225</f>
        <v>-1.2195121951219497E-2</v>
      </c>
      <c r="J223" s="7">
        <f>('Price data'!K224-'Price data'!K225)/'Price data'!K225</f>
        <v>2.6785714285714343E-2</v>
      </c>
      <c r="K223" s="7">
        <f>('Price data'!L224-'Price data'!L225)/'Price data'!L225</f>
        <v>5.1325919589392949E-3</v>
      </c>
      <c r="L223" s="7">
        <f>('Price data'!O224-'Price data'!O225)/'Price data'!O225</f>
        <v>2.0699121921460535E-3</v>
      </c>
      <c r="M223" s="7">
        <f>'Price data'!P224/100</f>
        <v>2.1729999999999999E-2</v>
      </c>
    </row>
    <row r="224" spans="1:13" x14ac:dyDescent="0.25">
      <c r="A224" s="1">
        <v>44370</v>
      </c>
      <c r="B224" s="7">
        <f>('Price data'!C225-'Price data'!C226)/'Price data'!C226</f>
        <v>8.0808080808080478E-3</v>
      </c>
      <c r="C224" s="7">
        <f>('Price data'!D225-'Price data'!D226)/'Price data'!D226</f>
        <v>-5.8027079303675051E-3</v>
      </c>
      <c r="D224" s="7">
        <f>('Price data'!E225-'Price data'!E226)/'Price data'!E226</f>
        <v>-1.7937219730941507E-3</v>
      </c>
      <c r="E224" s="7">
        <f>('Price data'!F225-'Price data'!F226)/'Price data'!F226</f>
        <v>-6.6225165562914644E-3</v>
      </c>
      <c r="F224" s="7">
        <f>('Price data'!G225-'Price data'!G226)/'Price data'!G226</f>
        <v>-5.8548009367680757E-3</v>
      </c>
      <c r="G224" s="7">
        <f>('Price data'!H225-'Price data'!H226)/'Price data'!H226</f>
        <v>3.929273084479371E-3</v>
      </c>
      <c r="H224" s="7">
        <f>('Price data'!I225-'Price data'!I226)/'Price data'!I226</f>
        <v>-1.8363939899833148E-2</v>
      </c>
      <c r="I224" s="7">
        <f>('Price data'!J225-'Price data'!J226)/'Price data'!J226</f>
        <v>-1.9920318725099674E-2</v>
      </c>
      <c r="J224" s="7">
        <f>('Price data'!K225-'Price data'!K226)/'Price data'!K226</f>
        <v>-1.3215859030837114E-2</v>
      </c>
      <c r="K224" s="7">
        <f>('Price data'!L225-'Price data'!L226)/'Price data'!L226</f>
        <v>-5.1063829787234344E-3</v>
      </c>
      <c r="L224" s="7">
        <f>('Price data'!O225-'Price data'!O226)/'Price data'!O226</f>
        <v>-2.2464256469344524E-3</v>
      </c>
      <c r="M224" s="7">
        <f>'Price data'!P225/100</f>
        <v>2.1789999999999997E-2</v>
      </c>
    </row>
    <row r="225" spans="1:13" x14ac:dyDescent="0.25">
      <c r="A225" s="1">
        <v>44369</v>
      </c>
      <c r="B225" s="7">
        <f>('Price data'!C226-'Price data'!C227)/'Price data'!C227</f>
        <v>1.0204081632653237E-2</v>
      </c>
      <c r="C225" s="7">
        <f>('Price data'!D226-'Price data'!D227)/'Price data'!D227</f>
        <v>9.765625E-3</v>
      </c>
      <c r="D225" s="7">
        <f>('Price data'!E226-'Price data'!E227)/'Price data'!E227</f>
        <v>-4.4642857142856655E-3</v>
      </c>
      <c r="E225" s="7">
        <f>('Price data'!F226-'Price data'!F227)/'Price data'!F227</f>
        <v>0</v>
      </c>
      <c r="F225" s="7">
        <f>('Price data'!G226-'Price data'!G227)/'Price data'!G227</f>
        <v>-2.3364485981307772E-3</v>
      </c>
      <c r="G225" s="7">
        <f>('Price data'!H226-'Price data'!H227)/'Price data'!H227</f>
        <v>9.9206349206349201E-3</v>
      </c>
      <c r="H225" s="7">
        <f>('Price data'!I226-'Price data'!I227)/'Price data'!I227</f>
        <v>3.350083752093887E-3</v>
      </c>
      <c r="I225" s="7">
        <f>('Price data'!J226-'Price data'!J227)/'Price data'!J227</f>
        <v>4.0000000000000443E-3</v>
      </c>
      <c r="J225" s="7">
        <f>('Price data'!K226-'Price data'!K227)/'Price data'!K227</f>
        <v>4.1284403669724946E-2</v>
      </c>
      <c r="K225" s="7">
        <f>('Price data'!L226-'Price data'!L227)/'Price data'!L227</f>
        <v>8.5178875638846718E-4</v>
      </c>
      <c r="L225" s="7">
        <f>('Price data'!O226-'Price data'!O227)/'Price data'!O227</f>
        <v>5.3473987891856636E-3</v>
      </c>
      <c r="M225" s="7">
        <f>'Price data'!P226/100</f>
        <v>2.1579999999999998E-2</v>
      </c>
    </row>
    <row r="226" spans="1:13" x14ac:dyDescent="0.25">
      <c r="A226" s="1">
        <v>44368</v>
      </c>
      <c r="B226" s="7">
        <f>('Price data'!C227-'Price data'!C228)/'Price data'!C228</f>
        <v>-2.9702970297029795E-2</v>
      </c>
      <c r="C226" s="7">
        <f>('Price data'!D227-'Price data'!D228)/'Price data'!D228</f>
        <v>-1.7274472168905951E-2</v>
      </c>
      <c r="D226" s="7">
        <f>('Price data'!E227-'Price data'!E228)/'Price data'!E228</f>
        <v>-4.444444444444565E-3</v>
      </c>
      <c r="E226" s="7">
        <f>('Price data'!F227-'Price data'!F228)/'Price data'!F228</f>
        <v>-1.6286644951140003E-2</v>
      </c>
      <c r="F226" s="7">
        <f>('Price data'!G227-'Price data'!G228)/'Price data'!G228</f>
        <v>2.1479713603818555E-2</v>
      </c>
      <c r="G226" s="7">
        <f>('Price data'!H227-'Price data'!H228)/'Price data'!H228</f>
        <v>-1.1764705882352941E-2</v>
      </c>
      <c r="H226" s="7">
        <f>('Price data'!I227-'Price data'!I228)/'Price data'!I228</f>
        <v>-2.1311475409836116E-2</v>
      </c>
      <c r="I226" s="7">
        <f>('Price data'!J227-'Price data'!J228)/'Price data'!J228</f>
        <v>1.6260162601626046E-2</v>
      </c>
      <c r="J226" s="7">
        <f>('Price data'!K227-'Price data'!K228)/'Price data'!K228</f>
        <v>5.8252427184465959E-2</v>
      </c>
      <c r="K226" s="7">
        <f>('Price data'!L227-'Price data'!L228)/'Price data'!L228</f>
        <v>0</v>
      </c>
      <c r="L226" s="7">
        <f>('Price data'!O227-'Price data'!O228)/'Price data'!O228</f>
        <v>-3.7306662215027711E-3</v>
      </c>
      <c r="M226" s="7">
        <f>'Price data'!P227/100</f>
        <v>2.1760000000000002E-2</v>
      </c>
    </row>
    <row r="227" spans="1:13" x14ac:dyDescent="0.25">
      <c r="A227" s="1">
        <v>44365</v>
      </c>
      <c r="B227" s="7">
        <f>('Price data'!C228-'Price data'!C229)/'Price data'!C229</f>
        <v>0</v>
      </c>
      <c r="C227" s="7">
        <f>('Price data'!D228-'Price data'!D229)/'Price data'!D229</f>
        <v>1.3618677042801557E-2</v>
      </c>
      <c r="D227" s="7">
        <f>('Price data'!E228-'Price data'!E229)/'Price data'!E229</f>
        <v>3.2110091743119441E-2</v>
      </c>
      <c r="E227" s="7">
        <f>('Price data'!F228-'Price data'!F229)/'Price data'!F229</f>
        <v>1.2087912087912253E-2</v>
      </c>
      <c r="F227" s="7">
        <f>('Price data'!G228-'Price data'!G229)/'Price data'!G229</f>
        <v>1.452784503631957E-2</v>
      </c>
      <c r="G227" s="7">
        <f>('Price data'!H228-'Price data'!H229)/'Price data'!H229</f>
        <v>1.5936254980079681E-2</v>
      </c>
      <c r="H227" s="7">
        <f>('Price data'!I228-'Price data'!I229)/'Price data'!I229</f>
        <v>-1.6129032258064564E-2</v>
      </c>
      <c r="I227" s="7">
        <f>('Price data'!J228-'Price data'!J229)/'Price data'!J229</f>
        <v>-8.0645161290323463E-3</v>
      </c>
      <c r="J227" s="7">
        <f>('Price data'!K228-'Price data'!K229)/'Price data'!K229</f>
        <v>7.8277886497064627E-3</v>
      </c>
      <c r="K227" s="7">
        <f>('Price data'!L228-'Price data'!L229)/'Price data'!L229</f>
        <v>3.4188034188033455E-3</v>
      </c>
      <c r="L227" s="7">
        <f>('Price data'!O228-'Price data'!O229)/'Price data'!O229</f>
        <v>1.3125772104241358E-2</v>
      </c>
      <c r="M227" s="7">
        <f>'Price data'!P228/100</f>
        <v>2.1269999999999997E-2</v>
      </c>
    </row>
    <row r="228" spans="1:13" x14ac:dyDescent="0.25">
      <c r="A228" s="1">
        <v>44364</v>
      </c>
      <c r="B228" s="7">
        <f>('Price data'!C229-'Price data'!C230)/'Price data'!C230</f>
        <v>2.2267206477732924E-2</v>
      </c>
      <c r="C228" s="7">
        <f>('Price data'!D229-'Price data'!D230)/'Price data'!D230</f>
        <v>-7.7220077220077222E-3</v>
      </c>
      <c r="D228" s="7">
        <f>('Price data'!E229-'Price data'!E230)/'Price data'!E230</f>
        <v>-9.0909090909091651E-3</v>
      </c>
      <c r="E228" s="7">
        <f>('Price data'!F229-'Price data'!F230)/'Price data'!F230</f>
        <v>-8.7145969498912748E-3</v>
      </c>
      <c r="F228" s="7">
        <f>('Price data'!G229-'Price data'!G230)/'Price data'!G230</f>
        <v>-6.016847172081753E-3</v>
      </c>
      <c r="G228" s="7">
        <f>('Price data'!H229-'Price data'!H230)/'Price data'!H230</f>
        <v>-9.8619329388560158E-3</v>
      </c>
      <c r="H228" s="7">
        <f>('Price data'!I229-'Price data'!I230)/'Price data'!I230</f>
        <v>2.8192371475953663E-2</v>
      </c>
      <c r="I228" s="7">
        <f>('Price data'!J229-'Price data'!J230)/'Price data'!J230</f>
        <v>2.9045643153526986E-2</v>
      </c>
      <c r="J228" s="7">
        <f>('Price data'!K229-'Price data'!K230)/'Price data'!K230</f>
        <v>-1.2560386473429936E-2</v>
      </c>
      <c r="K228" s="7">
        <f>('Price data'!L229-'Price data'!L230)/'Price data'!L230</f>
        <v>-1.7632241813601981E-2</v>
      </c>
      <c r="L228" s="7">
        <f>('Price data'!O229-'Price data'!O230)/'Price data'!O230</f>
        <v>2.5064134697609258E-3</v>
      </c>
      <c r="M228" s="7">
        <f>'Price data'!P229/100</f>
        <v>2.1669999999999998E-2</v>
      </c>
    </row>
    <row r="229" spans="1:13" x14ac:dyDescent="0.25">
      <c r="A229" s="1">
        <v>44363</v>
      </c>
      <c r="B229" s="7">
        <f>('Price data'!C230-'Price data'!C231)/'Price data'!C231</f>
        <v>-5.000000000000001E-2</v>
      </c>
      <c r="C229" s="7">
        <f>('Price data'!D230-'Price data'!D231)/'Price data'!D231</f>
        <v>-2.6315789473684209E-2</v>
      </c>
      <c r="D229" s="7">
        <f>('Price data'!E230-'Price data'!E231)/'Price data'!E231</f>
        <v>-2.3090586145648396E-2</v>
      </c>
      <c r="E229" s="7">
        <f>('Price data'!F230-'Price data'!F231)/'Price data'!F231</f>
        <v>-1.1840688912809309E-2</v>
      </c>
      <c r="F229" s="7">
        <f>('Price data'!G230-'Price data'!G231)/'Price data'!G231</f>
        <v>-1.2019230769231323E-3</v>
      </c>
      <c r="G229" s="7">
        <f>('Price data'!H230-'Price data'!H231)/'Price data'!H231</f>
        <v>-3.0592734225621414E-2</v>
      </c>
      <c r="H229" s="7">
        <f>('Price data'!I230-'Price data'!I231)/'Price data'!I231</f>
        <v>-1.4705882352941185E-2</v>
      </c>
      <c r="I229" s="7">
        <f>('Price data'!J230-'Price data'!J231)/'Price data'!J231</f>
        <v>0</v>
      </c>
      <c r="J229" s="7">
        <f>('Price data'!K230-'Price data'!K231)/'Price data'!K231</f>
        <v>-4.8076923076922871E-3</v>
      </c>
      <c r="K229" s="7">
        <f>('Price data'!L230-'Price data'!L231)/'Price data'!L231</f>
        <v>-2.1364009860312325E-2</v>
      </c>
      <c r="L229" s="7">
        <f>('Price data'!O230-'Price data'!O231)/'Price data'!O231</f>
        <v>-7.9276854668850327E-3</v>
      </c>
      <c r="M229" s="7">
        <f>'Price data'!P230/100</f>
        <v>2.1680000000000001E-2</v>
      </c>
    </row>
    <row r="230" spans="1:13" x14ac:dyDescent="0.25">
      <c r="A230" s="1">
        <v>44362</v>
      </c>
      <c r="B230" s="7">
        <f>('Price data'!C231-'Price data'!C232)/'Price data'!C232</f>
        <v>7.6923082699183584E-8</v>
      </c>
      <c r="C230" s="7">
        <f>('Price data'!D231-'Price data'!D232)/'Price data'!D232</f>
        <v>-7.462686567164179E-3</v>
      </c>
      <c r="D230" s="7">
        <f>('Price data'!E231-'Price data'!E232)/'Price data'!E232</f>
        <v>2.456778889899917E-2</v>
      </c>
      <c r="E230" s="7">
        <f>('Price data'!F231-'Price data'!F232)/'Price data'!F232</f>
        <v>4.3243243243242645E-3</v>
      </c>
      <c r="F230" s="7">
        <f>('Price data'!G231-'Price data'!G232)/'Price data'!G232</f>
        <v>-7.1599045346061848E-3</v>
      </c>
      <c r="G230" s="7">
        <f>('Price data'!H231-'Price data'!H232)/'Price data'!H232</f>
        <v>-7.5901328273244783E-3</v>
      </c>
      <c r="H230" s="7">
        <f>('Price data'!I231-'Price data'!I232)/'Price data'!I232</f>
        <v>2.0000000000000011E-2</v>
      </c>
      <c r="I230" s="7">
        <f>('Price data'!J231-'Price data'!J232)/'Price data'!J232</f>
        <v>-1.2295081967213099E-2</v>
      </c>
      <c r="J230" s="7">
        <f>('Price data'!K231-'Price data'!K232)/'Price data'!K232</f>
        <v>9.6246390760335065E-4</v>
      </c>
      <c r="K230" s="7">
        <f>('Price data'!L231-'Price data'!L232)/'Price data'!L232</f>
        <v>1.4166666666666704E-2</v>
      </c>
      <c r="L230" s="7">
        <f>('Price data'!O231-'Price data'!O232)/'Price data'!O232</f>
        <v>4.1418206386040247E-3</v>
      </c>
      <c r="M230" s="7">
        <f>'Price data'!P231/100</f>
        <v>2.2099999999999998E-2</v>
      </c>
    </row>
    <row r="231" spans="1:13" x14ac:dyDescent="0.25">
      <c r="A231" s="1">
        <v>44361</v>
      </c>
      <c r="B231" s="7">
        <f>('Price data'!C232-'Price data'!C233)/'Price data'!C233</f>
        <v>5.7884231536926047E-2</v>
      </c>
      <c r="C231" s="7">
        <f>('Price data'!D232-'Price data'!D233)/'Price data'!D233</f>
        <v>9.4161958568738224E-3</v>
      </c>
      <c r="D231" s="7">
        <f>('Price data'!E232-'Price data'!E233)/'Price data'!E233</f>
        <v>3.6792452830188824E-2</v>
      </c>
      <c r="E231" s="7">
        <f>('Price data'!F232-'Price data'!F233)/'Price data'!F233</f>
        <v>5.4347826086957414E-3</v>
      </c>
      <c r="F231" s="7">
        <f>('Price data'!G232-'Price data'!G233)/'Price data'!G233</f>
        <v>3.5928143712574746E-3</v>
      </c>
      <c r="G231" s="7">
        <f>('Price data'!H232-'Price data'!H233)/'Price data'!H233</f>
        <v>1.9011406844106464E-3</v>
      </c>
      <c r="H231" s="7">
        <f>('Price data'!I232-'Price data'!I233)/'Price data'!I233</f>
        <v>4.7120418848167436E-2</v>
      </c>
      <c r="I231" s="7">
        <f>('Price data'!J232-'Price data'!J233)/'Price data'!J233</f>
        <v>1.2448132780082971E-2</v>
      </c>
      <c r="J231" s="7">
        <f>('Price data'!K232-'Price data'!K233)/'Price data'!K233</f>
        <v>-9.532888465204916E-3</v>
      </c>
      <c r="K231" s="7">
        <f>('Price data'!L232-'Price data'!L233)/'Price data'!L233</f>
        <v>1.6949152542372937E-2</v>
      </c>
      <c r="L231" s="7">
        <f>('Price data'!O232-'Price data'!O233)/'Price data'!O233</f>
        <v>7.3830766271620416E-3</v>
      </c>
      <c r="M231" s="7">
        <f>'Price data'!P232/100</f>
        <v>2.1690000000000001E-2</v>
      </c>
    </row>
    <row r="232" spans="1:13" x14ac:dyDescent="0.25">
      <c r="A232" s="1">
        <v>44358</v>
      </c>
      <c r="B232" s="7">
        <f>('Price data'!C233-'Price data'!C234)/'Price data'!C234</f>
        <v>6.5957446808510775E-2</v>
      </c>
      <c r="C232" s="7">
        <f>('Price data'!D233-'Price data'!D234)/'Price data'!D234</f>
        <v>2.9069767441860465E-2</v>
      </c>
      <c r="D232" s="7">
        <f>('Price data'!E233-'Price data'!E234)/'Price data'!E234</f>
        <v>1.8251681075888555E-2</v>
      </c>
      <c r="E232" s="7">
        <f>('Price data'!F233-'Price data'!F234)/'Price data'!F234</f>
        <v>-2.1691973969632568E-3</v>
      </c>
      <c r="F232" s="7">
        <f>('Price data'!G233-'Price data'!G234)/'Price data'!G234</f>
        <v>1.9536019536019539E-2</v>
      </c>
      <c r="G232" s="7">
        <f>('Price data'!H233-'Price data'!H234)/'Price data'!H234</f>
        <v>4.9900199600798403E-2</v>
      </c>
      <c r="H232" s="7">
        <f>('Price data'!I233-'Price data'!I234)/'Price data'!I234</f>
        <v>3.2432432432432448E-2</v>
      </c>
      <c r="I232" s="7">
        <f>('Price data'!J233-'Price data'!J234)/'Price data'!J234</f>
        <v>1.2605042016806706E-2</v>
      </c>
      <c r="J232" s="7">
        <f>('Price data'!K233-'Price data'!K234)/'Price data'!K234</f>
        <v>1.2548262548262532E-2</v>
      </c>
      <c r="K232" s="7">
        <f>('Price data'!L233-'Price data'!L234)/'Price data'!L234</f>
        <v>1.2875536480686629E-2</v>
      </c>
      <c r="L232" s="7">
        <f>('Price data'!O233-'Price data'!O234)/'Price data'!O234</f>
        <v>2.1275631242539238E-2</v>
      </c>
      <c r="M232" s="7">
        <f>'Price data'!P233/100</f>
        <v>2.181E-2</v>
      </c>
    </row>
    <row r="233" spans="1:13" x14ac:dyDescent="0.25">
      <c r="A233" s="1">
        <v>44357</v>
      </c>
      <c r="B233" s="7">
        <f>('Price data'!C234-'Price data'!C235)/'Price data'!C235</f>
        <v>6.4239828693790288E-3</v>
      </c>
      <c r="C233" s="7">
        <f>('Price data'!D234-'Price data'!D235)/'Price data'!D235</f>
        <v>2.584493041749503E-2</v>
      </c>
      <c r="D233" s="7">
        <f>('Price data'!E234-'Price data'!E235)/'Price data'!E235</f>
        <v>-1.8850141376060475E-2</v>
      </c>
      <c r="E233" s="7">
        <f>('Price data'!F234-'Price data'!F235)/'Price data'!F235</f>
        <v>3.4792368125701481E-2</v>
      </c>
      <c r="F233" s="7">
        <f>('Price data'!G234-'Price data'!G235)/'Price data'!G235</f>
        <v>2.4479804161566037E-3</v>
      </c>
      <c r="G233" s="7">
        <f>('Price data'!H234-'Price data'!H235)/'Price data'!H235</f>
        <v>-1.3779527559055118E-2</v>
      </c>
      <c r="H233" s="7">
        <f>('Price data'!I234-'Price data'!I235)/'Price data'!I235</f>
        <v>-1.5957446808510647E-2</v>
      </c>
      <c r="I233" s="7">
        <f>('Price data'!J234-'Price data'!J235)/'Price data'!J235</f>
        <v>-1.6528925619834739E-2</v>
      </c>
      <c r="J233" s="7">
        <f>('Price data'!K234-'Price data'!K235)/'Price data'!K235</f>
        <v>-2.5399811853245566E-2</v>
      </c>
      <c r="K233" s="7">
        <f>('Price data'!L234-'Price data'!L235)/'Price data'!L235</f>
        <v>-1.9360269360269293E-2</v>
      </c>
      <c r="L233" s="7">
        <f>('Price data'!O234-'Price data'!O235)/'Price data'!O235</f>
        <v>-6.9922724885589042E-3</v>
      </c>
      <c r="M233" s="7">
        <f>'Price data'!P234/100</f>
        <v>2.215E-2</v>
      </c>
    </row>
    <row r="234" spans="1:13" x14ac:dyDescent="0.25">
      <c r="A234" s="1">
        <v>44356</v>
      </c>
      <c r="B234" s="7">
        <f>('Price data'!C235-'Price data'!C236)/'Price data'!C236</f>
        <v>6.1363636363636502E-2</v>
      </c>
      <c r="C234" s="7">
        <f>('Price data'!D235-'Price data'!D236)/'Price data'!D236</f>
        <v>6.0000000000000001E-3</v>
      </c>
      <c r="D234" s="7">
        <f>('Price data'!E235-'Price data'!E236)/'Price data'!E236</f>
        <v>7.5973409306743633E-3</v>
      </c>
      <c r="E234" s="7">
        <f>('Price data'!F235-'Price data'!F236)/'Price data'!F236</f>
        <v>-6.6889632107022491E-3</v>
      </c>
      <c r="F234" s="7">
        <f>('Price data'!G235-'Price data'!G236)/'Price data'!G236</f>
        <v>1.1138613861386289E-2</v>
      </c>
      <c r="G234" s="7">
        <f>('Price data'!H235-'Price data'!H236)/'Price data'!H236</f>
        <v>2.6262626262626262E-2</v>
      </c>
      <c r="H234" s="7">
        <f>('Price data'!I235-'Price data'!I236)/'Price data'!I236</f>
        <v>-1.0526315789473689E-2</v>
      </c>
      <c r="I234" s="7">
        <f>('Price data'!J235-'Price data'!J236)/'Price data'!J236</f>
        <v>0</v>
      </c>
      <c r="J234" s="7">
        <f>('Price data'!K235-'Price data'!K236)/'Price data'!K236</f>
        <v>6.0464725770805208E-2</v>
      </c>
      <c r="K234" s="7">
        <f>('Price data'!L235-'Price data'!L236)/'Price data'!L236</f>
        <v>-8.34724540901512E-3</v>
      </c>
      <c r="L234" s="7">
        <f>('Price data'!O235-'Price data'!O236)/'Price data'!O236</f>
        <v>9.8645331393762917E-3</v>
      </c>
      <c r="M234" s="7">
        <f>'Price data'!P235/100</f>
        <v>2.205E-2</v>
      </c>
    </row>
    <row r="235" spans="1:13" x14ac:dyDescent="0.25">
      <c r="A235" s="1">
        <v>44355</v>
      </c>
      <c r="B235" s="7">
        <f>('Price data'!C236-'Price data'!C237)/'Price data'!C237</f>
        <v>-6.6808059384941818E-2</v>
      </c>
      <c r="C235" s="7">
        <f>('Price data'!D236-'Price data'!D237)/'Price data'!D237</f>
        <v>-5.1233396584440226E-2</v>
      </c>
      <c r="D235" s="7">
        <f>('Price data'!E236-'Price data'!E237)/'Price data'!E237</f>
        <v>-6.6037735849055887E-3</v>
      </c>
      <c r="E235" s="7">
        <f>('Price data'!F236-'Price data'!F237)/'Price data'!F237</f>
        <v>3.3557046979865307E-3</v>
      </c>
      <c r="F235" s="7">
        <f>('Price data'!G236-'Price data'!G237)/'Price data'!G237</f>
        <v>-2.2974607013301084E-2</v>
      </c>
      <c r="G235" s="7">
        <f>('Price data'!H236-'Price data'!H237)/'Price data'!H237</f>
        <v>-5.5343511450381681E-2</v>
      </c>
      <c r="H235" s="7">
        <f>('Price data'!I236-'Price data'!I237)/'Price data'!I237</f>
        <v>-2.5641025641025533E-2</v>
      </c>
      <c r="I235" s="7">
        <f>('Price data'!J236-'Price data'!J237)/'Price data'!J237</f>
        <v>-6.2015503875968957E-2</v>
      </c>
      <c r="J235" s="7">
        <f>('Price data'!K236-'Price data'!K237)/'Price data'!K237</f>
        <v>-1.8759018759018854E-2</v>
      </c>
      <c r="K235" s="7">
        <f>('Price data'!L236-'Price data'!L237)/'Price data'!L237</f>
        <v>-2.6016260162601602E-2</v>
      </c>
      <c r="L235" s="7">
        <f>('Price data'!O236-'Price data'!O237)/'Price data'!O237</f>
        <v>-2.8628622735100504E-2</v>
      </c>
      <c r="M235" s="7">
        <f>'Price data'!P236/100</f>
        <v>2.2210000000000001E-2</v>
      </c>
    </row>
    <row r="236" spans="1:13" x14ac:dyDescent="0.25">
      <c r="A236" s="1">
        <v>44354</v>
      </c>
      <c r="B236" s="7">
        <f>('Price data'!C237-'Price data'!C238)/'Price data'!C238</f>
        <v>-3.2820512820512883E-2</v>
      </c>
      <c r="C236" s="7">
        <f>('Price data'!D237-'Price data'!D238)/'Price data'!D238</f>
        <v>-3.3027522935779818E-2</v>
      </c>
      <c r="D236" s="7">
        <f>('Price data'!E237-'Price data'!E238)/'Price data'!E238</f>
        <v>1.4354066985645775E-2</v>
      </c>
      <c r="E236" s="7">
        <f>('Price data'!F237-'Price data'!F238)/'Price data'!F238</f>
        <v>-1.1173184357541745E-3</v>
      </c>
      <c r="F236" s="7">
        <f>('Price data'!G237-'Price data'!G238)/'Price data'!G238</f>
        <v>-2.3612750885478206E-2</v>
      </c>
      <c r="G236" s="7">
        <f>('Price data'!H237-'Price data'!H238)/'Price data'!H238</f>
        <v>-4.0293040293040296E-2</v>
      </c>
      <c r="H236" s="7">
        <f>('Price data'!I237-'Price data'!I238)/'Price data'!I238</f>
        <v>2.4518388791593668E-2</v>
      </c>
      <c r="I236" s="7">
        <f>('Price data'!J237-'Price data'!J238)/'Price data'!J238</f>
        <v>-1.5267175572519111E-2</v>
      </c>
      <c r="J236" s="7">
        <f>('Price data'!K237-'Price data'!K238)/'Price data'!K238</f>
        <v>-8.5836909871243091E-3</v>
      </c>
      <c r="K236" s="7">
        <f>('Price data'!L237-'Price data'!L238)/'Price data'!L238</f>
        <v>1.6528925619834763E-2</v>
      </c>
      <c r="L236" s="7">
        <f>('Price data'!O237-'Price data'!O238)/'Price data'!O238</f>
        <v>-1.1113132709872263E-2</v>
      </c>
      <c r="M236" s="7">
        <f>'Price data'!P237/100</f>
        <v>2.2419999999999999E-2</v>
      </c>
    </row>
    <row r="237" spans="1:13" x14ac:dyDescent="0.25">
      <c r="A237" s="1">
        <v>44351</v>
      </c>
      <c r="B237" s="7">
        <f>('Price data'!C238-'Price data'!C239)/'Price data'!C239</f>
        <v>-3.0674846625764725E-3</v>
      </c>
      <c r="C237" s="7">
        <f>('Price data'!D238-'Price data'!D239)/'Price data'!D239</f>
        <v>3.6832412523020259E-3</v>
      </c>
      <c r="D237" s="7">
        <f>('Price data'!E238-'Price data'!E239)/'Price data'!E239</f>
        <v>-8.5388994307399445E-3</v>
      </c>
      <c r="E237" s="7">
        <f>('Price data'!F238-'Price data'!F239)/'Price data'!F239</f>
        <v>-7.7605321507761126E-3</v>
      </c>
      <c r="F237" s="7">
        <f>('Price data'!G238-'Price data'!G239)/'Price data'!G239</f>
        <v>-5.8685446009390648E-3</v>
      </c>
      <c r="G237" s="7">
        <f>('Price data'!H238-'Price data'!H239)/'Price data'!H239</f>
        <v>-3.6496350364963502E-3</v>
      </c>
      <c r="H237" s="7">
        <f>('Price data'!I238-'Price data'!I239)/'Price data'!I239</f>
        <v>4.0072859744990821E-2</v>
      </c>
      <c r="I237" s="7">
        <f>('Price data'!J238-'Price data'!J239)/'Price data'!J239</f>
        <v>3.1496062992126039E-2</v>
      </c>
      <c r="J237" s="7">
        <f>('Price data'!K238-'Price data'!K239)/'Price data'!K239</f>
        <v>-8.5106382978723701E-3</v>
      </c>
      <c r="K237" s="7">
        <f>('Price data'!L238-'Price data'!L239)/'Price data'!L239</f>
        <v>2.1097046413502143E-2</v>
      </c>
      <c r="L237" s="7">
        <f>('Price data'!O238-'Price data'!O239)/'Price data'!O239</f>
        <v>7.161286539420047E-3</v>
      </c>
      <c r="M237" s="7">
        <f>'Price data'!P238/100</f>
        <v>2.239E-2</v>
      </c>
    </row>
    <row r="238" spans="1:13" x14ac:dyDescent="0.25">
      <c r="A238" s="1">
        <v>44350</v>
      </c>
      <c r="B238" s="7">
        <f>('Price data'!C239-'Price data'!C240)/'Price data'!C240</f>
        <v>6.3043478260869465E-2</v>
      </c>
      <c r="C238" s="7">
        <f>('Price data'!D239-'Price data'!D240)/'Price data'!D240</f>
        <v>5.5555555555555558E-3</v>
      </c>
      <c r="D238" s="7">
        <f>('Price data'!E239-'Price data'!E240)/'Price data'!E240</f>
        <v>9.5785440613025772E-3</v>
      </c>
      <c r="E238" s="7">
        <f>('Price data'!F239-'Price data'!F240)/'Price data'!F240</f>
        <v>8.9485458612975841E-3</v>
      </c>
      <c r="F238" s="7">
        <f>('Price data'!G239-'Price data'!G240)/'Price data'!G240</f>
        <v>-3.5087719298245511E-3</v>
      </c>
      <c r="G238" s="7">
        <f>('Price data'!H239-'Price data'!H240)/'Price data'!H240</f>
        <v>3.787878787878788E-2</v>
      </c>
      <c r="H238" s="7">
        <f>('Price data'!I239-'Price data'!I240)/'Price data'!I240</f>
        <v>2.4253731343283642E-2</v>
      </c>
      <c r="I238" s="7">
        <f>('Price data'!J239-'Price data'!J240)/'Price data'!J240</f>
        <v>6.722689075630249E-2</v>
      </c>
      <c r="J238" s="7">
        <f>('Price data'!K239-'Price data'!K240)/'Price data'!K240</f>
        <v>1.1477761836441809E-2</v>
      </c>
      <c r="K238" s="7">
        <f>('Price data'!L239-'Price data'!L240)/'Price data'!L240</f>
        <v>8.5106382978722972E-3</v>
      </c>
      <c r="L238" s="7">
        <f>('Price data'!O239-'Price data'!O240)/'Price data'!O240</f>
        <v>1.752711108459255E-2</v>
      </c>
      <c r="M238" s="7">
        <f>'Price data'!P239/100</f>
        <v>2.2530000000000001E-2</v>
      </c>
    </row>
    <row r="239" spans="1:13" x14ac:dyDescent="0.25">
      <c r="A239" s="1">
        <v>44349</v>
      </c>
      <c r="B239" s="7">
        <f>('Price data'!C240-'Price data'!C241)/'Price data'!C241</f>
        <v>5.2631578947368536E-2</v>
      </c>
      <c r="C239" s="7">
        <f>('Price data'!D240-'Price data'!D241)/'Price data'!D241</f>
        <v>-2.7027027027027029E-2</v>
      </c>
      <c r="D239" s="7">
        <f>('Price data'!E240-'Price data'!E241)/'Price data'!E241</f>
        <v>3.8461538461539882E-3</v>
      </c>
      <c r="E239" s="7">
        <f>('Price data'!F240-'Price data'!F241)/'Price data'!F241</f>
        <v>-5.5617352614016477E-3</v>
      </c>
      <c r="F239" s="7">
        <f>('Price data'!G240-'Price data'!G241)/'Price data'!G241</f>
        <v>-1.836969001148106E-2</v>
      </c>
      <c r="G239" s="7">
        <f>('Price data'!H240-'Price data'!H241)/'Price data'!H241</f>
        <v>-5.6497175141242938E-3</v>
      </c>
      <c r="H239" s="7">
        <f>('Price data'!I240-'Price data'!I241)/'Price data'!I241</f>
        <v>0</v>
      </c>
      <c r="I239" s="7">
        <f>('Price data'!J240-'Price data'!J241)/'Price data'!J241</f>
        <v>-1.6528925619834739E-2</v>
      </c>
      <c r="J239" s="7">
        <f>('Price data'!K240-'Price data'!K241)/'Price data'!K241</f>
        <v>2.6509572901325575E-2</v>
      </c>
      <c r="K239" s="7">
        <f>('Price data'!L240-'Price data'!L241)/'Price data'!L241</f>
        <v>-2.0833333333333363E-2</v>
      </c>
      <c r="L239" s="7">
        <f>('Price data'!O240-'Price data'!O241)/'Price data'!O241</f>
        <v>2.2425211918252626E-3</v>
      </c>
      <c r="M239" s="7">
        <f>'Price data'!P240/100</f>
        <v>2.2120000000000001E-2</v>
      </c>
    </row>
    <row r="240" spans="1:13" x14ac:dyDescent="0.25">
      <c r="A240" s="1">
        <v>44348</v>
      </c>
      <c r="B240" s="7">
        <f>('Price data'!C241-'Price data'!C242)/'Price data'!C242</f>
        <v>-1.576576576576592E-2</v>
      </c>
      <c r="C240" s="7">
        <f>('Price data'!D241-'Price data'!D242)/'Price data'!D242</f>
        <v>5.3130929791271347E-2</v>
      </c>
      <c r="D240" s="7">
        <f>('Price data'!E241-'Price data'!E242)/'Price data'!E242</f>
        <v>1.3645224171539811E-2</v>
      </c>
      <c r="E240" s="7">
        <f>('Price data'!F241-'Price data'!F242)/'Price data'!F242</f>
        <v>-6.6298342541435545E-3</v>
      </c>
      <c r="F240" s="7">
        <f>('Price data'!G241-'Price data'!G242)/'Price data'!G242</f>
        <v>3.2305042078905728E-2</v>
      </c>
      <c r="G240" s="7">
        <f>('Price data'!H241-'Price data'!H242)/'Price data'!H242</f>
        <v>-1.11731843575419E-2</v>
      </c>
      <c r="H240" s="7">
        <f>('Price data'!I241-'Price data'!I242)/'Price data'!I242</f>
        <v>-9.2421441774491291E-3</v>
      </c>
      <c r="I240" s="7">
        <f>('Price data'!J241-'Price data'!J242)/'Price data'!J242</f>
        <v>2.9787234042553203E-2</v>
      </c>
      <c r="J240" s="7">
        <f>('Price data'!K241-'Price data'!K242)/'Price data'!K242</f>
        <v>8.9153046062407457E-3</v>
      </c>
      <c r="K240" s="7">
        <f>('Price data'!L241-'Price data'!L242)/'Price data'!L242</f>
        <v>2.1276595744680885E-2</v>
      </c>
      <c r="L240" s="7">
        <f>('Price data'!O241-'Price data'!O242)/'Price data'!O242</f>
        <v>7.3265313805956243E-3</v>
      </c>
      <c r="M240" s="7">
        <f>'Price data'!P241/100</f>
        <v>2.2530000000000001E-2</v>
      </c>
    </row>
    <row r="241" spans="1:13" x14ac:dyDescent="0.25">
      <c r="A241" s="1">
        <v>44347</v>
      </c>
      <c r="B241" s="7">
        <f>('Price data'!C242-'Price data'!C243)/'Price data'!C243</f>
        <v>6.2200956937799042E-2</v>
      </c>
      <c r="C241" s="7">
        <f>('Price data'!D242-'Price data'!D243)/'Price data'!D243</f>
        <v>6.6168035922805263E-2</v>
      </c>
      <c r="D241" s="7">
        <f>('Price data'!E242-'Price data'!E243)/'Price data'!E243</f>
        <v>-1.9120458891013357E-2</v>
      </c>
      <c r="E241" s="7">
        <f>('Price data'!F242-'Price data'!F243)/'Price data'!F243</f>
        <v>-6.586169045005562E-3</v>
      </c>
      <c r="F241" s="7">
        <f>('Price data'!G242-'Price data'!G243)/'Price data'!G243</f>
        <v>3.2700421940928349E-2</v>
      </c>
      <c r="G241" s="7">
        <f>('Price data'!H242-'Price data'!H243)/'Price data'!H243</f>
        <v>1.3207547169811321E-2</v>
      </c>
      <c r="H241" s="7">
        <f>('Price data'!I242-'Price data'!I243)/'Price data'!I243</f>
        <v>-2.5225225225225328E-2</v>
      </c>
      <c r="I241" s="7">
        <f>('Price data'!J242-'Price data'!J243)/'Price data'!J243</f>
        <v>4.2735042735043208E-3</v>
      </c>
      <c r="J241" s="7">
        <f>('Price data'!K242-'Price data'!K243)/'Price data'!K243</f>
        <v>-2.2238695329874539E-3</v>
      </c>
      <c r="K241" s="7">
        <f>('Price data'!L242-'Price data'!L243)/'Price data'!L243</f>
        <v>-1.9198664440734623E-2</v>
      </c>
      <c r="L241" s="7">
        <f>('Price data'!O242-'Price data'!O243)/'Price data'!O243</f>
        <v>5.7479969101676071E-3</v>
      </c>
      <c r="M241" s="7">
        <f>'Price data'!P242/100</f>
        <v>2.273E-2</v>
      </c>
    </row>
    <row r="242" spans="1:13" x14ac:dyDescent="0.25">
      <c r="A242" s="1">
        <v>44344</v>
      </c>
      <c r="B242" s="7">
        <f>('Price data'!C243-'Price data'!C244)/'Price data'!C244</f>
        <v>5.5555555555555532E-2</v>
      </c>
      <c r="C242" s="7">
        <f>('Price data'!D243-'Price data'!D244)/'Price data'!D244</f>
        <v>4.4910179640719975E-3</v>
      </c>
      <c r="D242" s="7">
        <f>('Price data'!E243-'Price data'!E244)/'Price data'!E244</f>
        <v>1.9157088122605153E-3</v>
      </c>
      <c r="E242" s="7">
        <f>('Price data'!F243-'Price data'!F244)/'Price data'!F244</f>
        <v>6.6298342541437211E-3</v>
      </c>
      <c r="F242" s="7">
        <f>('Price data'!G243-'Price data'!G244)/'Price data'!G244</f>
        <v>1.0660980810234385E-2</v>
      </c>
      <c r="G242" s="7">
        <f>('Price data'!H243-'Price data'!H244)/'Price data'!H244</f>
        <v>3.1128404669260701E-2</v>
      </c>
      <c r="H242" s="7">
        <f>('Price data'!I243-'Price data'!I244)/'Price data'!I244</f>
        <v>-1.0695187165775407E-2</v>
      </c>
      <c r="I242" s="7">
        <f>('Price data'!J243-'Price data'!J244)/'Price data'!J244</f>
        <v>4.2918454935622794E-3</v>
      </c>
      <c r="J242" s="7">
        <f>('Price data'!K243-'Price data'!K244)/'Price data'!K244</f>
        <v>-8.08823529411766E-3</v>
      </c>
      <c r="K242" s="7">
        <f>('Price data'!L243-'Price data'!L244)/'Price data'!L244</f>
        <v>-4.1562759767248339E-3</v>
      </c>
      <c r="L242" s="7">
        <f>('Price data'!O243-'Price data'!O244)/'Price data'!O244</f>
        <v>1.2956726527919561E-2</v>
      </c>
      <c r="M242" s="7">
        <f>'Price data'!P243/100</f>
        <v>2.298E-2</v>
      </c>
    </row>
    <row r="243" spans="1:13" x14ac:dyDescent="0.25">
      <c r="A243" s="1">
        <v>44343</v>
      </c>
      <c r="B243" s="7">
        <f>('Price data'!C244-'Price data'!C245)/'Price data'!C245</f>
        <v>-3.2967032967032905E-2</v>
      </c>
      <c r="C243" s="7">
        <f>('Price data'!D244-'Price data'!D245)/'Price data'!D245</f>
        <v>-1.4749262536873278E-2</v>
      </c>
      <c r="D243" s="7">
        <f>('Price data'!E244-'Price data'!E245)/'Price data'!E245</f>
        <v>-1.2298959318826914E-2</v>
      </c>
      <c r="E243" s="7">
        <f>('Price data'!F244-'Price data'!F245)/'Price data'!F245</f>
        <v>-5.4945054945054195E-3</v>
      </c>
      <c r="F243" s="7">
        <f>('Price data'!G244-'Price data'!G245)/'Price data'!G245</f>
        <v>-1.5739769150052325E-2</v>
      </c>
      <c r="G243" s="7">
        <f>('Price data'!H244-'Price data'!H245)/'Price data'!H245</f>
        <v>-2.6515151515151516E-2</v>
      </c>
      <c r="H243" s="7">
        <f>('Price data'!I244-'Price data'!I245)/'Price data'!I245</f>
        <v>1.0810810810810817E-2</v>
      </c>
      <c r="I243" s="7">
        <f>('Price data'!J244-'Price data'!J245)/'Price data'!J245</f>
        <v>0</v>
      </c>
      <c r="J243" s="7">
        <f>('Price data'!K244-'Price data'!K245)/'Price data'!K245</f>
        <v>1.8726591760299709E-2</v>
      </c>
      <c r="K243" s="7">
        <f>('Price data'!L244-'Price data'!L245)/'Price data'!L245</f>
        <v>-1.1503697617091231E-2</v>
      </c>
      <c r="L243" s="7">
        <f>('Price data'!O244-'Price data'!O245)/'Price data'!O245</f>
        <v>-9.9718994455837394E-3</v>
      </c>
      <c r="M243" s="7">
        <f>'Price data'!P244/100</f>
        <v>2.3039999999999998E-2</v>
      </c>
    </row>
    <row r="244" spans="1:13" x14ac:dyDescent="0.25">
      <c r="A244" s="1">
        <v>44342</v>
      </c>
      <c r="B244" s="7">
        <f>('Price data'!C245-'Price data'!C246)/'Price data'!C246</f>
        <v>1.2224938875304325E-3</v>
      </c>
      <c r="C244" s="7">
        <f>('Price data'!D245-'Price data'!D246)/'Price data'!D246</f>
        <v>5.9347181008901984E-3</v>
      </c>
      <c r="D244" s="7">
        <f>('Price data'!E245-'Price data'!E246)/'Price data'!E246</f>
        <v>1.0516252390057429E-2</v>
      </c>
      <c r="E244" s="7">
        <f>('Price data'!F245-'Price data'!F246)/'Price data'!F246</f>
        <v>5.5248618784529621E-3</v>
      </c>
      <c r="F244" s="7">
        <f>('Price data'!G245-'Price data'!G246)/'Price data'!G246</f>
        <v>1.5991471215351667E-2</v>
      </c>
      <c r="G244" s="7">
        <f>('Price data'!H245-'Price data'!H246)/'Price data'!H246</f>
        <v>2.3255813953488372E-2</v>
      </c>
      <c r="H244" s="7">
        <f>('Price data'!I245-'Price data'!I246)/'Price data'!I246</f>
        <v>5.4347826086956555E-3</v>
      </c>
      <c r="I244" s="7">
        <f>('Price data'!J245-'Price data'!J246)/'Price data'!J246</f>
        <v>-2.1008403361344616E-2</v>
      </c>
      <c r="J244" s="7">
        <f>('Price data'!K245-'Price data'!K246)/'Price data'!K246</f>
        <v>-1.4760147601476006E-2</v>
      </c>
      <c r="K244" s="7">
        <f>('Price data'!L245-'Price data'!L246)/'Price data'!L246</f>
        <v>-4.9059689288633457E-3</v>
      </c>
      <c r="L244" s="7">
        <f>('Price data'!O245-'Price data'!O246)/'Price data'!O246</f>
        <v>6.2051995292608164E-3</v>
      </c>
      <c r="M244" s="7">
        <f>'Price data'!P245/100</f>
        <v>2.3170000000000003E-2</v>
      </c>
    </row>
    <row r="245" spans="1:13" x14ac:dyDescent="0.25">
      <c r="A245" s="1">
        <v>44341</v>
      </c>
      <c r="B245" s="7">
        <f>('Price data'!C246-'Price data'!C247)/'Price data'!C247</f>
        <v>2.7638190954774065E-2</v>
      </c>
      <c r="C245" s="7">
        <f>('Price data'!D246-'Price data'!D247)/'Price data'!D247</f>
        <v>3.0581039755351785E-2</v>
      </c>
      <c r="D245" s="7">
        <f>('Price data'!E246-'Price data'!E247)/'Price data'!E247</f>
        <v>-1.3207547169811177E-2</v>
      </c>
      <c r="E245" s="7">
        <f>('Price data'!F246-'Price data'!F247)/'Price data'!F247</f>
        <v>-7.6754385964912866E-3</v>
      </c>
      <c r="F245" s="7">
        <f>('Price data'!G246-'Price data'!G247)/'Price data'!G247</f>
        <v>3.2085561497326278E-3</v>
      </c>
      <c r="G245" s="7">
        <f>('Price data'!H246-'Price data'!H247)/'Price data'!H247</f>
        <v>1.37524557956778E-2</v>
      </c>
      <c r="H245" s="7">
        <f>('Price data'!I246-'Price data'!I247)/'Price data'!I247</f>
        <v>1.6574585635359126E-2</v>
      </c>
      <c r="I245" s="7">
        <f>('Price data'!J246-'Price data'!J247)/'Price data'!J247</f>
        <v>8.4745762711865343E-3</v>
      </c>
      <c r="J245" s="7">
        <f>('Price data'!K246-'Price data'!K247)/'Price data'!K247</f>
        <v>3.703703703703605E-3</v>
      </c>
      <c r="K245" s="7">
        <f>('Price data'!L246-'Price data'!L247)/'Price data'!L247</f>
        <v>1.638001638001603E-3</v>
      </c>
      <c r="L245" s="7">
        <f>('Price data'!O246-'Price data'!O247)/'Price data'!O247</f>
        <v>8.1665356939243355E-3</v>
      </c>
      <c r="M245" s="7">
        <f>'Price data'!P246/100</f>
        <v>2.316E-2</v>
      </c>
    </row>
    <row r="246" spans="1:13" x14ac:dyDescent="0.25">
      <c r="A246" s="1">
        <v>44340</v>
      </c>
      <c r="B246" s="7">
        <f>('Price data'!C247-'Price data'!C248)/'Price data'!C248</f>
        <v>2.0512820512820558E-2</v>
      </c>
      <c r="C246" s="7">
        <f>('Price data'!D247-'Price data'!D248)/'Price data'!D248</f>
        <v>-3.0487804878048734E-3</v>
      </c>
      <c r="D246" s="7">
        <f>('Price data'!E247-'Price data'!E248)/'Price data'!E248</f>
        <v>2.0211742059672726E-2</v>
      </c>
      <c r="E246" s="7">
        <f>('Price data'!F247-'Price data'!F248)/'Price data'!F248</f>
        <v>2.2421524663677157E-2</v>
      </c>
      <c r="F246" s="7">
        <f>('Price data'!G247-'Price data'!G248)/'Price data'!G248</f>
        <v>-3.1982942430703702E-3</v>
      </c>
      <c r="G246" s="7">
        <f>('Price data'!H247-'Price data'!H248)/'Price data'!H248</f>
        <v>1.968503937007874E-3</v>
      </c>
      <c r="H246" s="7">
        <f>('Price data'!I247-'Price data'!I248)/'Price data'!I248</f>
        <v>1.8761726078799307E-2</v>
      </c>
      <c r="I246" s="7">
        <f>('Price data'!J247-'Price data'!J248)/'Price data'!J248</f>
        <v>8.5470085470084837E-3</v>
      </c>
      <c r="J246" s="7">
        <f>('Price data'!K247-'Price data'!K248)/'Price data'!K248</f>
        <v>-1.6751638747268798E-2</v>
      </c>
      <c r="K246" s="7">
        <f>('Price data'!L247-'Price data'!L248)/'Price data'!L248</f>
        <v>-3.265306122449043E-3</v>
      </c>
      <c r="L246" s="7">
        <f>('Price data'!O247-'Price data'!O248)/'Price data'!O248</f>
        <v>1.0942964180290166E-2</v>
      </c>
      <c r="M246" s="7">
        <f>'Price data'!P247/100</f>
        <v>2.3239999999999997E-2</v>
      </c>
    </row>
    <row r="247" spans="1:13" x14ac:dyDescent="0.25">
      <c r="A247" s="1">
        <v>44337</v>
      </c>
      <c r="B247" s="7">
        <f>('Price data'!C248-'Price data'!C249)/'Price data'!C249</f>
        <v>1.2987012987013016E-2</v>
      </c>
      <c r="C247" s="7">
        <f>('Price data'!D248-'Price data'!D249)/'Price data'!D249</f>
        <v>-1.5015015015015138E-2</v>
      </c>
      <c r="D247" s="7">
        <f>('Price data'!E248-'Price data'!E249)/'Price data'!E249</f>
        <v>1.8627450980392143E-2</v>
      </c>
      <c r="E247" s="7">
        <f>('Price data'!F248-'Price data'!F249)/'Price data'!F249</f>
        <v>1.3636363636363618E-2</v>
      </c>
      <c r="F247" s="7">
        <f>('Price data'!G248-'Price data'!G249)/'Price data'!G249</f>
        <v>-1.7801047120418714E-2</v>
      </c>
      <c r="G247" s="7">
        <f>('Price data'!H248-'Price data'!H249)/'Price data'!H249</f>
        <v>1.1952191235059761E-2</v>
      </c>
      <c r="H247" s="7">
        <f>('Price data'!I248-'Price data'!I249)/'Price data'!I249</f>
        <v>9.4696969696969283E-3</v>
      </c>
      <c r="I247" s="7">
        <f>('Price data'!J248-'Price data'!J249)/'Price data'!J249</f>
        <v>2.1834061135371095E-2</v>
      </c>
      <c r="J247" s="7">
        <f>('Price data'!K248-'Price data'!K249)/'Price data'!K249</f>
        <v>-2.6241134751772976E-2</v>
      </c>
      <c r="K247" s="7">
        <f>('Price data'!L248-'Price data'!L249)/'Price data'!L249</f>
        <v>-3.2546786004881323E-3</v>
      </c>
      <c r="L247" s="7">
        <f>('Price data'!O248-'Price data'!O249)/'Price data'!O249</f>
        <v>4.4671496299541836E-3</v>
      </c>
      <c r="M247" s="7">
        <f>'Price data'!P248/100</f>
        <v>2.3460000000000002E-2</v>
      </c>
    </row>
    <row r="248" spans="1:13" x14ac:dyDescent="0.25">
      <c r="A248" s="1">
        <v>44336</v>
      </c>
      <c r="B248" s="7">
        <f>('Price data'!C249-'Price data'!C250)/'Price data'!C250</f>
        <v>6.9444444444444295E-2</v>
      </c>
      <c r="C248" s="7">
        <f>('Price data'!D249-'Price data'!D250)/'Price data'!D250</f>
        <v>7.5642965204237387E-3</v>
      </c>
      <c r="D248" s="7">
        <f>('Price data'!E249-'Price data'!E250)/'Price data'!E250</f>
        <v>1.5936254980079698E-2</v>
      </c>
      <c r="E248" s="7">
        <f>('Price data'!F249-'Price data'!F250)/'Price data'!F250</f>
        <v>5.714285714285808E-3</v>
      </c>
      <c r="F248" s="7">
        <f>('Price data'!G249-'Price data'!G250)/'Price data'!G250</f>
        <v>5.1762114537445073E-2</v>
      </c>
      <c r="G248" s="7">
        <f>('Price data'!H249-'Price data'!H250)/'Price data'!H250</f>
        <v>1.996007984031936E-3</v>
      </c>
      <c r="H248" s="7">
        <f>('Price data'!I249-'Price data'!I250)/'Price data'!I250</f>
        <v>-7.5187969924812529E-3</v>
      </c>
      <c r="I248" s="7">
        <f>('Price data'!J249-'Price data'!J250)/'Price data'!J250</f>
        <v>-2.1367521367521288E-2</v>
      </c>
      <c r="J248" s="7">
        <f>('Price data'!K249-'Price data'!K250)/'Price data'!K250</f>
        <v>-7.0422535211267555E-3</v>
      </c>
      <c r="K248" s="7">
        <f>('Price data'!L249-'Price data'!L250)/'Price data'!L250</f>
        <v>2.3313905079100798E-2</v>
      </c>
      <c r="L248" s="7">
        <f>('Price data'!O249-'Price data'!O250)/'Price data'!O250</f>
        <v>1.2459504629739656E-2</v>
      </c>
      <c r="M248" s="7">
        <f>'Price data'!P249/100</f>
        <v>2.3450000000000002E-2</v>
      </c>
    </row>
    <row r="249" spans="1:13" x14ac:dyDescent="0.25">
      <c r="A249" s="1">
        <v>44335</v>
      </c>
      <c r="B249" s="7">
        <f>('Price data'!C250-'Price data'!C251)/'Price data'!C251</f>
        <v>2.1276595744680896E-2</v>
      </c>
      <c r="C249" s="7">
        <f>('Price data'!D250-'Price data'!D251)/'Price data'!D251</f>
        <v>4.258675078864347E-2</v>
      </c>
      <c r="D249" s="7">
        <f>('Price data'!E250-'Price data'!E251)/'Price data'!E251</f>
        <v>1.5166835187057467E-2</v>
      </c>
      <c r="E249" s="7">
        <f>('Price data'!F250-'Price data'!F251)/'Price data'!F251</f>
        <v>5.7471264367815293E-3</v>
      </c>
      <c r="F249" s="7">
        <f>('Price data'!G250-'Price data'!G251)/'Price data'!G251</f>
        <v>4.3678160919540146E-2</v>
      </c>
      <c r="G249" s="7">
        <f>('Price data'!H250-'Price data'!H251)/'Price data'!H251</f>
        <v>3.6194415718717683E-2</v>
      </c>
      <c r="H249" s="7">
        <f>('Price data'!I250-'Price data'!I251)/'Price data'!I251</f>
        <v>-1.4814814814814777E-2</v>
      </c>
      <c r="I249" s="7">
        <f>('Price data'!J250-'Price data'!J251)/'Price data'!J251</f>
        <v>-2.499999999999997E-2</v>
      </c>
      <c r="J249" s="7">
        <f>('Price data'!K250-'Price data'!K251)/'Price data'!K251</f>
        <v>2.1171489061397853E-3</v>
      </c>
      <c r="K249" s="7">
        <f>('Price data'!L250-'Price data'!L251)/'Price data'!L251</f>
        <v>-7.4380165289256641E-3</v>
      </c>
      <c r="L249" s="7">
        <f>('Price data'!O250-'Price data'!O251)/'Price data'!O251</f>
        <v>7.8312098860043623E-3</v>
      </c>
      <c r="M249" s="7">
        <f>'Price data'!P250/100</f>
        <v>2.3559999999999998E-2</v>
      </c>
    </row>
    <row r="250" spans="1:13" x14ac:dyDescent="0.25">
      <c r="A250" s="1">
        <v>44334</v>
      </c>
      <c r="B250" s="7">
        <f>('Price data'!C251-'Price data'!C252)/'Price data'!C252</f>
        <v>-5.6417489421720854E-3</v>
      </c>
      <c r="C250" s="7">
        <f>('Price data'!D251-'Price data'!D252)/'Price data'!D252</f>
        <v>2.4232633279482999E-2</v>
      </c>
      <c r="D250" s="7">
        <f>('Price data'!E251-'Price data'!E252)/'Price data'!E252</f>
        <v>-1.8849206349206331E-2</v>
      </c>
      <c r="E250" s="7">
        <f>('Price data'!F251-'Price data'!F252)/'Price data'!F252</f>
        <v>-2.2935779816513446E-3</v>
      </c>
      <c r="F250" s="7">
        <f>('Price data'!G251-'Price data'!G252)/'Price data'!G252</f>
        <v>1.5169194865810805E-2</v>
      </c>
      <c r="G250" s="7">
        <f>('Price data'!H251-'Price data'!H252)/'Price data'!H252</f>
        <v>1.0449320794148381E-2</v>
      </c>
      <c r="H250" s="7">
        <f>('Price data'!I251-'Price data'!I252)/'Price data'!I252</f>
        <v>-1.0989010989010995E-2</v>
      </c>
      <c r="I250" s="7">
        <f>('Price data'!J251-'Price data'!J252)/'Price data'!J252</f>
        <v>-1.2345679012345664E-2</v>
      </c>
      <c r="J250" s="7">
        <f>('Price data'!K251-'Price data'!K252)/'Price data'!K252</f>
        <v>2.9796511627906783E-2</v>
      </c>
      <c r="K250" s="7">
        <f>('Price data'!L251-'Price data'!L252)/'Price data'!L252</f>
        <v>-2.4193548387096784E-2</v>
      </c>
      <c r="L250" s="7">
        <f>('Price data'!O251-'Price data'!O252)/'Price data'!O252</f>
        <v>-4.7827123222372141E-3</v>
      </c>
      <c r="M250" s="7">
        <f>'Price data'!P251/100</f>
        <v>2.366E-2</v>
      </c>
    </row>
    <row r="251" spans="1:13" x14ac:dyDescent="0.25">
      <c r="A251" s="1">
        <v>44333</v>
      </c>
      <c r="B251" s="7">
        <f>('Price data'!C252-'Price data'!C253)/'Price data'!C253</f>
        <v>4.2492917847025587E-3</v>
      </c>
      <c r="C251" s="7">
        <f>('Price data'!D252-'Price data'!D253)/'Price data'!D253</f>
        <v>8.1433224755700188E-3</v>
      </c>
      <c r="D251" s="7">
        <f>('Price data'!E252-'Price data'!E253)/'Price data'!E253</f>
        <v>3.7037037037037229E-2</v>
      </c>
      <c r="E251" s="7">
        <f>('Price data'!F252-'Price data'!F253)/'Price data'!F253</f>
        <v>-2.5698324022346352E-2</v>
      </c>
      <c r="F251" s="7">
        <f>('Price data'!G252-'Price data'!G253)/'Price data'!G253</f>
        <v>1.0613207547169837E-2</v>
      </c>
      <c r="G251" s="7">
        <f>('Price data'!H252-'Price data'!H253)/'Price data'!H253</f>
        <v>-1.644398766700925E-2</v>
      </c>
      <c r="H251" s="7">
        <f>('Price data'!I252-'Price data'!I253)/'Price data'!I253</f>
        <v>-2.1505376344086034E-2</v>
      </c>
      <c r="I251" s="7">
        <f>('Price data'!J252-'Price data'!J253)/'Price data'!J253</f>
        <v>-8.1632653061225382E-3</v>
      </c>
      <c r="J251" s="7">
        <f>('Price data'!K252-'Price data'!K253)/'Price data'!K253</f>
        <v>2.6099925428784566E-2</v>
      </c>
      <c r="K251" s="7">
        <f>('Price data'!L252-'Price data'!L253)/'Price data'!L253</f>
        <v>-1.0375099760574595E-2</v>
      </c>
      <c r="L251" s="7">
        <f>('Price data'!O252-'Price data'!O253)/'Price data'!O253</f>
        <v>-6.0488328753275965E-3</v>
      </c>
      <c r="M251" s="7">
        <f>'Price data'!P252/100</f>
        <v>2.3690000000000003E-2</v>
      </c>
    </row>
    <row r="252" spans="1:13" x14ac:dyDescent="0.25">
      <c r="A252" s="1">
        <v>44330</v>
      </c>
      <c r="B252" s="7">
        <f>('Price data'!C253-'Price data'!C254)/'Price data'!C254</f>
        <v>7.1326676176890315E-3</v>
      </c>
      <c r="C252" s="7">
        <f>('Price data'!D253-'Price data'!D254)/'Price data'!D254</f>
        <v>-1.626016260162599E-3</v>
      </c>
      <c r="D252" s="7">
        <f>('Price data'!E253-'Price data'!E254)/'Price data'!E254</f>
        <v>2.061855670102873E-3</v>
      </c>
      <c r="E252" s="7">
        <f>('Price data'!F253-'Price data'!F254)/'Price data'!F254</f>
        <v>-1.1049723756906091E-2</v>
      </c>
      <c r="F252" s="7">
        <f>('Price data'!G253-'Price data'!G254)/'Price data'!G254</f>
        <v>9.5238095238097519E-3</v>
      </c>
      <c r="G252" s="7">
        <f>('Price data'!H253-'Price data'!H254)/'Price data'!H254</f>
        <v>1.3541666666666667E-2</v>
      </c>
      <c r="H252" s="7">
        <f>('Price data'!I253-'Price data'!I254)/'Price data'!I254</f>
        <v>3.5971223021583642E-3</v>
      </c>
      <c r="I252" s="7">
        <f>('Price data'!J253-'Price data'!J254)/'Price data'!J254</f>
        <v>4.0983606557377502E-3</v>
      </c>
      <c r="J252" s="7">
        <f>('Price data'!K253-'Price data'!K254)/'Price data'!K254</f>
        <v>7.4626865671643667E-4</v>
      </c>
      <c r="K252" s="7">
        <f>('Price data'!L253-'Price data'!L254)/'Price data'!L254</f>
        <v>-9.4861660079051946E-3</v>
      </c>
      <c r="L252" s="7">
        <f>('Price data'!O253-'Price data'!O254)/'Price data'!O254</f>
        <v>3.4627849666002829E-3</v>
      </c>
      <c r="M252" s="7">
        <f>'Price data'!P253/100</f>
        <v>2.3789999999999999E-2</v>
      </c>
    </row>
    <row r="253" spans="1:13" x14ac:dyDescent="0.25">
      <c r="A253" s="1">
        <v>44329</v>
      </c>
      <c r="B253" s="7">
        <f>('Price data'!C254-'Price data'!C255)/'Price data'!C255</f>
        <v>7.1839080459768709E-3</v>
      </c>
      <c r="C253" s="7">
        <f>('Price data'!D254-'Price data'!D255)/'Price data'!D255</f>
        <v>-1.9138755980861216E-2</v>
      </c>
      <c r="D253" s="7">
        <f>('Price data'!E254-'Price data'!E255)/'Price data'!E255</f>
        <v>-7.164790174001969E-3</v>
      </c>
      <c r="E253" s="7">
        <f>('Price data'!F254-'Price data'!F255)/'Price data'!F255</f>
        <v>-1.4161220043573116E-2</v>
      </c>
      <c r="F253" s="7">
        <f>('Price data'!G254-'Price data'!G255)/'Price data'!G255</f>
        <v>-1.639344262295106E-2</v>
      </c>
      <c r="G253" s="7">
        <f>('Price data'!H254-'Price data'!H255)/'Price data'!H255</f>
        <v>-2.5380710659898477E-2</v>
      </c>
      <c r="H253" s="7">
        <f>('Price data'!I254-'Price data'!I255)/'Price data'!I255</f>
        <v>-2.1126760563380295E-2</v>
      </c>
      <c r="I253" s="7">
        <f>('Price data'!J254-'Price data'!J255)/'Price data'!J255</f>
        <v>-2.0080321285140635E-2</v>
      </c>
      <c r="J253" s="7">
        <f>('Price data'!K254-'Price data'!K255)/'Price data'!K255</f>
        <v>3.0769230769230743E-2</v>
      </c>
      <c r="K253" s="7">
        <f>('Price data'!L254-'Price data'!L255)/'Price data'!L255</f>
        <v>-2.5423728813559344E-2</v>
      </c>
      <c r="L253" s="7">
        <f>('Price data'!O254-'Price data'!O255)/'Price data'!O255</f>
        <v>-5.594559881489815E-3</v>
      </c>
      <c r="M253" s="7">
        <f>'Price data'!P254/100</f>
        <v>2.3900000000000001E-2</v>
      </c>
    </row>
    <row r="254" spans="1:13" x14ac:dyDescent="0.25">
      <c r="A254" s="1">
        <v>44328</v>
      </c>
      <c r="B254" s="7">
        <f>('Price data'!C255-'Price data'!C256)/'Price data'!C256</f>
        <v>1.7543859649122844E-2</v>
      </c>
      <c r="C254" s="7">
        <f>('Price data'!D255-'Price data'!D256)/'Price data'!D256</f>
        <v>1.1290322580645143E-2</v>
      </c>
      <c r="D254" s="7">
        <f>('Price data'!E255-'Price data'!E256)/'Price data'!E256</f>
        <v>-3.0612244897958848E-3</v>
      </c>
      <c r="E254" s="7">
        <f>('Price data'!F255-'Price data'!F256)/'Price data'!F256</f>
        <v>6.5789473684211269E-3</v>
      </c>
      <c r="F254" s="7">
        <f>('Price data'!G255-'Price data'!G256)/'Price data'!G256</f>
        <v>2.3474178403755925E-3</v>
      </c>
      <c r="G254" s="7">
        <f>('Price data'!H255-'Price data'!H256)/'Price data'!H256</f>
        <v>4.7872340425531915E-2</v>
      </c>
      <c r="H254" s="7">
        <f>('Price data'!I255-'Price data'!I256)/'Price data'!I256</f>
        <v>1.4285714285714251E-2</v>
      </c>
      <c r="I254" s="7">
        <f>('Price data'!J255-'Price data'!J256)/'Price data'!J256</f>
        <v>1.2195121951219648E-2</v>
      </c>
      <c r="J254" s="7">
        <f>('Price data'!K255-'Price data'!K256)/'Price data'!K256</f>
        <v>1.1673151750972855E-2</v>
      </c>
      <c r="K254" s="7">
        <f>('Price data'!L255-'Price data'!L256)/'Price data'!L256</f>
        <v>-9.1603053435113796E-3</v>
      </c>
      <c r="L254" s="7">
        <f>('Price data'!O255-'Price data'!O256)/'Price data'!O256</f>
        <v>1.0389796503296038E-2</v>
      </c>
      <c r="M254" s="7">
        <f>'Price data'!P255/100</f>
        <v>2.3719999999999998E-2</v>
      </c>
    </row>
    <row r="255" spans="1:13" x14ac:dyDescent="0.25">
      <c r="A255" s="1">
        <v>44327</v>
      </c>
      <c r="B255" s="7">
        <f>('Price data'!C256-'Price data'!C257)/'Price data'!C257</f>
        <v>-1.440922190201732E-2</v>
      </c>
      <c r="C255" s="7">
        <f>('Price data'!D256-'Price data'!D257)/'Price data'!D257</f>
        <v>-1.5873015873016004E-2</v>
      </c>
      <c r="D255" s="7">
        <f>('Price data'!E256-'Price data'!E257)/'Price data'!E257</f>
        <v>-1.1099899091826317E-2</v>
      </c>
      <c r="E255" s="7">
        <f>('Price data'!F256-'Price data'!F257)/'Price data'!F257</f>
        <v>-1.9354838709677316E-2</v>
      </c>
      <c r="F255" s="7">
        <f>('Price data'!G256-'Price data'!G257)/'Price data'!G257</f>
        <v>-6.9930069930070095E-3</v>
      </c>
      <c r="G255" s="7">
        <f>('Price data'!H256-'Price data'!H257)/'Price data'!H257</f>
        <v>-2.286902286902287E-2</v>
      </c>
      <c r="H255" s="7">
        <f>('Price data'!I256-'Price data'!I257)/'Price data'!I257</f>
        <v>-1.782531194295945E-3</v>
      </c>
      <c r="I255" s="7">
        <f>('Price data'!J256-'Price data'!J257)/'Price data'!J257</f>
        <v>8.1967213114753495E-3</v>
      </c>
      <c r="J255" s="7">
        <f>('Price data'!K256-'Price data'!K257)/'Price data'!K257</f>
        <v>0</v>
      </c>
      <c r="K255" s="7">
        <f>('Price data'!L256-'Price data'!L257)/'Price data'!L257</f>
        <v>-1.1320754716981199E-2</v>
      </c>
      <c r="L255" s="7">
        <f>('Price data'!O256-'Price data'!O257)/'Price data'!O257</f>
        <v>-2.8104606297336921E-3</v>
      </c>
      <c r="M255" s="7">
        <f>'Price data'!P256/100</f>
        <v>2.3889999999999998E-2</v>
      </c>
    </row>
    <row r="256" spans="1:13" x14ac:dyDescent="0.25">
      <c r="A256" s="1">
        <v>44326</v>
      </c>
      <c r="B256" s="7">
        <f>('Price data'!C257-'Price data'!C258)/'Price data'!C258</f>
        <v>6.1162079510703495E-2</v>
      </c>
      <c r="C256" s="7">
        <f>('Price data'!D257-'Price data'!D258)/'Price data'!D258</f>
        <v>3.6184210526315895E-2</v>
      </c>
      <c r="D256" s="7">
        <f>('Price data'!E257-'Price data'!E258)/'Price data'!E258</f>
        <v>2.0597322348094721E-2</v>
      </c>
      <c r="E256" s="7">
        <f>('Price data'!F257-'Price data'!F258)/'Price data'!F258</f>
        <v>6.8965517241379226E-2</v>
      </c>
      <c r="F256" s="7">
        <f>('Price data'!G257-'Price data'!G258)/'Price data'!G258</f>
        <v>3.3734939759036228E-2</v>
      </c>
      <c r="G256" s="7">
        <f>('Price data'!H257-'Price data'!H258)/'Price data'!H258</f>
        <v>2.2316684378320937E-2</v>
      </c>
      <c r="H256" s="7">
        <f>('Price data'!I257-'Price data'!I258)/'Price data'!I258</f>
        <v>3.5055350553505601E-2</v>
      </c>
      <c r="I256" s="7">
        <f>('Price data'!J257-'Price data'!J258)/'Price data'!J258</f>
        <v>8.2644628099172932E-3</v>
      </c>
      <c r="J256" s="7">
        <f>('Price data'!K257-'Price data'!K258)/'Price data'!K258</f>
        <v>-5.3755522827687793E-2</v>
      </c>
      <c r="K256" s="7">
        <f>('Price data'!L257-'Price data'!L258)/'Price data'!L258</f>
        <v>3.7878787878788929E-3</v>
      </c>
      <c r="L256" s="7">
        <f>('Price data'!O257-'Price data'!O258)/'Price data'!O258</f>
        <v>1.4309757531345361E-2</v>
      </c>
      <c r="M256" s="7">
        <f>'Price data'!P257/100</f>
        <v>2.3929999999999996E-2</v>
      </c>
    </row>
    <row r="257" spans="1:13" x14ac:dyDescent="0.25">
      <c r="A257" s="1">
        <v>44323</v>
      </c>
      <c r="B257" s="7">
        <f>('Price data'!C258-'Price data'!C259)/'Price data'!C259</f>
        <v>-4.5662100456622745E-3</v>
      </c>
      <c r="C257" s="7">
        <f>('Price data'!D258-'Price data'!D259)/'Price data'!D259</f>
        <v>2.3569023569023531E-2</v>
      </c>
      <c r="D257" s="7">
        <f>('Price data'!E258-'Price data'!E259)/'Price data'!E259</f>
        <v>-1.6210739614995143E-2</v>
      </c>
      <c r="E257" s="7">
        <f>('Price data'!F258-'Price data'!F259)/'Price data'!F259</f>
        <v>-2.9017857142857241E-2</v>
      </c>
      <c r="F257" s="7">
        <f>('Price data'!G258-'Price data'!G259)/'Price data'!G259</f>
        <v>3.6275695284161773E-3</v>
      </c>
      <c r="G257" s="7">
        <f>('Price data'!H258-'Price data'!H259)/'Price data'!H259</f>
        <v>-1.0615711252653928E-3</v>
      </c>
      <c r="H257" s="7">
        <f>('Price data'!I258-'Price data'!I259)/'Price data'!I259</f>
        <v>-3.2142857142857161E-2</v>
      </c>
      <c r="I257" s="7">
        <f>('Price data'!J258-'Price data'!J259)/'Price data'!J259</f>
        <v>-1.6260162601625897E-2</v>
      </c>
      <c r="J257" s="7">
        <f>('Price data'!K258-'Price data'!K259)/'Price data'!K259</f>
        <v>7.3691967575536122E-4</v>
      </c>
      <c r="K257" s="7">
        <f>('Price data'!L258-'Price data'!L259)/'Price data'!L259</f>
        <v>-3.7735849056604819E-3</v>
      </c>
      <c r="L257" s="7">
        <f>('Price data'!O258-'Price data'!O259)/'Price data'!O259</f>
        <v>-7.0048058085512939E-3</v>
      </c>
      <c r="M257" s="7">
        <f>'Price data'!P258/100</f>
        <v>2.4E-2</v>
      </c>
    </row>
    <row r="258" spans="1:13" x14ac:dyDescent="0.25">
      <c r="A258" s="1">
        <v>44322</v>
      </c>
      <c r="B258" s="7">
        <f>('Price data'!C259-'Price data'!C260)/'Price data'!C260</f>
        <v>-2.2321428571428457E-2</v>
      </c>
      <c r="C258" s="7">
        <f>('Price data'!D259-'Price data'!D260)/'Price data'!D260</f>
        <v>1.6863406408094406E-3</v>
      </c>
      <c r="D258" s="7">
        <f>('Price data'!E259-'Price data'!E260)/'Price data'!E260</f>
        <v>-9.0361445783131537E-3</v>
      </c>
      <c r="E258" s="7">
        <f>('Price data'!F259-'Price data'!F260)/'Price data'!F260</f>
        <v>-2.6086956521738935E-2</v>
      </c>
      <c r="F258" s="7">
        <f>('Price data'!G259-'Price data'!G260)/'Price data'!G260</f>
        <v>-2.4125452352233723E-3</v>
      </c>
      <c r="G258" s="7">
        <f>('Price data'!H259-'Price data'!H260)/'Price data'!H260</f>
        <v>2.5027203482045703E-2</v>
      </c>
      <c r="H258" s="7">
        <f>('Price data'!I259-'Price data'!I260)/'Price data'!I260</f>
        <v>-5.3285968028419211E-3</v>
      </c>
      <c r="I258" s="7">
        <f>('Price data'!J259-'Price data'!J260)/'Price data'!J260</f>
        <v>-3.1496062992126039E-2</v>
      </c>
      <c r="J258" s="7">
        <f>('Price data'!K259-'Price data'!K260)/'Price data'!K260</f>
        <v>2.0300751879699173E-2</v>
      </c>
      <c r="K258" s="7">
        <f>('Price data'!L259-'Price data'!L260)/'Price data'!L260</f>
        <v>-8.9753178758413665E-3</v>
      </c>
      <c r="L258" s="7">
        <f>('Price data'!O259-'Price data'!O260)/'Price data'!O260</f>
        <v>-4.6640083410935161E-3</v>
      </c>
      <c r="M258" s="7">
        <f>'Price data'!P259/100</f>
        <v>2.3980000000000001E-2</v>
      </c>
    </row>
    <row r="259" spans="1:13" x14ac:dyDescent="0.25">
      <c r="A259" s="1">
        <v>44321</v>
      </c>
      <c r="B259" s="7">
        <f>('Price data'!C260-'Price data'!C261)/'Price data'!C261</f>
        <v>2.1276595744680896E-2</v>
      </c>
      <c r="C259" s="7">
        <f>('Price data'!D260-'Price data'!D261)/'Price data'!D261</f>
        <v>-8.3612040133779122E-3</v>
      </c>
      <c r="D259" s="7">
        <f>('Price data'!E260-'Price data'!E261)/'Price data'!E261</f>
        <v>4.0322580645160847E-3</v>
      </c>
      <c r="E259" s="7">
        <f>('Price data'!F260-'Price data'!F261)/'Price data'!F261</f>
        <v>4.3668122270741757E-3</v>
      </c>
      <c r="F259" s="7">
        <f>('Price data'!G260-'Price data'!G261)/'Price data'!G261</f>
        <v>0</v>
      </c>
      <c r="G259" s="7">
        <f>('Price data'!H260-'Price data'!H261)/'Price data'!H261</f>
        <v>5.8755760368663597E-2</v>
      </c>
      <c r="H259" s="7">
        <f>('Price data'!I260-'Price data'!I261)/'Price data'!I261</f>
        <v>1.2589928057554009E-2</v>
      </c>
      <c r="I259" s="7">
        <f>('Price data'!J260-'Price data'!J261)/'Price data'!J261</f>
        <v>5.3941908713692928E-2</v>
      </c>
      <c r="J259" s="7">
        <f>('Price data'!K260-'Price data'!K261)/'Price data'!K261</f>
        <v>1.1406844106463769E-2</v>
      </c>
      <c r="K259" s="7">
        <f>('Price data'!L260-'Price data'!L261)/'Price data'!L261</f>
        <v>7.4850299401189868E-4</v>
      </c>
      <c r="L259" s="7">
        <f>('Price data'!O260-'Price data'!O261)/'Price data'!O261</f>
        <v>1.1455482208984074E-2</v>
      </c>
      <c r="M259" s="7">
        <f>'Price data'!P260/100</f>
        <v>2.3740000000000001E-2</v>
      </c>
    </row>
    <row r="260" spans="1:13" x14ac:dyDescent="0.25">
      <c r="A260" s="1">
        <v>44320</v>
      </c>
      <c r="B260" s="7">
        <f>('Price data'!C261-'Price data'!C262)/'Price data'!C262</f>
        <v>9.2024539877300811E-3</v>
      </c>
      <c r="C260" s="7">
        <f>('Price data'!D261-'Price data'!D262)/'Price data'!D262</f>
        <v>2.9259896729776372E-2</v>
      </c>
      <c r="D260" s="7">
        <f>('Price data'!E261-'Price data'!E262)/'Price data'!E262</f>
        <v>-1.0070493454179144E-3</v>
      </c>
      <c r="E260" s="7">
        <f>('Price data'!F261-'Price data'!F262)/'Price data'!F262</f>
        <v>-2.0320855614973304E-2</v>
      </c>
      <c r="F260" s="7">
        <f>('Price data'!G261-'Price data'!G262)/'Price data'!G262</f>
        <v>2.4721878862793634E-2</v>
      </c>
      <c r="G260" s="7">
        <f>('Price data'!H261-'Price data'!H262)/'Price data'!H262</f>
        <v>5.8536585365853662E-2</v>
      </c>
      <c r="H260" s="7">
        <f>('Price data'!I261-'Price data'!I262)/'Price data'!I262</f>
        <v>-2.9668411867364849E-2</v>
      </c>
      <c r="I260" s="7">
        <f>('Price data'!J261-'Price data'!J262)/'Price data'!J262</f>
        <v>-2.0325203252032447E-2</v>
      </c>
      <c r="J260" s="7">
        <f>('Price data'!K261-'Price data'!K262)/'Price data'!K262</f>
        <v>7.6103500761056612E-4</v>
      </c>
      <c r="K260" s="7">
        <f>('Price data'!L261-'Price data'!L262)/'Price data'!L262</f>
        <v>1.9847328244274886E-2</v>
      </c>
      <c r="L260" s="7">
        <f>('Price data'!O261-'Price data'!O262)/'Price data'!O262</f>
        <v>2.2672443702143356E-3</v>
      </c>
      <c r="M260" s="7">
        <f>'Price data'!P261/100</f>
        <v>2.3780000000000003E-2</v>
      </c>
    </row>
    <row r="261" spans="1:13" x14ac:dyDescent="0.25">
      <c r="A261" s="1">
        <v>44315</v>
      </c>
      <c r="B261" s="7">
        <f>('Price data'!C262-'Price data'!C263)/'Price data'!C263</f>
        <v>1.5576323987538804E-2</v>
      </c>
      <c r="C261" s="7">
        <f>('Price data'!D262-'Price data'!D263)/'Price data'!D263</f>
        <v>3.7499999999999943E-2</v>
      </c>
      <c r="D261" s="7">
        <f>('Price data'!E262-'Price data'!E263)/'Price data'!E263</f>
        <v>-1.5857284440039657E-2</v>
      </c>
      <c r="E261" s="7">
        <f>('Price data'!F262-'Price data'!F263)/'Price data'!F263</f>
        <v>-2.1344717182497038E-3</v>
      </c>
      <c r="F261" s="7">
        <f>('Price data'!G262-'Price data'!G263)/'Price data'!G263</f>
        <v>1.2376237623762407E-3</v>
      </c>
      <c r="G261" s="7">
        <f>('Price data'!H262-'Price data'!H263)/'Price data'!H263</f>
        <v>2.6282853566958697E-2</v>
      </c>
      <c r="H261" s="7">
        <f>('Price data'!I262-'Price data'!I263)/'Price data'!I263</f>
        <v>-1.74216027874556E-3</v>
      </c>
      <c r="I261" s="7">
        <f>('Price data'!J262-'Price data'!J263)/'Price data'!J263</f>
        <v>8.1967213114753495E-3</v>
      </c>
      <c r="J261" s="7">
        <f>('Price data'!K262-'Price data'!K263)/'Price data'!K263</f>
        <v>2.6562499999999857E-2</v>
      </c>
      <c r="K261" s="7">
        <f>('Price data'!L262-'Price data'!L263)/'Price data'!L263</f>
        <v>-3.8022813688212737E-3</v>
      </c>
      <c r="L261" s="7">
        <f>('Price data'!O262-'Price data'!O263)/'Price data'!O263</f>
        <v>8.0029279004515032E-3</v>
      </c>
      <c r="M261" s="7">
        <f>'Price data'!P262/100</f>
        <v>2.3130000000000001E-2</v>
      </c>
    </row>
    <row r="262" spans="1:13" x14ac:dyDescent="0.25">
      <c r="A262" s="1">
        <v>44314</v>
      </c>
      <c r="B262" s="7">
        <f>('Price data'!C263-'Price data'!C264)/'Price data'!C264</f>
        <v>9.4339622641509621E-3</v>
      </c>
      <c r="C262" s="7">
        <f>('Price data'!D263-'Price data'!D264)/'Price data'!D264</f>
        <v>-5.3285968028419098E-3</v>
      </c>
      <c r="D262" s="7">
        <f>('Price data'!E263-'Price data'!E264)/'Price data'!E264</f>
        <v>9.000000000000093E-3</v>
      </c>
      <c r="E262" s="7">
        <f>('Price data'!F263-'Price data'!F264)/'Price data'!F264</f>
        <v>-2.0898641588296785E-2</v>
      </c>
      <c r="F262" s="7">
        <f>('Price data'!G263-'Price data'!G264)/'Price data'!G264</f>
        <v>1.2391573729863723E-3</v>
      </c>
      <c r="G262" s="7">
        <f>('Price data'!H263-'Price data'!H264)/'Price data'!H264</f>
        <v>1.1392405063291139E-2</v>
      </c>
      <c r="H262" s="7">
        <f>('Price data'!I263-'Price data'!I264)/'Price data'!I264</f>
        <v>8.7873462214410857E-3</v>
      </c>
      <c r="I262" s="7">
        <f>('Price data'!J263-'Price data'!J264)/'Price data'!J264</f>
        <v>8.2644628099172932E-3</v>
      </c>
      <c r="J262" s="7">
        <f>('Price data'!K263-'Price data'!K264)/'Price data'!K264</f>
        <v>5.3497942386831344E-2</v>
      </c>
      <c r="K262" s="7">
        <f>('Price data'!L263-'Price data'!L264)/'Price data'!L264</f>
        <v>-4.542013626040905E-3</v>
      </c>
      <c r="L262" s="7">
        <f>('Price data'!O263-'Price data'!O264)/'Price data'!O264</f>
        <v>8.0344332855092886E-3</v>
      </c>
      <c r="M262" s="7">
        <f>'Price data'!P263/100</f>
        <v>2.3130000000000001E-2</v>
      </c>
    </row>
    <row r="263" spans="1:13" x14ac:dyDescent="0.25">
      <c r="A263" s="1">
        <v>44313</v>
      </c>
      <c r="B263" s="7">
        <f>('Price data'!C264-'Price data'!C265)/'Price data'!C265</f>
        <v>3.15457413249212E-3</v>
      </c>
      <c r="C263" s="7">
        <f>('Price data'!D264-'Price data'!D265)/'Price data'!D265</f>
        <v>2.1778584392014484E-2</v>
      </c>
      <c r="D263" s="7">
        <f>('Price data'!E264-'Price data'!E265)/'Price data'!E265</f>
        <v>4.0160642570280687E-3</v>
      </c>
      <c r="E263" s="7">
        <f>('Price data'!F264-'Price data'!F265)/'Price data'!F265</f>
        <v>-3.1250000000001134E-3</v>
      </c>
      <c r="F263" s="7">
        <f>('Price data'!G264-'Price data'!G265)/'Price data'!G265</f>
        <v>-3.703703703703713E-3</v>
      </c>
      <c r="G263" s="7">
        <f>('Price data'!H264-'Price data'!H265)/'Price data'!H265</f>
        <v>1.2674271229404308E-3</v>
      </c>
      <c r="H263" s="7">
        <f>('Price data'!I264-'Price data'!I265)/'Price data'!I265</f>
        <v>-8.7108013937281861E-3</v>
      </c>
      <c r="I263" s="7">
        <f>('Price data'!J264-'Price data'!J265)/'Price data'!J265</f>
        <v>0</v>
      </c>
      <c r="J263" s="7">
        <f>('Price data'!K264-'Price data'!K265)/'Price data'!K265</f>
        <v>6.2062937062937036E-2</v>
      </c>
      <c r="K263" s="7">
        <f>('Price data'!L264-'Price data'!L265)/'Price data'!L265</f>
        <v>4.5627376425855784E-3</v>
      </c>
      <c r="L263" s="7">
        <f>('Price data'!O264-'Price data'!O265)/'Price data'!O265</f>
        <v>3.2736455086077288E-3</v>
      </c>
      <c r="M263" s="7">
        <f>'Price data'!P264/100</f>
        <v>2.308E-2</v>
      </c>
    </row>
    <row r="264" spans="1:13" x14ac:dyDescent="0.25">
      <c r="A264" s="1">
        <v>44312</v>
      </c>
      <c r="B264" s="7">
        <f>('Price data'!C265-'Price data'!C266)/'Price data'!C266</f>
        <v>-3.9393939393939474E-2</v>
      </c>
      <c r="C264" s="7">
        <f>('Price data'!D265-'Price data'!D266)/'Price data'!D266</f>
        <v>-2.3049645390070886E-2</v>
      </c>
      <c r="D264" s="7">
        <f>('Price data'!E265-'Price data'!E266)/'Price data'!E266</f>
        <v>-5.1428571428571414E-2</v>
      </c>
      <c r="E264" s="7">
        <f>('Price data'!F265-'Price data'!F266)/'Price data'!F266</f>
        <v>-3.517587939698489E-2</v>
      </c>
      <c r="F264" s="7">
        <f>('Price data'!G265-'Price data'!G266)/'Price data'!G266</f>
        <v>-2.4096385542168735E-2</v>
      </c>
      <c r="G264" s="7">
        <f>('Price data'!H265-'Price data'!H266)/'Price data'!H266</f>
        <v>-2.5925925925925925E-2</v>
      </c>
      <c r="H264" s="7">
        <f>('Price data'!I265-'Price data'!I266)/'Price data'!I266</f>
        <v>-2.7118644067796665E-2</v>
      </c>
      <c r="I264" s="7">
        <f>('Price data'!J265-'Price data'!J266)/'Price data'!J266</f>
        <v>-3.968253968253968E-2</v>
      </c>
      <c r="J264" s="7">
        <f>('Price data'!K265-'Price data'!K266)/'Price data'!K266</f>
        <v>6.9158878504672949E-2</v>
      </c>
      <c r="K264" s="7">
        <f>('Price data'!L265-'Price data'!L266)/'Price data'!L266</f>
        <v>-4.9168474331164148E-2</v>
      </c>
      <c r="L264" s="7">
        <f>('Price data'!O265-'Price data'!O266)/'Price data'!O266</f>
        <v>-2.6238856895709348E-2</v>
      </c>
      <c r="M264" s="7">
        <f>'Price data'!P265/100</f>
        <v>2.281E-2</v>
      </c>
    </row>
    <row r="265" spans="1:13" x14ac:dyDescent="0.25">
      <c r="A265" s="1">
        <v>44309</v>
      </c>
      <c r="B265" s="7">
        <f>('Price data'!C266-'Price data'!C267)/'Price data'!C267</f>
        <v>3.9370078740157737E-2</v>
      </c>
      <c r="C265" s="7">
        <f>('Price data'!D266-'Price data'!D267)/'Price data'!D267</f>
        <v>2.5454545454545414E-2</v>
      </c>
      <c r="D265" s="7">
        <f>('Price data'!E266-'Price data'!E267)/'Price data'!E267</f>
        <v>1.8428709990300662E-2</v>
      </c>
      <c r="E265" s="7">
        <f>('Price data'!F266-'Price data'!F267)/'Price data'!F267</f>
        <v>1.5306122448979687E-2</v>
      </c>
      <c r="F265" s="7">
        <f>('Price data'!G266-'Price data'!G267)/'Price data'!G267</f>
        <v>3.7500000000000096E-2</v>
      </c>
      <c r="G265" s="7">
        <f>('Price data'!H266-'Price data'!H267)/'Price data'!H267</f>
        <v>2.0151133501259445E-2</v>
      </c>
      <c r="H265" s="7">
        <f>('Price data'!I266-'Price data'!I267)/'Price data'!I267</f>
        <v>1.7241379310344879E-2</v>
      </c>
      <c r="I265" s="7">
        <f>('Price data'!J266-'Price data'!J267)/'Price data'!J267</f>
        <v>2.0242914979757158E-2</v>
      </c>
      <c r="J265" s="7">
        <f>('Price data'!K266-'Price data'!K267)/'Price data'!K267</f>
        <v>-2.7958993476235555E-3</v>
      </c>
      <c r="K265" s="7">
        <f>('Price data'!L266-'Price data'!L267)/'Price data'!L267</f>
        <v>-3.6023054755043049E-3</v>
      </c>
      <c r="L265" s="7">
        <f>('Price data'!O266-'Price data'!O267)/'Price data'!O267</f>
        <v>1.6867293251453825E-2</v>
      </c>
      <c r="M265" s="7">
        <f>'Price data'!P266/100</f>
        <v>2.2949999999999998E-2</v>
      </c>
    </row>
    <row r="266" spans="1:13" x14ac:dyDescent="0.25">
      <c r="A266" s="1">
        <v>44308</v>
      </c>
      <c r="B266" s="7">
        <f>('Price data'!C267-'Price data'!C268)/'Price data'!C268</f>
        <v>-6.89149560117302E-2</v>
      </c>
      <c r="C266" s="7">
        <f>('Price data'!D267-'Price data'!D268)/'Price data'!D268</f>
        <v>-3.8461538461538401E-2</v>
      </c>
      <c r="D266" s="7">
        <f>('Price data'!E267-'Price data'!E268)/'Price data'!E268</f>
        <v>-5.0644567219152829E-2</v>
      </c>
      <c r="E266" s="7">
        <f>('Price data'!F267-'Price data'!F268)/'Price data'!F268</f>
        <v>-1.3091641490433003E-2</v>
      </c>
      <c r="F266" s="7">
        <f>('Price data'!G267-'Price data'!G268)/'Price data'!G268</f>
        <v>-3.4981905910735911E-2</v>
      </c>
      <c r="G266" s="7">
        <f>('Price data'!H267-'Price data'!H268)/'Price data'!H268</f>
        <v>-3.5236938031591739E-2</v>
      </c>
      <c r="H266" s="7">
        <f>('Price data'!I267-'Price data'!I268)/'Price data'!I268</f>
        <v>-3.3333333333333312E-2</v>
      </c>
      <c r="I266" s="7">
        <f>('Price data'!J267-'Price data'!J268)/'Price data'!J268</f>
        <v>-4.9999999999999989E-2</v>
      </c>
      <c r="J266" s="7">
        <f>('Price data'!K267-'Price data'!K268)/'Price data'!K268</f>
        <v>-1.1059907834101303E-2</v>
      </c>
      <c r="K266" s="7">
        <f>('Price data'!L267-'Price data'!L268)/'Price data'!L268</f>
        <v>-3.004891684136966E-2</v>
      </c>
      <c r="L266" s="7">
        <f>('Price data'!O267-'Price data'!O268)/'Price data'!O268</f>
        <v>-3.1901472860882484E-2</v>
      </c>
      <c r="M266" s="7">
        <f>'Price data'!P267/100</f>
        <v>2.2429999999999999E-2</v>
      </c>
    </row>
    <row r="267" spans="1:13" x14ac:dyDescent="0.25">
      <c r="A267" s="1">
        <v>44306</v>
      </c>
      <c r="B267" s="7">
        <f>('Price data'!C268-'Price data'!C269)/'Price data'!C269</f>
        <v>-2.011494252873583E-2</v>
      </c>
      <c r="C267" s="7">
        <f>('Price data'!D268-'Price data'!D269)/'Price data'!D269</f>
        <v>-1.0380622837370226E-2</v>
      </c>
      <c r="D267" s="7">
        <f>('Price data'!E268-'Price data'!E269)/'Price data'!E269</f>
        <v>3.9234449760765483E-2</v>
      </c>
      <c r="E267" s="7">
        <f>('Price data'!F268-'Price data'!F269)/'Price data'!F269</f>
        <v>3.3298647242455785E-2</v>
      </c>
      <c r="F267" s="7">
        <f>('Price data'!G268-'Price data'!G269)/'Price data'!G269</f>
        <v>1.7177914110429491E-2</v>
      </c>
      <c r="G267" s="7">
        <f>('Price data'!H268-'Price data'!H269)/'Price data'!H269</f>
        <v>-1.0817307692307692E-2</v>
      </c>
      <c r="H267" s="7">
        <f>('Price data'!I268-'Price data'!I269)/'Price data'!I269</f>
        <v>8.4033613445377783E-3</v>
      </c>
      <c r="I267" s="7">
        <f>('Price data'!J268-'Price data'!J269)/'Price data'!J269</f>
        <v>-7.6335877862596258E-3</v>
      </c>
      <c r="J267" s="7">
        <f>('Price data'!K268-'Price data'!K269)/'Price data'!K269</f>
        <v>-4.5871559633027491E-3</v>
      </c>
      <c r="K267" s="7">
        <f>('Price data'!L268-'Price data'!L269)/'Price data'!L269</f>
        <v>-6.2500000000000368E-3</v>
      </c>
      <c r="L267" s="7">
        <f>('Price data'!O268-'Price data'!O269)/'Price data'!O269</f>
        <v>6.1082993542655329E-3</v>
      </c>
      <c r="M267" s="7">
        <f>'Price data'!P268/100</f>
        <v>2.3189999999999999E-2</v>
      </c>
    </row>
    <row r="268" spans="1:13" x14ac:dyDescent="0.25">
      <c r="A268" s="1">
        <v>44305</v>
      </c>
      <c r="B268" s="7">
        <f>('Price data'!C269-'Price data'!C270)/'Price data'!C270</f>
        <v>2.3529411764706094E-2</v>
      </c>
      <c r="C268" s="7">
        <f>('Price data'!D269-'Price data'!D270)/'Price data'!D270</f>
        <v>5.8608058608058511E-2</v>
      </c>
      <c r="D268" s="7">
        <f>('Price data'!E269-'Price data'!E270)/'Price data'!E270</f>
        <v>3.4653465346534851E-2</v>
      </c>
      <c r="E268" s="7">
        <f>('Price data'!F269-'Price data'!F270)/'Price data'!F270</f>
        <v>-8.2559339525284207E-3</v>
      </c>
      <c r="F268" s="7">
        <f>('Price data'!G269-'Price data'!G270)/'Price data'!G270</f>
        <v>2.2584692597239706E-2</v>
      </c>
      <c r="G268" s="7">
        <f>('Price data'!H269-'Price data'!H270)/'Price data'!H270</f>
        <v>2.843016069221261E-2</v>
      </c>
      <c r="H268" s="7">
        <f>('Price data'!I269-'Price data'!I270)/'Price data'!I270</f>
        <v>2.763385146804842E-2</v>
      </c>
      <c r="I268" s="7">
        <f>('Price data'!J269-'Price data'!J270)/'Price data'!J270</f>
        <v>-7.5757575757575196E-3</v>
      </c>
      <c r="J268" s="7">
        <f>('Price data'!K269-'Price data'!K270)/'Price data'!K270</f>
        <v>9.2592592592592518E-3</v>
      </c>
      <c r="K268" s="7">
        <f>('Price data'!L269-'Price data'!L270)/'Price data'!L270</f>
        <v>6.9930069930069574E-3</v>
      </c>
      <c r="L268" s="7">
        <f>('Price data'!O269-'Price data'!O270)/'Price data'!O270</f>
        <v>1.7655464152222789E-2</v>
      </c>
      <c r="M268" s="7">
        <f>'Price data'!P269/100</f>
        <v>2.3370000000000002E-2</v>
      </c>
    </row>
    <row r="269" spans="1:13" x14ac:dyDescent="0.25">
      <c r="A269" s="1">
        <v>44302</v>
      </c>
      <c r="B269" s="7">
        <f>('Price data'!C270-'Price data'!C271)/'Price data'!C271</f>
        <v>-2.4390243902439077E-2</v>
      </c>
      <c r="C269" s="7">
        <f>('Price data'!D270-'Price data'!D271)/'Price data'!D271</f>
        <v>1.834862385321098E-3</v>
      </c>
      <c r="D269" s="7">
        <f>('Price data'!E270-'Price data'!E271)/'Price data'!E271</f>
        <v>-1.9762845849804044E-3</v>
      </c>
      <c r="E269" s="7">
        <f>('Price data'!F270-'Price data'!F271)/'Price data'!F271</f>
        <v>-2.2199798183652874E-2</v>
      </c>
      <c r="F269" s="7">
        <f>('Price data'!G270-'Price data'!G271)/'Price data'!G271</f>
        <v>-3.7500000000000094E-3</v>
      </c>
      <c r="G269" s="7">
        <f>('Price data'!H270-'Price data'!H271)/'Price data'!H271</f>
        <v>-1.1002444987775062E-2</v>
      </c>
      <c r="H269" s="7">
        <f>('Price data'!I270-'Price data'!I271)/'Price data'!I271</f>
        <v>-2.6890756302521066E-2</v>
      </c>
      <c r="I269" s="7">
        <f>('Price data'!J270-'Price data'!J271)/'Price data'!J271</f>
        <v>-1.4925373134328386E-2</v>
      </c>
      <c r="J269" s="7">
        <f>('Price data'!K270-'Price data'!K271)/'Price data'!K271</f>
        <v>5.3658536585365811E-2</v>
      </c>
      <c r="K269" s="7">
        <f>('Price data'!L270-'Price data'!L271)/'Price data'!L271</f>
        <v>1.490418736692687E-2</v>
      </c>
      <c r="L269" s="7">
        <f>('Price data'!O270-'Price data'!O271)/'Price data'!O271</f>
        <v>-6.8470635397875033E-3</v>
      </c>
      <c r="M269" s="7">
        <f>'Price data'!P270/100</f>
        <v>2.2869999999999998E-2</v>
      </c>
    </row>
    <row r="270" spans="1:13" x14ac:dyDescent="0.25">
      <c r="A270" s="1">
        <v>44301</v>
      </c>
      <c r="B270" s="7">
        <f>('Price data'!C271-'Price data'!C272)/'Price data'!C272</f>
        <v>-3.0598052851182261E-2</v>
      </c>
      <c r="C270" s="7">
        <f>('Price data'!D271-'Price data'!D272)/'Price data'!D272</f>
        <v>2.8301886792452782E-2</v>
      </c>
      <c r="D270" s="7">
        <f>('Price data'!E271-'Price data'!E272)/'Price data'!E272</f>
        <v>6.9651741293531568E-3</v>
      </c>
      <c r="E270" s="7">
        <f>('Price data'!F271-'Price data'!F272)/'Price data'!F272</f>
        <v>-2.0140986908358232E-3</v>
      </c>
      <c r="F270" s="7">
        <f>('Price data'!G271-'Price data'!G272)/'Price data'!G272</f>
        <v>-1.234567901234571E-2</v>
      </c>
      <c r="G270" s="7">
        <f>('Price data'!H271-'Price data'!H272)/'Price data'!H272</f>
        <v>-2.1531100478468901E-2</v>
      </c>
      <c r="H270" s="7">
        <f>('Price data'!I271-'Price data'!I272)/'Price data'!I272</f>
        <v>-1.9769357495881396E-2</v>
      </c>
      <c r="I270" s="7">
        <f>('Price data'!J271-'Price data'!J272)/'Price data'!J272</f>
        <v>-2.8985507246376732E-2</v>
      </c>
      <c r="J270" s="7">
        <f>('Price data'!K271-'Price data'!K272)/'Price data'!K272</f>
        <v>2.3976023976024063E-2</v>
      </c>
      <c r="K270" s="7">
        <f>('Price data'!L271-'Price data'!L272)/'Price data'!L272</f>
        <v>6.4285714285714666E-3</v>
      </c>
      <c r="L270" s="7">
        <f>('Price data'!O271-'Price data'!O272)/'Price data'!O272</f>
        <v>-6.8637677466615908E-3</v>
      </c>
      <c r="M270" s="7">
        <f>'Price data'!P271/100</f>
        <v>2.3730000000000001E-2</v>
      </c>
    </row>
    <row r="271" spans="1:13" x14ac:dyDescent="0.25">
      <c r="A271" s="1">
        <v>44300</v>
      </c>
      <c r="B271" s="7">
        <f>('Price data'!C272-'Price data'!C273)/'Price data'!C273</f>
        <v>9.8314606741571713E-3</v>
      </c>
      <c r="C271" s="7">
        <f>('Price data'!D272-'Price data'!D273)/'Price data'!D273</f>
        <v>5.7884231536926255E-2</v>
      </c>
      <c r="D271" s="7">
        <f>('Price data'!E272-'Price data'!E273)/'Price data'!E273</f>
        <v>-1.9512195121951192E-2</v>
      </c>
      <c r="E271" s="7">
        <f>('Price data'!F272-'Price data'!F273)/'Price data'!F273</f>
        <v>-7.0000000000000539E-3</v>
      </c>
      <c r="F271" s="7">
        <f>('Price data'!G272-'Price data'!G273)/'Price data'!G273</f>
        <v>3.7174721189591172E-3</v>
      </c>
      <c r="G271" s="7">
        <f>('Price data'!H272-'Price data'!H273)/'Price data'!H273</f>
        <v>4.807692307692308E-3</v>
      </c>
      <c r="H271" s="7">
        <f>('Price data'!I272-'Price data'!I273)/'Price data'!I273</f>
        <v>-1.6447368421053045E-3</v>
      </c>
      <c r="I271" s="7">
        <f>('Price data'!J272-'Price data'!J273)/'Price data'!J273</f>
        <v>-3.6101083032491375E-3</v>
      </c>
      <c r="J271" s="7">
        <f>('Price data'!K272-'Price data'!K273)/'Price data'!K273</f>
        <v>3.6231884057970988E-2</v>
      </c>
      <c r="K271" s="7">
        <f>('Price data'!L272-'Price data'!L273)/'Price data'!L273</f>
        <v>-4.9751243781094049E-3</v>
      </c>
      <c r="L271" s="7">
        <f>('Price data'!O272-'Price data'!O273)/'Price data'!O273</f>
        <v>6.0400695328959204E-3</v>
      </c>
      <c r="M271" s="7">
        <f>'Price data'!P272/100</f>
        <v>2.376E-2</v>
      </c>
    </row>
    <row r="272" spans="1:13" x14ac:dyDescent="0.25">
      <c r="A272" s="1">
        <v>44299</v>
      </c>
      <c r="B272" s="7">
        <f>('Price data'!C273-'Price data'!C274)/'Price data'!C274</f>
        <v>-2.465753424657539E-2</v>
      </c>
      <c r="C272" s="7">
        <f>('Price data'!D273-'Price data'!D274)/'Price data'!D274</f>
        <v>-2.1484375000000156E-2</v>
      </c>
      <c r="D272" s="7">
        <f>('Price data'!E273-'Price data'!E274)/'Price data'!E274</f>
        <v>6.8762278978388236E-3</v>
      </c>
      <c r="E272" s="7">
        <f>('Price data'!F273-'Price data'!F274)/'Price data'!F274</f>
        <v>0</v>
      </c>
      <c r="F272" s="7">
        <f>('Price data'!G273-'Price data'!G274)/'Price data'!G274</f>
        <v>-1.7052375152253392E-2</v>
      </c>
      <c r="G272" s="7">
        <f>('Price data'!H273-'Price data'!H274)/'Price data'!H274</f>
        <v>-1.3048635824436536E-2</v>
      </c>
      <c r="H272" s="7">
        <f>('Price data'!I273-'Price data'!I274)/'Price data'!I274</f>
        <v>-2.5641025641025578E-2</v>
      </c>
      <c r="I272" s="7">
        <f>('Price data'!J273-'Price data'!J274)/'Price data'!J274</f>
        <v>-2.807017543859654E-2</v>
      </c>
      <c r="J272" s="7">
        <f>('Price data'!K273-'Price data'!K274)/'Price data'!K274</f>
        <v>1.3641133263378739E-2</v>
      </c>
      <c r="K272" s="7">
        <f>('Price data'!L273-'Price data'!L274)/'Price data'!L274</f>
        <v>6.5909090909090931E-2</v>
      </c>
      <c r="L272" s="7">
        <f>('Price data'!O273-'Price data'!O274)/'Price data'!O274</f>
        <v>-3.2895524771448903E-3</v>
      </c>
      <c r="M272" s="7">
        <f>'Price data'!P273/100</f>
        <v>2.3629999999999998E-2</v>
      </c>
    </row>
    <row r="273" spans="1:13" x14ac:dyDescent="0.25">
      <c r="A273" s="1">
        <v>44298</v>
      </c>
      <c r="B273" s="7">
        <f>('Price data'!C274-'Price data'!C275)/'Price data'!C275</f>
        <v>3.546099290780165E-2</v>
      </c>
      <c r="C273" s="7">
        <f>('Price data'!D274-'Price data'!D275)/'Price data'!D275</f>
        <v>3.3299697275479462E-2</v>
      </c>
      <c r="D273" s="7">
        <f>('Price data'!E274-'Price data'!E275)/'Price data'!E275</f>
        <v>2.9322548028311489E-2</v>
      </c>
      <c r="E273" s="7">
        <f>('Price data'!F274-'Price data'!F275)/'Price data'!F275</f>
        <v>2.0040080160320362E-3</v>
      </c>
      <c r="F273" s="7">
        <f>('Price data'!G274-'Price data'!G275)/'Price data'!G275</f>
        <v>0</v>
      </c>
      <c r="G273" s="7">
        <f>('Price data'!H274-'Price data'!H275)/'Price data'!H275</f>
        <v>1.3221153846153846E-2</v>
      </c>
      <c r="H273" s="7">
        <f>('Price data'!I274-'Price data'!I275)/'Price data'!I275</f>
        <v>0</v>
      </c>
      <c r="I273" s="7">
        <f>('Price data'!J274-'Price data'!J275)/'Price data'!J275</f>
        <v>3.2608695652174009E-2</v>
      </c>
      <c r="J273" s="7">
        <f>('Price data'!K274-'Price data'!K275)/'Price data'!K275</f>
        <v>5.8888888888888935E-2</v>
      </c>
      <c r="K273" s="7">
        <f>('Price data'!L274-'Price data'!L275)/'Price data'!L275</f>
        <v>5.6845476381104779E-2</v>
      </c>
      <c r="L273" s="7">
        <f>('Price data'!O274-'Price data'!O275)/'Price data'!O275</f>
        <v>1.6879658347271131E-2</v>
      </c>
      <c r="M273" s="7">
        <f>'Price data'!P274/100</f>
        <v>2.3860000000000003E-2</v>
      </c>
    </row>
    <row r="274" spans="1:13" x14ac:dyDescent="0.25">
      <c r="A274" s="1">
        <v>44295</v>
      </c>
      <c r="B274" s="7">
        <f>('Price data'!C275-'Price data'!C276)/'Price data'!C276</f>
        <v>1.4204545454545485E-3</v>
      </c>
      <c r="C274" s="7">
        <f>('Price data'!D275-'Price data'!D276)/'Price data'!D276</f>
        <v>4.0526849037487269E-3</v>
      </c>
      <c r="D274" s="7">
        <f>('Price data'!E275-'Price data'!E276)/'Price data'!E276</f>
        <v>-8.0240722166498614E-3</v>
      </c>
      <c r="E274" s="7">
        <f>('Price data'!F275-'Price data'!F276)/'Price data'!F276</f>
        <v>-1.0010010010009871E-3</v>
      </c>
      <c r="F274" s="7">
        <f>('Price data'!G275-'Price data'!G276)/'Price data'!G276</f>
        <v>3.1407035175879255E-2</v>
      </c>
      <c r="G274" s="7">
        <f>('Price data'!H275-'Price data'!H276)/'Price data'!H276</f>
        <v>-8.3432657926102508E-3</v>
      </c>
      <c r="H274" s="7">
        <f>('Price data'!I275-'Price data'!I276)/'Price data'!I276</f>
        <v>0</v>
      </c>
      <c r="I274" s="7">
        <f>('Price data'!J275-'Price data'!J276)/'Price data'!J276</f>
        <v>0</v>
      </c>
      <c r="J274" s="7">
        <f>('Price data'!K275-'Price data'!K276)/'Price data'!K276</f>
        <v>1.3513513513513415E-2</v>
      </c>
      <c r="K274" s="7">
        <f>('Price data'!L275-'Price data'!L276)/'Price data'!L276</f>
        <v>-3.9872408293460723E-3</v>
      </c>
      <c r="L274" s="7">
        <f>('Price data'!O275-'Price data'!O276)/'Price data'!O276</f>
        <v>-2.6156175853719911E-3</v>
      </c>
      <c r="M274" s="7">
        <f>'Price data'!P275/100</f>
        <v>2.3730000000000001E-2</v>
      </c>
    </row>
    <row r="275" spans="1:13" x14ac:dyDescent="0.25">
      <c r="A275" s="1">
        <v>44294</v>
      </c>
      <c r="B275" s="7">
        <f>('Price data'!C276-'Price data'!C277)/'Price data'!C277</f>
        <v>-4.2432814710044045E-3</v>
      </c>
      <c r="C275" s="7">
        <f>('Price data'!D276-'Price data'!D277)/'Price data'!D277</f>
        <v>-2.0222446916076811E-3</v>
      </c>
      <c r="D275" s="7">
        <f>('Price data'!E276-'Price data'!E277)/'Price data'!E277</f>
        <v>-7.9601990049752262E-3</v>
      </c>
      <c r="E275" s="7">
        <f>('Price data'!F276-'Price data'!F277)/'Price data'!F277</f>
        <v>-1.9980019980019702E-3</v>
      </c>
      <c r="F275" s="7">
        <f>('Price data'!G276-'Price data'!G277)/'Price data'!G277</f>
        <v>0</v>
      </c>
      <c r="G275" s="7">
        <f>('Price data'!H276-'Price data'!H277)/'Price data'!H277</f>
        <v>-5.9241706161137437E-3</v>
      </c>
      <c r="H275" s="7">
        <f>('Price data'!I276-'Price data'!I277)/'Price data'!I277</f>
        <v>-1.5772870662460615E-2</v>
      </c>
      <c r="I275" s="7">
        <f>('Price data'!J276-'Price data'!J277)/'Price data'!J277</f>
        <v>-1.075268817204313E-2</v>
      </c>
      <c r="J275" s="7">
        <f>('Price data'!K276-'Price data'!K277)/'Price data'!K277</f>
        <v>7.945516458570008E-3</v>
      </c>
      <c r="K275" s="7">
        <f>('Price data'!L276-'Price data'!L277)/'Price data'!L277</f>
        <v>-1.801096319498819E-2</v>
      </c>
      <c r="L275" s="7">
        <f>('Price data'!O276-'Price data'!O277)/'Price data'!O277</f>
        <v>-6.0287512677280773E-3</v>
      </c>
      <c r="M275" s="7">
        <f>'Price data'!P276/100</f>
        <v>2.3650000000000001E-2</v>
      </c>
    </row>
    <row r="276" spans="1:13" x14ac:dyDescent="0.25">
      <c r="A276" s="1">
        <v>44293</v>
      </c>
      <c r="B276" s="7">
        <f>('Price data'!C277-'Price data'!C278)/'Price data'!C278</f>
        <v>1.0000000000000177E-2</v>
      </c>
      <c r="C276" s="7">
        <f>('Price data'!D277-'Price data'!D278)/'Price data'!D278</f>
        <v>1.0121457489878525E-3</v>
      </c>
      <c r="D276" s="7">
        <f>('Price data'!E277-'Price data'!E278)/'Price data'!E278</f>
        <v>-1.1799410029498397E-2</v>
      </c>
      <c r="E276" s="7">
        <f>('Price data'!F277-'Price data'!F278)/'Price data'!F278</f>
        <v>-1.3793103448275966E-2</v>
      </c>
      <c r="F276" s="7">
        <f>('Price data'!G277-'Price data'!G278)/'Price data'!G278</f>
        <v>2.5188916876576523E-3</v>
      </c>
      <c r="G276" s="7">
        <f>('Price data'!H277-'Price data'!H278)/'Price data'!H278</f>
        <v>0</v>
      </c>
      <c r="H276" s="7">
        <f>('Price data'!I277-'Price data'!I278)/'Price data'!I278</f>
        <v>2.9220779220779237E-2</v>
      </c>
      <c r="I276" s="7">
        <f>('Price data'!J277-'Price data'!J278)/'Price data'!J278</f>
        <v>3.7174721189591073E-2</v>
      </c>
      <c r="J276" s="7">
        <f>('Price data'!K277-'Price data'!K278)/'Price data'!K278</f>
        <v>1.4976958525345552E-2</v>
      </c>
      <c r="K276" s="7">
        <f>('Price data'!L277-'Price data'!L278)/'Price data'!L278</f>
        <v>5.5118110236219934E-3</v>
      </c>
      <c r="L276" s="7">
        <f>('Price data'!O277-'Price data'!O278)/'Price data'!O278</f>
        <v>1.9516758605116881E-3</v>
      </c>
      <c r="M276" s="7">
        <f>'Price data'!P277/100</f>
        <v>2.3629999999999998E-2</v>
      </c>
    </row>
    <row r="277" spans="1:13" x14ac:dyDescent="0.25">
      <c r="A277" s="1">
        <v>44292</v>
      </c>
      <c r="B277" s="7">
        <f>('Price data'!C278-'Price data'!C279)/'Price data'!C279</f>
        <v>0</v>
      </c>
      <c r="C277" s="7">
        <f>('Price data'!D278-'Price data'!D279)/'Price data'!D279</f>
        <v>2.0283975659229178E-3</v>
      </c>
      <c r="D277" s="7">
        <f>('Price data'!E278-'Price data'!E279)/'Price data'!E279</f>
        <v>0</v>
      </c>
      <c r="E277" s="7">
        <f>('Price data'!F278-'Price data'!F279)/'Price data'!F279</f>
        <v>-1.0721247563352678E-2</v>
      </c>
      <c r="F277" s="7">
        <f>('Price data'!G278-'Price data'!G279)/'Price data'!G279</f>
        <v>-2.5125628140705721E-3</v>
      </c>
      <c r="G277" s="7">
        <f>('Price data'!H278-'Price data'!H279)/'Price data'!H279</f>
        <v>1.6867469879518072E-2</v>
      </c>
      <c r="H277" s="7">
        <f>('Price data'!I278-'Price data'!I279)/'Price data'!I279</f>
        <v>1.4827018121911046E-2</v>
      </c>
      <c r="I277" s="7">
        <f>('Price data'!J278-'Price data'!J279)/'Price data'!J279</f>
        <v>-1.4652014652014544E-2</v>
      </c>
      <c r="J277" s="7">
        <f>('Price data'!K278-'Price data'!K279)/'Price data'!K279</f>
        <v>1.5204678362573028E-2</v>
      </c>
      <c r="K277" s="7">
        <f>('Price data'!L278-'Price data'!L279)/'Price data'!L279</f>
        <v>2.1721641190667735E-2</v>
      </c>
      <c r="L277" s="7">
        <f>('Price data'!O278-'Price data'!O279)/'Price data'!O279</f>
        <v>3.1633024554023558E-3</v>
      </c>
      <c r="M277" s="7">
        <f>'Price data'!P278/100</f>
        <v>2.367E-2</v>
      </c>
    </row>
    <row r="278" spans="1:13" x14ac:dyDescent="0.25">
      <c r="A278" s="1">
        <v>44291</v>
      </c>
      <c r="B278" s="7">
        <f>('Price data'!C279-'Price data'!C280)/'Price data'!C280</f>
        <v>2.0408163265306006E-2</v>
      </c>
      <c r="C278" s="7">
        <f>('Price data'!D279-'Price data'!D280)/'Price data'!D280</f>
        <v>5.0968399592252718E-3</v>
      </c>
      <c r="D278" s="7">
        <f>('Price data'!E279-'Price data'!E280)/'Price data'!E280</f>
        <v>9.9304865938429892E-3</v>
      </c>
      <c r="E278" s="7">
        <f>('Price data'!F279-'Price data'!F280)/'Price data'!F280</f>
        <v>-9.737098344694611E-4</v>
      </c>
      <c r="F278" s="7">
        <f>('Price data'!G279-'Price data'!G280)/'Price data'!G280</f>
        <v>-2.5062656641604069E-3</v>
      </c>
      <c r="G278" s="7">
        <f>('Price data'!H279-'Price data'!H280)/'Price data'!H280</f>
        <v>6.0606060606060606E-3</v>
      </c>
      <c r="H278" s="7">
        <f>('Price data'!I279-'Price data'!I280)/'Price data'!I280</f>
        <v>-1.7799352750809034E-2</v>
      </c>
      <c r="I278" s="7">
        <f>('Price data'!J279-'Price data'!J280)/'Price data'!J280</f>
        <v>3.6764705882351987E-3</v>
      </c>
      <c r="J278" s="7">
        <f>('Price data'!K279-'Price data'!K280)/'Price data'!K280</f>
        <v>4.2682926829268261E-2</v>
      </c>
      <c r="K278" s="7">
        <f>('Price data'!L279-'Price data'!L280)/'Price data'!L280</f>
        <v>1.0569105691056884E-2</v>
      </c>
      <c r="L278" s="7">
        <f>('Price data'!O279-'Price data'!O280)/'Price data'!O280</f>
        <v>9.4736412266731261E-3</v>
      </c>
      <c r="M278" s="7">
        <f>'Price data'!P279/100</f>
        <v>2.3849999999999996E-2</v>
      </c>
    </row>
    <row r="279" spans="1:13" x14ac:dyDescent="0.25">
      <c r="A279" s="1">
        <v>44288</v>
      </c>
      <c r="B279" s="7">
        <f>('Price data'!C280-'Price data'!C281)/'Price data'!C281</f>
        <v>1.0309278350515485E-2</v>
      </c>
      <c r="C279" s="7">
        <f>('Price data'!D280-'Price data'!D281)/'Price data'!D281</f>
        <v>1.1340206185566993E-2</v>
      </c>
      <c r="D279" s="7">
        <f>('Price data'!E280-'Price data'!E281)/'Price data'!E281</f>
        <v>1.7171717171717175E-2</v>
      </c>
      <c r="E279" s="7">
        <f>('Price data'!F280-'Price data'!F281)/'Price data'!F281</f>
        <v>1.6831683168316895E-2</v>
      </c>
      <c r="F279" s="7">
        <f>('Price data'!G280-'Price data'!G281)/'Price data'!G281</f>
        <v>1.254705144291309E-3</v>
      </c>
      <c r="G279" s="7">
        <f>('Price data'!H280-'Price data'!H281)/'Price data'!H281</f>
        <v>6.0975609756097563E-3</v>
      </c>
      <c r="H279" s="7">
        <f>('Price data'!I280-'Price data'!I281)/'Price data'!I281</f>
        <v>1.4778325123152719E-2</v>
      </c>
      <c r="I279" s="7">
        <f>('Price data'!J280-'Price data'!J281)/'Price data'!J281</f>
        <v>-3.663003663003568E-3</v>
      </c>
      <c r="J279" s="7">
        <f>('Price data'!K280-'Price data'!K281)/'Price data'!K281</f>
        <v>2.4449877750611863E-3</v>
      </c>
      <c r="K279" s="7">
        <f>('Price data'!L280-'Price data'!L281)/'Price data'!L281</f>
        <v>0</v>
      </c>
      <c r="L279" s="7">
        <f>('Price data'!O280-'Price data'!O281)/'Price data'!O281</f>
        <v>6.8662116602254235E-3</v>
      </c>
      <c r="M279" s="7">
        <f>'Price data'!P280/100</f>
        <v>2.3620000000000002E-2</v>
      </c>
    </row>
    <row r="280" spans="1:13" x14ac:dyDescent="0.25">
      <c r="A280" s="1">
        <v>44287</v>
      </c>
      <c r="B280" s="7">
        <f>('Price data'!C281-'Price data'!C282)/'Price data'!C282</f>
        <v>6.9291338582677317E-2</v>
      </c>
      <c r="C280" s="7">
        <f>('Price data'!D281-'Price data'!D282)/'Price data'!D282</f>
        <v>3.6324786324786265E-2</v>
      </c>
      <c r="D280" s="7">
        <f>('Price data'!E281-'Price data'!E282)/'Price data'!E282</f>
        <v>1.7471736896197333E-2</v>
      </c>
      <c r="E280" s="7">
        <f>('Price data'!F281-'Price data'!F282)/'Price data'!F282</f>
        <v>2.6422764227642372E-2</v>
      </c>
      <c r="F280" s="7">
        <f>('Price data'!G281-'Price data'!G282)/'Price data'!G282</f>
        <v>2.5740025740025808E-2</v>
      </c>
      <c r="G280" s="7">
        <f>('Price data'!H281-'Price data'!H282)/'Price data'!H282</f>
        <v>1.4851485148514851E-2</v>
      </c>
      <c r="H280" s="7">
        <f>('Price data'!I281-'Price data'!I282)/'Price data'!I282</f>
        <v>2.1812080536912682E-2</v>
      </c>
      <c r="I280" s="7">
        <f>('Price data'!J281-'Price data'!J282)/'Price data'!J282</f>
        <v>3.4090909090909047E-2</v>
      </c>
      <c r="J280" s="7">
        <f>('Price data'!K281-'Price data'!K282)/'Price data'!K282</f>
        <v>1.614906832298129E-2</v>
      </c>
      <c r="K280" s="7">
        <f>('Price data'!L281-'Price data'!L282)/'Price data'!L282</f>
        <v>4.3256997455470715E-2</v>
      </c>
      <c r="L280" s="7">
        <f>('Price data'!O281-'Price data'!O282)/'Price data'!O282</f>
        <v>2.0697643188074811E-2</v>
      </c>
      <c r="M280" s="7">
        <f>'Price data'!P281/100</f>
        <v>2.351E-2</v>
      </c>
    </row>
    <row r="281" spans="1:13" x14ac:dyDescent="0.25">
      <c r="A281" s="1">
        <v>44286</v>
      </c>
      <c r="B281" s="7">
        <f>('Price data'!C282-'Price data'!C283)/'Price data'!C283</f>
        <v>-1.5723270440253306E-3</v>
      </c>
      <c r="C281" s="7">
        <f>('Price data'!D282-'Price data'!D283)/'Price data'!D283</f>
        <v>7.5349838536060152E-3</v>
      </c>
      <c r="D281" s="7">
        <f>('Price data'!E282-'Price data'!E283)/'Price data'!E283</f>
        <v>1.0384215991692713E-2</v>
      </c>
      <c r="E281" s="7">
        <f>('Price data'!F282-'Price data'!F283)/'Price data'!F283</f>
        <v>-8.0645161290324487E-3</v>
      </c>
      <c r="F281" s="7">
        <f>('Price data'!G282-'Price data'!G283)/'Price data'!G283</f>
        <v>7.782101167315196E-3</v>
      </c>
      <c r="G281" s="7">
        <f>('Price data'!H282-'Price data'!H283)/'Price data'!H283</f>
        <v>8.7390761548064924E-3</v>
      </c>
      <c r="H281" s="7">
        <f>('Price data'!I282-'Price data'!I283)/'Price data'!I283</f>
        <v>-6.666666666666589E-3</v>
      </c>
      <c r="I281" s="7">
        <f>('Price data'!J282-'Price data'!J283)/'Price data'!J283</f>
        <v>0</v>
      </c>
      <c r="J281" s="7">
        <f>('Price data'!K282-'Price data'!K283)/'Price data'!K283</f>
        <v>-2.4783147459728006E-3</v>
      </c>
      <c r="K281" s="7">
        <f>('Price data'!L282-'Price data'!L283)/'Price data'!L283</f>
        <v>7.6923076923077378E-3</v>
      </c>
      <c r="L281" s="7">
        <f>('Price data'!O282-'Price data'!O283)/'Price data'!O283</f>
        <v>4.2820054620858385E-3</v>
      </c>
      <c r="M281" s="7">
        <f>'Price data'!P282/100</f>
        <v>2.3860000000000003E-2</v>
      </c>
    </row>
    <row r="282" spans="1:13" x14ac:dyDescent="0.25">
      <c r="A282" s="1">
        <v>44285</v>
      </c>
      <c r="B282" s="7">
        <f>('Price data'!C283-'Price data'!C284)/'Price data'!C284</f>
        <v>1.2738853503184914E-2</v>
      </c>
      <c r="C282" s="7">
        <f>('Price data'!D283-'Price data'!D284)/'Price data'!D284</f>
        <v>3.2397408207345498E-3</v>
      </c>
      <c r="D282" s="7">
        <f>('Price data'!E283-'Price data'!E284)/'Price data'!E284</f>
        <v>1.0395010395010281E-3</v>
      </c>
      <c r="E282" s="7">
        <f>('Price data'!F283-'Price data'!F284)/'Price data'!F284</f>
        <v>2.0202020202021442E-3</v>
      </c>
      <c r="F282" s="7">
        <f>('Price data'!G283-'Price data'!G284)/'Price data'!G284</f>
        <v>-6.443298969072182E-3</v>
      </c>
      <c r="G282" s="7">
        <f>('Price data'!H283-'Price data'!H284)/'Price data'!H284</f>
        <v>1.2642225031605562E-2</v>
      </c>
      <c r="H282" s="7">
        <f>('Price data'!I283-'Price data'!I284)/'Price data'!I284</f>
        <v>1.351351351351348E-2</v>
      </c>
      <c r="I282" s="7">
        <f>('Price data'!J283-'Price data'!J284)/'Price data'!J284</f>
        <v>7.6335877862594844E-3</v>
      </c>
      <c r="J282" s="7">
        <f>('Price data'!K283-'Price data'!K284)/'Price data'!K284</f>
        <v>8.7500000000000581E-3</v>
      </c>
      <c r="K282" s="7">
        <f>('Price data'!L283-'Price data'!L284)/'Price data'!L284</f>
        <v>3.7234042553191564E-2</v>
      </c>
      <c r="L282" s="7">
        <f>('Price data'!O283-'Price data'!O284)/'Price data'!O284</f>
        <v>9.0841045182361146E-3</v>
      </c>
      <c r="M282" s="7">
        <f>'Price data'!P283/100</f>
        <v>2.3849999999999996E-2</v>
      </c>
    </row>
    <row r="283" spans="1:13" x14ac:dyDescent="0.25">
      <c r="A283" s="1">
        <v>44284</v>
      </c>
      <c r="B283" s="7">
        <f>('Price data'!C284-'Price data'!C285)/'Price data'!C285</f>
        <v>1.6181229773462643E-2</v>
      </c>
      <c r="C283" s="7">
        <f>('Price data'!D284-'Price data'!D285)/'Price data'!D285</f>
        <v>2.1645021645019472E-3</v>
      </c>
      <c r="D283" s="7">
        <f>('Price data'!E284-'Price data'!E285)/'Price data'!E285</f>
        <v>5.224660397074133E-3</v>
      </c>
      <c r="E283" s="7">
        <f>('Price data'!F284-'Price data'!F285)/'Price data'!F285</f>
        <v>1.6427104722792692E-2</v>
      </c>
      <c r="F283" s="7">
        <f>('Price data'!G284-'Price data'!G285)/'Price data'!G285</f>
        <v>1.9710906701708216E-2</v>
      </c>
      <c r="G283" s="7">
        <f>('Price data'!H284-'Price data'!H285)/'Price data'!H285</f>
        <v>3.8071065989847717E-3</v>
      </c>
      <c r="H283" s="7">
        <f>('Price data'!I284-'Price data'!I285)/'Price data'!I285</f>
        <v>1.3698630136986266E-2</v>
      </c>
      <c r="I283" s="7">
        <f>('Price data'!J284-'Price data'!J285)/'Price data'!J285</f>
        <v>3.1496062992126039E-2</v>
      </c>
      <c r="J283" s="7">
        <f>('Price data'!K284-'Price data'!K285)/'Price data'!K285</f>
        <v>6.2893081761006241E-3</v>
      </c>
      <c r="K283" s="7">
        <f>('Price data'!L284-'Price data'!L285)/'Price data'!L285</f>
        <v>3.5587188612098883E-3</v>
      </c>
      <c r="L283" s="7">
        <f>('Price data'!O284-'Price data'!O285)/'Price data'!O285</f>
        <v>1.1589988040027213E-2</v>
      </c>
      <c r="M283" s="7">
        <f>'Price data'!P284/100</f>
        <v>2.3820000000000001E-2</v>
      </c>
    </row>
    <row r="284" spans="1:13" x14ac:dyDescent="0.25">
      <c r="A284" s="1">
        <v>44281</v>
      </c>
      <c r="B284" s="7">
        <f>('Price data'!C285-'Price data'!C286)/'Price data'!C286</f>
        <v>3.2467532467532535E-3</v>
      </c>
      <c r="C284" s="7">
        <f>('Price data'!D285-'Price data'!D286)/'Price data'!D286</f>
        <v>2.6666666666666845E-2</v>
      </c>
      <c r="D284" s="7">
        <f>('Price data'!E285-'Price data'!E286)/'Price data'!E286</f>
        <v>-1.0341261633919225E-2</v>
      </c>
      <c r="E284" s="7">
        <f>('Price data'!F285-'Price data'!F286)/'Price data'!F286</f>
        <v>-1.116751269035548E-2</v>
      </c>
      <c r="F284" s="7">
        <f>('Price data'!G285-'Price data'!G286)/'Price data'!G286</f>
        <v>-6.5274151436033713E-3</v>
      </c>
      <c r="G284" s="7">
        <f>('Price data'!H285-'Price data'!H286)/'Price data'!H286</f>
        <v>1.2706480304955528E-3</v>
      </c>
      <c r="H284" s="7">
        <f>('Price data'!I285-'Price data'!I286)/'Price data'!I286</f>
        <v>-1.6835016835016762E-2</v>
      </c>
      <c r="I284" s="7">
        <f>('Price data'!J285-'Price data'!J286)/'Price data'!J286</f>
        <v>7.9365079365078771E-3</v>
      </c>
      <c r="J284" s="7">
        <f>('Price data'!K285-'Price data'!K286)/'Price data'!K286</f>
        <v>-6.2499999999999951E-3</v>
      </c>
      <c r="K284" s="7">
        <f>('Price data'!L285-'Price data'!L286)/'Price data'!L286</f>
        <v>1.8115942028985567E-2</v>
      </c>
      <c r="L284" s="7">
        <f>('Price data'!O285-'Price data'!O286)/'Price data'!O286</f>
        <v>-7.651964577421312E-4</v>
      </c>
      <c r="M284" s="7">
        <f>'Price data'!P285/100</f>
        <v>2.359E-2</v>
      </c>
    </row>
    <row r="285" spans="1:13" x14ac:dyDescent="0.25">
      <c r="A285" s="1">
        <v>44280</v>
      </c>
      <c r="B285" s="7">
        <f>('Price data'!C286-'Price data'!C287)/'Price data'!C287</f>
        <v>-1.5974440894568894E-2</v>
      </c>
      <c r="C285" s="7">
        <f>('Price data'!D286-'Price data'!D287)/'Price data'!D287</f>
        <v>-9.9009900990098855E-3</v>
      </c>
      <c r="D285" s="7">
        <f>('Price data'!E286-'Price data'!E287)/'Price data'!E287</f>
        <v>-5.1440329218106441E-3</v>
      </c>
      <c r="E285" s="7">
        <f>('Price data'!F286-'Price data'!F287)/'Price data'!F287</f>
        <v>-2.0263424518743387E-3</v>
      </c>
      <c r="F285" s="7">
        <f>('Price data'!G286-'Price data'!G287)/'Price data'!G287</f>
        <v>-5.1948051948050968E-3</v>
      </c>
      <c r="G285" s="7">
        <f>('Price data'!H286-'Price data'!H287)/'Price data'!H287</f>
        <v>1.2722646310432571E-3</v>
      </c>
      <c r="H285" s="7">
        <f>('Price data'!I286-'Price data'!I287)/'Price data'!I287</f>
        <v>-1.6806722689076054E-3</v>
      </c>
      <c r="I285" s="7">
        <f>('Price data'!J286-'Price data'!J287)/'Price data'!J287</f>
        <v>-1.1764705882352925E-2</v>
      </c>
      <c r="J285" s="7">
        <f>('Price data'!K286-'Price data'!K287)/'Price data'!K287</f>
        <v>2.5062656641604637E-3</v>
      </c>
      <c r="K285" s="7">
        <f>('Price data'!L286-'Price data'!L287)/'Price data'!L287</f>
        <v>2.3169601482854532E-2</v>
      </c>
      <c r="L285" s="7">
        <f>('Price data'!O286-'Price data'!O287)/'Price data'!O287</f>
        <v>1.1103364577684507E-3</v>
      </c>
      <c r="M285" s="7">
        <f>'Price data'!P286/100</f>
        <v>2.3949999999999999E-2</v>
      </c>
    </row>
    <row r="286" spans="1:13" x14ac:dyDescent="0.25">
      <c r="A286" s="1">
        <v>44279</v>
      </c>
      <c r="B286" s="7">
        <f>('Price data'!C287-'Price data'!C288)/'Price data'!C288</f>
        <v>-4.863221884498458E-2</v>
      </c>
      <c r="C286" s="7">
        <f>('Price data'!D287-'Price data'!D288)/'Price data'!D288</f>
        <v>-2.4678111587983002E-2</v>
      </c>
      <c r="D286" s="7">
        <f>('Price data'!E287-'Price data'!E288)/'Price data'!E288</f>
        <v>-1.519756838905797E-2</v>
      </c>
      <c r="E286" s="7">
        <f>('Price data'!F287-'Price data'!F288)/'Price data'!F288</f>
        <v>-1.4970059880239613E-2</v>
      </c>
      <c r="F286" s="7">
        <f>('Price data'!G287-'Price data'!G288)/'Price data'!G288</f>
        <v>-2.2842639593908684E-2</v>
      </c>
      <c r="G286" s="7">
        <f>('Price data'!H287-'Price data'!H288)/'Price data'!H288</f>
        <v>-2.843016069221261E-2</v>
      </c>
      <c r="H286" s="7">
        <f>('Price data'!I287-'Price data'!I288)/'Price data'!I288</f>
        <v>-3.5656401944894708E-2</v>
      </c>
      <c r="I286" s="7">
        <f>('Price data'!J287-'Price data'!J288)/'Price data'!J288</f>
        <v>-4.1353383458646517E-2</v>
      </c>
      <c r="J286" s="7">
        <f>('Price data'!K287-'Price data'!K288)/'Price data'!K288</f>
        <v>-2.5000000000000625E-3</v>
      </c>
      <c r="K286" s="7">
        <f>('Price data'!L287-'Price data'!L288)/'Price data'!L288</f>
        <v>1.3145539906103159E-2</v>
      </c>
      <c r="L286" s="7">
        <f>('Price data'!O287-'Price data'!O288)/'Price data'!O288</f>
        <v>-1.8285521145802612E-2</v>
      </c>
      <c r="M286" s="7">
        <f>'Price data'!P287/100</f>
        <v>2.3460000000000002E-2</v>
      </c>
    </row>
    <row r="287" spans="1:13" x14ac:dyDescent="0.25">
      <c r="A287" s="1">
        <v>44278</v>
      </c>
      <c r="B287" s="7">
        <f>('Price data'!C288-'Price data'!C289)/'Price data'!C289</f>
        <v>-1.4970059880239552E-2</v>
      </c>
      <c r="C287" s="7">
        <f>('Price data'!D288-'Price data'!D289)/'Price data'!D289</f>
        <v>-3.2085561497326148E-3</v>
      </c>
      <c r="D287" s="7">
        <f>('Price data'!E288-'Price data'!E289)/'Price data'!E289</f>
        <v>-6.0422960725074869E-3</v>
      </c>
      <c r="E287" s="7">
        <f>('Price data'!F288-'Price data'!F289)/'Price data'!F289</f>
        <v>-5.9523809523808697E-3</v>
      </c>
      <c r="F287" s="7">
        <f>('Price data'!G288-'Price data'!G289)/'Price data'!G289</f>
        <v>1.2706480304957729E-3</v>
      </c>
      <c r="G287" s="7">
        <f>('Price data'!H288-'Price data'!H289)/'Price data'!H289</f>
        <v>-2.0581113801452784E-2</v>
      </c>
      <c r="H287" s="7">
        <f>('Price data'!I288-'Price data'!I289)/'Price data'!I289</f>
        <v>-8.0385852090031802E-3</v>
      </c>
      <c r="I287" s="7">
        <f>('Price data'!J288-'Price data'!J289)/'Price data'!J289</f>
        <v>-1.8450184501845084E-2</v>
      </c>
      <c r="J287" s="7">
        <f>('Price data'!K288-'Price data'!K289)/'Price data'!K289</f>
        <v>-9.90099009900983E-3</v>
      </c>
      <c r="K287" s="7">
        <f>('Price data'!L288-'Price data'!L289)/'Price data'!L289</f>
        <v>-7.455731593662621E-3</v>
      </c>
      <c r="L287" s="7">
        <f>('Price data'!O288-'Price data'!O289)/'Price data'!O289</f>
        <v>-9.192669306698608E-3</v>
      </c>
      <c r="M287" s="7">
        <f>'Price data'!P288/100</f>
        <v>2.3889999999999998E-2</v>
      </c>
    </row>
    <row r="288" spans="1:13" x14ac:dyDescent="0.25">
      <c r="A288" s="1">
        <v>44277</v>
      </c>
      <c r="B288" s="7">
        <f>('Price data'!C289-'Price data'!C290)/'Price data'!C290</f>
        <v>3.0030030030030095E-3</v>
      </c>
      <c r="C288" s="7">
        <f>('Price data'!D289-'Price data'!D290)/'Price data'!D290</f>
        <v>-8.4835630965005154E-3</v>
      </c>
      <c r="D288" s="7">
        <f>('Price data'!E289-'Price data'!E290)/'Price data'!E290</f>
        <v>1.5337423312883463E-2</v>
      </c>
      <c r="E288" s="7">
        <f>('Price data'!F289-'Price data'!F290)/'Price data'!F290</f>
        <v>-8.849557522123918E-3</v>
      </c>
      <c r="F288" s="7">
        <f>('Price data'!G289-'Price data'!G290)/'Price data'!G290</f>
        <v>-1.3784461152882451E-2</v>
      </c>
      <c r="G288" s="7">
        <f>('Price data'!H289-'Price data'!H290)/'Price data'!H290</f>
        <v>-1.6666666666666666E-2</v>
      </c>
      <c r="H288" s="7">
        <f>('Price data'!I289-'Price data'!I290)/'Price data'!I290</f>
        <v>1.9672131147540996E-2</v>
      </c>
      <c r="I288" s="7">
        <f>('Price data'!J289-'Price data'!J290)/'Price data'!J290</f>
        <v>1.1194029850746254E-2</v>
      </c>
      <c r="J288" s="7">
        <f>('Price data'!K289-'Price data'!K290)/'Price data'!K290</f>
        <v>2.2784810126582362E-2</v>
      </c>
      <c r="K288" s="7">
        <f>('Price data'!L289-'Price data'!L290)/'Price data'!L290</f>
        <v>-1.0147601476014768E-2</v>
      </c>
      <c r="L288" s="7">
        <f>('Price data'!O289-'Price data'!O290)/'Price data'!O290</f>
        <v>3.1824462962196657E-4</v>
      </c>
      <c r="M288" s="7">
        <f>'Price data'!P289/100</f>
        <v>2.4080000000000001E-2</v>
      </c>
    </row>
    <row r="289" spans="1:13" x14ac:dyDescent="0.25">
      <c r="A289" s="1">
        <v>44274</v>
      </c>
      <c r="B289" s="7">
        <f>('Price data'!C290-'Price data'!C291)/'Price data'!C291</f>
        <v>0</v>
      </c>
      <c r="C289" s="7">
        <f>('Price data'!D290-'Price data'!D291)/'Price data'!D291</f>
        <v>1.1802575107296117E-2</v>
      </c>
      <c r="D289" s="7">
        <f>('Price data'!E290-'Price data'!E291)/'Price data'!E291</f>
        <v>-1.9057171514543614E-2</v>
      </c>
      <c r="E289" s="7">
        <f>('Price data'!F290-'Price data'!F291)/'Price data'!F291</f>
        <v>-7.8048780487803802E-3</v>
      </c>
      <c r="F289" s="7">
        <f>('Price data'!G290-'Price data'!G291)/'Price data'!G291</f>
        <v>-1.4814814814814642E-2</v>
      </c>
      <c r="G289" s="7">
        <f>('Price data'!H290-'Price data'!H291)/'Price data'!H291</f>
        <v>1.1918951132300357E-3</v>
      </c>
      <c r="H289" s="7">
        <f>('Price data'!I290-'Price data'!I291)/'Price data'!I291</f>
        <v>4.9423393739703491E-3</v>
      </c>
      <c r="I289" s="7">
        <f>('Price data'!J290-'Price data'!J291)/'Price data'!J291</f>
        <v>-3.2490974729241839E-2</v>
      </c>
      <c r="J289" s="7">
        <f>('Price data'!K290-'Price data'!K291)/'Price data'!K291</f>
        <v>-2.7093596059113344E-2</v>
      </c>
      <c r="K289" s="7">
        <f>('Price data'!L290-'Price data'!L291)/'Price data'!L291</f>
        <v>1.6885553470919426E-2</v>
      </c>
      <c r="L289" s="7">
        <f>('Price data'!O290-'Price data'!O291)/'Price data'!O291</f>
        <v>-5.7371725481706829E-3</v>
      </c>
      <c r="M289" s="7">
        <f>'Price data'!P290/100</f>
        <v>2.4310000000000002E-2</v>
      </c>
    </row>
    <row r="290" spans="1:13" x14ac:dyDescent="0.25">
      <c r="A290" s="1">
        <v>44273</v>
      </c>
      <c r="B290" s="7">
        <f>('Price data'!C291-'Price data'!C292)/'Price data'!C292</f>
        <v>2.1472392638036856E-2</v>
      </c>
      <c r="C290" s="7">
        <f>('Price data'!D291-'Price data'!D292)/'Price data'!D292</f>
        <v>6.4794816414688863E-3</v>
      </c>
      <c r="D290" s="7">
        <f>('Price data'!E291-'Price data'!E292)/'Price data'!E292</f>
        <v>4.0281973816716577E-3</v>
      </c>
      <c r="E290" s="7">
        <f>('Price data'!F291-'Price data'!F292)/'Price data'!F292</f>
        <v>1.9900497512437682E-2</v>
      </c>
      <c r="F290" s="7">
        <f>('Price data'!G291-'Price data'!G292)/'Price data'!G292</f>
        <v>2.4752475247524813E-3</v>
      </c>
      <c r="G290" s="7">
        <f>('Price data'!H291-'Price data'!H292)/'Price data'!H292</f>
        <v>4.0942928039702231E-2</v>
      </c>
      <c r="H290" s="7">
        <f>('Price data'!I291-'Price data'!I292)/'Price data'!I292</f>
        <v>1.8456375838926144E-2</v>
      </c>
      <c r="I290" s="7">
        <f>('Price data'!J291-'Price data'!J292)/'Price data'!J292</f>
        <v>-7.1684587813620861E-3</v>
      </c>
      <c r="J290" s="7">
        <f>('Price data'!K291-'Price data'!K292)/'Price data'!K292</f>
        <v>8.6956521739129395E-3</v>
      </c>
      <c r="K290" s="7">
        <f>('Price data'!L291-'Price data'!L292)/'Price data'!L292</f>
        <v>1.8147086914995229E-2</v>
      </c>
      <c r="L290" s="7">
        <f>('Price data'!O291-'Price data'!O292)/'Price data'!O292</f>
        <v>1.2520129163891558E-2</v>
      </c>
      <c r="M290" s="7">
        <f>'Price data'!P291/100</f>
        <v>2.4119999999999999E-2</v>
      </c>
    </row>
    <row r="291" spans="1:13" x14ac:dyDescent="0.25">
      <c r="A291" s="1">
        <v>44272</v>
      </c>
      <c r="B291" s="7">
        <f>('Price data'!C292-'Price data'!C293)/'Price data'!C293</f>
        <v>-3.0581039755351747E-3</v>
      </c>
      <c r="C291" s="7">
        <f>('Price data'!D292-'Price data'!D293)/'Price data'!D293</f>
        <v>4.3383947939262405E-3</v>
      </c>
      <c r="D291" s="7">
        <f>('Price data'!E292-'Price data'!E293)/'Price data'!E293</f>
        <v>-2.0100502512562595E-3</v>
      </c>
      <c r="E291" s="7">
        <f>('Price data'!F292-'Price data'!F293)/'Price data'!F293</f>
        <v>-4.950495049504882E-3</v>
      </c>
      <c r="F291" s="7">
        <f>('Price data'!G292-'Price data'!G293)/'Price data'!G293</f>
        <v>-2.4691358024691423E-3</v>
      </c>
      <c r="G291" s="7">
        <f>('Price data'!H292-'Price data'!H293)/'Price data'!H293</f>
        <v>1.1292346298619825E-2</v>
      </c>
      <c r="H291" s="7">
        <f>('Price data'!I292-'Price data'!I293)/'Price data'!I293</f>
        <v>0</v>
      </c>
      <c r="I291" s="7">
        <f>('Price data'!J292-'Price data'!J293)/'Price data'!J293</f>
        <v>2.5735294117647071E-2</v>
      </c>
      <c r="J291" s="7">
        <f>('Price data'!K292-'Price data'!K293)/'Price data'!K293</f>
        <v>-4.9443757725586785E-3</v>
      </c>
      <c r="K291" s="7">
        <f>('Price data'!L292-'Price data'!L293)/'Price data'!L293</f>
        <v>-6.6413662239090086E-3</v>
      </c>
      <c r="L291" s="7">
        <f>('Price data'!O292-'Price data'!O293)/'Price data'!O293</f>
        <v>5.2462073057037263E-3</v>
      </c>
      <c r="M291" s="7">
        <f>'Price data'!P292/100</f>
        <v>2.4199999999999999E-2</v>
      </c>
    </row>
    <row r="292" spans="1:13" x14ac:dyDescent="0.25">
      <c r="A292" s="1">
        <v>44271</v>
      </c>
      <c r="B292" s="7">
        <f>('Price data'!C293-'Price data'!C294)/'Price data'!C294</f>
        <v>-1.5060240963855293E-2</v>
      </c>
      <c r="C292" s="7">
        <f>('Price data'!D293-'Price data'!D294)/'Price data'!D294</f>
        <v>-8.6021505376343965E-3</v>
      </c>
      <c r="D292" s="7">
        <f>('Price data'!E293-'Price data'!E294)/'Price data'!E294</f>
        <v>-3.0060120240480632E-3</v>
      </c>
      <c r="E292" s="7">
        <f>('Price data'!F293-'Price data'!F294)/'Price data'!F294</f>
        <v>-1.1741682974559672E-2</v>
      </c>
      <c r="F292" s="7">
        <f>('Price data'!G293-'Price data'!G294)/'Price data'!G294</f>
        <v>5.8823529411764629E-2</v>
      </c>
      <c r="G292" s="7">
        <f>('Price data'!H293-'Price data'!H294)/'Price data'!H294</f>
        <v>-6.2344139650872821E-3</v>
      </c>
      <c r="H292" s="7">
        <f>('Price data'!I293-'Price data'!I294)/'Price data'!I294</f>
        <v>-8.3194675540765022E-3</v>
      </c>
      <c r="I292" s="7">
        <f>('Price data'!J293-'Price data'!J294)/'Price data'!J294</f>
        <v>-7.2992700729926467E-3</v>
      </c>
      <c r="J292" s="7">
        <f>('Price data'!K293-'Price data'!K294)/'Price data'!K294</f>
        <v>-1.2210012210012201E-2</v>
      </c>
      <c r="K292" s="7">
        <f>('Price data'!L293-'Price data'!L294)/'Price data'!L294</f>
        <v>-5.6603773584905986E-3</v>
      </c>
      <c r="L292" s="7">
        <f>('Price data'!O293-'Price data'!O294)/'Price data'!O294</f>
        <v>-3.933950158708596E-3</v>
      </c>
      <c r="M292" s="7">
        <f>'Price data'!P293/100</f>
        <v>2.376E-2</v>
      </c>
    </row>
    <row r="293" spans="1:13" x14ac:dyDescent="0.25">
      <c r="A293" s="1">
        <v>44270</v>
      </c>
      <c r="B293" s="7">
        <f>('Price data'!C294-'Price data'!C295)/'Price data'!C295</f>
        <v>-8.9552238805971959E-3</v>
      </c>
      <c r="C293" s="7">
        <f>('Price data'!D294-'Price data'!D295)/'Price data'!D295</f>
        <v>1.0764262648006466E-3</v>
      </c>
      <c r="D293" s="7">
        <f>('Price data'!E294-'Price data'!E295)/'Price data'!E295</f>
        <v>-1.0010010010011814E-3</v>
      </c>
      <c r="E293" s="7">
        <f>('Price data'!F294-'Price data'!F295)/'Price data'!F295</f>
        <v>0</v>
      </c>
      <c r="F293" s="7">
        <f>('Price data'!G294-'Price data'!G295)/'Price data'!G295</f>
        <v>0</v>
      </c>
      <c r="G293" s="7">
        <f>('Price data'!H294-'Price data'!H295)/'Price data'!H295</f>
        <v>1.2484394506866417E-3</v>
      </c>
      <c r="H293" s="7">
        <f>('Price data'!I294-'Price data'!I295)/'Price data'!I295</f>
        <v>-6.6115702479339284E-3</v>
      </c>
      <c r="I293" s="7">
        <f>('Price data'!J294-'Price data'!J295)/'Price data'!J295</f>
        <v>-3.6363636363636763E-3</v>
      </c>
      <c r="J293" s="7">
        <f>('Price data'!K294-'Price data'!K295)/'Price data'!K295</f>
        <v>-3.6496350364962848E-3</v>
      </c>
      <c r="K293" s="7">
        <f>('Price data'!L294-'Price data'!L295)/'Price data'!L295</f>
        <v>9.4428706326729031E-4</v>
      </c>
      <c r="L293" s="7">
        <f>('Price data'!O294-'Price data'!O295)/'Price data'!O295</f>
        <v>2.5390162158502321E-3</v>
      </c>
      <c r="M293" s="7">
        <f>'Price data'!P294/100</f>
        <v>2.3620000000000002E-2</v>
      </c>
    </row>
    <row r="294" spans="1:13" x14ac:dyDescent="0.25">
      <c r="A294" s="1">
        <v>44267</v>
      </c>
      <c r="B294" s="7">
        <f>('Price data'!C295-'Price data'!C296)/'Price data'!C296</f>
        <v>-1.3254786450662767E-2</v>
      </c>
      <c r="C294" s="7">
        <f>('Price data'!D295-'Price data'!D296)/'Price data'!D296</f>
        <v>1.07758620689655E-3</v>
      </c>
      <c r="D294" s="7">
        <f>('Price data'!E295-'Price data'!E296)/'Price data'!E296</f>
        <v>-9.9999999999979793E-4</v>
      </c>
      <c r="E294" s="7">
        <f>('Price data'!F295-'Price data'!F296)/'Price data'!F296</f>
        <v>-5.8365758754863007E-3</v>
      </c>
      <c r="F294" s="7">
        <f>('Price data'!G295-'Price data'!G296)/'Price data'!G296</f>
        <v>-2.6075619295956123E-3</v>
      </c>
      <c r="G294" s="7">
        <f>('Price data'!H295-'Price data'!H296)/'Price data'!H296</f>
        <v>-2.4906600249066002E-3</v>
      </c>
      <c r="H294" s="7">
        <f>('Price data'!I295-'Price data'!I296)/'Price data'!I296</f>
        <v>0</v>
      </c>
      <c r="I294" s="7">
        <f>('Price data'!J295-'Price data'!J296)/'Price data'!J296</f>
        <v>-3.6231884057970078E-3</v>
      </c>
      <c r="J294" s="7">
        <f>('Price data'!K295-'Price data'!K296)/'Price data'!K296</f>
        <v>-8.4439083232811171E-3</v>
      </c>
      <c r="K294" s="7">
        <f>('Price data'!L295-'Price data'!L296)/'Price data'!L296</f>
        <v>0</v>
      </c>
      <c r="L294" s="7">
        <f>('Price data'!O295-'Price data'!O296)/'Price data'!O296</f>
        <v>-1.4385688778322694E-4</v>
      </c>
      <c r="M294" s="7">
        <f>'Price data'!P295/100</f>
        <v>2.359E-2</v>
      </c>
    </row>
    <row r="295" spans="1:13" x14ac:dyDescent="0.25">
      <c r="A295" s="1">
        <v>44266</v>
      </c>
      <c r="B295" s="7">
        <f>('Price data'!C296-'Price data'!C297)/'Price data'!C297</f>
        <v>2.5679758308157323E-2</v>
      </c>
      <c r="C295" s="7">
        <f>('Price data'!D296-'Price data'!D297)/'Price data'!D297</f>
        <v>1.7543859649122997E-2</v>
      </c>
      <c r="D295" s="7">
        <f>('Price data'!E296-'Price data'!E297)/'Price data'!E297</f>
        <v>1.0010010010007985E-3</v>
      </c>
      <c r="E295" s="7">
        <f>('Price data'!F296-'Price data'!F297)/'Price data'!F297</f>
        <v>1.6815034619188839E-2</v>
      </c>
      <c r="F295" s="7">
        <f>('Price data'!G296-'Price data'!G297)/'Price data'!G297</f>
        <v>5.2424639580599649E-3</v>
      </c>
      <c r="G295" s="7">
        <f>('Price data'!H296-'Price data'!H297)/'Price data'!H297</f>
        <v>2.1628498727735368E-2</v>
      </c>
      <c r="H295" s="7">
        <f>('Price data'!I296-'Price data'!I297)/'Price data'!I297</f>
        <v>1.5100671140939605E-2</v>
      </c>
      <c r="I295" s="7">
        <f>('Price data'!J296-'Price data'!J297)/'Price data'!J297</f>
        <v>1.0989010989010976E-2</v>
      </c>
      <c r="J295" s="7">
        <f>('Price data'!K296-'Price data'!K297)/'Price data'!K297</f>
        <v>4.8484848484848129E-3</v>
      </c>
      <c r="K295" s="7">
        <f>('Price data'!L296-'Price data'!L297)/'Price data'!L297</f>
        <v>-9.4339622641515127E-4</v>
      </c>
      <c r="L295" s="7">
        <f>('Price data'!O296-'Price data'!O297)/'Price data'!O297</f>
        <v>9.9565841651853646E-3</v>
      </c>
      <c r="M295" s="7">
        <f>'Price data'!P296/100</f>
        <v>2.3929999999999996E-2</v>
      </c>
    </row>
    <row r="296" spans="1:13" x14ac:dyDescent="0.25">
      <c r="A296" s="1">
        <v>44265</v>
      </c>
      <c r="B296" s="7">
        <f>('Price data'!C297-'Price data'!C298)/'Price data'!C298</f>
        <v>1.5128593040843955E-3</v>
      </c>
      <c r="C296" s="7">
        <f>('Price data'!D297-'Price data'!D298)/'Price data'!D298</f>
        <v>-5.452562704471307E-3</v>
      </c>
      <c r="D296" s="7">
        <f>('Price data'!E297-'Price data'!E298)/'Price data'!E298</f>
        <v>1.7311608961303664E-2</v>
      </c>
      <c r="E296" s="7">
        <f>('Price data'!F297-'Price data'!F298)/'Price data'!F298</f>
        <v>5.9701492537312601E-3</v>
      </c>
      <c r="F296" s="7">
        <f>('Price data'!G297-'Price data'!G298)/'Price data'!G298</f>
        <v>1.7333333333333374E-2</v>
      </c>
      <c r="G296" s="7">
        <f>('Price data'!H297-'Price data'!H298)/'Price data'!H298</f>
        <v>8.9858793324775355E-3</v>
      </c>
      <c r="H296" s="7">
        <f>('Price data'!I297-'Price data'!I298)/'Price data'!I298</f>
        <v>1.1884550084889691E-2</v>
      </c>
      <c r="I296" s="7">
        <f>('Price data'!J297-'Price data'!J298)/'Price data'!J298</f>
        <v>3.6764705882351987E-3</v>
      </c>
      <c r="J296" s="7">
        <f>('Price data'!K297-'Price data'!K298)/'Price data'!K298</f>
        <v>6.0975609756097511E-3</v>
      </c>
      <c r="K296" s="7">
        <f>('Price data'!L297-'Price data'!L298)/'Price data'!L298</f>
        <v>1.6299137104506277E-2</v>
      </c>
      <c r="L296" s="7">
        <f>('Price data'!O297-'Price data'!O298)/'Price data'!O298</f>
        <v>6.9795261495562708E-3</v>
      </c>
      <c r="M296" s="7">
        <f>'Price data'!P297/100</f>
        <v>2.3319999999999997E-2</v>
      </c>
    </row>
    <row r="297" spans="1:13" x14ac:dyDescent="0.25">
      <c r="A297" s="1">
        <v>44264</v>
      </c>
      <c r="B297" s="7">
        <f>('Price data'!C298-'Price data'!C299)/'Price data'!C299</f>
        <v>-1.4903129657227888E-2</v>
      </c>
      <c r="C297" s="7">
        <f>('Price data'!D298-'Price data'!D299)/'Price data'!D299</f>
        <v>-9.7192224622027965E-3</v>
      </c>
      <c r="D297" s="7">
        <f>('Price data'!E298-'Price data'!E299)/'Price data'!E299</f>
        <v>1.0288065843621484E-2</v>
      </c>
      <c r="E297" s="7">
        <f>('Price data'!F298-'Price data'!F299)/'Price data'!F299</f>
        <v>-1.6634050880626139E-2</v>
      </c>
      <c r="F297" s="7">
        <f>('Price data'!G298-'Price data'!G299)/'Price data'!G299</f>
        <v>-1.0554089709762335E-2</v>
      </c>
      <c r="G297" s="7">
        <f>('Price data'!H298-'Price data'!H299)/'Price data'!H299</f>
        <v>2.5740025740025739E-3</v>
      </c>
      <c r="H297" s="7">
        <f>('Price data'!I298-'Price data'!I299)/'Price data'!I299</f>
        <v>-3.3840947546530907E-3</v>
      </c>
      <c r="I297" s="7">
        <f>('Price data'!J298-'Price data'!J299)/'Price data'!J299</f>
        <v>-3.8869257950529944E-2</v>
      </c>
      <c r="J297" s="7">
        <f>('Price data'!K298-'Price data'!K299)/'Price data'!K299</f>
        <v>7.3710073710073973E-3</v>
      </c>
      <c r="K297" s="7">
        <f>('Price data'!L298-'Price data'!L299)/'Price data'!L299</f>
        <v>-1.6037735849056645E-2</v>
      </c>
      <c r="L297" s="7">
        <f>('Price data'!O298-'Price data'!O299)/'Price data'!O299</f>
        <v>-5.3925890419166417E-3</v>
      </c>
      <c r="M297" s="7">
        <f>'Price data'!P298/100</f>
        <v>2.3879999999999998E-2</v>
      </c>
    </row>
    <row r="298" spans="1:13" x14ac:dyDescent="0.25">
      <c r="A298" s="1">
        <v>44263</v>
      </c>
      <c r="B298" s="7">
        <f>('Price data'!C299-'Price data'!C300)/'Price data'!C300</f>
        <v>2.9895366218236235E-3</v>
      </c>
      <c r="C298" s="7">
        <f>('Price data'!D299-'Price data'!D300)/'Price data'!D300</f>
        <v>6.5217391304347727E-3</v>
      </c>
      <c r="D298" s="7">
        <f>('Price data'!E299-'Price data'!E300)/'Price data'!E300</f>
        <v>-1.2195121951219573E-2</v>
      </c>
      <c r="E298" s="7">
        <f>('Price data'!F299-'Price data'!F300)/'Price data'!F300</f>
        <v>-7.7669902912621746E-3</v>
      </c>
      <c r="F298" s="7">
        <f>('Price data'!G299-'Price data'!G300)/'Price data'!G300</f>
        <v>-1.3175230566536071E-3</v>
      </c>
      <c r="G298" s="7">
        <f>('Price data'!H299-'Price data'!H300)/'Price data'!H300</f>
        <v>-8.9285714285714281E-3</v>
      </c>
      <c r="H298" s="7">
        <f>('Price data'!I299-'Price data'!I300)/'Price data'!I300</f>
        <v>1.6949152542372057E-3</v>
      </c>
      <c r="I298" s="7">
        <f>('Price data'!J299-'Price data'!J300)/'Price data'!J300</f>
        <v>5.2044609665427392E-2</v>
      </c>
      <c r="J298" s="7">
        <f>('Price data'!K299-'Price data'!K300)/'Price data'!K300</f>
        <v>1.8773466833541912E-2</v>
      </c>
      <c r="K298" s="7">
        <f>('Price data'!L299-'Price data'!L300)/'Price data'!L300</f>
        <v>-2.822201317027144E-3</v>
      </c>
      <c r="L298" s="7">
        <f>('Price data'!O299-'Price data'!O300)/'Price data'!O300</f>
        <v>-3.5937673805720315E-4</v>
      </c>
      <c r="M298" s="7">
        <f>'Price data'!P299/100</f>
        <v>2.3650000000000001E-2</v>
      </c>
    </row>
    <row r="299" spans="1:13" x14ac:dyDescent="0.25">
      <c r="A299" s="1">
        <v>44260</v>
      </c>
      <c r="B299" s="7">
        <f>('Price data'!C300-'Price data'!C301)/'Price data'!C301</f>
        <v>0</v>
      </c>
      <c r="C299" s="7">
        <f>('Price data'!D300-'Price data'!D301)/'Price data'!D301</f>
        <v>2.1786492374727636E-3</v>
      </c>
      <c r="D299" s="7">
        <f>('Price data'!E300-'Price data'!E301)/'Price data'!E301</f>
        <v>-1.6000000000000018E-2</v>
      </c>
      <c r="E299" s="7">
        <f>('Price data'!F300-'Price data'!F301)/'Price data'!F301</f>
        <v>-3.8684719535784281E-3</v>
      </c>
      <c r="F299" s="7">
        <f>('Price data'!G300-'Price data'!G301)/'Price data'!G301</f>
        <v>0</v>
      </c>
      <c r="G299" s="7">
        <f>('Price data'!H300-'Price data'!H301)/'Price data'!H301</f>
        <v>3.8412291933418692E-3</v>
      </c>
      <c r="H299" s="7">
        <f>('Price data'!I300-'Price data'!I301)/'Price data'!I301</f>
        <v>-1.6666666666666594E-2</v>
      </c>
      <c r="I299" s="7">
        <f>('Price data'!J300-'Price data'!J301)/'Price data'!J301</f>
        <v>6.746031746031747E-2</v>
      </c>
      <c r="J299" s="7">
        <f>('Price data'!K300-'Price data'!K301)/'Price data'!K301</f>
        <v>-8.6848635235730991E-3</v>
      </c>
      <c r="K299" s="7">
        <f>('Price data'!L300-'Price data'!L301)/'Price data'!L301</f>
        <v>-5.612722170252606E-3</v>
      </c>
      <c r="L299" s="7">
        <f>('Price data'!O300-'Price data'!O301)/'Price data'!O301</f>
        <v>1.4548317529873068E-4</v>
      </c>
      <c r="M299" s="7">
        <f>'Price data'!P300/100</f>
        <v>2.3429999999999999E-2</v>
      </c>
    </row>
    <row r="300" spans="1:13" x14ac:dyDescent="0.25">
      <c r="A300" s="1">
        <v>44259</v>
      </c>
      <c r="B300" s="7">
        <f>('Price data'!C301-'Price data'!C302)/'Price data'!C302</f>
        <v>-4.0172166427546563E-2</v>
      </c>
      <c r="C300" s="7">
        <f>('Price data'!D301-'Price data'!D302)/'Price data'!D302</f>
        <v>-1.9230769230769409E-2</v>
      </c>
      <c r="D300" s="7">
        <f>('Price data'!E301-'Price data'!E302)/'Price data'!E302</f>
        <v>-1.4778325123152736E-2</v>
      </c>
      <c r="E300" s="7">
        <f>('Price data'!F301-'Price data'!F302)/'Price data'!F302</f>
        <v>-1.0526315789473538E-2</v>
      </c>
      <c r="F300" s="7">
        <f>('Price data'!G301-'Price data'!G302)/'Price data'!G302</f>
        <v>-2.3166023166023009E-2</v>
      </c>
      <c r="G300" s="7">
        <f>('Price data'!H301-'Price data'!H302)/'Price data'!H302</f>
        <v>-3.2218091697645598E-2</v>
      </c>
      <c r="H300" s="7">
        <f>('Price data'!I301-'Price data'!I302)/'Price data'!I302</f>
        <v>-2.1207177814029417E-2</v>
      </c>
      <c r="I300" s="7">
        <f>('Price data'!J301-'Price data'!J302)/'Price data'!J302</f>
        <v>-1.9455252918287865E-2</v>
      </c>
      <c r="J300" s="7">
        <f>('Price data'!K301-'Price data'!K302)/'Price data'!K302</f>
        <v>-9.8280098280099162E-3</v>
      </c>
      <c r="K300" s="7">
        <f>('Price data'!L301-'Price data'!L302)/'Price data'!L302</f>
        <v>0</v>
      </c>
      <c r="L300" s="7">
        <f>('Price data'!O301-'Price data'!O302)/'Price data'!O302</f>
        <v>-1.5527191541345518E-2</v>
      </c>
      <c r="M300" s="7">
        <f>'Price data'!P301/100</f>
        <v>2.3769999999999999E-2</v>
      </c>
    </row>
    <row r="301" spans="1:13" x14ac:dyDescent="0.25">
      <c r="A301" s="1">
        <v>44258</v>
      </c>
      <c r="B301" s="7">
        <f>('Price data'!C302-'Price data'!C303)/'Price data'!C303</f>
        <v>-5.7061340941512249E-3</v>
      </c>
      <c r="C301" s="7">
        <f>('Price data'!D302-'Price data'!D303)/'Price data'!D303</f>
        <v>2.1413276231265466E-3</v>
      </c>
      <c r="D301" s="7">
        <f>('Price data'!E302-'Price data'!E303)/'Price data'!E303</f>
        <v>-1.2645914396887207E-2</v>
      </c>
      <c r="E301" s="7">
        <f>('Price data'!F302-'Price data'!F303)/'Price data'!F303</f>
        <v>-3.8131553860820734E-3</v>
      </c>
      <c r="F301" s="7">
        <f>('Price data'!G302-'Price data'!G303)/'Price data'!G303</f>
        <v>-2.5673940949938068E-3</v>
      </c>
      <c r="G301" s="7">
        <f>('Price data'!H302-'Price data'!H303)/'Price data'!H303</f>
        <v>1.2406947890818859E-3</v>
      </c>
      <c r="H301" s="7">
        <f>('Price data'!I302-'Price data'!I303)/'Price data'!I303</f>
        <v>-8.0906148867313562E-3</v>
      </c>
      <c r="I301" s="7">
        <f>('Price data'!J302-'Price data'!J303)/'Price data'!J303</f>
        <v>-7.7220077220078072E-3</v>
      </c>
      <c r="J301" s="7">
        <f>('Price data'!K302-'Price data'!K303)/'Price data'!K303</f>
        <v>2.6481715006305181E-2</v>
      </c>
      <c r="K301" s="7">
        <f>('Price data'!L302-'Price data'!L303)/'Price data'!L303</f>
        <v>-1.2014787430683889E-2</v>
      </c>
      <c r="L301" s="7">
        <f>('Price data'!O302-'Price data'!O303)/'Price data'!O303</f>
        <v>2.8653053657068926E-4</v>
      </c>
      <c r="M301" s="7">
        <f>'Price data'!P302/100</f>
        <v>2.2949999999999998E-2</v>
      </c>
    </row>
    <row r="302" spans="1:13" x14ac:dyDescent="0.25">
      <c r="A302" s="1">
        <v>44257</v>
      </c>
      <c r="B302" s="7">
        <f>('Price data'!C303-'Price data'!C304)/'Price data'!C304</f>
        <v>1.4285714285714316E-3</v>
      </c>
      <c r="C302" s="7">
        <f>('Price data'!D303-'Price data'!D304)/'Price data'!D304</f>
        <v>1.082251082251059E-2</v>
      </c>
      <c r="D302" s="7">
        <f>('Price data'!E303-'Price data'!E304)/'Price data'!E304</f>
        <v>-1.9417475728155126E-3</v>
      </c>
      <c r="E302" s="7">
        <f>('Price data'!F303-'Price data'!F304)/'Price data'!F304</f>
        <v>-6.628787878787787E-3</v>
      </c>
      <c r="F302" s="7">
        <f>('Price data'!G303-'Price data'!G304)/'Price data'!G304</f>
        <v>0</v>
      </c>
      <c r="G302" s="7">
        <f>('Price data'!H303-'Price data'!H304)/'Price data'!H304</f>
        <v>2.4875621890547263E-3</v>
      </c>
      <c r="H302" s="7">
        <f>('Price data'!I303-'Price data'!I304)/'Price data'!I304</f>
        <v>0</v>
      </c>
      <c r="I302" s="7">
        <f>('Price data'!J303-'Price data'!J304)/'Price data'!J304</f>
        <v>-7.6628352490420888E-3</v>
      </c>
      <c r="J302" s="7">
        <f>('Price data'!K303-'Price data'!K304)/'Price data'!K304</f>
        <v>-5.0188205771643304E-3</v>
      </c>
      <c r="K302" s="7">
        <f>('Price data'!L303-'Price data'!L304)/'Price data'!L304</f>
        <v>-2.7649769585253621E-3</v>
      </c>
      <c r="L302" s="7">
        <f>('Price data'!O303-'Price data'!O304)/'Price data'!O304</f>
        <v>3.7094177057236922E-4</v>
      </c>
      <c r="M302" s="7">
        <f>'Price data'!P303/100</f>
        <v>2.3039999999999998E-2</v>
      </c>
    </row>
    <row r="303" spans="1:13" x14ac:dyDescent="0.25">
      <c r="A303" s="1">
        <v>44256</v>
      </c>
      <c r="B303" s="7">
        <f>('Price data'!C304-'Price data'!C305)/'Price data'!C305</f>
        <v>5.4216867469879644E-2</v>
      </c>
      <c r="C303" s="7">
        <f>('Price data'!D304-'Price data'!D305)/'Price data'!D305</f>
        <v>1.3157894736842302E-2</v>
      </c>
      <c r="D303" s="7">
        <f>('Price data'!E304-'Price data'!E305)/'Price data'!E305</f>
        <v>1.3779527559055156E-2</v>
      </c>
      <c r="E303" s="7">
        <f>('Price data'!F304-'Price data'!F305)/'Price data'!F305</f>
        <v>7.6335877862595807E-3</v>
      </c>
      <c r="F303" s="7">
        <f>('Price data'!G304-'Price data'!G305)/'Price data'!G305</f>
        <v>2.2309711286089294E-2</v>
      </c>
      <c r="G303" s="7">
        <f>('Price data'!H304-'Price data'!H305)/'Price data'!H305</f>
        <v>2.4203821656050957E-2</v>
      </c>
      <c r="H303" s="7">
        <f>('Price data'!I304-'Price data'!I305)/'Price data'!I305</f>
        <v>4.5685279187817285E-2</v>
      </c>
      <c r="I303" s="7">
        <f>('Price data'!J304-'Price data'!J305)/'Price data'!J305</f>
        <v>3.5714285714285664E-2</v>
      </c>
      <c r="J303" s="7">
        <f>('Price data'!K304-'Price data'!K305)/'Price data'!K305</f>
        <v>1.2562814070352076E-3</v>
      </c>
      <c r="K303" s="7">
        <f>('Price data'!L304-'Price data'!L305)/'Price data'!L305</f>
        <v>-4.5871559633027291E-3</v>
      </c>
      <c r="L303" s="7">
        <f>('Price data'!O304-'Price data'!O305)/'Price data'!O305</f>
        <v>1.5148014069680903E-2</v>
      </c>
      <c r="M303" s="7">
        <f>'Price data'!P304/100</f>
        <v>2.3349999999999999E-2</v>
      </c>
    </row>
    <row r="304" spans="1:13" x14ac:dyDescent="0.25">
      <c r="A304" s="1">
        <v>44253</v>
      </c>
      <c r="B304" s="7">
        <f>('Price data'!C305-'Price data'!C306)/'Price data'!C306</f>
        <v>-7.4738415545592208E-3</v>
      </c>
      <c r="C304" s="7">
        <f>('Price data'!D305-'Price data'!D306)/'Price data'!D306</f>
        <v>3.2842582106455215E-2</v>
      </c>
      <c r="D304" s="7">
        <f>('Price data'!E305-'Price data'!E306)/'Price data'!E306</f>
        <v>-1.167315175097282E-2</v>
      </c>
      <c r="E304" s="7">
        <f>('Price data'!F305-'Price data'!F306)/'Price data'!F306</f>
        <v>1.9120458891013121E-3</v>
      </c>
      <c r="F304" s="7">
        <f>('Price data'!G305-'Price data'!G306)/'Price data'!G306</f>
        <v>0</v>
      </c>
      <c r="G304" s="7">
        <f>('Price data'!H305-'Price data'!H306)/'Price data'!H306</f>
        <v>3.8363171355498722E-3</v>
      </c>
      <c r="H304" s="7">
        <f>('Price data'!I305-'Price data'!I306)/'Price data'!I306</f>
        <v>-8.3892617449665297E-3</v>
      </c>
      <c r="I304" s="7">
        <f>('Price data'!J305-'Price data'!J306)/'Price data'!J306</f>
        <v>-7.874015748031437E-3</v>
      </c>
      <c r="J304" s="7">
        <f>('Price data'!K305-'Price data'!K306)/'Price data'!K306</f>
        <v>-5.000000000000125E-3</v>
      </c>
      <c r="K304" s="7">
        <f>('Price data'!L305-'Price data'!L306)/'Price data'!L306</f>
        <v>9.1827364554627794E-4</v>
      </c>
      <c r="L304" s="7">
        <f>('Price data'!O305-'Price data'!O306)/'Price data'!O306</f>
        <v>2.6084792737444233E-3</v>
      </c>
      <c r="M304" s="7">
        <f>'Price data'!P305/100</f>
        <v>2.3550000000000001E-2</v>
      </c>
    </row>
    <row r="305" spans="1:13" x14ac:dyDescent="0.25">
      <c r="A305" s="1">
        <v>44252</v>
      </c>
      <c r="B305" s="7">
        <f>('Price data'!C306-'Price data'!C307)/'Price data'!C307</f>
        <v>0</v>
      </c>
      <c r="C305" s="7">
        <f>('Price data'!D306-'Price data'!D307)/'Price data'!D307</f>
        <v>1.2614678899082549E-2</v>
      </c>
      <c r="D305" s="7">
        <f>('Price data'!E306-'Price data'!E307)/'Price data'!E307</f>
        <v>0</v>
      </c>
      <c r="E305" s="7">
        <f>('Price data'!F306-'Price data'!F307)/'Price data'!F307</f>
        <v>-1.1342155009451781E-2</v>
      </c>
      <c r="F305" s="7">
        <f>('Price data'!G306-'Price data'!G307)/'Price data'!G307</f>
        <v>1.0610079575597071E-2</v>
      </c>
      <c r="G305" s="7">
        <f>('Price data'!H306-'Price data'!H307)/'Price data'!H307</f>
        <v>0</v>
      </c>
      <c r="H305" s="7">
        <f>('Price data'!I306-'Price data'!I307)/'Price data'!I307</f>
        <v>-1.6750418760468199E-3</v>
      </c>
      <c r="I305" s="7">
        <f>('Price data'!J306-'Price data'!J307)/'Price data'!J307</f>
        <v>3.9525691699605183E-3</v>
      </c>
      <c r="J305" s="7">
        <f>('Price data'!K306-'Price data'!K307)/'Price data'!K307</f>
        <v>-4.9751243781094171E-3</v>
      </c>
      <c r="K305" s="7">
        <f>('Price data'!L306-'Price data'!L307)/'Price data'!L307</f>
        <v>6.4695009242145066E-3</v>
      </c>
      <c r="L305" s="7">
        <f>('Price data'!O306-'Price data'!O307)/'Price data'!O307</f>
        <v>2.9431760483989576E-3</v>
      </c>
      <c r="M305" s="7">
        <f>'Price data'!P306/100</f>
        <v>2.3099999999999999E-2</v>
      </c>
    </row>
    <row r="306" spans="1:13" x14ac:dyDescent="0.25">
      <c r="A306" s="1">
        <v>44251</v>
      </c>
      <c r="B306" s="7">
        <f>('Price data'!C307-'Price data'!C308)/'Price data'!C308</f>
        <v>-4.4642857142857236E-3</v>
      </c>
      <c r="C306" s="7">
        <f>('Price data'!D307-'Price data'!D308)/'Price data'!D308</f>
        <v>6.9284064665125758E-3</v>
      </c>
      <c r="D306" s="7">
        <f>('Price data'!E307-'Price data'!E308)/'Price data'!E308</f>
        <v>-2.3741690408356997E-2</v>
      </c>
      <c r="E306" s="7">
        <f>('Price data'!F307-'Price data'!F308)/'Price data'!F308</f>
        <v>-1.1214953271028023E-2</v>
      </c>
      <c r="F306" s="7">
        <f>('Price data'!G307-'Price data'!G308)/'Price data'!G308</f>
        <v>-1.3245033112583946E-3</v>
      </c>
      <c r="G306" s="7">
        <f>('Price data'!H307-'Price data'!H308)/'Price data'!H308</f>
        <v>-1.7587939698492462E-2</v>
      </c>
      <c r="H306" s="7">
        <f>('Price data'!I307-'Price data'!I308)/'Price data'!I308</f>
        <v>-1.3223140495867857E-2</v>
      </c>
      <c r="I306" s="7">
        <f>('Price data'!J307-'Price data'!J308)/'Price data'!J308</f>
        <v>-1.5564202334630378E-2</v>
      </c>
      <c r="J306" s="7">
        <f>('Price data'!K307-'Price data'!K308)/'Price data'!K308</f>
        <v>-4.950495049504915E-3</v>
      </c>
      <c r="K306" s="7">
        <f>('Price data'!L307-'Price data'!L308)/'Price data'!L308</f>
        <v>-1.6363636363636459E-2</v>
      </c>
      <c r="L306" s="7">
        <f>('Price data'!O307-'Price data'!O308)/'Price data'!O308</f>
        <v>-1.3272307326517534E-2</v>
      </c>
      <c r="M306" s="7">
        <f>'Price data'!P307/100</f>
        <v>2.2700000000000001E-2</v>
      </c>
    </row>
    <row r="307" spans="1:13" x14ac:dyDescent="0.25">
      <c r="A307" s="1">
        <v>44250</v>
      </c>
      <c r="B307" s="7">
        <f>('Price data'!C308-'Price data'!C309)/'Price data'!C309</f>
        <v>2.2831050228310383E-2</v>
      </c>
      <c r="C307" s="7">
        <f>('Price data'!D308-'Price data'!D309)/'Price data'!D309</f>
        <v>-2.3041474654376705E-3</v>
      </c>
      <c r="D307" s="7">
        <f>('Price data'!E308-'Price data'!E309)/'Price data'!E309</f>
        <v>-4.7258979206050433E-3</v>
      </c>
      <c r="E307" s="7">
        <f>('Price data'!F308-'Price data'!F309)/'Price data'!F309</f>
        <v>-4.6511627906977498E-3</v>
      </c>
      <c r="F307" s="7">
        <f>('Price data'!G308-'Price data'!G309)/'Price data'!G309</f>
        <v>-1.6927083333333377E-2</v>
      </c>
      <c r="G307" s="7">
        <f>('Price data'!H308-'Price data'!H309)/'Price data'!H309</f>
        <v>3.1088082901554404E-2</v>
      </c>
      <c r="H307" s="7">
        <f>('Price data'!I308-'Price data'!I309)/'Price data'!I309</f>
        <v>-9.8199672667757826E-3</v>
      </c>
      <c r="I307" s="7">
        <f>('Price data'!J308-'Price data'!J309)/'Price data'!J309</f>
        <v>-3.8759689922481049E-3</v>
      </c>
      <c r="J307" s="7">
        <f>('Price data'!K308-'Price data'!K309)/'Price data'!K309</f>
        <v>0</v>
      </c>
      <c r="K307" s="7">
        <f>('Price data'!L308-'Price data'!L309)/'Price data'!L309</f>
        <v>2.7347310847766798E-3</v>
      </c>
      <c r="L307" s="7">
        <f>('Price data'!O308-'Price data'!O309)/'Price data'!O309</f>
        <v>2.2126906318083949E-3</v>
      </c>
      <c r="M307" s="7">
        <f>'Price data'!P308/100</f>
        <v>2.2759999999999999E-2</v>
      </c>
    </row>
    <row r="308" spans="1:13" x14ac:dyDescent="0.25">
      <c r="A308" s="1">
        <v>44249</v>
      </c>
      <c r="B308" s="7">
        <f>('Price data'!C309-'Price data'!C310)/'Price data'!C310</f>
        <v>-9.0497737556559637E-3</v>
      </c>
      <c r="C308" s="7">
        <f>('Price data'!D309-'Price data'!D310)/'Price data'!D310</f>
        <v>-1.1507479861910224E-3</v>
      </c>
      <c r="D308" s="7">
        <f>('Price data'!E309-'Price data'!E310)/'Price data'!E310</f>
        <v>2.6188166828322101E-2</v>
      </c>
      <c r="E308" s="7">
        <f>('Price data'!F309-'Price data'!F310)/'Price data'!F310</f>
        <v>-4.6296296296295661E-3</v>
      </c>
      <c r="F308" s="7">
        <f>('Price data'!G309-'Price data'!G310)/'Price data'!G310</f>
        <v>2.6109660574410365E-3</v>
      </c>
      <c r="G308" s="7">
        <f>('Price data'!H309-'Price data'!H310)/'Price data'!H310</f>
        <v>-2.5839793281653748E-3</v>
      </c>
      <c r="H308" s="7">
        <f>('Price data'!I309-'Price data'!I310)/'Price data'!I310</f>
        <v>-6.5040650406503302E-3</v>
      </c>
      <c r="I308" s="7">
        <f>('Price data'!J309-'Price data'!J310)/'Price data'!J310</f>
        <v>-1.1494252873563204E-2</v>
      </c>
      <c r="J308" s="7">
        <f>('Price data'!K309-'Price data'!K310)/'Price data'!K310</f>
        <v>6.226650062266496E-3</v>
      </c>
      <c r="K308" s="7">
        <f>('Price data'!L309-'Price data'!L310)/'Price data'!L310</f>
        <v>6.4220183486239412E-3</v>
      </c>
      <c r="L308" s="7">
        <f>('Price data'!O309-'Price data'!O310)/'Price data'!O310</f>
        <v>1.3123135918193128E-3</v>
      </c>
      <c r="M308" s="7">
        <f>'Price data'!P309/100</f>
        <v>2.2429999999999999E-2</v>
      </c>
    </row>
    <row r="309" spans="1:13" x14ac:dyDescent="0.25">
      <c r="A309" s="1">
        <v>44246</v>
      </c>
      <c r="B309" s="7">
        <f>('Price data'!C310-'Price data'!C311)/'Price data'!C311</f>
        <v>-4.504504504504514E-3</v>
      </c>
      <c r="C309" s="7">
        <f>('Price data'!D310-'Price data'!D311)/'Price data'!D311</f>
        <v>-9.1220068415052286E-3</v>
      </c>
      <c r="D309" s="7">
        <f>('Price data'!E310-'Price data'!E311)/'Price data'!E311</f>
        <v>-9.6899224806200487E-4</v>
      </c>
      <c r="E309" s="7">
        <f>('Price data'!F310-'Price data'!F311)/'Price data'!F311</f>
        <v>-9.1743119266055155E-3</v>
      </c>
      <c r="F309" s="7">
        <f>('Price data'!G310-'Price data'!G311)/'Price data'!G311</f>
        <v>-2.0460358056265924E-2</v>
      </c>
      <c r="G309" s="7">
        <f>('Price data'!H310-'Price data'!H311)/'Price data'!H311</f>
        <v>-5.1413881748071976E-3</v>
      </c>
      <c r="H309" s="7">
        <f>('Price data'!I310-'Price data'!I311)/'Price data'!I311</f>
        <v>-6.4620355411955195E-3</v>
      </c>
      <c r="I309" s="7">
        <f>('Price data'!J310-'Price data'!J311)/'Price data'!J311</f>
        <v>0</v>
      </c>
      <c r="J309" s="7">
        <f>('Price data'!K310-'Price data'!K311)/'Price data'!K311</f>
        <v>-1.472392638036815E-2</v>
      </c>
      <c r="K309" s="7">
        <f>('Price data'!L310-'Price data'!L311)/'Price data'!L311</f>
        <v>-9.0909090909091946E-3</v>
      </c>
      <c r="L309" s="7">
        <f>('Price data'!O310-'Price data'!O311)/'Price data'!O311</f>
        <v>-7.4933156218609737E-4</v>
      </c>
      <c r="M309" s="7">
        <f>'Price data'!P310/100</f>
        <v>2.2210000000000001E-2</v>
      </c>
    </row>
    <row r="310" spans="1:13" x14ac:dyDescent="0.25">
      <c r="A310" s="1">
        <v>44245</v>
      </c>
      <c r="B310" s="7">
        <f>('Price data'!C311-'Price data'!C312)/'Price data'!C312</f>
        <v>-7.4515648286140245E-3</v>
      </c>
      <c r="C310" s="7">
        <f>('Price data'!D311-'Price data'!D312)/'Price data'!D312</f>
        <v>9.2059838895282922E-3</v>
      </c>
      <c r="D310" s="7">
        <f>('Price data'!E311-'Price data'!E312)/'Price data'!E312</f>
        <v>2.1782178217821926E-2</v>
      </c>
      <c r="E310" s="7">
        <f>('Price data'!F311-'Price data'!F312)/'Price data'!F312</f>
        <v>2.759889604415785E-3</v>
      </c>
      <c r="F310" s="7">
        <f>('Price data'!G311-'Price data'!G312)/'Price data'!G312</f>
        <v>3.8510911424903815E-3</v>
      </c>
      <c r="G310" s="7">
        <f>('Price data'!H311-'Price data'!H312)/'Price data'!H312</f>
        <v>1.3020833333333334E-2</v>
      </c>
      <c r="H310" s="7">
        <f>('Price data'!I311-'Price data'!I312)/'Price data'!I312</f>
        <v>0</v>
      </c>
      <c r="I310" s="7">
        <f>('Price data'!J311-'Price data'!J312)/'Price data'!J312</f>
        <v>3.8461538461538889E-3</v>
      </c>
      <c r="J310" s="7">
        <f>('Price data'!K311-'Price data'!K312)/'Price data'!K312</f>
        <v>6.1728395061729953E-3</v>
      </c>
      <c r="K310" s="7">
        <f>('Price data'!L311-'Price data'!L312)/'Price data'!L312</f>
        <v>1.8518518518518576E-2</v>
      </c>
      <c r="L310" s="7">
        <f>('Price data'!O311-'Price data'!O312)/'Price data'!O312</f>
        <v>1.6093028084929777E-2</v>
      </c>
      <c r="M310" s="7">
        <f>'Price data'!P311/100</f>
        <v>2.2540000000000001E-2</v>
      </c>
    </row>
    <row r="311" spans="1:13" x14ac:dyDescent="0.25">
      <c r="A311" s="1">
        <v>44244</v>
      </c>
      <c r="B311" s="7">
        <f>('Price data'!C312-'Price data'!C313)/'Price data'!C313</f>
        <v>5.6692913385826896E-2</v>
      </c>
      <c r="C311" s="7">
        <f>('Price data'!D312-'Price data'!D313)/'Price data'!D313</f>
        <v>3.9473684210526251E-2</v>
      </c>
      <c r="D311" s="7">
        <f>('Price data'!E312-'Price data'!E313)/'Price data'!E313</f>
        <v>4.3388429752065832E-2</v>
      </c>
      <c r="E311" s="7">
        <f>('Price data'!F312-'Price data'!F313)/'Price data'!F313</f>
        <v>6.4814814814815316E-3</v>
      </c>
      <c r="F311" s="7">
        <f>('Price data'!G312-'Price data'!G313)/'Price data'!G313</f>
        <v>4.4235924932975984E-2</v>
      </c>
      <c r="G311" s="7">
        <f>('Price data'!H312-'Price data'!H313)/'Price data'!H313</f>
        <v>6.6666666666666666E-2</v>
      </c>
      <c r="H311" s="7">
        <f>('Price data'!I312-'Price data'!I313)/'Price data'!I313</f>
        <v>3.3388981636060078E-2</v>
      </c>
      <c r="I311" s="7">
        <f>('Price data'!J312-'Price data'!J313)/'Price data'!J313</f>
        <v>5.2631578947368404E-2</v>
      </c>
      <c r="J311" s="7">
        <f>('Price data'!K312-'Price data'!K313)/'Price data'!K313</f>
        <v>2.5316455696202514E-2</v>
      </c>
      <c r="K311" s="7">
        <f>('Price data'!L312-'Price data'!L313)/'Price data'!L313</f>
        <v>1.6949152542372826E-2</v>
      </c>
      <c r="L311" s="7">
        <f>('Price data'!O312-'Price data'!O313)/'Price data'!O313</f>
        <v>3.663907151121587E-2</v>
      </c>
      <c r="M311" s="7">
        <f>'Price data'!P312/100</f>
        <v>2.2090000000000002E-2</v>
      </c>
    </row>
    <row r="312" spans="1:13" x14ac:dyDescent="0.25">
      <c r="A312" s="1">
        <v>44236</v>
      </c>
      <c r="B312" s="7">
        <f>('Price data'!C313-'Price data'!C314)/'Price data'!C314</f>
        <v>3.7581699346405317E-2</v>
      </c>
      <c r="C312" s="7">
        <f>('Price data'!D313-'Price data'!D314)/'Price data'!D314</f>
        <v>2.2004889975550085E-2</v>
      </c>
      <c r="D312" s="7">
        <f>('Price data'!E313-'Price data'!E314)/'Price data'!E314</f>
        <v>2.2175290390707661E-2</v>
      </c>
      <c r="E312" s="7">
        <f>('Price data'!F313-'Price data'!F314)/'Price data'!F314</f>
        <v>2.5641025641025571E-2</v>
      </c>
      <c r="F312" s="7">
        <f>('Price data'!G313-'Price data'!G314)/'Price data'!G314</f>
        <v>4.6283309957924262E-2</v>
      </c>
      <c r="G312" s="7">
        <f>('Price data'!H313-'Price data'!H314)/'Price data'!H314</f>
        <v>2.8571428571428571E-2</v>
      </c>
      <c r="H312" s="7">
        <f>('Price data'!I313-'Price data'!I314)/'Price data'!I314</f>
        <v>4.3554006968641187E-2</v>
      </c>
      <c r="I312" s="7">
        <f>('Price data'!J313-'Price data'!J314)/'Price data'!J314</f>
        <v>1.6460905349794268E-2</v>
      </c>
      <c r="J312" s="7">
        <f>('Price data'!K313-'Price data'!K314)/'Price data'!K314</f>
        <v>1.6731016731016651E-2</v>
      </c>
      <c r="K312" s="7">
        <f>('Price data'!L313-'Price data'!L314)/'Price data'!L314</f>
        <v>5.1485148514851517E-2</v>
      </c>
      <c r="L312" s="7">
        <f>('Price data'!O313-'Price data'!O314)/'Price data'!O314</f>
        <v>2.9311841060580879E-2</v>
      </c>
      <c r="M312" s="7">
        <f>'Price data'!P313/100</f>
        <v>2.273E-2</v>
      </c>
    </row>
    <row r="313" spans="1:13" x14ac:dyDescent="0.25">
      <c r="A313" s="1">
        <v>44235</v>
      </c>
      <c r="B313" s="7">
        <f>('Price data'!C314-'Price data'!C315)/'Price data'!C315</f>
        <v>-2.8571428571428636E-2</v>
      </c>
      <c r="C313" s="7">
        <f>('Price data'!D314-'Price data'!D315)/'Price data'!D315</f>
        <v>-3.7647058823529353E-2</v>
      </c>
      <c r="D313" s="7">
        <f>('Price data'!E314-'Price data'!E315)/'Price data'!E315</f>
        <v>-4.632426988922464E-2</v>
      </c>
      <c r="E313" s="7">
        <f>('Price data'!F314-'Price data'!F315)/'Price data'!F315</f>
        <v>-3.9233576642335774E-2</v>
      </c>
      <c r="F313" s="7">
        <f>('Price data'!G314-'Price data'!G315)/'Price data'!G315</f>
        <v>-2.1947873799725591E-2</v>
      </c>
      <c r="G313" s="7">
        <f>('Price data'!H314-'Price data'!H315)/'Price data'!H315</f>
        <v>-3.5812672176308541E-2</v>
      </c>
      <c r="H313" s="7">
        <f>('Price data'!I314-'Price data'!I315)/'Price data'!I315</f>
        <v>-4.3333333333333321E-2</v>
      </c>
      <c r="I313" s="7">
        <f>('Price data'!J314-'Price data'!J315)/'Price data'!J315</f>
        <v>-4.3307086614173269E-2</v>
      </c>
      <c r="J313" s="7">
        <f>('Price data'!K314-'Price data'!K315)/'Price data'!K315</f>
        <v>-3.1172069825436386E-2</v>
      </c>
      <c r="K313" s="7">
        <f>('Price data'!L314-'Price data'!L315)/'Price data'!L315</f>
        <v>-6.0465116279069767E-2</v>
      </c>
      <c r="L313" s="7">
        <f>('Price data'!O314-'Price data'!O315)/'Price data'!O315</f>
        <v>-3.8805228456575962E-2</v>
      </c>
      <c r="M313" s="7">
        <f>'Price data'!P314/100</f>
        <v>2.2679999999999999E-2</v>
      </c>
    </row>
    <row r="314" spans="1:13" x14ac:dyDescent="0.25">
      <c r="A314" s="1">
        <v>44232</v>
      </c>
      <c r="B314" s="7">
        <f>('Price data'!C315-'Price data'!C316)/'Price data'!C316</f>
        <v>6.0606060606060559E-2</v>
      </c>
      <c r="C314" s="7">
        <f>('Price data'!D315-'Price data'!D316)/'Price data'!D316</f>
        <v>1.6746411483253561E-2</v>
      </c>
      <c r="D314" s="7">
        <f>('Price data'!E315-'Price data'!E316)/'Price data'!E316</f>
        <v>9.146341463414729E-3</v>
      </c>
      <c r="E314" s="7">
        <f>('Price data'!F315-'Price data'!F316)/'Price data'!F316</f>
        <v>7.3529411764706246E-3</v>
      </c>
      <c r="F314" s="7">
        <f>('Price data'!G315-'Price data'!G316)/'Price data'!G316</f>
        <v>5.5172413793104771E-3</v>
      </c>
      <c r="G314" s="7">
        <f>('Price data'!H315-'Price data'!H316)/'Price data'!H316</f>
        <v>3.7142857142857144E-2</v>
      </c>
      <c r="H314" s="7">
        <f>('Price data'!I315-'Price data'!I316)/'Price data'!I316</f>
        <v>3.2702237521514563E-2</v>
      </c>
      <c r="I314" s="7">
        <f>('Price data'!J315-'Price data'!J316)/'Price data'!J316</f>
        <v>7.9365079365078771E-3</v>
      </c>
      <c r="J314" s="7">
        <f>('Price data'!K315-'Price data'!K316)/'Price data'!K316</f>
        <v>-1.5950920245398854E-2</v>
      </c>
      <c r="K314" s="7">
        <f>('Price data'!L315-'Price data'!L316)/'Price data'!L316</f>
        <v>2.3809523809523846E-2</v>
      </c>
      <c r="L314" s="7">
        <f>('Price data'!O315-'Price data'!O316)/'Price data'!O316</f>
        <v>1.3235148670640831E-2</v>
      </c>
      <c r="M314" s="7">
        <f>'Price data'!P315/100</f>
        <v>2.247E-2</v>
      </c>
    </row>
    <row r="315" spans="1:13" x14ac:dyDescent="0.25">
      <c r="A315" s="1">
        <v>44231</v>
      </c>
      <c r="B315" s="7">
        <f>('Price data'!C316-'Price data'!C317)/'Price data'!C317</f>
        <v>0</v>
      </c>
      <c r="C315" s="7">
        <f>('Price data'!D316-'Price data'!D317)/'Price data'!D317</f>
        <v>-4.7619047619047537E-3</v>
      </c>
      <c r="D315" s="7">
        <f>('Price data'!E316-'Price data'!E317)/'Price data'!E317</f>
        <v>1.2345679012345743E-2</v>
      </c>
      <c r="E315" s="7">
        <f>('Price data'!F316-'Price data'!F317)/'Price data'!F317</f>
        <v>-8.2041932543300139E-3</v>
      </c>
      <c r="F315" s="7">
        <f>('Price data'!G316-'Price data'!G317)/'Price data'!G317</f>
        <v>3.571428571428556E-2</v>
      </c>
      <c r="G315" s="7">
        <f>('Price data'!H316-'Price data'!H317)/'Price data'!H317</f>
        <v>0</v>
      </c>
      <c r="H315" s="7">
        <f>('Price data'!I316-'Price data'!I317)/'Price data'!I317</f>
        <v>-6.8376068376067578E-3</v>
      </c>
      <c r="I315" s="7">
        <f>('Price data'!J316-'Price data'!J317)/'Price data'!J317</f>
        <v>1.2048192771084321E-2</v>
      </c>
      <c r="J315" s="7">
        <f>('Price data'!K316-'Price data'!K317)/'Price data'!K317</f>
        <v>-1.8072289156626491E-2</v>
      </c>
      <c r="K315" s="7">
        <f>('Price data'!L316-'Price data'!L317)/'Price data'!L317</f>
        <v>-2.3255813953488406E-2</v>
      </c>
      <c r="L315" s="7">
        <f>('Price data'!O316-'Price data'!O317)/'Price data'!O317</f>
        <v>8.0986961099271211E-4</v>
      </c>
      <c r="M315" s="7">
        <f>'Price data'!P316/100</f>
        <v>2.2509999999999999E-2</v>
      </c>
    </row>
    <row r="316" spans="1:13" x14ac:dyDescent="0.25">
      <c r="A316" s="1">
        <v>44230</v>
      </c>
      <c r="B316" s="7">
        <f>('Price data'!C317-'Price data'!C318)/'Price data'!C318</f>
        <v>6.8345323741007144E-2</v>
      </c>
      <c r="C316" s="7">
        <f>('Price data'!D317-'Price data'!D318)/'Price data'!D318</f>
        <v>3.7037037037037097E-2</v>
      </c>
      <c r="D316" s="7">
        <f>('Price data'!E317-'Price data'!E318)/'Price data'!E318</f>
        <v>2.9661016949152422E-2</v>
      </c>
      <c r="E316" s="7">
        <f>('Price data'!F317-'Price data'!F318)/'Price data'!F318</f>
        <v>3.1015037593984957E-2</v>
      </c>
      <c r="F316" s="7">
        <f>('Price data'!G317-'Price data'!G318)/'Price data'!G318</f>
        <v>6.0606060606060497E-2</v>
      </c>
      <c r="G316" s="7">
        <f>('Price data'!H317-'Price data'!H318)/'Price data'!H318</f>
        <v>2.9411764705882353E-2</v>
      </c>
      <c r="H316" s="7">
        <f>('Price data'!I317-'Price data'!I318)/'Price data'!I318</f>
        <v>6.9469835466179158E-2</v>
      </c>
      <c r="I316" s="7">
        <f>('Price data'!J317-'Price data'!J318)/'Price data'!J318</f>
        <v>6.8669527896995833E-2</v>
      </c>
      <c r="J316" s="7">
        <f>('Price data'!K317-'Price data'!K318)/'Price data'!K318</f>
        <v>3.1055900621117988E-2</v>
      </c>
      <c r="K316" s="7">
        <f>('Price data'!L317-'Price data'!L318)/'Price data'!L318</f>
        <v>1.5108593012275717E-2</v>
      </c>
      <c r="L316" s="7">
        <f>('Price data'!O317-'Price data'!O318)/'Price data'!O318</f>
        <v>3.3248723884968336E-2</v>
      </c>
      <c r="M316" s="7">
        <f>'Price data'!P317/100</f>
        <v>2.2949999999999998E-2</v>
      </c>
    </row>
    <row r="317" spans="1:13" x14ac:dyDescent="0.25">
      <c r="A317" s="1">
        <v>44229</v>
      </c>
      <c r="B317" s="7">
        <f>('Price data'!C318-'Price data'!C319)/'Price data'!C319</f>
        <v>3.7313432835820767E-2</v>
      </c>
      <c r="C317" s="7">
        <f>('Price data'!D318-'Price data'!D319)/'Price data'!D319</f>
        <v>5.6062581486310208E-2</v>
      </c>
      <c r="D317" s="7">
        <f>('Price data'!E318-'Price data'!E319)/'Price data'!E319</f>
        <v>6.9082672706681891E-2</v>
      </c>
      <c r="E317" s="7">
        <f>('Price data'!F318-'Price data'!F319)/'Price data'!F319</f>
        <v>3.6027263875365076E-2</v>
      </c>
      <c r="F317" s="7">
        <f>('Price data'!G318-'Price data'!G319)/'Price data'!G319</f>
        <v>3.9370078740157584E-2</v>
      </c>
      <c r="G317" s="7">
        <f>('Price data'!H318-'Price data'!H319)/'Price data'!H319</f>
        <v>5.5900621118012424E-2</v>
      </c>
      <c r="H317" s="7">
        <f>('Price data'!I318-'Price data'!I319)/'Price data'!I319</f>
        <v>2.242990654205609E-2</v>
      </c>
      <c r="I317" s="7">
        <f>('Price data'!J318-'Price data'!J319)/'Price data'!J319</f>
        <v>1.3043478260869549E-2</v>
      </c>
      <c r="J317" s="7">
        <f>('Price data'!K318-'Price data'!K319)/'Price data'!K319</f>
        <v>4.9937578027466926E-3</v>
      </c>
      <c r="K317" s="7">
        <f>('Price data'!L318-'Price data'!L319)/'Price data'!L319</f>
        <v>6.9696969696969785E-2</v>
      </c>
      <c r="L317" s="7">
        <f>('Price data'!O318-'Price data'!O319)/'Price data'!O319</f>
        <v>3.8647622910449909E-2</v>
      </c>
      <c r="M317" s="7">
        <f>'Price data'!P318/100</f>
        <v>2.3019999999999999E-2</v>
      </c>
    </row>
    <row r="318" spans="1:13" x14ac:dyDescent="0.25">
      <c r="A318" s="1">
        <v>44228</v>
      </c>
      <c r="B318" s="7">
        <f>('Price data'!C319-'Price data'!C320)/'Price data'!C320</f>
        <v>-6.9444444444444406E-2</v>
      </c>
      <c r="C318" s="7">
        <f>('Price data'!D319-'Price data'!D320)/'Price data'!D320</f>
        <v>-2.0434227330778897E-2</v>
      </c>
      <c r="D318" s="7">
        <f>('Price data'!E319-'Price data'!E320)/'Price data'!E320</f>
        <v>-5.5614973262032096E-2</v>
      </c>
      <c r="E318" s="7">
        <f>('Price data'!F319-'Price data'!F320)/'Price data'!F320</f>
        <v>-9.7276264591423709E-4</v>
      </c>
      <c r="F318" s="7">
        <f>('Price data'!G319-'Price data'!G320)/'Price data'!G320</f>
        <v>1.2759170653907529E-2</v>
      </c>
      <c r="G318" s="7">
        <f>('Price data'!H319-'Price data'!H320)/'Price data'!H320</f>
        <v>6.2500000000000003E-3</v>
      </c>
      <c r="H318" s="7">
        <f>('Price data'!I319-'Price data'!I320)/'Price data'!I320</f>
        <v>-5.3097345132743397E-2</v>
      </c>
      <c r="I318" s="7">
        <f>('Price data'!J319-'Price data'!J320)/'Price data'!J320</f>
        <v>-3.3613445378151321E-2</v>
      </c>
      <c r="J318" s="7">
        <f>('Price data'!K319-'Price data'!K320)/'Price data'!K320</f>
        <v>-1.2468827930174878E-3</v>
      </c>
      <c r="K318" s="7">
        <f>('Price data'!L319-'Price data'!L320)/'Price data'!L320</f>
        <v>-4.0241448692153702E-3</v>
      </c>
      <c r="L318" s="7">
        <f>('Price data'!O319-'Price data'!O320)/'Price data'!O320</f>
        <v>-1.996952517958368E-2</v>
      </c>
      <c r="M318" s="7">
        <f>'Price data'!P319/100</f>
        <v>2.2789999999999998E-2</v>
      </c>
    </row>
    <row r="319" spans="1:13" x14ac:dyDescent="0.25">
      <c r="A319" s="1">
        <v>44225</v>
      </c>
      <c r="B319" s="7">
        <f>('Price data'!C320-'Price data'!C321)/'Price data'!C321</f>
        <v>3.7837837837837916E-2</v>
      </c>
      <c r="C319" s="7">
        <f>('Price data'!D320-'Price data'!D321)/'Price data'!D321</f>
        <v>4.3999999999999928E-2</v>
      </c>
      <c r="D319" s="7">
        <f>('Price data'!E320-'Price data'!E321)/'Price data'!E321</f>
        <v>6.9794050343249314E-2</v>
      </c>
      <c r="E319" s="7">
        <f>('Price data'!F320-'Price data'!F321)/'Price data'!F321</f>
        <v>6.9719042663891756E-2</v>
      </c>
      <c r="F319" s="7">
        <f>('Price data'!G320-'Price data'!G321)/'Price data'!G321</f>
        <v>6.9965870307167111E-2</v>
      </c>
      <c r="G319" s="7">
        <f>('Price data'!H320-'Price data'!H321)/'Price data'!H321</f>
        <v>2.564102564102564E-2</v>
      </c>
      <c r="H319" s="7">
        <f>('Price data'!I320-'Price data'!I321)/'Price data'!I321</f>
        <v>4.6296296296296231E-2</v>
      </c>
      <c r="I319" s="7">
        <f>('Price data'!J320-'Price data'!J321)/'Price data'!J321</f>
        <v>-4.1841004184100875E-3</v>
      </c>
      <c r="J319" s="7">
        <f>('Price data'!K320-'Price data'!K321)/'Price data'!K321</f>
        <v>5.8047493403693855E-2</v>
      </c>
      <c r="K319" s="7">
        <f>('Price data'!L320-'Price data'!L321)/'Price data'!L321</f>
        <v>6.8817204301075199E-2</v>
      </c>
      <c r="L319" s="7">
        <f>('Price data'!O320-'Price data'!O321)/'Price data'!O321</f>
        <v>3.1906166376935996E-2</v>
      </c>
      <c r="M319" s="7">
        <f>'Price data'!P320/100</f>
        <v>2.3039999999999998E-2</v>
      </c>
    </row>
    <row r="320" spans="1:13" x14ac:dyDescent="0.25">
      <c r="A320" s="1">
        <v>44224</v>
      </c>
      <c r="B320" s="7">
        <f>('Price data'!C321-'Price data'!C322)/'Price data'!C322</f>
        <v>-6.8791946308724802E-2</v>
      </c>
      <c r="C320" s="7">
        <f>('Price data'!D321-'Price data'!D322)/'Price data'!D322</f>
        <v>-6.9478908188585625E-2</v>
      </c>
      <c r="D320" s="7">
        <f>('Price data'!E321-'Price data'!E322)/'Price data'!E322</f>
        <v>-6.9222577209797714E-2</v>
      </c>
      <c r="E320" s="7">
        <f>('Price data'!F321-'Price data'!F322)/'Price data'!F322</f>
        <v>-6.9699903194578958E-2</v>
      </c>
      <c r="F320" s="7">
        <f>('Price data'!G321-'Price data'!G322)/'Price data'!G322</f>
        <v>-6.9841269841269871E-2</v>
      </c>
      <c r="G320" s="7">
        <f>('Price data'!H321-'Price data'!H322)/'Price data'!H322</f>
        <v>-6.8656716417910449E-2</v>
      </c>
      <c r="H320" s="7">
        <f>('Price data'!I321-'Price data'!I322)/'Price data'!I322</f>
        <v>-6.8965517241379268E-2</v>
      </c>
      <c r="I320" s="7">
        <f>('Price data'!J321-'Price data'!J322)/'Price data'!J322</f>
        <v>-6.6406249999999875E-2</v>
      </c>
      <c r="J320" s="7">
        <f>('Price data'!K321-'Price data'!K322)/'Price data'!K322</f>
        <v>-6.6502463054187111E-2</v>
      </c>
      <c r="K320" s="7">
        <f>('Price data'!L321-'Price data'!L322)/'Price data'!L322</f>
        <v>-6.9999999999999979E-2</v>
      </c>
      <c r="L320" s="7">
        <f>('Price data'!O321-'Price data'!O322)/'Price data'!O322</f>
        <v>-6.6744442520302247E-2</v>
      </c>
      <c r="M320" s="7">
        <f>'Price data'!P321/100</f>
        <v>2.315E-2</v>
      </c>
    </row>
    <row r="321" spans="1:13" x14ac:dyDescent="0.25">
      <c r="A321" s="1">
        <v>44223</v>
      </c>
      <c r="B321" s="7">
        <f>('Price data'!C322-'Price data'!C323)/'Price data'!C323</f>
        <v>-6.8750000000000144E-2</v>
      </c>
      <c r="C321" s="7">
        <f>('Price data'!D322-'Price data'!D323)/'Price data'!D323</f>
        <v>-4.7281323877068598E-2</v>
      </c>
      <c r="D321" s="7">
        <f>('Price data'!E322-'Price data'!E323)/'Price data'!E323</f>
        <v>-4.1836734693877484E-2</v>
      </c>
      <c r="E321" s="7">
        <f>('Price data'!F322-'Price data'!F323)/'Price data'!F323</f>
        <v>-3.1865042174320506E-2</v>
      </c>
      <c r="F321" s="7">
        <f>('Price data'!G322-'Price data'!G323)/'Price data'!G323</f>
        <v>-4.5454545454545435E-2</v>
      </c>
      <c r="G321" s="7">
        <f>('Price data'!H322-'Price data'!H323)/'Price data'!H323</f>
        <v>-4.2857142857142858E-2</v>
      </c>
      <c r="H321" s="7">
        <f>('Price data'!I322-'Price data'!I323)/'Price data'!I323</f>
        <v>-4.132231404958684E-2</v>
      </c>
      <c r="I321" s="7">
        <f>('Price data'!J322-'Price data'!J323)/'Price data'!J323</f>
        <v>-5.1851851851851878E-2</v>
      </c>
      <c r="J321" s="7">
        <f>('Price data'!K322-'Price data'!K323)/'Price data'!K323</f>
        <v>2.4691358024691982E-3</v>
      </c>
      <c r="K321" s="7">
        <f>('Price data'!L322-'Price data'!L323)/'Price data'!L323</f>
        <v>-1.4778325123152636E-2</v>
      </c>
      <c r="L321" s="7">
        <f>('Price data'!O322-'Price data'!O323)/'Price data'!O323</f>
        <v>-3.4283350350314948E-2</v>
      </c>
      <c r="M321" s="7">
        <f>'Price data'!P322/100</f>
        <v>2.23E-2</v>
      </c>
    </row>
    <row r="322" spans="1:13" x14ac:dyDescent="0.25">
      <c r="A322" s="1">
        <v>44222</v>
      </c>
      <c r="B322" s="7">
        <f>('Price data'!C323-'Price data'!C324)/'Price data'!C324</f>
        <v>-5.044510385756671E-2</v>
      </c>
      <c r="C322" s="7">
        <f>('Price data'!D323-'Price data'!D324)/'Price data'!D324</f>
        <v>-3.2036613272311054E-2</v>
      </c>
      <c r="D322" s="7">
        <f>('Price data'!E323-'Price data'!E324)/'Price data'!E324</f>
        <v>-1.5075376884422138E-2</v>
      </c>
      <c r="E322" s="7">
        <f>('Price data'!F323-'Price data'!F324)/'Price data'!F324</f>
        <v>-1.3863216266173838E-2</v>
      </c>
      <c r="F322" s="7">
        <f>('Price data'!G323-'Price data'!G324)/'Price data'!G324</f>
        <v>-1.4925373134328269E-2</v>
      </c>
      <c r="G322" s="7">
        <f>('Price data'!H323-'Price data'!H324)/'Price data'!H324</f>
        <v>-2.23463687150838E-2</v>
      </c>
      <c r="H322" s="7">
        <f>('Price data'!I323-'Price data'!I324)/'Price data'!I324</f>
        <v>-5.4687499999999993E-2</v>
      </c>
      <c r="I322" s="7">
        <f>('Price data'!J323-'Price data'!J324)/'Price data'!J324</f>
        <v>-4.5936395759717301E-2</v>
      </c>
      <c r="J322" s="7">
        <f>('Price data'!K323-'Price data'!K324)/'Price data'!K324</f>
        <v>1.2499999999999829E-2</v>
      </c>
      <c r="K322" s="7">
        <f>('Price data'!L323-'Price data'!L324)/'Price data'!L324</f>
        <v>-3.1488549618320642E-2</v>
      </c>
      <c r="L322" s="7">
        <f>('Price data'!O323-'Price data'!O324)/'Price data'!O324</f>
        <v>-2.566785300801858E-2</v>
      </c>
      <c r="M322" s="7">
        <f>'Price data'!P323/100</f>
        <v>2.231E-2</v>
      </c>
    </row>
    <row r="323" spans="1:13" x14ac:dyDescent="0.25">
      <c r="A323" s="1">
        <v>44221</v>
      </c>
      <c r="B323" s="7">
        <f>('Price data'!C324-'Price data'!C325)/'Price data'!C325</f>
        <v>-1.4814814814814847E-3</v>
      </c>
      <c r="C323" s="7">
        <f>('Price data'!D324-'Price data'!D325)/'Price data'!D325</f>
        <v>1.1454753722792677E-3</v>
      </c>
      <c r="D323" s="7">
        <f>('Price data'!E324-'Price data'!E325)/'Price data'!E325</f>
        <v>2.0140986908358288E-3</v>
      </c>
      <c r="E323" s="7">
        <f>('Price data'!F324-'Price data'!F325)/'Price data'!F325</f>
        <v>-4.599816007359642E-3</v>
      </c>
      <c r="F323" s="7">
        <f>('Price data'!G324-'Price data'!G325)/'Price data'!G325</f>
        <v>1.4947683109116847E-3</v>
      </c>
      <c r="G323" s="7">
        <f>('Price data'!H324-'Price data'!H325)/'Price data'!H325</f>
        <v>-1.3774104683195593E-2</v>
      </c>
      <c r="H323" s="7">
        <f>('Price data'!I324-'Price data'!I325)/'Price data'!I325</f>
        <v>-1.0819165378670718E-2</v>
      </c>
      <c r="I323" s="7">
        <f>('Price data'!J324-'Price data'!J325)/'Price data'!J325</f>
        <v>-1.3937282229965183E-2</v>
      </c>
      <c r="J323" s="7">
        <f>('Price data'!K324-'Price data'!K325)/'Price data'!K325</f>
        <v>1.2658227848101422E-2</v>
      </c>
      <c r="K323" s="7">
        <f>('Price data'!L324-'Price data'!L325)/'Price data'!L325</f>
        <v>-1.904761904761864E-3</v>
      </c>
      <c r="L323" s="7">
        <f>('Price data'!O324-'Price data'!O325)/'Price data'!O325</f>
        <v>-6.2565350794495812E-4</v>
      </c>
      <c r="M323" s="7">
        <f>'Price data'!P324/100</f>
        <v>2.2069999999999999E-2</v>
      </c>
    </row>
    <row r="324" spans="1:13" x14ac:dyDescent="0.25">
      <c r="A324" s="1">
        <v>44218</v>
      </c>
      <c r="B324" s="7">
        <f>('Price data'!C325-'Price data'!C326)/'Price data'!C326</f>
        <v>-2.3154848046309743E-2</v>
      </c>
      <c r="C324" s="7">
        <f>('Price data'!D325-'Price data'!D326)/'Price data'!D326</f>
        <v>-1.2443438914027128E-2</v>
      </c>
      <c r="D324" s="7">
        <f>('Price data'!E325-'Price data'!E326)/'Price data'!E326</f>
        <v>3.0303030303029969E-3</v>
      </c>
      <c r="E324" s="7">
        <f>('Price data'!F325-'Price data'!F326)/'Price data'!F326</f>
        <v>-1.450589301903892E-2</v>
      </c>
      <c r="F324" s="7">
        <f>('Price data'!G325-'Price data'!G326)/'Price data'!G326</f>
        <v>1.9817073170731888E-2</v>
      </c>
      <c r="G324" s="7">
        <f>('Price data'!H325-'Price data'!H326)/'Price data'!H326</f>
        <v>2.7624309392265192E-3</v>
      </c>
      <c r="H324" s="7">
        <f>('Price data'!I325-'Price data'!I326)/'Price data'!I326</f>
        <v>-1.5220700152207048E-2</v>
      </c>
      <c r="I324" s="7">
        <f>('Price data'!J325-'Price data'!J326)/'Price data'!J326</f>
        <v>0</v>
      </c>
      <c r="J324" s="7">
        <f>('Price data'!K325-'Price data'!K326)/'Price data'!K326</f>
        <v>4.0843214756258066E-2</v>
      </c>
      <c r="K324" s="7">
        <f>('Price data'!L325-'Price data'!L326)/'Price data'!L326</f>
        <v>-9.5147478591823067E-4</v>
      </c>
      <c r="L324" s="7">
        <f>('Price data'!O325-'Price data'!O326)/'Price data'!O326</f>
        <v>2.2075055187637423E-3</v>
      </c>
      <c r="M324" s="7">
        <f>'Price data'!P325/100</f>
        <v>2.188E-2</v>
      </c>
    </row>
    <row r="325" spans="1:13" x14ac:dyDescent="0.25">
      <c r="A325" s="1">
        <v>44217</v>
      </c>
      <c r="B325" s="7">
        <f>('Price data'!C326-'Price data'!C327)/'Price data'!C327</f>
        <v>3.7537537537537614E-2</v>
      </c>
      <c r="C325" s="7">
        <f>('Price data'!D326-'Price data'!D327)/'Price data'!D327</f>
        <v>5.9952038369304704E-2</v>
      </c>
      <c r="D325" s="7">
        <f>('Price data'!E326-'Price data'!E327)/'Price data'!E327</f>
        <v>1.5384615384615411E-2</v>
      </c>
      <c r="E325" s="7">
        <f>('Price data'!F326-'Price data'!F327)/'Price data'!F327</f>
        <v>1.1926605504587129E-2</v>
      </c>
      <c r="F325" s="7">
        <f>('Price data'!G326-'Price data'!G327)/'Price data'!G327</f>
        <v>3.6334913112164254E-2</v>
      </c>
      <c r="G325" s="7">
        <f>('Price data'!H326-'Price data'!H327)/'Price data'!H327</f>
        <v>4.9275362318840582E-2</v>
      </c>
      <c r="H325" s="7">
        <f>('Price data'!I326-'Price data'!I327)/'Price data'!I327</f>
        <v>2.1772939346811793E-2</v>
      </c>
      <c r="I325" s="7">
        <f>('Price data'!J326-'Price data'!J327)/'Price data'!J327</f>
        <v>2.5000000000000012E-2</v>
      </c>
      <c r="J325" s="7">
        <f>('Price data'!K326-'Price data'!K327)/'Price data'!K327</f>
        <v>5.4166666666666773E-2</v>
      </c>
      <c r="K325" s="7">
        <f>('Price data'!L326-'Price data'!L327)/'Price data'!L327</f>
        <v>1.742497579864483E-2</v>
      </c>
      <c r="L325" s="7">
        <f>('Price data'!O326-'Price data'!O327)/'Price data'!O327</f>
        <v>2.6024958578630072E-2</v>
      </c>
      <c r="M325" s="7">
        <f>'Price data'!P326/100</f>
        <v>2.188E-2</v>
      </c>
    </row>
    <row r="326" spans="1:13" x14ac:dyDescent="0.25">
      <c r="A326" s="1">
        <v>44216</v>
      </c>
      <c r="B326" s="7">
        <f>('Price data'!C327-'Price data'!C328)/'Price data'!C328</f>
        <v>-1.4792899408284054E-2</v>
      </c>
      <c r="C326" s="7">
        <f>('Price data'!D327-'Price data'!D328)/'Price data'!D328</f>
        <v>2.4038461538460312E-3</v>
      </c>
      <c r="D326" s="7">
        <f>('Price data'!E327-'Price data'!E328)/'Price data'!E328</f>
        <v>7.2314049586776064E-3</v>
      </c>
      <c r="E326" s="7">
        <f>('Price data'!F327-'Price data'!F328)/'Price data'!F328</f>
        <v>1.2070566388115107E-2</v>
      </c>
      <c r="F326" s="7">
        <f>('Price data'!G327-'Price data'!G328)/'Price data'!G328</f>
        <v>2.0967741935483786E-2</v>
      </c>
      <c r="G326" s="7">
        <f>('Price data'!H327-'Price data'!H328)/'Price data'!H328</f>
        <v>1.7699115044247787E-2</v>
      </c>
      <c r="H326" s="7">
        <f>('Price data'!I327-'Price data'!I328)/'Price data'!I328</f>
        <v>-1.0769230769230699E-2</v>
      </c>
      <c r="I326" s="7">
        <f>('Price data'!J327-'Price data'!J328)/'Price data'!J328</f>
        <v>1.0830324909747278E-2</v>
      </c>
      <c r="J326" s="7">
        <f>('Price data'!K327-'Price data'!K328)/'Price data'!K328</f>
        <v>4.0274516886400463E-2</v>
      </c>
      <c r="K326" s="7">
        <f>('Price data'!L327-'Price data'!L328)/'Price data'!L328</f>
        <v>5.8422590068158437E-3</v>
      </c>
      <c r="L326" s="7">
        <f>('Price data'!O327-'Price data'!O328)/'Price data'!O328</f>
        <v>3.2537577365164133E-3</v>
      </c>
      <c r="M326" s="7">
        <f>'Price data'!P327/100</f>
        <v>2.2120000000000001E-2</v>
      </c>
    </row>
    <row r="327" spans="1:13" x14ac:dyDescent="0.25">
      <c r="A327" s="1">
        <v>44215</v>
      </c>
      <c r="B327" s="7">
        <f>('Price data'!C328-'Price data'!C329)/'Price data'!C329</f>
        <v>-6.8870523415977949E-2</v>
      </c>
      <c r="C327" s="7">
        <f>('Price data'!D328-'Price data'!D329)/'Price data'!D329</f>
        <v>-6.7264573991031487E-2</v>
      </c>
      <c r="D327" s="7">
        <f>('Price data'!E328-'Price data'!E329)/'Price data'!E329</f>
        <v>-4.1584158415841323E-2</v>
      </c>
      <c r="E327" s="7">
        <f>('Price data'!F328-'Price data'!F329)/'Price data'!F329</f>
        <v>-4.9426301853486426E-2</v>
      </c>
      <c r="F327" s="7">
        <f>('Price data'!G328-'Price data'!G329)/'Price data'!G329</f>
        <v>-6.4856711915535478E-2</v>
      </c>
      <c r="G327" s="7">
        <f>('Price data'!H328-'Price data'!H329)/'Price data'!H329</f>
        <v>-6.3535911602209949E-2</v>
      </c>
      <c r="H327" s="7">
        <f>('Price data'!I328-'Price data'!I329)/'Price data'!I329</f>
        <v>-5.2478134110787202E-2</v>
      </c>
      <c r="I327" s="7">
        <f>('Price data'!J328-'Price data'!J329)/'Price data'!J329</f>
        <v>-6.1016949152542417E-2</v>
      </c>
      <c r="J327" s="7">
        <f>('Price data'!K328-'Price data'!K329)/'Price data'!K329</f>
        <v>-2.3709902370990268E-2</v>
      </c>
      <c r="K327" s="7">
        <f>('Price data'!L328-'Price data'!L329)/'Price data'!L329</f>
        <v>-6.8902991840435177E-2</v>
      </c>
      <c r="L327" s="7">
        <f>('Price data'!O328-'Price data'!O329)/'Price data'!O329</f>
        <v>-5.1126734567176244E-2</v>
      </c>
      <c r="M327" s="7">
        <f>'Price data'!P328/100</f>
        <v>2.06E-2</v>
      </c>
    </row>
    <row r="328" spans="1:13" x14ac:dyDescent="0.25">
      <c r="A328" s="1">
        <v>44214</v>
      </c>
      <c r="B328" s="7">
        <f>('Price data'!C329-'Price data'!C330)/'Price data'!C330</f>
        <v>-1.75913396481731E-2</v>
      </c>
      <c r="C328" s="7">
        <f>('Price data'!D329-'Price data'!D330)/'Price data'!D330</f>
        <v>2.2471910112361734E-3</v>
      </c>
      <c r="D328" s="7">
        <f>('Price data'!E329-'Price data'!E330)/'Price data'!E330</f>
        <v>-5.905511811023746E-3</v>
      </c>
      <c r="E328" s="7">
        <f>('Price data'!F329-'Price data'!F330)/'Price data'!F330</f>
        <v>-5.2677787532922887E-3</v>
      </c>
      <c r="F328" s="7">
        <f>('Price data'!G329-'Price data'!G330)/'Price data'!G330</f>
        <v>-4.5045045045045157E-3</v>
      </c>
      <c r="G328" s="7">
        <f>('Price data'!H329-'Price data'!H330)/'Price data'!H330</f>
        <v>-1.7639077340569877E-2</v>
      </c>
      <c r="H328" s="7">
        <f>('Price data'!I329-'Price data'!I330)/'Price data'!I330</f>
        <v>-1.152737752161391E-2</v>
      </c>
      <c r="I328" s="7">
        <f>('Price data'!J329-'Price data'!J330)/'Price data'!J330</f>
        <v>2.7874564459930366E-2</v>
      </c>
      <c r="J328" s="7">
        <f>('Price data'!K329-'Price data'!K330)/'Price data'!K330</f>
        <v>-1.1034482758620798E-2</v>
      </c>
      <c r="K328" s="7">
        <f>('Price data'!L329-'Price data'!L330)/'Price data'!L330</f>
        <v>-8.0935251798560162E-3</v>
      </c>
      <c r="L328" s="7">
        <f>('Price data'!O329-'Price data'!O330)/'Price data'!O330</f>
        <v>-1.8924803215541709E-3</v>
      </c>
      <c r="M328" s="7">
        <f>'Price data'!P329/100</f>
        <v>2.197E-2</v>
      </c>
    </row>
    <row r="329" spans="1:13" x14ac:dyDescent="0.25">
      <c r="A329" s="1">
        <v>44211</v>
      </c>
      <c r="B329" s="7">
        <f>('Price data'!C330-'Price data'!C331)/'Price data'!C331</f>
        <v>4.5261669024045048E-2</v>
      </c>
      <c r="C329" s="7">
        <f>('Price data'!D330-'Price data'!D331)/'Price data'!D331</f>
        <v>1.1248593925759262E-3</v>
      </c>
      <c r="D329" s="7">
        <f>('Price data'!E330-'Price data'!E331)/'Price data'!E331</f>
        <v>2.0080321285140534E-2</v>
      </c>
      <c r="E329" s="7">
        <f>('Price data'!F330-'Price data'!F331)/'Price data'!F331</f>
        <v>7.0733863837312465E-3</v>
      </c>
      <c r="F329" s="7">
        <f>('Price data'!G330-'Price data'!G331)/'Price data'!G331</f>
        <v>3.0120481927710919E-3</v>
      </c>
      <c r="G329" s="7">
        <f>('Price data'!H330-'Price data'!H331)/'Price data'!H331</f>
        <v>3.0769230769230771E-2</v>
      </c>
      <c r="H329" s="7">
        <f>('Price data'!I330-'Price data'!I331)/'Price data'!I331</f>
        <v>-8.5714285714285753E-3</v>
      </c>
      <c r="I329" s="7">
        <f>('Price data'!J330-'Price data'!J331)/'Price data'!J331</f>
        <v>1.0563380281690127E-2</v>
      </c>
      <c r="J329" s="7">
        <f>('Price data'!K330-'Price data'!K331)/'Price data'!K331</f>
        <v>-3.590425531914871E-2</v>
      </c>
      <c r="K329" s="7">
        <f>('Price data'!L330-'Price data'!L331)/'Price data'!L331</f>
        <v>7.246376811594196E-3</v>
      </c>
      <c r="L329" s="7">
        <f>('Price data'!O330-'Price data'!O331)/'Price data'!O331</f>
        <v>5.7267980461512165E-3</v>
      </c>
      <c r="M329" s="7">
        <f>'Price data'!P330/100</f>
        <v>2.2069999999999999E-2</v>
      </c>
    </row>
    <row r="330" spans="1:13" x14ac:dyDescent="0.25">
      <c r="A330" s="1">
        <v>44210</v>
      </c>
      <c r="B330" s="7">
        <f>('Price data'!C331-'Price data'!C332)/'Price data'!C332</f>
        <v>5.5223880597015045E-2</v>
      </c>
      <c r="C330" s="7">
        <f>('Price data'!D331-'Price data'!D332)/'Price data'!D332</f>
        <v>-5.5928411633109536E-3</v>
      </c>
      <c r="D330" s="7">
        <f>('Price data'!E331-'Price data'!E332)/'Price data'!E332</f>
        <v>-1.2884043607532258E-2</v>
      </c>
      <c r="E330" s="7">
        <f>('Price data'!F331-'Price data'!F332)/'Price data'!F332</f>
        <v>-1.2227074235807822E-2</v>
      </c>
      <c r="F330" s="7">
        <f>('Price data'!G331-'Price data'!G332)/'Price data'!G332</f>
        <v>-1.5037593984961162E-3</v>
      </c>
      <c r="G330" s="7">
        <f>('Price data'!H331-'Price data'!H332)/'Price data'!H332</f>
        <v>1.7069701280227598E-2</v>
      </c>
      <c r="H330" s="7">
        <f>('Price data'!I331-'Price data'!I332)/'Price data'!I332</f>
        <v>-5.6818181818181152E-3</v>
      </c>
      <c r="I330" s="7">
        <f>('Price data'!J331-'Price data'!J332)/'Price data'!J332</f>
        <v>0</v>
      </c>
      <c r="J330" s="7">
        <f>('Price data'!K331-'Price data'!K332)/'Price data'!K332</f>
        <v>-5.2910052910052578E-3</v>
      </c>
      <c r="K330" s="7">
        <f>('Price data'!L331-'Price data'!L332)/'Price data'!L332</f>
        <v>-6.3006300630063863E-3</v>
      </c>
      <c r="L330" s="7">
        <f>('Price data'!O331-'Price data'!O332)/'Price data'!O332</f>
        <v>1.1382319463767434E-3</v>
      </c>
      <c r="M330" s="7">
        <f>'Price data'!P331/100</f>
        <v>2.3220000000000001E-2</v>
      </c>
    </row>
    <row r="331" spans="1:13" x14ac:dyDescent="0.25">
      <c r="A331" s="1">
        <v>44209</v>
      </c>
      <c r="B331" s="7">
        <f>('Price data'!C332-'Price data'!C333)/'Price data'!C333</f>
        <v>-1.7595307917888443E-2</v>
      </c>
      <c r="C331" s="7">
        <f>('Price data'!D332-'Price data'!D333)/'Price data'!D333</f>
        <v>-4.4543429844097924E-3</v>
      </c>
      <c r="D331" s="7">
        <f>('Price data'!E332-'Price data'!E333)/'Price data'!E333</f>
        <v>-2.4177949709864525E-2</v>
      </c>
      <c r="E331" s="7">
        <f>('Price data'!F332-'Price data'!F333)/'Price data'!F333</f>
        <v>-1.5477214101461781E-2</v>
      </c>
      <c r="F331" s="7">
        <f>('Price data'!G332-'Price data'!G333)/'Price data'!G333</f>
        <v>1.0638297872340323E-2</v>
      </c>
      <c r="G331" s="7">
        <f>('Price data'!H332-'Price data'!H333)/'Price data'!H333</f>
        <v>1.4245014245014246E-3</v>
      </c>
      <c r="H331" s="7">
        <f>('Price data'!I332-'Price data'!I333)/'Price data'!I333</f>
        <v>3.2258064516128976E-2</v>
      </c>
      <c r="I331" s="7">
        <f>('Price data'!J332-'Price data'!J333)/'Price data'!J333</f>
        <v>-2.739726027397265E-2</v>
      </c>
      <c r="J331" s="7">
        <f>('Price data'!K332-'Price data'!K333)/'Price data'!K333</f>
        <v>2.6525198938990137E-3</v>
      </c>
      <c r="K331" s="7">
        <f>('Price data'!L332-'Price data'!L333)/'Price data'!L333</f>
        <v>-2.8846153846153733E-2</v>
      </c>
      <c r="L331" s="7">
        <f>('Price data'!O332-'Price data'!O333)/'Price data'!O333</f>
        <v>-5.2252826517261196E-3</v>
      </c>
      <c r="M331" s="7">
        <f>'Price data'!P332/100</f>
        <v>2.3310000000000001E-2</v>
      </c>
    </row>
    <row r="332" spans="1:13" x14ac:dyDescent="0.25">
      <c r="A332" s="1">
        <v>44208</v>
      </c>
      <c r="B332" s="7">
        <f>('Price data'!C333-'Price data'!C334)/'Price data'!C334</f>
        <v>1.6393442622950692E-2</v>
      </c>
      <c r="C332" s="7">
        <f>('Price data'!D333-'Price data'!D334)/'Price data'!D334</f>
        <v>4.2973286875725832E-2</v>
      </c>
      <c r="D332" s="7">
        <f>('Price data'!E333-'Price data'!E334)/'Price data'!E334</f>
        <v>2.90979631425797E-3</v>
      </c>
      <c r="E332" s="7">
        <f>('Price data'!F333-'Price data'!F334)/'Price data'!F334</f>
        <v>3.4512510785160446E-3</v>
      </c>
      <c r="F332" s="7">
        <f>('Price data'!G333-'Price data'!G334)/'Price data'!G334</f>
        <v>1.7001545595054138E-2</v>
      </c>
      <c r="G332" s="7">
        <f>('Price data'!H333-'Price data'!H334)/'Price data'!H334</f>
        <v>-4.2553191489361703E-3</v>
      </c>
      <c r="H332" s="7">
        <f>('Price data'!I333-'Price data'!I334)/'Price data'!I334</f>
        <v>1.468428781204257E-3</v>
      </c>
      <c r="I332" s="7">
        <f>('Price data'!J333-'Price data'!J334)/'Price data'!J334</f>
        <v>0</v>
      </c>
      <c r="J332" s="7">
        <f>('Price data'!K333-'Price data'!K334)/'Price data'!K334</f>
        <v>-1.3245033112580966E-3</v>
      </c>
      <c r="K332" s="7">
        <f>('Price data'!L333-'Price data'!L334)/'Price data'!L334</f>
        <v>5.2724077328645622E-3</v>
      </c>
      <c r="L332" s="7">
        <f>('Price data'!O333-'Price data'!O334)/'Price data'!O334</f>
        <v>6.2368658694054906E-3</v>
      </c>
      <c r="M332" s="7">
        <f>'Price data'!P333/100</f>
        <v>2.384E-2</v>
      </c>
    </row>
    <row r="333" spans="1:13" x14ac:dyDescent="0.25">
      <c r="A333" s="1">
        <v>44207</v>
      </c>
      <c r="B333" s="7">
        <f>('Price data'!C334-'Price data'!C335)/'Price data'!C335</f>
        <v>-1.75695461200586E-2</v>
      </c>
      <c r="C333" s="7">
        <f>('Price data'!D334-'Price data'!D335)/'Price data'!D335</f>
        <v>7.0175438596491117E-3</v>
      </c>
      <c r="D333" s="7">
        <f>('Price data'!E334-'Price data'!E335)/'Price data'!E335</f>
        <v>6.9502074688796711E-2</v>
      </c>
      <c r="E333" s="7">
        <f>('Price data'!F334-'Price data'!F335)/'Price data'!F335</f>
        <v>3.4821428571428489E-2</v>
      </c>
      <c r="F333" s="7">
        <f>('Price data'!G334-'Price data'!G335)/'Price data'!G335</f>
        <v>2.2116903633491367E-2</v>
      </c>
      <c r="G333" s="7">
        <f>('Price data'!H334-'Price data'!H335)/'Price data'!H335</f>
        <v>-1.2605042016806723E-2</v>
      </c>
      <c r="H333" s="7">
        <f>('Price data'!I334-'Price data'!I335)/'Price data'!I335</f>
        <v>-2.9282576866765013E-3</v>
      </c>
      <c r="I333" s="7">
        <f>('Price data'!J334-'Price data'!J335)/'Price data'!J335</f>
        <v>4.6594982078853028E-2</v>
      </c>
      <c r="J333" s="7">
        <f>('Price data'!K334-'Price data'!K335)/'Price data'!K335</f>
        <v>-2.6420079260237616E-3</v>
      </c>
      <c r="K333" s="7">
        <f>('Price data'!L334-'Price data'!L335)/'Price data'!L335</f>
        <v>1.7889087656529575E-2</v>
      </c>
      <c r="L333" s="7">
        <f>('Price data'!O334-'Price data'!O335)/'Price data'!O335</f>
        <v>1.4729936883933275E-2</v>
      </c>
      <c r="M333" s="7">
        <f>'Price data'!P334/100</f>
        <v>2.402E-2</v>
      </c>
    </row>
    <row r="334" spans="1:13" x14ac:dyDescent="0.25">
      <c r="A334" s="1">
        <v>44204</v>
      </c>
      <c r="B334" s="7">
        <f>('Price data'!C335-'Price data'!C336)/'Price data'!C336</f>
        <v>-7.2674418604649748E-3</v>
      </c>
      <c r="C334" s="7">
        <f>('Price data'!D335-'Price data'!D336)/'Price data'!D336</f>
        <v>-1.1682242990653034E-3</v>
      </c>
      <c r="D334" s="7">
        <f>('Price data'!E335-'Price data'!E336)/'Price data'!E336</f>
        <v>1.6877637130801707E-2</v>
      </c>
      <c r="E334" s="7">
        <f>('Price data'!F335-'Price data'!F336)/'Price data'!F336</f>
        <v>1.449275362318834E-2</v>
      </c>
      <c r="F334" s="7">
        <f>('Price data'!G335-'Price data'!G336)/'Price data'!G336</f>
        <v>1.2799999999999895E-2</v>
      </c>
      <c r="G334" s="7">
        <f>('Price data'!H335-'Price data'!H336)/'Price data'!H336</f>
        <v>3.1791907514450865E-2</v>
      </c>
      <c r="H334" s="7">
        <f>('Price data'!I335-'Price data'!I336)/'Price data'!I336</f>
        <v>1.9402985074626802E-2</v>
      </c>
      <c r="I334" s="7">
        <f>('Price data'!J335-'Price data'!J336)/'Price data'!J336</f>
        <v>-3.5714285714284789E-3</v>
      </c>
      <c r="J334" s="7">
        <f>('Price data'!K335-'Price data'!K336)/'Price data'!K336</f>
        <v>6.1711079943898808E-2</v>
      </c>
      <c r="K334" s="7">
        <f>('Price data'!L335-'Price data'!L336)/'Price data'!L336</f>
        <v>1.544050862851957E-2</v>
      </c>
      <c r="L334" s="7">
        <f>('Price data'!O335-'Price data'!O336)/'Price data'!O336</f>
        <v>9.6844763032970845E-3</v>
      </c>
      <c r="M334" s="7">
        <f>'Price data'!P335/100</f>
        <v>2.436E-2</v>
      </c>
    </row>
    <row r="335" spans="1:13" x14ac:dyDescent="0.25">
      <c r="A335" s="1">
        <v>44203</v>
      </c>
      <c r="B335" s="7">
        <f>('Price data'!C336-'Price data'!C337)/'Price data'!C337</f>
        <v>1.1764705882352967E-2</v>
      </c>
      <c r="C335" s="7">
        <f>('Price data'!D336-'Price data'!D337)/'Price data'!D337</f>
        <v>0</v>
      </c>
      <c r="D335" s="7">
        <f>('Price data'!E336-'Price data'!E337)/'Price data'!E337</f>
        <v>0</v>
      </c>
      <c r="E335" s="7">
        <f>('Price data'!F336-'Price data'!F337)/'Price data'!F337</f>
        <v>5.4644808743170015E-3</v>
      </c>
      <c r="F335" s="7">
        <f>('Price data'!G336-'Price data'!G337)/'Price data'!G337</f>
        <v>1.6025641025641064E-3</v>
      </c>
      <c r="G335" s="7">
        <f>('Price data'!H336-'Price data'!H337)/'Price data'!H337</f>
        <v>4.2168674698795178E-2</v>
      </c>
      <c r="H335" s="7">
        <f>('Price data'!I336-'Price data'!I337)/'Price data'!I337</f>
        <v>7.5187969924812815E-3</v>
      </c>
      <c r="I335" s="7">
        <f>('Price data'!J336-'Price data'!J337)/'Price data'!J337</f>
        <v>7.1942446043164934E-3</v>
      </c>
      <c r="J335" s="7">
        <f>('Price data'!K336-'Price data'!K337)/'Price data'!K337</f>
        <v>6.8965517241379462E-2</v>
      </c>
      <c r="K335" s="7">
        <f>('Price data'!L336-'Price data'!L337)/'Price data'!L337</f>
        <v>-9.0744101633399312E-4</v>
      </c>
      <c r="L335" s="7">
        <f>('Price data'!O336-'Price data'!O337)/'Price data'!O337</f>
        <v>1.1616413432352736E-2</v>
      </c>
      <c r="M335" s="7">
        <f>'Price data'!P336/100</f>
        <v>2.4220000000000002E-2</v>
      </c>
    </row>
    <row r="336" spans="1:13" x14ac:dyDescent="0.25">
      <c r="A336" s="1">
        <v>44202</v>
      </c>
      <c r="B336" s="7">
        <f>('Price data'!C337-'Price data'!C338)/'Price data'!C338</f>
        <v>7.4074074074072628E-3</v>
      </c>
      <c r="C336" s="7">
        <f>('Price data'!D337-'Price data'!D338)/'Price data'!D338</f>
        <v>1.0625737898465036E-2</v>
      </c>
      <c r="D336" s="7">
        <f>('Price data'!E337-'Price data'!E338)/'Price data'!E338</f>
        <v>-8.3682008368201923E-3</v>
      </c>
      <c r="E336" s="7">
        <f>('Price data'!F337-'Price data'!F338)/'Price data'!F338</f>
        <v>-9.025270758122754E-3</v>
      </c>
      <c r="F336" s="7">
        <f>('Price data'!G337-'Price data'!G338)/'Price data'!G338</f>
        <v>-4.7846889952151877E-3</v>
      </c>
      <c r="G336" s="7">
        <f>('Price data'!H337-'Price data'!H338)/'Price data'!H338</f>
        <v>4.5385779122541605E-3</v>
      </c>
      <c r="H336" s="7">
        <f>('Price data'!I337-'Price data'!I338)/'Price data'!I338</f>
        <v>7.575757575757543E-3</v>
      </c>
      <c r="I336" s="7">
        <f>('Price data'!J337-'Price data'!J338)/'Price data'!J338</f>
        <v>-2.1126760563380254E-2</v>
      </c>
      <c r="J336" s="7">
        <f>('Price data'!K337-'Price data'!K338)/'Price data'!K338</f>
        <v>2.6153846153845986E-2</v>
      </c>
      <c r="K336" s="7">
        <f>('Price data'!L337-'Price data'!L338)/'Price data'!L338</f>
        <v>4.5578851412944165E-3</v>
      </c>
      <c r="L336" s="7">
        <f>('Price data'!O337-'Price data'!O338)/'Price data'!O338</f>
        <v>9.4123879740409533E-3</v>
      </c>
      <c r="M336" s="7">
        <f>'Price data'!P337/100</f>
        <v>2.427E-2</v>
      </c>
    </row>
    <row r="337" spans="1:13" x14ac:dyDescent="0.25">
      <c r="A337" s="1">
        <v>44201</v>
      </c>
      <c r="B337" s="7">
        <f>('Price data'!C338-'Price data'!C339)/'Price data'!C339</f>
        <v>-1.4792899408284054E-3</v>
      </c>
      <c r="C337" s="7">
        <f>('Price data'!D338-'Price data'!D339)/'Price data'!D339</f>
        <v>1.182033096926712E-3</v>
      </c>
      <c r="D337" s="7">
        <f>('Price data'!E338-'Price data'!E339)/'Price data'!E339</f>
        <v>3.9130434782608678E-2</v>
      </c>
      <c r="E337" s="7">
        <f>('Price data'!F338-'Price data'!F339)/'Price data'!F339</f>
        <v>2.3083890765469663E-2</v>
      </c>
      <c r="F337" s="7">
        <f>('Price data'!G338-'Price data'!G339)/'Price data'!G339</f>
        <v>4.1528239202657774E-2</v>
      </c>
      <c r="G337" s="7">
        <f>('Price data'!H338-'Price data'!H339)/'Price data'!H339</f>
        <v>1.5151515151515152E-3</v>
      </c>
      <c r="H337" s="7">
        <f>('Price data'!I338-'Price data'!I339)/'Price data'!I339</f>
        <v>-4.5248868778280564E-3</v>
      </c>
      <c r="I337" s="7">
        <f>('Price data'!J338-'Price data'!J339)/'Price data'!J339</f>
        <v>7.0921985815602306E-3</v>
      </c>
      <c r="J337" s="7">
        <f>('Price data'!K338-'Price data'!K339)/'Price data'!K339</f>
        <v>-1.5360983102916481E-3</v>
      </c>
      <c r="K337" s="7">
        <f>('Price data'!L338-'Price data'!L339)/'Price data'!L339</f>
        <v>1.5740740740740784E-2</v>
      </c>
      <c r="L337" s="7">
        <f>('Price data'!O338-'Price data'!O339)/'Price data'!O339</f>
        <v>1.0781190036323978E-2</v>
      </c>
      <c r="M337" s="7">
        <f>'Price data'!P338/100</f>
        <v>2.4150000000000001E-2</v>
      </c>
    </row>
    <row r="338" spans="1:13" x14ac:dyDescent="0.25">
      <c r="A338" s="1">
        <v>44200</v>
      </c>
      <c r="B338" s="7">
        <f>('Price data'!C339-'Price data'!C340)/'Price data'!C340</f>
        <v>2.1148036253776648E-2</v>
      </c>
      <c r="C338" s="7">
        <f>('Price data'!D339-'Price data'!D340)/'Price data'!D340</f>
        <v>2.0506634499396829E-2</v>
      </c>
      <c r="D338" s="7">
        <f>('Price data'!E339-'Price data'!E340)/'Price data'!E340</f>
        <v>2.7932960893854872E-2</v>
      </c>
      <c r="E338" s="7">
        <f>('Price data'!F339-'Price data'!F340)/'Price data'!F340</f>
        <v>4.5955882352940423E-3</v>
      </c>
      <c r="F338" s="7">
        <f>('Price data'!G339-'Price data'!G340)/'Price data'!G340</f>
        <v>1.8612521150592119E-2</v>
      </c>
      <c r="G338" s="7">
        <f>('Price data'!H339-'Price data'!H340)/'Price data'!H340</f>
        <v>4.7619047619047616E-2</v>
      </c>
      <c r="H338" s="7">
        <f>('Price data'!I339-'Price data'!I340)/'Price data'!I340</f>
        <v>4.5454545454545478E-3</v>
      </c>
      <c r="I338" s="7">
        <f>('Price data'!J339-'Price data'!J340)/'Price data'!J340</f>
        <v>3.6764705882352935E-2</v>
      </c>
      <c r="J338" s="7">
        <f>('Price data'!K339-'Price data'!K340)/'Price data'!K340</f>
        <v>-1.3636363636363748E-2</v>
      </c>
      <c r="K338" s="7">
        <f>('Price data'!L339-'Price data'!L340)/'Price data'!L340</f>
        <v>-1.8484288354897942E-3</v>
      </c>
      <c r="L338" s="7">
        <f>('Price data'!O339-'Price data'!O340)/'Price data'!O340</f>
        <v>1.5038002663357223E-2</v>
      </c>
      <c r="M338" s="7">
        <f>'Price data'!P339/100</f>
        <v>2.4319999999999998E-2</v>
      </c>
    </row>
    <row r="339" spans="1:13" x14ac:dyDescent="0.25">
      <c r="A339" s="1">
        <v>44196</v>
      </c>
      <c r="B339" s="7">
        <f>('Price data'!C340-'Price data'!C341)/'Price data'!C341</f>
        <v>5.0793650793650738E-2</v>
      </c>
      <c r="C339" s="7">
        <f>('Price data'!D340-'Price data'!D341)/'Price data'!D341</f>
        <v>1.3447432762836163E-2</v>
      </c>
      <c r="D339" s="7">
        <f>('Price data'!E340-'Price data'!E341)/'Price data'!E341</f>
        <v>-7.7605321507761794E-3</v>
      </c>
      <c r="E339" s="7">
        <f>('Price data'!F340-'Price data'!F341)/'Price data'!F341</f>
        <v>0</v>
      </c>
      <c r="F339" s="7">
        <f>('Price data'!G340-'Price data'!G341)/'Price data'!G341</f>
        <v>1.7211703958691954E-2</v>
      </c>
      <c r="G339" s="7">
        <f>('Price data'!H340-'Price data'!H341)/'Price data'!H341</f>
        <v>5.3511705685618728E-2</v>
      </c>
      <c r="H339" s="7">
        <f>('Price data'!I340-'Price data'!I341)/'Price data'!I341</f>
        <v>1.5384615384615432E-2</v>
      </c>
      <c r="I339" s="7">
        <f>('Price data'!J340-'Price data'!J341)/'Price data'!J341</f>
        <v>1.4925373134328386E-2</v>
      </c>
      <c r="J339" s="7">
        <f>('Price data'!K340-'Price data'!K341)/'Price data'!K341</f>
        <v>-1.1976047904191735E-2</v>
      </c>
      <c r="K339" s="7">
        <f>('Price data'!L340-'Price data'!L341)/'Price data'!L341</f>
        <v>-2.7649769585253621E-3</v>
      </c>
      <c r="L339" s="7">
        <f>('Price data'!O340-'Price data'!O341)/'Price data'!O341</f>
        <v>5.7674435555878853E-3</v>
      </c>
      <c r="M339" s="7">
        <f>'Price data'!P340/100</f>
        <v>2.4510000000000001E-2</v>
      </c>
    </row>
    <row r="340" spans="1:13" x14ac:dyDescent="0.25">
      <c r="A340" s="1">
        <v>44195</v>
      </c>
      <c r="B340" s="7">
        <f>('Price data'!C341-'Price data'!C342)/'Price data'!C342</f>
        <v>-6.3091482649844108E-3</v>
      </c>
      <c r="C340" s="7">
        <f>('Price data'!D341-'Price data'!D342)/'Price data'!D342</f>
        <v>-1.6826923076923048E-2</v>
      </c>
      <c r="D340" s="7">
        <f>('Price data'!E341-'Price data'!E342)/'Price data'!E342</f>
        <v>-1.107419712070651E-3</v>
      </c>
      <c r="E340" s="7">
        <f>('Price data'!F341-'Price data'!F342)/'Price data'!F342</f>
        <v>-3.6630036630035754E-3</v>
      </c>
      <c r="F340" s="7">
        <f>('Price data'!G341-'Price data'!G342)/'Price data'!G342</f>
        <v>-8.5324232081911474E-3</v>
      </c>
      <c r="G340" s="7">
        <f>('Price data'!H341-'Price data'!H342)/'Price data'!H342</f>
        <v>5.0420168067226894E-3</v>
      </c>
      <c r="H340" s="7">
        <f>('Price data'!I341-'Price data'!I342)/'Price data'!I342</f>
        <v>-2.9850746268656806E-2</v>
      </c>
      <c r="I340" s="7">
        <f>('Price data'!J341-'Price data'!J342)/'Price data'!J342</f>
        <v>-3.7174721189591488E-3</v>
      </c>
      <c r="J340" s="7">
        <f>('Price data'!K341-'Price data'!K342)/'Price data'!K342</f>
        <v>-1.6200294550809912E-2</v>
      </c>
      <c r="K340" s="7">
        <f>('Price data'!L341-'Price data'!L342)/'Price data'!L342</f>
        <v>1.8779342723004598E-2</v>
      </c>
      <c r="L340" s="7">
        <f>('Price data'!O341-'Price data'!O342)/'Price data'!O342</f>
        <v>-1.7735495547936274E-3</v>
      </c>
      <c r="M340" s="7">
        <f>'Price data'!P341/100</f>
        <v>2.419E-2</v>
      </c>
    </row>
    <row r="341" spans="1:13" x14ac:dyDescent="0.25">
      <c r="A341" s="1">
        <v>44194</v>
      </c>
      <c r="B341" s="7">
        <f>('Price data'!C342-'Price data'!C343)/'Price data'!C343</f>
        <v>-9.3750000000000187E-3</v>
      </c>
      <c r="C341" s="7">
        <f>('Price data'!D342-'Price data'!D343)/'Price data'!D343</f>
        <v>1.2033694344164827E-3</v>
      </c>
      <c r="D341" s="7">
        <f>('Price data'!E342-'Price data'!E343)/'Price data'!E343</f>
        <v>2.964652223489157E-2</v>
      </c>
      <c r="E341" s="7">
        <f>('Price data'!F342-'Price data'!F343)/'Price data'!F343</f>
        <v>4.5998160073596299E-3</v>
      </c>
      <c r="F341" s="7">
        <f>('Price data'!G342-'Price data'!G343)/'Price data'!G343</f>
        <v>1.2089810017271187E-2</v>
      </c>
      <c r="G341" s="7">
        <f>('Price data'!H342-'Price data'!H343)/'Price data'!H343</f>
        <v>1.6835016835016834E-3</v>
      </c>
      <c r="H341" s="7">
        <f>('Price data'!I342-'Price data'!I343)/'Price data'!I343</f>
        <v>4.6875000000000028E-2</v>
      </c>
      <c r="I341" s="7">
        <f>('Price data'!J342-'Price data'!J343)/'Price data'!J343</f>
        <v>2.2813688212927868E-2</v>
      </c>
      <c r="J341" s="7">
        <f>('Price data'!K342-'Price data'!K343)/'Price data'!K343</f>
        <v>1.1922503725782536E-2</v>
      </c>
      <c r="K341" s="7">
        <f>('Price data'!L342-'Price data'!L343)/'Price data'!L343</f>
        <v>5.6657223796034327E-3</v>
      </c>
      <c r="L341" s="7">
        <f>('Price data'!O342-'Price data'!O343)/'Price data'!O343</f>
        <v>7.4771150797651332E-3</v>
      </c>
      <c r="M341" s="7">
        <f>'Price data'!P342/100</f>
        <v>2.3099999999999999E-2</v>
      </c>
    </row>
    <row r="342" spans="1:13" x14ac:dyDescent="0.25">
      <c r="A342" s="1">
        <v>44193</v>
      </c>
      <c r="B342" s="7">
        <f>('Price data'!C343-'Price data'!C344)/'Price data'!C344</f>
        <v>5.6105610561056223E-2</v>
      </c>
      <c r="C342" s="7">
        <f>('Price data'!D343-'Price data'!D344)/'Price data'!D344</f>
        <v>1.9631901840490889E-2</v>
      </c>
      <c r="D342" s="7">
        <f>('Price data'!E343-'Price data'!E344)/'Price data'!E344</f>
        <v>1.1415525114155127E-3</v>
      </c>
      <c r="E342" s="7">
        <f>('Price data'!F343-'Price data'!F344)/'Price data'!F344</f>
        <v>-2.7522935779815509E-3</v>
      </c>
      <c r="F342" s="7">
        <f>('Price data'!G343-'Price data'!G344)/'Price data'!G344</f>
        <v>5.2083333333334952E-3</v>
      </c>
      <c r="G342" s="7">
        <f>('Price data'!H343-'Price data'!H344)/'Price data'!H344</f>
        <v>5.076142131979695E-3</v>
      </c>
      <c r="H342" s="7">
        <f>('Price data'!I343-'Price data'!I344)/'Price data'!I344</f>
        <v>3.3925686591276268E-2</v>
      </c>
      <c r="I342" s="7">
        <f>('Price data'!J343-'Price data'!J344)/'Price data'!J344</f>
        <v>6.9105691056910584E-2</v>
      </c>
      <c r="J342" s="7">
        <f>('Price data'!K343-'Price data'!K344)/'Price data'!K344</f>
        <v>9.0225563909773869E-3</v>
      </c>
      <c r="K342" s="7">
        <f>('Price data'!L343-'Price data'!L344)/'Price data'!L344</f>
        <v>0</v>
      </c>
      <c r="L342" s="7">
        <f>('Price data'!O343-'Price data'!O344)/'Price data'!O344</f>
        <v>6.3720698622303663E-3</v>
      </c>
      <c r="M342" s="7">
        <f>'Price data'!P343/100</f>
        <v>2.3220000000000001E-2</v>
      </c>
    </row>
    <row r="343" spans="1:13" x14ac:dyDescent="0.25">
      <c r="A343" s="1">
        <v>44190</v>
      </c>
      <c r="B343" s="7">
        <f>('Price data'!C344-'Price data'!C345)/'Price data'!C345</f>
        <v>6.8783068783068738E-2</v>
      </c>
      <c r="C343" s="7">
        <f>('Price data'!D344-'Price data'!D345)/'Price data'!D345</f>
        <v>2.0025031289111234E-2</v>
      </c>
      <c r="D343" s="7">
        <f>('Price data'!E344-'Price data'!E345)/'Price data'!E345</f>
        <v>1.5063731170335871E-2</v>
      </c>
      <c r="E343" s="7">
        <f>('Price data'!F344-'Price data'!F345)/'Price data'!F345</f>
        <v>2.7598896044157221E-3</v>
      </c>
      <c r="F343" s="7">
        <f>('Price data'!G344-'Price data'!G345)/'Price data'!G345</f>
        <v>1.0526315789473561E-2</v>
      </c>
      <c r="G343" s="7">
        <f>('Price data'!H344-'Price data'!H345)/'Price data'!H345</f>
        <v>5.7245080500894455E-2</v>
      </c>
      <c r="H343" s="7">
        <f>('Price data'!I344-'Price data'!I345)/'Price data'!I345</f>
        <v>5.9931506849315058E-2</v>
      </c>
      <c r="I343" s="7">
        <f>('Price data'!J344-'Price data'!J345)/'Price data'!J345</f>
        <v>1.6528925619834586E-2</v>
      </c>
      <c r="J343" s="7">
        <f>('Price data'!K344-'Price data'!K345)/'Price data'!K345</f>
        <v>7.5757575757575274E-3</v>
      </c>
      <c r="K343" s="7">
        <f>('Price data'!L344-'Price data'!L345)/'Price data'!L345</f>
        <v>1.8921475875117854E-3</v>
      </c>
      <c r="L343" s="7">
        <f>('Price data'!O344-'Price data'!O345)/'Price data'!O345</f>
        <v>1.583108513189457E-2</v>
      </c>
      <c r="M343" s="7">
        <f>'Price data'!P344/100</f>
        <v>2.307E-2</v>
      </c>
    </row>
    <row r="344" spans="1:13" x14ac:dyDescent="0.25">
      <c r="A344" s="1">
        <v>44189</v>
      </c>
      <c r="B344" s="7">
        <f>('Price data'!C345-'Price data'!C346)/'Price data'!C346</f>
        <v>-1.5625000000000031E-2</v>
      </c>
      <c r="C344" s="7">
        <f>('Price data'!D345-'Price data'!D346)/'Price data'!D346</f>
        <v>-1.2500000000001212E-3</v>
      </c>
      <c r="D344" s="7">
        <f>('Price data'!E345-'Price data'!E346)/'Price data'!E346</f>
        <v>-1.2585812356979267E-2</v>
      </c>
      <c r="E344" s="7">
        <f>('Price data'!F345-'Price data'!F346)/'Price data'!F346</f>
        <v>-1.3611615245008989E-2</v>
      </c>
      <c r="F344" s="7">
        <f>('Price data'!G345-'Price data'!G346)/'Price data'!G346</f>
        <v>-8.6956521739130661E-3</v>
      </c>
      <c r="G344" s="7">
        <f>('Price data'!H345-'Price data'!H346)/'Price data'!H346</f>
        <v>-2.6132404181184669E-2</v>
      </c>
      <c r="H344" s="7">
        <f>('Price data'!I345-'Price data'!I346)/'Price data'!I346</f>
        <v>-3.4129692832764106E-3</v>
      </c>
      <c r="I344" s="7">
        <f>('Price data'!J345-'Price data'!J346)/'Price data'!J346</f>
        <v>-2.4193548387096742E-2</v>
      </c>
      <c r="J344" s="7">
        <f>('Price data'!K345-'Price data'!K346)/'Price data'!K346</f>
        <v>-1.4925373134328264E-2</v>
      </c>
      <c r="K344" s="7">
        <f>('Price data'!L345-'Price data'!L346)/'Price data'!L346</f>
        <v>0</v>
      </c>
      <c r="L344" s="7">
        <f>('Price data'!O345-'Price data'!O346)/'Price data'!O346</f>
        <v>-1.0547780146445553E-2</v>
      </c>
      <c r="M344" s="7">
        <f>'Price data'!P345/100</f>
        <v>2.2839999999999999E-2</v>
      </c>
    </row>
    <row r="345" spans="1:13" x14ac:dyDescent="0.25">
      <c r="A345" s="1">
        <v>44188</v>
      </c>
      <c r="B345" s="7">
        <f>('Price data'!C346-'Price data'!C347)/'Price data'!C347</f>
        <v>-2.7027027027026904E-2</v>
      </c>
      <c r="C345" s="7">
        <f>('Price data'!D346-'Price data'!D347)/'Price data'!D347</f>
        <v>1.6518424396442286E-2</v>
      </c>
      <c r="D345" s="7">
        <f>('Price data'!E346-'Price data'!E347)/'Price data'!E347</f>
        <v>5.7537399309550577E-3</v>
      </c>
      <c r="E345" s="7">
        <f>('Price data'!F346-'Price data'!F347)/'Price data'!F347</f>
        <v>2.72975432211091E-3</v>
      </c>
      <c r="F345" s="7">
        <f>('Price data'!G346-'Price data'!G347)/'Price data'!G347</f>
        <v>-1.0327022375215171E-2</v>
      </c>
      <c r="G345" s="7">
        <f>('Price data'!H346-'Price data'!H347)/'Price data'!H347</f>
        <v>-1.7123287671232876E-2</v>
      </c>
      <c r="H345" s="7">
        <f>('Price data'!I346-'Price data'!I347)/'Price data'!I347</f>
        <v>2.9876977152899799E-2</v>
      </c>
      <c r="I345" s="7">
        <f>('Price data'!J346-'Price data'!J347)/'Price data'!J347</f>
        <v>1.6393442622950848E-2</v>
      </c>
      <c r="J345" s="7">
        <f>('Price data'!K346-'Price data'!K347)/'Price data'!K347</f>
        <v>4.497751124437753E-3</v>
      </c>
      <c r="K345" s="7">
        <f>('Price data'!L346-'Price data'!L347)/'Price data'!L347</f>
        <v>0</v>
      </c>
      <c r="L345" s="7">
        <f>('Price data'!O346-'Price data'!O347)/'Price data'!O347</f>
        <v>-4.1995477410124646E-3</v>
      </c>
      <c r="M345" s="7">
        <f>'Price data'!P346/100</f>
        <v>2.3019999999999999E-2</v>
      </c>
    </row>
    <row r="346" spans="1:13" x14ac:dyDescent="0.25">
      <c r="A346" s="1">
        <v>44187</v>
      </c>
      <c r="B346" s="7">
        <f>('Price data'!C347-'Price data'!C348)/'Price data'!C348</f>
        <v>3.3158813263525183E-2</v>
      </c>
      <c r="C346" s="7">
        <f>('Price data'!D347-'Price data'!D348)/'Price data'!D348</f>
        <v>2.075226977950723E-2</v>
      </c>
      <c r="D346" s="7">
        <f>('Price data'!E347-'Price data'!E348)/'Price data'!E348</f>
        <v>-2.2962112514351069E-3</v>
      </c>
      <c r="E346" s="7">
        <f>('Price data'!F347-'Price data'!F348)/'Price data'!F348</f>
        <v>-9.909909909909911E-3</v>
      </c>
      <c r="F346" s="7">
        <f>('Price data'!G347-'Price data'!G348)/'Price data'!G348</f>
        <v>1.0434782608695679E-2</v>
      </c>
      <c r="G346" s="7">
        <f>('Price data'!H347-'Price data'!H348)/'Price data'!H348</f>
        <v>-6.8027210884353739E-3</v>
      </c>
      <c r="H346" s="7">
        <f>('Price data'!I347-'Price data'!I348)/'Price data'!I348</f>
        <v>-3.5026269702276296E-3</v>
      </c>
      <c r="I346" s="7">
        <f>('Price data'!J347-'Price data'!J348)/'Price data'!J348</f>
        <v>1.6666666666666698E-2</v>
      </c>
      <c r="J346" s="7">
        <f>('Price data'!K347-'Price data'!K348)/'Price data'!K348</f>
        <v>6.0331825037707012E-3</v>
      </c>
      <c r="K346" s="7">
        <f>('Price data'!L347-'Price data'!L348)/'Price data'!L348</f>
        <v>-6.5789473684209889E-3</v>
      </c>
      <c r="L346" s="7">
        <f>('Price data'!O347-'Price data'!O348)/'Price data'!O348</f>
        <v>2.1922521922523018E-3</v>
      </c>
      <c r="M346" s="7">
        <f>'Price data'!P347/100</f>
        <v>2.2930000000000002E-2</v>
      </c>
    </row>
    <row r="347" spans="1:13" x14ac:dyDescent="0.25">
      <c r="A347" s="1">
        <v>44186</v>
      </c>
      <c r="B347" s="7">
        <f>('Price data'!C348-'Price data'!C349)/'Price data'!C349</f>
        <v>6.9029850746268592E-2</v>
      </c>
      <c r="C347" s="7">
        <f>('Price data'!D348-'Price data'!D349)/'Price data'!D349</f>
        <v>-1.2953367875647649E-3</v>
      </c>
      <c r="D347" s="7">
        <f>('Price data'!E348-'Price data'!E349)/'Price data'!E349</f>
        <v>2.1101992966002337E-2</v>
      </c>
      <c r="E347" s="7">
        <f>('Price data'!F348-'Price data'!F349)/'Price data'!F349</f>
        <v>5.4347826086955904E-3</v>
      </c>
      <c r="F347" s="7">
        <f>('Price data'!G348-'Price data'!G349)/'Price data'!G349</f>
        <v>1.0544815465729225E-2</v>
      </c>
      <c r="G347" s="7">
        <f>('Price data'!H348-'Price data'!H349)/'Price data'!H349</f>
        <v>6.8493150684931503E-3</v>
      </c>
      <c r="H347" s="7">
        <f>('Price data'!I348-'Price data'!I349)/'Price data'!I349</f>
        <v>0</v>
      </c>
      <c r="I347" s="7">
        <f>('Price data'!J348-'Price data'!J349)/'Price data'!J349</f>
        <v>0</v>
      </c>
      <c r="J347" s="7">
        <f>('Price data'!K348-'Price data'!K349)/'Price data'!K349</f>
        <v>4.5454545454545166E-3</v>
      </c>
      <c r="K347" s="7">
        <f>('Price data'!L348-'Price data'!L349)/'Price data'!L349</f>
        <v>1.6236867239732614E-2</v>
      </c>
      <c r="L347" s="7">
        <f>('Price data'!O348-'Price data'!O349)/'Price data'!O349</f>
        <v>1.275926030015166E-2</v>
      </c>
      <c r="M347" s="7">
        <f>'Price data'!P348/100</f>
        <v>2.3370000000000002E-2</v>
      </c>
    </row>
    <row r="348" spans="1:13" x14ac:dyDescent="0.25">
      <c r="A348" s="1">
        <v>44183</v>
      </c>
      <c r="B348" s="7">
        <f>('Price data'!C349-'Price data'!C350)/'Price data'!C350</f>
        <v>6.9860279441117681E-2</v>
      </c>
      <c r="C348" s="7">
        <f>('Price data'!D349-'Price data'!D350)/'Price data'!D350</f>
        <v>2.5232403718459456E-2</v>
      </c>
      <c r="D348" s="7">
        <f>('Price data'!E349-'Price data'!E350)/'Price data'!E350</f>
        <v>7.0838252656434831E-3</v>
      </c>
      <c r="E348" s="7">
        <f>('Price data'!F349-'Price data'!F350)/'Price data'!F350</f>
        <v>0</v>
      </c>
      <c r="F348" s="7">
        <f>('Price data'!G349-'Price data'!G350)/'Price data'!G350</f>
        <v>7.0796460176992841E-3</v>
      </c>
      <c r="G348" s="7">
        <f>('Price data'!H349-'Price data'!H350)/'Price data'!H350</f>
        <v>2.9982363315696647E-2</v>
      </c>
      <c r="H348" s="7">
        <f>('Price data'!I349-'Price data'!I350)/'Price data'!I350</f>
        <v>1.7543859649121953E-3</v>
      </c>
      <c r="I348" s="7">
        <f>('Price data'!J349-'Price data'!J350)/'Price data'!J350</f>
        <v>1.265822784810125E-2</v>
      </c>
      <c r="J348" s="7">
        <f>('Price data'!K349-'Price data'!K350)/'Price data'!K350</f>
        <v>0</v>
      </c>
      <c r="K348" s="7">
        <f>('Price data'!L349-'Price data'!L350)/'Price data'!L350</f>
        <v>0</v>
      </c>
      <c r="L348" s="7">
        <f>('Price data'!O349-'Price data'!O350)/'Price data'!O350</f>
        <v>1.4917710145754352E-2</v>
      </c>
      <c r="M348" s="7">
        <f>'Price data'!P349/100</f>
        <v>2.3300000000000001E-2</v>
      </c>
    </row>
    <row r="349" spans="1:13" x14ac:dyDescent="0.25">
      <c r="A349" s="1">
        <v>44182</v>
      </c>
      <c r="B349" s="7">
        <f>('Price data'!C350-'Price data'!C351)/'Price data'!C351</f>
        <v>0</v>
      </c>
      <c r="C349" s="7">
        <f>('Price data'!D350-'Price data'!D351)/'Price data'!D351</f>
        <v>-2.9639175257731912E-2</v>
      </c>
      <c r="D349" s="7">
        <f>('Price data'!E350-'Price data'!E351)/'Price data'!E351</f>
        <v>-1.7401392111369048E-2</v>
      </c>
      <c r="E349" s="7">
        <f>('Price data'!F350-'Price data'!F351)/'Price data'!F351</f>
        <v>-1.0752688172043024E-2</v>
      </c>
      <c r="F349" s="7">
        <f>('Price data'!G350-'Price data'!G351)/'Price data'!G351</f>
        <v>-1.0507880910683038E-2</v>
      </c>
      <c r="G349" s="7">
        <f>('Price data'!H350-'Price data'!H351)/'Price data'!H351</f>
        <v>1.4311270125223614E-2</v>
      </c>
      <c r="H349" s="7">
        <f>('Price data'!I350-'Price data'!I351)/'Price data'!I351</f>
        <v>-2.7303754266211535E-2</v>
      </c>
      <c r="I349" s="7">
        <f>('Price data'!J350-'Price data'!J351)/'Price data'!J351</f>
        <v>1.2820512820512804E-2</v>
      </c>
      <c r="J349" s="7">
        <f>('Price data'!K350-'Price data'!K351)/'Price data'!K351</f>
        <v>-1.6393442622950716E-2</v>
      </c>
      <c r="K349" s="7">
        <f>('Price data'!L350-'Price data'!L351)/'Price data'!L351</f>
        <v>-2.1495327102803812E-2</v>
      </c>
      <c r="L349" s="7">
        <f>('Price data'!O350-'Price data'!O351)/'Price data'!O351</f>
        <v>-1.4264426095839723E-2</v>
      </c>
      <c r="M349" s="7">
        <f>'Price data'!P350/100</f>
        <v>2.315E-2</v>
      </c>
    </row>
    <row r="350" spans="1:13" x14ac:dyDescent="0.25">
      <c r="A350" s="1">
        <v>44181</v>
      </c>
      <c r="B350" s="7">
        <f>('Price data'!C351-'Price data'!C352)/'Price data'!C352</f>
        <v>-1.7647058823529238E-2</v>
      </c>
      <c r="C350" s="7">
        <f>('Price data'!D351-'Price data'!D352)/'Price data'!D352</f>
        <v>5.1813471502590597E-3</v>
      </c>
      <c r="D350" s="7">
        <f>('Price data'!E351-'Price data'!E352)/'Price data'!E352</f>
        <v>2.3255813953489226E-3</v>
      </c>
      <c r="E350" s="7">
        <f>('Price data'!F351-'Price data'!F352)/'Price data'!F352</f>
        <v>3.5971223021584605E-3</v>
      </c>
      <c r="F350" s="7">
        <f>('Price data'!G351-'Price data'!G352)/'Price data'!G352</f>
        <v>7.0546737213404058E-3</v>
      </c>
      <c r="G350" s="7">
        <f>('Price data'!H351-'Price data'!H352)/'Price data'!H352</f>
        <v>6.8833652007648183E-2</v>
      </c>
      <c r="H350" s="7">
        <f>('Price data'!I351-'Price data'!I352)/'Price data'!I352</f>
        <v>6.8728522336770227E-3</v>
      </c>
      <c r="I350" s="7">
        <f>('Price data'!J351-'Price data'!J352)/'Price data'!J352</f>
        <v>4.2918454935622794E-3</v>
      </c>
      <c r="J350" s="7">
        <f>('Price data'!K351-'Price data'!K352)/'Price data'!K352</f>
        <v>2.4427480916030583E-2</v>
      </c>
      <c r="K350" s="7">
        <f>('Price data'!L351-'Price data'!L352)/'Price data'!L352</f>
        <v>0</v>
      </c>
      <c r="L350" s="7">
        <f>('Price data'!O351-'Price data'!O352)/'Price data'!O352</f>
        <v>1.1106162403934564E-2</v>
      </c>
      <c r="M350" s="7">
        <f>'Price data'!P351/100</f>
        <v>2.3220000000000001E-2</v>
      </c>
    </row>
    <row r="351" spans="1:13" x14ac:dyDescent="0.25">
      <c r="A351" s="1">
        <v>44180</v>
      </c>
      <c r="B351" s="7">
        <f>('Price data'!C352-'Price data'!C353)/'Price data'!C353</f>
        <v>1.3916500994035816E-2</v>
      </c>
      <c r="C351" s="7">
        <f>('Price data'!D352-'Price data'!D353)/'Price data'!D353</f>
        <v>-1.6560509554140228E-2</v>
      </c>
      <c r="D351" s="7">
        <f>('Price data'!E352-'Price data'!E353)/'Price data'!E353</f>
        <v>-1.1494252873563203E-2</v>
      </c>
      <c r="E351" s="7">
        <f>('Price data'!F352-'Price data'!F353)/'Price data'!F353</f>
        <v>-1.9400352733686073E-2</v>
      </c>
      <c r="F351" s="7">
        <f>('Price data'!G352-'Price data'!G353)/'Price data'!G353</f>
        <v>-8.7412587412589119E-3</v>
      </c>
      <c r="G351" s="7">
        <f>('Price data'!H352-'Price data'!H353)/'Price data'!H353</f>
        <v>-1.9083969465648854E-3</v>
      </c>
      <c r="H351" s="7">
        <f>('Price data'!I352-'Price data'!I353)/'Price data'!I353</f>
        <v>-6.8259385665529471E-3</v>
      </c>
      <c r="I351" s="7">
        <f>('Price data'!J352-'Price data'!J353)/'Price data'!J353</f>
        <v>-2.1008403361344616E-2</v>
      </c>
      <c r="J351" s="7">
        <f>('Price data'!K352-'Price data'!K353)/'Price data'!K353</f>
        <v>1.70807453416148E-2</v>
      </c>
      <c r="K351" s="7">
        <f>('Price data'!L352-'Price data'!L353)/'Price data'!L353</f>
        <v>-1.7447199265381085E-2</v>
      </c>
      <c r="L351" s="7">
        <f>('Price data'!O352-'Price data'!O353)/'Price data'!O353</f>
        <v>-8.2887725662302413E-3</v>
      </c>
      <c r="M351" s="7">
        <f>'Price data'!P352/100</f>
        <v>2.2959999999999998E-2</v>
      </c>
    </row>
    <row r="352" spans="1:13" x14ac:dyDescent="0.25">
      <c r="A352" s="1">
        <v>44179</v>
      </c>
      <c r="B352" s="7">
        <f>('Price data'!C353-'Price data'!C354)/'Price data'!C354</f>
        <v>6.7940552016985165E-2</v>
      </c>
      <c r="C352" s="7">
        <f>('Price data'!D353-'Price data'!D354)/'Price data'!D354</f>
        <v>1.1597938144330007E-2</v>
      </c>
      <c r="D352" s="7">
        <f>('Price data'!E353-'Price data'!E354)/'Price data'!E354</f>
        <v>2.3529411764705847E-2</v>
      </c>
      <c r="E352" s="7">
        <f>('Price data'!F353-'Price data'!F354)/'Price data'!F354</f>
        <v>7.1047957371223863E-3</v>
      </c>
      <c r="F352" s="7">
        <f>('Price data'!G353-'Price data'!G354)/'Price data'!G354</f>
        <v>3.5087719298247202E-3</v>
      </c>
      <c r="G352" s="7">
        <f>('Price data'!H353-'Price data'!H354)/'Price data'!H354</f>
        <v>2.1442495126705652E-2</v>
      </c>
      <c r="H352" s="7">
        <f>('Price data'!I353-'Price data'!I354)/'Price data'!I354</f>
        <v>1.9130434782608664E-2</v>
      </c>
      <c r="I352" s="7">
        <f>('Price data'!J353-'Price data'!J354)/'Price data'!J354</f>
        <v>2.1459227467811239E-2</v>
      </c>
      <c r="J352" s="7">
        <f>('Price data'!K353-'Price data'!K354)/'Price data'!K354</f>
        <v>7.8247261345852394E-3</v>
      </c>
      <c r="K352" s="7">
        <f>('Price data'!L353-'Price data'!L354)/'Price data'!L354</f>
        <v>1.9662921348314568E-2</v>
      </c>
      <c r="L352" s="7">
        <f>('Price data'!O353-'Price data'!O354)/'Price data'!O354</f>
        <v>1.7333358828253358E-2</v>
      </c>
      <c r="M352" s="7">
        <f>'Price data'!P353/100</f>
        <v>2.3460000000000002E-2</v>
      </c>
    </row>
    <row r="353" spans="1:13" x14ac:dyDescent="0.25">
      <c r="A353" s="1">
        <v>44176</v>
      </c>
      <c r="B353" s="7">
        <f>('Price data'!C354-'Price data'!C355)/'Price data'!C355</f>
        <v>3.2894736842105213E-2</v>
      </c>
      <c r="C353" s="7">
        <f>('Price data'!D354-'Price data'!D355)/'Price data'!D355</f>
        <v>3.1914893617021094E-2</v>
      </c>
      <c r="D353" s="7">
        <f>('Price data'!E354-'Price data'!E355)/'Price data'!E355</f>
        <v>1.6746411483253749E-2</v>
      </c>
      <c r="E353" s="7">
        <f>('Price data'!F354-'Price data'!F355)/'Price data'!F355</f>
        <v>5.3571428571429318E-3</v>
      </c>
      <c r="F353" s="7">
        <f>('Price data'!G354-'Price data'!G355)/'Price data'!G355</f>
        <v>8.8495575221239162E-3</v>
      </c>
      <c r="G353" s="7">
        <f>('Price data'!H354-'Price data'!H355)/'Price data'!H355</f>
        <v>1.383399209486166E-2</v>
      </c>
      <c r="H353" s="7">
        <f>('Price data'!I354-'Price data'!I355)/'Price data'!I355</f>
        <v>1.4109347442680741E-2</v>
      </c>
      <c r="I353" s="7">
        <f>('Price data'!J354-'Price data'!J355)/'Price data'!J355</f>
        <v>3.0973451327433645E-2</v>
      </c>
      <c r="J353" s="7">
        <f>('Price data'!K354-'Price data'!K355)/'Price data'!K355</f>
        <v>0</v>
      </c>
      <c r="K353" s="7">
        <f>('Price data'!L354-'Price data'!L355)/'Price data'!L355</f>
        <v>1.8112488083889419E-2</v>
      </c>
      <c r="L353" s="7">
        <f>('Price data'!O354-'Price data'!O355)/'Price data'!O355</f>
        <v>1.4598752558419215E-2</v>
      </c>
      <c r="M353" s="7">
        <f>'Price data'!P354/100</f>
        <v>2.3709999999999998E-2</v>
      </c>
    </row>
    <row r="354" spans="1:13" x14ac:dyDescent="0.25">
      <c r="A354" s="1">
        <v>44175</v>
      </c>
      <c r="B354" s="7">
        <f>('Price data'!C355-'Price data'!C356)/'Price data'!C356</f>
        <v>4.4052863436122242E-3</v>
      </c>
      <c r="C354" s="7">
        <f>('Price data'!D355-'Price data'!D356)/'Price data'!D356</f>
        <v>-2.3376623376623339E-2</v>
      </c>
      <c r="D354" s="7">
        <f>('Price data'!E355-'Price data'!E356)/'Price data'!E356</f>
        <v>-1.6470588235294275E-2</v>
      </c>
      <c r="E354" s="7">
        <f>('Price data'!F355-'Price data'!F356)/'Price data'!F356</f>
        <v>2.0966271649954439E-2</v>
      </c>
      <c r="F354" s="7">
        <f>('Price data'!G355-'Price data'!G356)/'Price data'!G356</f>
        <v>-1.7391304347826132E-2</v>
      </c>
      <c r="G354" s="7">
        <f>('Price data'!H355-'Price data'!H356)/'Price data'!H356</f>
        <v>-1.7475728155339806E-2</v>
      </c>
      <c r="H354" s="7">
        <f>('Price data'!I355-'Price data'!I356)/'Price data'!I356</f>
        <v>-2.0725388601036156E-2</v>
      </c>
      <c r="I354" s="7">
        <f>('Price data'!J355-'Price data'!J356)/'Price data'!J356</f>
        <v>-8.7719298245615002E-3</v>
      </c>
      <c r="J354" s="7">
        <f>('Price data'!K355-'Price data'!K356)/'Price data'!K356</f>
        <v>1.7515923566879081E-2</v>
      </c>
      <c r="K354" s="7">
        <f>('Price data'!L355-'Price data'!L356)/'Price data'!L356</f>
        <v>-1.0377358490566046E-2</v>
      </c>
      <c r="L354" s="7">
        <f>('Price data'!O355-'Price data'!O356)/'Price data'!O356</f>
        <v>-7.9104635608634403E-3</v>
      </c>
      <c r="M354" s="7">
        <f>'Price data'!P355/100</f>
        <v>2.3390000000000001E-2</v>
      </c>
    </row>
    <row r="355" spans="1:13" x14ac:dyDescent="0.25">
      <c r="A355" s="1">
        <v>44174</v>
      </c>
      <c r="B355" s="7">
        <f>('Price data'!C356-'Price data'!C357)/'Price data'!C357</f>
        <v>3.6529680365296878E-2</v>
      </c>
      <c r="C355" s="7">
        <f>('Price data'!D356-'Price data'!D357)/'Price data'!D357</f>
        <v>2.6041666666667914E-3</v>
      </c>
      <c r="D355" s="7">
        <f>('Price data'!E356-'Price data'!E357)/'Price data'!E357</f>
        <v>7.1090047393366418E-3</v>
      </c>
      <c r="E355" s="7">
        <f>('Price data'!F356-'Price data'!F357)/'Price data'!F357</f>
        <v>4.5787545787546432E-3</v>
      </c>
      <c r="F355" s="7">
        <f>('Price data'!G356-'Price data'!G357)/'Price data'!G357</f>
        <v>2.313167259786483E-2</v>
      </c>
      <c r="G355" s="7">
        <f>('Price data'!H356-'Price data'!H357)/'Price data'!H357</f>
        <v>0.03</v>
      </c>
      <c r="H355" s="7">
        <f>('Price data'!I356-'Price data'!I357)/'Price data'!I357</f>
        <v>5.2083333333332081E-3</v>
      </c>
      <c r="I355" s="7">
        <f>('Price data'!J356-'Price data'!J357)/'Price data'!J357</f>
        <v>4.4052863436123838E-3</v>
      </c>
      <c r="J355" s="7">
        <f>('Price data'!K356-'Price data'!K357)/'Price data'!K357</f>
        <v>3.6303630363036292E-2</v>
      </c>
      <c r="K355" s="7">
        <f>('Price data'!L356-'Price data'!L357)/'Price data'!L357</f>
        <v>9.5238095238096322E-3</v>
      </c>
      <c r="L355" s="7">
        <f>('Price data'!O356-'Price data'!O357)/'Price data'!O357</f>
        <v>9.5894137535706414E-3</v>
      </c>
      <c r="M355" s="7">
        <f>'Price data'!P356/100</f>
        <v>2.392E-2</v>
      </c>
    </row>
    <row r="356" spans="1:13" x14ac:dyDescent="0.25">
      <c r="A356" s="1">
        <v>44173</v>
      </c>
      <c r="B356" s="7">
        <f>('Price data'!C357-'Price data'!C358)/'Price data'!C358</f>
        <v>6.5693430656934448E-2</v>
      </c>
      <c r="C356" s="7">
        <f>('Price data'!D357-'Price data'!D358)/'Price data'!D358</f>
        <v>5.2356020942408293E-3</v>
      </c>
      <c r="D356" s="7">
        <f>('Price data'!E357-'Price data'!E358)/'Price data'!E358</f>
        <v>-3.5419126328217979E-3</v>
      </c>
      <c r="E356" s="7">
        <f>('Price data'!F357-'Price data'!F358)/'Price data'!F358</f>
        <v>-7.2727272727273742E-3</v>
      </c>
      <c r="F356" s="7">
        <f>('Price data'!G357-'Price data'!G358)/'Price data'!G358</f>
        <v>8.9766606822262347E-3</v>
      </c>
      <c r="G356" s="7">
        <f>('Price data'!H357-'Price data'!H358)/'Price data'!H358</f>
        <v>-1.996007984031936E-3</v>
      </c>
      <c r="H356" s="7">
        <f>('Price data'!I357-'Price data'!I358)/'Price data'!I358</f>
        <v>2.8571428571428633E-2</v>
      </c>
      <c r="I356" s="7">
        <f>('Price data'!J357-'Price data'!J358)/'Price data'!J358</f>
        <v>-8.7336244541485683E-3</v>
      </c>
      <c r="J356" s="7">
        <f>('Price data'!K357-'Price data'!K358)/'Price data'!K358</f>
        <v>1.6528925619834606E-3</v>
      </c>
      <c r="K356" s="7">
        <f>('Price data'!L357-'Price data'!L358)/'Price data'!L358</f>
        <v>-7.5614366729678572E-3</v>
      </c>
      <c r="L356" s="7">
        <f>('Price data'!O357-'Price data'!O358)/'Price data'!O358</f>
        <v>-6.9904269985827613E-4</v>
      </c>
      <c r="M356" s="7">
        <f>'Price data'!P357/100</f>
        <v>2.3849999999999996E-2</v>
      </c>
    </row>
    <row r="357" spans="1:13" x14ac:dyDescent="0.25">
      <c r="A357" s="1">
        <v>44172</v>
      </c>
      <c r="B357" s="7">
        <f>('Price data'!C358-'Price data'!C359)/'Price data'!C359</f>
        <v>2.4937655860348906E-2</v>
      </c>
      <c r="C357" s="7">
        <f>('Price data'!D358-'Price data'!D359)/'Price data'!D359</f>
        <v>3.3829499323409958E-2</v>
      </c>
      <c r="D357" s="7">
        <f>('Price data'!E358-'Price data'!E359)/'Price data'!E359</f>
        <v>-2.3557126030624006E-3</v>
      </c>
      <c r="E357" s="7">
        <f>('Price data'!F358-'Price data'!F359)/'Price data'!F359</f>
        <v>9.1743119266056335E-3</v>
      </c>
      <c r="F357" s="7">
        <f>('Price data'!G358-'Price data'!G359)/'Price data'!G359</f>
        <v>0</v>
      </c>
      <c r="G357" s="7">
        <f>('Price data'!H358-'Price data'!H359)/'Price data'!H359</f>
        <v>1.0080645161290322E-2</v>
      </c>
      <c r="H357" s="7">
        <f>('Price data'!I358-'Price data'!I359)/'Price data'!I359</f>
        <v>1.0830324909747299E-2</v>
      </c>
      <c r="I357" s="7">
        <f>('Price data'!J358-'Price data'!J359)/'Price data'!J359</f>
        <v>-8.6580086580085938E-3</v>
      </c>
      <c r="J357" s="7">
        <f>('Price data'!K358-'Price data'!K359)/'Price data'!K359</f>
        <v>1.6556291390728373E-3</v>
      </c>
      <c r="K357" s="7">
        <f>('Price data'!L358-'Price data'!L359)/'Price data'!L359</f>
        <v>0</v>
      </c>
      <c r="L357" s="7">
        <f>('Price data'!O358-'Price data'!O359)/'Price data'!O359</f>
        <v>8.3113882661602252E-3</v>
      </c>
      <c r="M357" s="7">
        <f>'Price data'!P358/100</f>
        <v>2.3610000000000003E-2</v>
      </c>
    </row>
    <row r="358" spans="1:13" x14ac:dyDescent="0.25">
      <c r="A358" s="1">
        <v>44169</v>
      </c>
      <c r="B358" s="7">
        <f>('Price data'!C359-'Price data'!C360)/'Price data'!C360</f>
        <v>-7.4257425742573074E-3</v>
      </c>
      <c r="C358" s="7">
        <f>('Price data'!D359-'Price data'!D360)/'Price data'!D360</f>
        <v>2.7137042062415151E-3</v>
      </c>
      <c r="D358" s="7">
        <f>('Price data'!E359-'Price data'!E360)/'Price data'!E360</f>
        <v>0</v>
      </c>
      <c r="E358" s="7">
        <f>('Price data'!F359-'Price data'!F360)/'Price data'!F360</f>
        <v>-4.5662100456621644E-3</v>
      </c>
      <c r="F358" s="7">
        <f>('Price data'!G359-'Price data'!G360)/'Price data'!G360</f>
        <v>1.7985611510789876E-3</v>
      </c>
      <c r="G358" s="7">
        <f>('Price data'!H359-'Price data'!H360)/'Price data'!H360</f>
        <v>-8.0000000000000002E-3</v>
      </c>
      <c r="H358" s="7">
        <f>('Price data'!I359-'Price data'!I360)/'Price data'!I360</f>
        <v>-1.7730496453900763E-2</v>
      </c>
      <c r="I358" s="7">
        <f>('Price data'!J359-'Price data'!J360)/'Price data'!J360</f>
        <v>1.3157894736842089E-2</v>
      </c>
      <c r="J358" s="7">
        <f>('Price data'!K359-'Price data'!K360)/'Price data'!K360</f>
        <v>0</v>
      </c>
      <c r="K358" s="7">
        <f>('Price data'!L359-'Price data'!L360)/'Price data'!L360</f>
        <v>0</v>
      </c>
      <c r="L358" s="7">
        <f>('Price data'!O359-'Price data'!O360)/'Price data'!O360</f>
        <v>1.6571876838596339E-3</v>
      </c>
      <c r="M358" s="7">
        <f>'Price data'!P359/100</f>
        <v>2.3789999999999999E-2</v>
      </c>
    </row>
    <row r="359" spans="1:13" x14ac:dyDescent="0.25">
      <c r="A359" s="1">
        <v>44168</v>
      </c>
      <c r="B359" s="7">
        <f>('Price data'!C360-'Price data'!C361)/'Price data'!C361</f>
        <v>2.5380710659898394E-2</v>
      </c>
      <c r="C359" s="7">
        <f>('Price data'!D360-'Price data'!D361)/'Price data'!D361</f>
        <v>4.390934844192642E-2</v>
      </c>
      <c r="D359" s="7">
        <f>('Price data'!E360-'Price data'!E361)/'Price data'!E361</f>
        <v>-3.5211267605634537E-3</v>
      </c>
      <c r="E359" s="7">
        <f>('Price data'!F360-'Price data'!F361)/'Price data'!F361</f>
        <v>4.5871559633028167E-3</v>
      </c>
      <c r="F359" s="7">
        <f>('Price data'!G360-'Price data'!G361)/'Price data'!G361</f>
        <v>0</v>
      </c>
      <c r="G359" s="7">
        <f>('Price data'!H360-'Price data'!H361)/'Price data'!H361</f>
        <v>-3.9840637450199202E-3</v>
      </c>
      <c r="H359" s="7">
        <f>('Price data'!I360-'Price data'!I361)/'Price data'!I361</f>
        <v>1.0752688172043017E-2</v>
      </c>
      <c r="I359" s="7">
        <f>('Price data'!J360-'Price data'!J361)/'Price data'!J361</f>
        <v>5.5555555555555663E-2</v>
      </c>
      <c r="J359" s="7">
        <f>('Price data'!K360-'Price data'!K361)/'Price data'!K361</f>
        <v>-1.6528925619834606E-3</v>
      </c>
      <c r="K359" s="7">
        <f>('Price data'!L360-'Price data'!L361)/'Price data'!L361</f>
        <v>7.6190476190476121E-3</v>
      </c>
      <c r="L359" s="7">
        <f>('Price data'!O360-'Price data'!O361)/'Price data'!O361</f>
        <v>5.4026342771511006E-3</v>
      </c>
      <c r="M359" s="7">
        <f>'Price data'!P360/100</f>
        <v>2.3940000000000003E-2</v>
      </c>
    </row>
    <row r="360" spans="1:13" x14ac:dyDescent="0.25">
      <c r="A360" s="1">
        <v>44167</v>
      </c>
      <c r="B360" s="7">
        <f>('Price data'!C361-'Price data'!C362)/'Price data'!C362</f>
        <v>1.5463917525773087E-2</v>
      </c>
      <c r="C360" s="7">
        <f>('Price data'!D361-'Price data'!D362)/'Price data'!D362</f>
        <v>-8.4269662921348191E-3</v>
      </c>
      <c r="D360" s="7">
        <f>('Price data'!E361-'Price data'!E362)/'Price data'!E362</f>
        <v>2.2809123649459761E-2</v>
      </c>
      <c r="E360" s="7">
        <f>('Price data'!F361-'Price data'!F362)/'Price data'!F362</f>
        <v>-6.3810391978123045E-3</v>
      </c>
      <c r="F360" s="7">
        <f>('Price data'!G361-'Price data'!G362)/'Price data'!G362</f>
        <v>7.2463768115942212E-3</v>
      </c>
      <c r="G360" s="7">
        <f>('Price data'!H361-'Price data'!H362)/'Price data'!H362</f>
        <v>2.4489795918367346E-2</v>
      </c>
      <c r="H360" s="7">
        <f>('Price data'!I361-'Price data'!I362)/'Price data'!I362</f>
        <v>1.0869565217391311E-2</v>
      </c>
      <c r="I360" s="7">
        <f>('Price data'!J361-'Price data'!J362)/'Price data'!J362</f>
        <v>6.9306930693069146E-2</v>
      </c>
      <c r="J360" s="7">
        <f>('Price data'!K361-'Price data'!K362)/'Price data'!K362</f>
        <v>-1.6501650165016398E-3</v>
      </c>
      <c r="K360" s="7">
        <f>('Price data'!L361-'Price data'!L362)/'Price data'!L362</f>
        <v>0</v>
      </c>
      <c r="L360" s="7">
        <f>('Price data'!O361-'Price data'!O362)/'Price data'!O362</f>
        <v>5.4020835191848759E-3</v>
      </c>
      <c r="M360" s="7">
        <f>'Price data'!P361/100</f>
        <v>2.4199999999999999E-2</v>
      </c>
    </row>
    <row r="361" spans="1:13" x14ac:dyDescent="0.25">
      <c r="A361" s="1">
        <v>44166</v>
      </c>
      <c r="B361" s="7">
        <f>('Price data'!C362-'Price data'!C363)/'Price data'!C363</f>
        <v>7.7922077922080906E-3</v>
      </c>
      <c r="C361" s="7">
        <f>('Price data'!D362-'Price data'!D363)/'Price data'!D363</f>
        <v>2.8169014084507E-3</v>
      </c>
      <c r="D361" s="7">
        <f>('Price data'!E362-'Price data'!E363)/'Price data'!E363</f>
        <v>8.4745762711865794E-3</v>
      </c>
      <c r="E361" s="7">
        <f>('Price data'!F362-'Price data'!F363)/'Price data'!F363</f>
        <v>1.3863216266173664E-2</v>
      </c>
      <c r="F361" s="7">
        <f>('Price data'!G362-'Price data'!G363)/'Price data'!G363</f>
        <v>-3.6101083032491063E-3</v>
      </c>
      <c r="G361" s="7">
        <f>('Price data'!H362-'Price data'!H363)/'Price data'!H363</f>
        <v>1.6597510373443983E-2</v>
      </c>
      <c r="H361" s="7">
        <f>('Price data'!I362-'Price data'!I363)/'Price data'!I363</f>
        <v>3.6363636363637283E-3</v>
      </c>
      <c r="I361" s="7">
        <f>('Price data'!J362-'Price data'!J363)/'Price data'!J363</f>
        <v>0</v>
      </c>
      <c r="J361" s="7">
        <f>('Price data'!K362-'Price data'!K363)/'Price data'!K363</f>
        <v>0</v>
      </c>
      <c r="K361" s="7">
        <f>('Price data'!L362-'Price data'!L363)/'Price data'!L363</f>
        <v>1.0587102983638123E-2</v>
      </c>
      <c r="L361" s="7">
        <f>('Price data'!O362-'Price data'!O363)/'Price data'!O363</f>
        <v>5.7722215576025476E-3</v>
      </c>
      <c r="M361" s="7">
        <f>'Price data'!P362/100</f>
        <v>2.4199999999999999E-2</v>
      </c>
    </row>
    <row r="362" spans="1:13" x14ac:dyDescent="0.25">
      <c r="A362" s="1">
        <v>44165</v>
      </c>
      <c r="B362" s="7">
        <f>('Price data'!C363-'Price data'!C364)/'Price data'!C364</f>
        <v>-5.1679586563307608E-3</v>
      </c>
      <c r="C362" s="7">
        <f>('Price data'!D363-'Price data'!D364)/'Price data'!D364</f>
        <v>-2.0689655172413897E-2</v>
      </c>
      <c r="D362" s="7">
        <f>('Price data'!E363-'Price data'!E364)/'Price data'!E364</f>
        <v>-4.8192771084337978E-3</v>
      </c>
      <c r="E362" s="7">
        <f>('Price data'!F363-'Price data'!F364)/'Price data'!F364</f>
        <v>-1.4571948998178434E-2</v>
      </c>
      <c r="F362" s="7">
        <f>('Price data'!G363-'Price data'!G364)/'Price data'!G364</f>
        <v>-1.4234875444839742E-2</v>
      </c>
      <c r="G362" s="7">
        <f>('Price data'!H363-'Price data'!H364)/'Price data'!H364</f>
        <v>1.6877637130801686E-2</v>
      </c>
      <c r="H362" s="7">
        <f>('Price data'!I363-'Price data'!I364)/'Price data'!I364</f>
        <v>-1.433691756272411E-2</v>
      </c>
      <c r="I362" s="7">
        <f>('Price data'!J363-'Price data'!J364)/'Price data'!J364</f>
        <v>-1.4634146341463395E-2</v>
      </c>
      <c r="J362" s="7">
        <f>('Price data'!K363-'Price data'!K364)/'Price data'!K364</f>
        <v>-4.9261083743844195E-3</v>
      </c>
      <c r="K362" s="7">
        <f>('Price data'!L363-'Price data'!L364)/'Price data'!L364</f>
        <v>-1.2357414448669172E-2</v>
      </c>
      <c r="L362" s="7">
        <f>('Price data'!O363-'Price data'!O364)/'Price data'!O364</f>
        <v>-7.067767416998264E-3</v>
      </c>
      <c r="M362" s="7">
        <f>'Price data'!P363/100</f>
        <v>2.4209999999999999E-2</v>
      </c>
    </row>
    <row r="363" spans="1:13" x14ac:dyDescent="0.25">
      <c r="A363" s="1">
        <v>44162</v>
      </c>
      <c r="B363" s="7">
        <f>('Price data'!C364-'Price data'!C365)/'Price data'!C365</f>
        <v>1.0443864229764751E-2</v>
      </c>
      <c r="C363" s="7">
        <f>('Price data'!D364-'Price data'!D365)/'Price data'!D365</f>
        <v>3.2763532763532853E-2</v>
      </c>
      <c r="D363" s="7">
        <f>('Price data'!E364-'Price data'!E365)/'Price data'!E365</f>
        <v>3.6275695284160377E-3</v>
      </c>
      <c r="E363" s="7">
        <f>('Price data'!F364-'Price data'!F365)/'Price data'!F365</f>
        <v>-9.0991810737034939E-4</v>
      </c>
      <c r="F363" s="7">
        <f>('Price data'!G364-'Price data'!G365)/'Price data'!G365</f>
        <v>8.9766606822262347E-3</v>
      </c>
      <c r="G363" s="7">
        <f>('Price data'!H364-'Price data'!H365)/'Price data'!H365</f>
        <v>4.2372881355932203E-3</v>
      </c>
      <c r="H363" s="7">
        <f>('Price data'!I364-'Price data'!I365)/'Price data'!I365</f>
        <v>2.197802197802199E-2</v>
      </c>
      <c r="I363" s="7">
        <f>('Price data'!J364-'Price data'!J365)/'Price data'!J365</f>
        <v>3.7449392712550683E-2</v>
      </c>
      <c r="J363" s="7">
        <f>('Price data'!K364-'Price data'!K365)/'Price data'!K365</f>
        <v>-1.6393442622948573E-3</v>
      </c>
      <c r="K363" s="7">
        <f>('Price data'!L364-'Price data'!L365)/'Price data'!L365</f>
        <v>-8.4825636192271941E-3</v>
      </c>
      <c r="L363" s="7">
        <f>('Price data'!O364-'Price data'!O365)/'Price data'!O365</f>
        <v>4.224778074892889E-3</v>
      </c>
      <c r="M363" s="7">
        <f>'Price data'!P364/100</f>
        <v>2.4340000000000001E-2</v>
      </c>
    </row>
    <row r="364" spans="1:13" x14ac:dyDescent="0.25">
      <c r="A364" s="1">
        <v>44161</v>
      </c>
      <c r="B364" s="7">
        <f>('Price data'!C365-'Price data'!C366)/'Price data'!C366</f>
        <v>-2.6041666666663907E-3</v>
      </c>
      <c r="C364" s="7">
        <f>('Price data'!D365-'Price data'!D366)/'Price data'!D366</f>
        <v>-1.4044943820224698E-2</v>
      </c>
      <c r="D364" s="7">
        <f>('Price data'!E365-'Price data'!E366)/'Price data'!E366</f>
        <v>-9.5808383233533037E-3</v>
      </c>
      <c r="E364" s="7">
        <f>('Price data'!F365-'Price data'!F366)/'Price data'!F366</f>
        <v>-5.4298642533936042E-3</v>
      </c>
      <c r="F364" s="7">
        <f>('Price data'!G365-'Price data'!G366)/'Price data'!G366</f>
        <v>9.0579710144926221E-3</v>
      </c>
      <c r="G364" s="7">
        <f>('Price data'!H365-'Price data'!H366)/'Price data'!H366</f>
        <v>0</v>
      </c>
      <c r="H364" s="7">
        <f>('Price data'!I365-'Price data'!I366)/'Price data'!I366</f>
        <v>-1.0869565217391311E-2</v>
      </c>
      <c r="I364" s="7">
        <f>('Price data'!J365-'Price data'!J366)/'Price data'!J366</f>
        <v>2.0283975659229811E-3</v>
      </c>
      <c r="J364" s="7">
        <f>('Price data'!K365-'Price data'!K366)/'Price data'!K366</f>
        <v>-6.5146579804559856E-3</v>
      </c>
      <c r="K364" s="7">
        <f>('Price data'!L365-'Price data'!L366)/'Price data'!L366</f>
        <v>4.7348484848484607E-3</v>
      </c>
      <c r="L364" s="7">
        <f>('Price data'!O365-'Price data'!O366)/'Price data'!O366</f>
        <v>6.030361821709275E-3</v>
      </c>
      <c r="M364" s="7">
        <f>'Price data'!P365/100</f>
        <v>2.3799999999999998E-2</v>
      </c>
    </row>
    <row r="365" spans="1:13" x14ac:dyDescent="0.25">
      <c r="A365" s="1">
        <v>44160</v>
      </c>
      <c r="B365" s="7">
        <f>('Price data'!C366-'Price data'!C367)/'Price data'!C367</f>
        <v>1.3192612137203052E-2</v>
      </c>
      <c r="C365" s="7">
        <f>('Price data'!D366-'Price data'!D367)/'Price data'!D367</f>
        <v>-5.0666666666666721E-2</v>
      </c>
      <c r="D365" s="7">
        <f>('Price data'!E366-'Price data'!E367)/'Price data'!E367</f>
        <v>-3.5799522673031774E-3</v>
      </c>
      <c r="E365" s="7">
        <f>('Price data'!F366-'Price data'!F367)/'Price data'!F367</f>
        <v>8.2116788321167644E-3</v>
      </c>
      <c r="F365" s="7">
        <f>('Price data'!G366-'Price data'!G367)/'Price data'!G367</f>
        <v>-7.1942446043165645E-3</v>
      </c>
      <c r="G365" s="7">
        <f>('Price data'!H366-'Price data'!H367)/'Price data'!H367</f>
        <v>-2.1141649048625794E-3</v>
      </c>
      <c r="H365" s="7">
        <f>('Price data'!I366-'Price data'!I367)/'Price data'!I367</f>
        <v>-1.0752688172043017E-2</v>
      </c>
      <c r="I365" s="7">
        <f>('Price data'!J366-'Price data'!J367)/'Price data'!J367</f>
        <v>-4.0404040404041592E-3</v>
      </c>
      <c r="J365" s="7">
        <f>('Price data'!K366-'Price data'!K367)/'Price data'!K367</f>
        <v>-1.6260162601628039E-3</v>
      </c>
      <c r="K365" s="7">
        <f>('Price data'!L366-'Price data'!L367)/'Price data'!L367</f>
        <v>1.538461538461537E-2</v>
      </c>
      <c r="L365" s="7">
        <f>('Price data'!O366-'Price data'!O367)/'Price data'!O367</f>
        <v>4.1977986663453678E-3</v>
      </c>
      <c r="M365" s="7">
        <f>'Price data'!P366/100</f>
        <v>2.4929999999999997E-2</v>
      </c>
    </row>
    <row r="366" spans="1:13" x14ac:dyDescent="0.25">
      <c r="A366" s="1">
        <v>44159</v>
      </c>
      <c r="B366" s="7">
        <f>('Price data'!C367-'Price data'!C368)/'Price data'!C368</f>
        <v>1.3368983957219133E-2</v>
      </c>
      <c r="C366" s="7">
        <f>('Price data'!D367-'Price data'!D368)/'Price data'!D368</f>
        <v>0</v>
      </c>
      <c r="D366" s="7">
        <f>('Price data'!E367-'Price data'!E368)/'Price data'!E368</f>
        <v>3.9702233250620389E-2</v>
      </c>
      <c r="E366" s="7">
        <f>('Price data'!F367-'Price data'!F368)/'Price data'!F368</f>
        <v>-9.0415913200723227E-3</v>
      </c>
      <c r="F366" s="7">
        <f>('Price data'!G367-'Price data'!G368)/'Price data'!G368</f>
        <v>-5.3667262969588686E-3</v>
      </c>
      <c r="G366" s="7">
        <f>('Price data'!H367-'Price data'!H368)/'Price data'!H368</f>
        <v>2.1186440677966102E-3</v>
      </c>
      <c r="H366" s="7">
        <f>('Price data'!I367-'Price data'!I368)/'Price data'!I368</f>
        <v>-1.7605633802816826E-2</v>
      </c>
      <c r="I366" s="7">
        <f>('Price data'!J367-'Price data'!J368)/'Price data'!J368</f>
        <v>-5.0251256281407582E-3</v>
      </c>
      <c r="J366" s="7">
        <f>('Price data'!K367-'Price data'!K368)/'Price data'!K368</f>
        <v>-3.2414910858994932E-3</v>
      </c>
      <c r="K366" s="7">
        <f>('Price data'!L367-'Price data'!L368)/'Price data'!L368</f>
        <v>1.9267822736030416E-3</v>
      </c>
      <c r="L366" s="7">
        <f>('Price data'!O367-'Price data'!O368)/'Price data'!O368</f>
        <v>1.5791750067893826E-3</v>
      </c>
      <c r="M366" s="7">
        <f>'Price data'!P367/100</f>
        <v>2.5139999999999999E-2</v>
      </c>
    </row>
    <row r="367" spans="1:13" x14ac:dyDescent="0.25">
      <c r="A367" s="1">
        <v>44158</v>
      </c>
      <c r="B367" s="7">
        <f>('Price data'!C368-'Price data'!C369)/'Price data'!C369</f>
        <v>2.7472527472527684E-2</v>
      </c>
      <c r="C367" s="7">
        <f>('Price data'!D368-'Price data'!D369)/'Price data'!D369</f>
        <v>5.0420168067226809E-2</v>
      </c>
      <c r="D367" s="7">
        <f>('Price data'!E368-'Price data'!E369)/'Price data'!E369</f>
        <v>2.6751592356687722E-2</v>
      </c>
      <c r="E367" s="7">
        <f>('Price data'!F368-'Price data'!F369)/'Price data'!F369</f>
        <v>-2.7051397655545916E-3</v>
      </c>
      <c r="F367" s="7">
        <f>('Price data'!G368-'Price data'!G369)/'Price data'!G369</f>
        <v>1.2681159420289887E-2</v>
      </c>
      <c r="G367" s="7">
        <f>('Price data'!H368-'Price data'!H369)/'Price data'!H369</f>
        <v>8.5470085470085479E-3</v>
      </c>
      <c r="H367" s="7">
        <f>('Price data'!I368-'Price data'!I369)/'Price data'!I369</f>
        <v>0</v>
      </c>
      <c r="I367" s="7">
        <f>('Price data'!J368-'Price data'!J369)/'Price data'!J369</f>
        <v>7.0850202429150961E-3</v>
      </c>
      <c r="J367" s="7">
        <f>('Price data'!K368-'Price data'!K369)/'Price data'!K369</f>
        <v>1.6233766233768258E-3</v>
      </c>
      <c r="K367" s="7">
        <f>('Price data'!L368-'Price data'!L369)/'Price data'!L369</f>
        <v>0</v>
      </c>
      <c r="L367" s="7">
        <f>('Price data'!O368-'Price data'!O369)/'Price data'!O369</f>
        <v>4.2323232323232879E-3</v>
      </c>
      <c r="M367" s="7">
        <f>'Price data'!P368/100</f>
        <v>2.53E-2</v>
      </c>
    </row>
    <row r="368" spans="1:13" x14ac:dyDescent="0.25">
      <c r="A368" s="1">
        <v>44155</v>
      </c>
      <c r="B368" s="7">
        <f>('Price data'!C369-'Price data'!C370)/'Price data'!C370</f>
        <v>-1.3550135501355044E-2</v>
      </c>
      <c r="C368" s="7">
        <f>('Price data'!D369-'Price data'!D370)/'Price data'!D370</f>
        <v>1.420454545454543E-2</v>
      </c>
      <c r="D368" s="7">
        <f>('Price data'!E369-'Price data'!E370)/'Price data'!E370</f>
        <v>1.2903225806451719E-2</v>
      </c>
      <c r="E368" s="7">
        <f>('Price data'!F369-'Price data'!F370)/'Price data'!F370</f>
        <v>1.0938924339106669E-2</v>
      </c>
      <c r="F368" s="7">
        <f>('Price data'!G369-'Price data'!G370)/'Price data'!G370</f>
        <v>1.8148820326678811E-3</v>
      </c>
      <c r="G368" s="7">
        <f>('Price data'!H369-'Price data'!H370)/'Price data'!H370</f>
        <v>0</v>
      </c>
      <c r="H368" s="7">
        <f>('Price data'!I369-'Price data'!I370)/'Price data'!I370</f>
        <v>-1.7574692442882691E-3</v>
      </c>
      <c r="I368" s="7">
        <f>('Price data'!J369-'Price data'!J370)/'Price data'!J370</f>
        <v>3.0456852791878133E-3</v>
      </c>
      <c r="J368" s="7">
        <f>('Price data'!K369-'Price data'!K370)/'Price data'!K370</f>
        <v>1.6260162601623785E-3</v>
      </c>
      <c r="K368" s="7">
        <f>('Price data'!L369-'Price data'!L370)/'Price data'!L370</f>
        <v>-1.923076923076882E-3</v>
      </c>
      <c r="L368" s="7">
        <f>('Price data'!O369-'Price data'!O370)/'Price data'!O370</f>
        <v>6.8547484897178868E-3</v>
      </c>
      <c r="M368" s="7">
        <f>'Price data'!P369/100</f>
        <v>2.5360000000000001E-2</v>
      </c>
    </row>
    <row r="369" spans="1:13" x14ac:dyDescent="0.25">
      <c r="A369" s="1">
        <v>44154</v>
      </c>
      <c r="B369" s="7">
        <f>('Price data'!C370-'Price data'!C371)/'Price data'!C371</f>
        <v>2.7173913043476846E-3</v>
      </c>
      <c r="C369" s="7">
        <f>('Price data'!D370-'Price data'!D371)/'Price data'!D371</f>
        <v>1.7341040462427862E-2</v>
      </c>
      <c r="D369" s="7">
        <f>('Price data'!E370-'Price data'!E371)/'Price data'!E371</f>
        <v>2.5873221216041113E-3</v>
      </c>
      <c r="E369" s="7">
        <f>('Price data'!F370-'Price data'!F371)/'Price data'!F371</f>
        <v>2.7422303473490766E-3</v>
      </c>
      <c r="F369" s="7">
        <f>('Price data'!G370-'Price data'!G371)/'Price data'!G371</f>
        <v>2.0370370370370421E-2</v>
      </c>
      <c r="G369" s="7">
        <f>('Price data'!H370-'Price data'!H371)/'Price data'!H371</f>
        <v>2.1413276231263384E-3</v>
      </c>
      <c r="H369" s="7">
        <f>('Price data'!I370-'Price data'!I371)/'Price data'!I371</f>
        <v>2.8933092224231526E-2</v>
      </c>
      <c r="I369" s="7">
        <f>('Price data'!J370-'Price data'!J371)/'Price data'!J371</f>
        <v>1.2332990750256921E-2</v>
      </c>
      <c r="J369" s="7">
        <f>('Price data'!K370-'Price data'!K371)/'Price data'!K371</f>
        <v>0</v>
      </c>
      <c r="K369" s="7">
        <f>('Price data'!L370-'Price data'!L371)/'Price data'!L371</f>
        <v>-8.5795996186845119E-3</v>
      </c>
      <c r="L369" s="7">
        <f>('Price data'!O370-'Price data'!O371)/'Price data'!O371</f>
        <v>9.9945558945281794E-3</v>
      </c>
      <c r="M369" s="7">
        <f>'Price data'!P370/100</f>
        <v>2.5419999999999998E-2</v>
      </c>
    </row>
    <row r="370" spans="1:13" x14ac:dyDescent="0.25">
      <c r="A370" s="1">
        <v>44153</v>
      </c>
      <c r="B370" s="7">
        <f>('Price data'!C371-'Price data'!C372)/'Price data'!C372</f>
        <v>8.2191780821916482E-3</v>
      </c>
      <c r="C370" s="7">
        <f>('Price data'!D371-'Price data'!D372)/'Price data'!D372</f>
        <v>3.7481259370314782E-2</v>
      </c>
      <c r="D370" s="7">
        <f>('Price data'!E371-'Price data'!E372)/'Price data'!E372</f>
        <v>-1.2771392081736891E-2</v>
      </c>
      <c r="E370" s="7">
        <f>('Price data'!F371-'Price data'!F372)/'Price data'!F372</f>
        <v>1.6728624535316077E-2</v>
      </c>
      <c r="F370" s="7">
        <f>('Price data'!G371-'Price data'!G372)/'Price data'!G372</f>
        <v>0</v>
      </c>
      <c r="G370" s="7">
        <f>('Price data'!H371-'Price data'!H372)/'Price data'!H372</f>
        <v>0</v>
      </c>
      <c r="H370" s="7">
        <f>('Price data'!I371-'Price data'!I372)/'Price data'!I372</f>
        <v>1.0968921389396716E-2</v>
      </c>
      <c r="I370" s="7">
        <f>('Price data'!J371-'Price data'!J372)/'Price data'!J372</f>
        <v>8.2904114312442653E-3</v>
      </c>
      <c r="J370" s="7">
        <f>('Price data'!K371-'Price data'!K372)/'Price data'!K372</f>
        <v>-4.8543689320388042E-3</v>
      </c>
      <c r="K370" s="7">
        <f>('Price data'!L371-'Price data'!L372)/'Price data'!L372</f>
        <v>-1.0377358490566046E-2</v>
      </c>
      <c r="L370" s="7">
        <f>('Price data'!O371-'Price data'!O372)/'Price data'!O372</f>
        <v>4.7786149241407739E-3</v>
      </c>
      <c r="M370" s="7">
        <f>'Price data'!P371/100</f>
        <v>2.538E-2</v>
      </c>
    </row>
    <row r="371" spans="1:13" x14ac:dyDescent="0.25">
      <c r="A371" s="1">
        <v>44152</v>
      </c>
      <c r="B371" s="7">
        <f>('Price data'!C372-'Price data'!C373)/'Price data'!C373</f>
        <v>3.1073446327683836E-2</v>
      </c>
      <c r="C371" s="7">
        <f>('Price data'!D372-'Price data'!D373)/'Price data'!D373</f>
        <v>3.4108527131783049E-2</v>
      </c>
      <c r="D371" s="7">
        <f>('Price data'!E372-'Price data'!E373)/'Price data'!E373</f>
        <v>2.2193211488250788E-2</v>
      </c>
      <c r="E371" s="7">
        <f>('Price data'!F372-'Price data'!F373)/'Price data'!F373</f>
        <v>4.6685340802987089E-3</v>
      </c>
      <c r="F371" s="7">
        <f>('Price data'!G372-'Price data'!G373)/'Price data'!G373</f>
        <v>1.3133208255159508E-2</v>
      </c>
      <c r="G371" s="7">
        <f>('Price data'!H372-'Price data'!H373)/'Price data'!H373</f>
        <v>1.9650655021834062E-2</v>
      </c>
      <c r="H371" s="7">
        <f>('Price data'!I372-'Price data'!I373)/'Price data'!I373</f>
        <v>1.2962962962962879E-2</v>
      </c>
      <c r="I371" s="7">
        <f>('Price data'!J372-'Price data'!J373)/'Price data'!J373</f>
        <v>1.5306122448979753E-2</v>
      </c>
      <c r="J371" s="7">
        <f>('Price data'!K372-'Price data'!K373)/'Price data'!K373</f>
        <v>8.1566068515497026E-3</v>
      </c>
      <c r="K371" s="7">
        <f>('Price data'!L372-'Price data'!L373)/'Price data'!L373</f>
        <v>3.9215686274509928E-2</v>
      </c>
      <c r="L371" s="7">
        <f>('Price data'!O372-'Price data'!O373)/'Price data'!O373</f>
        <v>1.9047318545630489E-2</v>
      </c>
      <c r="M371" s="7">
        <f>'Price data'!P372/100</f>
        <v>2.5680000000000001E-2</v>
      </c>
    </row>
    <row r="372" spans="1:13" x14ac:dyDescent="0.25">
      <c r="A372" s="1">
        <v>44151</v>
      </c>
      <c r="B372" s="7">
        <f>('Price data'!C373-'Price data'!C374)/'Price data'!C374</f>
        <v>-5.6179775280900505E-3</v>
      </c>
      <c r="C372" s="7">
        <f>('Price data'!D373-'Price data'!D374)/'Price data'!D374</f>
        <v>9.3896713615021776E-3</v>
      </c>
      <c r="D372" s="7">
        <f>('Price data'!E373-'Price data'!E374)/'Price data'!E374</f>
        <v>-2.1711366538952875E-2</v>
      </c>
      <c r="E372" s="7">
        <f>('Price data'!F373-'Price data'!F374)/'Price data'!F374</f>
        <v>-2.7932960893853726E-3</v>
      </c>
      <c r="F372" s="7">
        <f>('Price data'!G373-'Price data'!G374)/'Price data'!G374</f>
        <v>-9.2936802973977925E-3</v>
      </c>
      <c r="G372" s="7">
        <f>('Price data'!H373-'Price data'!H374)/'Price data'!H374</f>
        <v>-4.3478260869565218E-3</v>
      </c>
      <c r="H372" s="7">
        <f>('Price data'!I373-'Price data'!I374)/'Price data'!I374</f>
        <v>-2.1739130434782622E-2</v>
      </c>
      <c r="I372" s="7">
        <f>('Price data'!J373-'Price data'!J374)/'Price data'!J374</f>
        <v>-2.0000000000000018E-2</v>
      </c>
      <c r="J372" s="7">
        <f>('Price data'!K373-'Price data'!K374)/'Price data'!K374</f>
        <v>-1.129032258064509E-2</v>
      </c>
      <c r="K372" s="7">
        <f>('Price data'!L373-'Price data'!L374)/'Price data'!L374</f>
        <v>-5.0279329608938543E-2</v>
      </c>
      <c r="L372" s="7">
        <f>('Price data'!O373-'Price data'!O374)/'Price data'!O374</f>
        <v>-1.6040733113247576E-2</v>
      </c>
      <c r="M372" s="7">
        <f>'Price data'!P373/100</f>
        <v>2.564E-2</v>
      </c>
    </row>
    <row r="373" spans="1:13" x14ac:dyDescent="0.25">
      <c r="A373" s="1">
        <v>44148</v>
      </c>
      <c r="B373" s="7">
        <f>('Price data'!C374-'Price data'!C375)/'Price data'!C375</f>
        <v>1.7142857142857335E-2</v>
      </c>
      <c r="C373" s="7">
        <f>('Price data'!D374-'Price data'!D375)/'Price data'!D375</f>
        <v>1.589825119236897E-2</v>
      </c>
      <c r="D373" s="7">
        <f>('Price data'!E374-'Price data'!E375)/'Price data'!E375</f>
        <v>1.4248704663212403E-2</v>
      </c>
      <c r="E373" s="7">
        <f>('Price data'!F374-'Price data'!F375)/'Price data'!F375</f>
        <v>3.7383177570093984E-3</v>
      </c>
      <c r="F373" s="7">
        <f>('Price data'!G374-'Price data'!G375)/'Price data'!G375</f>
        <v>5.607476635514033E-3</v>
      </c>
      <c r="G373" s="7">
        <f>('Price data'!H374-'Price data'!H375)/'Price data'!H375</f>
        <v>3.1390134529147982E-2</v>
      </c>
      <c r="H373" s="7">
        <f>('Price data'!I374-'Price data'!I375)/'Price data'!I375</f>
        <v>2.2222222222222233E-2</v>
      </c>
      <c r="I373" s="7">
        <f>('Price data'!J374-'Price data'!J375)/'Price data'!J375</f>
        <v>4.0160642570280011E-3</v>
      </c>
      <c r="J373" s="7">
        <f>('Price data'!K374-'Price data'!K375)/'Price data'!K375</f>
        <v>0</v>
      </c>
      <c r="K373" s="7">
        <f>('Price data'!L374-'Price data'!L375)/'Price data'!L375</f>
        <v>5.6179775280897669E-3</v>
      </c>
      <c r="L373" s="7">
        <f>('Price data'!O374-'Price data'!O375)/'Price data'!O375</f>
        <v>7.3075640063380775E-3</v>
      </c>
      <c r="M373" s="7">
        <f>'Price data'!P374/100</f>
        <v>2.5760000000000002E-2</v>
      </c>
    </row>
    <row r="374" spans="1:13" x14ac:dyDescent="0.25">
      <c r="A374" s="1">
        <v>44147</v>
      </c>
      <c r="B374" s="7">
        <f>('Price data'!C375-'Price data'!C376)/'Price data'!C376</f>
        <v>0</v>
      </c>
      <c r="C374" s="7">
        <f>('Price data'!D375-'Price data'!D376)/'Price data'!D376</f>
        <v>4.7923322683705999E-3</v>
      </c>
      <c r="D374" s="7">
        <f>('Price data'!E375-'Price data'!E376)/'Price data'!E376</f>
        <v>7.8328981723239238E-3</v>
      </c>
      <c r="E374" s="7">
        <f>('Price data'!F375-'Price data'!F376)/'Price data'!F376</f>
        <v>-4.6511627906977394E-3</v>
      </c>
      <c r="F374" s="7">
        <f>('Price data'!G375-'Price data'!G376)/'Price data'!G376</f>
        <v>9.433962264150806E-3</v>
      </c>
      <c r="G374" s="7">
        <f>('Price data'!H375-'Price data'!H376)/'Price data'!H376</f>
        <v>1.3636363636363636E-2</v>
      </c>
      <c r="H374" s="7">
        <f>('Price data'!I375-'Price data'!I376)/'Price data'!I376</f>
        <v>1.3133208255159529E-2</v>
      </c>
      <c r="I374" s="7">
        <f>('Price data'!J375-'Price data'!J376)/'Price data'!J376</f>
        <v>6.0606060606060849E-3</v>
      </c>
      <c r="J374" s="7">
        <f>('Price data'!K375-'Price data'!K376)/'Price data'!K376</f>
        <v>0</v>
      </c>
      <c r="K374" s="7">
        <f>('Price data'!L375-'Price data'!L376)/'Price data'!L376</f>
        <v>9.4517958412099375E-3</v>
      </c>
      <c r="L374" s="7">
        <f>('Price data'!O375-'Price data'!O376)/'Price data'!O376</f>
        <v>7.4142530087584228E-3</v>
      </c>
      <c r="M374" s="7">
        <f>'Price data'!P375/100</f>
        <v>2.5699999999999997E-2</v>
      </c>
    </row>
    <row r="375" spans="1:13" x14ac:dyDescent="0.25">
      <c r="A375" s="1">
        <v>44146</v>
      </c>
      <c r="B375" s="7">
        <f>('Price data'!C376-'Price data'!C377)/'Price data'!C377</f>
        <v>-1.1299435028248612E-2</v>
      </c>
      <c r="C375" s="7">
        <f>('Price data'!D376-'Price data'!D377)/'Price data'!D377</f>
        <v>0</v>
      </c>
      <c r="D375" s="7">
        <f>('Price data'!E376-'Price data'!E377)/'Price data'!E377</f>
        <v>-1.0335917312661633E-2</v>
      </c>
      <c r="E375" s="7">
        <f>('Price data'!F376-'Price data'!F377)/'Price data'!F377</f>
        <v>0</v>
      </c>
      <c r="F375" s="7">
        <f>('Price data'!G376-'Price data'!G377)/'Price data'!G377</f>
        <v>0</v>
      </c>
      <c r="G375" s="7">
        <f>('Price data'!H376-'Price data'!H377)/'Price data'!H377</f>
        <v>-4.5248868778280547E-3</v>
      </c>
      <c r="H375" s="7">
        <f>('Price data'!I376-'Price data'!I377)/'Price data'!I377</f>
        <v>-3.7383177570093021E-3</v>
      </c>
      <c r="I375" s="7">
        <f>('Price data'!J376-'Price data'!J377)/'Price data'!J377</f>
        <v>-9.9999999999999135E-3</v>
      </c>
      <c r="J375" s="7">
        <f>('Price data'!K376-'Price data'!K377)/'Price data'!K377</f>
        <v>0</v>
      </c>
      <c r="K375" s="7">
        <f>('Price data'!L376-'Price data'!L377)/'Price data'!L377</f>
        <v>1.8939393939393534E-3</v>
      </c>
      <c r="L375" s="7">
        <f>('Price data'!O376-'Price data'!O377)/'Price data'!O377</f>
        <v>3.3616976573174704E-4</v>
      </c>
      <c r="M375" s="7">
        <f>'Price data'!P376/100</f>
        <v>2.5539999999999997E-2</v>
      </c>
    </row>
    <row r="376" spans="1:13" x14ac:dyDescent="0.25">
      <c r="A376" s="1">
        <v>44145</v>
      </c>
      <c r="B376" s="7">
        <f>('Price data'!C377-'Price data'!C378)/'Price data'!C378</f>
        <v>1.1428571428571453E-2</v>
      </c>
      <c r="C376" s="7">
        <f>('Price data'!D377-'Price data'!D378)/'Price data'!D378</f>
        <v>-6.3492063492064949E-3</v>
      </c>
      <c r="D376" s="7">
        <f>('Price data'!E377-'Price data'!E378)/'Price data'!E378</f>
        <v>-7.6923076923076086E-3</v>
      </c>
      <c r="E376" s="7">
        <f>('Price data'!F377-'Price data'!F378)/'Price data'!F378</f>
        <v>-1.1948529411764733E-2</v>
      </c>
      <c r="F376" s="7">
        <f>('Price data'!G377-'Price data'!G378)/'Price data'!G378</f>
        <v>-7.4906367041197098E-3</v>
      </c>
      <c r="G376" s="7">
        <f>('Price data'!H377-'Price data'!H378)/'Price data'!H378</f>
        <v>2.2675736961451248E-3</v>
      </c>
      <c r="H376" s="7">
        <f>('Price data'!I377-'Price data'!I378)/'Price data'!I378</f>
        <v>1.1342155009451663E-2</v>
      </c>
      <c r="I376" s="7">
        <f>('Price data'!J377-'Price data'!J378)/'Price data'!J378</f>
        <v>-4.9751243781095047E-3</v>
      </c>
      <c r="J376" s="7">
        <f>('Price data'!K377-'Price data'!K378)/'Price data'!K378</f>
        <v>8.1300813008129569E-3</v>
      </c>
      <c r="K376" s="7">
        <f>('Price data'!L377-'Price data'!L378)/'Price data'!L378</f>
        <v>-4.7125353440150564E-3</v>
      </c>
      <c r="L376" s="7">
        <f>('Price data'!O377-'Price data'!O378)/'Price data'!O378</f>
        <v>-9.4538808180791639E-5</v>
      </c>
      <c r="M376" s="7">
        <f>'Price data'!P377/100</f>
        <v>2.5770000000000001E-2</v>
      </c>
    </row>
    <row r="377" spans="1:13" x14ac:dyDescent="0.25">
      <c r="A377" s="1">
        <v>44144</v>
      </c>
      <c r="B377" s="7">
        <f>('Price data'!C378-'Price data'!C379)/'Price data'!C379</f>
        <v>2.0408163265306006E-2</v>
      </c>
      <c r="C377" s="7">
        <f>('Price data'!D378-'Price data'!D379)/'Price data'!D379</f>
        <v>3.6184210526315895E-2</v>
      </c>
      <c r="D377" s="7">
        <f>('Price data'!E378-'Price data'!E379)/'Price data'!E379</f>
        <v>3.0383091149273497E-2</v>
      </c>
      <c r="E377" s="7">
        <f>('Price data'!F378-'Price data'!F379)/'Price data'!F379</f>
        <v>0</v>
      </c>
      <c r="F377" s="7">
        <f>('Price data'!G378-'Price data'!G379)/'Price data'!G379</f>
        <v>1.9083969465648904E-2</v>
      </c>
      <c r="G377" s="7">
        <f>('Price data'!H378-'Price data'!H379)/'Price data'!H379</f>
        <v>2.0833333333333332E-2</v>
      </c>
      <c r="H377" s="7">
        <f>('Price data'!I378-'Price data'!I379)/'Price data'!I379</f>
        <v>1.7307692307692316E-2</v>
      </c>
      <c r="I377" s="7">
        <f>('Price data'!J378-'Price data'!J379)/'Price data'!J379</f>
        <v>2.7607361963190198E-2</v>
      </c>
      <c r="J377" s="7">
        <f>('Price data'!K378-'Price data'!K379)/'Price data'!K379</f>
        <v>-9.6618357487920012E-3</v>
      </c>
      <c r="K377" s="7">
        <f>('Price data'!L378-'Price data'!L379)/'Price data'!L379</f>
        <v>9.5147478591816829E-3</v>
      </c>
      <c r="L377" s="7">
        <f>('Price data'!O378-'Price data'!O379)/'Price data'!O379</f>
        <v>1.4601029532447374E-2</v>
      </c>
      <c r="M377" s="7">
        <f>'Price data'!P378/100</f>
        <v>2.589E-2</v>
      </c>
    </row>
    <row r="378" spans="1:13" x14ac:dyDescent="0.25">
      <c r="A378" s="1">
        <v>44141</v>
      </c>
      <c r="B378" s="7">
        <f>('Price data'!C379-'Price data'!C380)/'Price data'!C380</f>
        <v>-5.7971014492753745E-3</v>
      </c>
      <c r="C378" s="7">
        <f>('Price data'!D379-'Price data'!D380)/'Price data'!D380</f>
        <v>4.9586776859504049E-3</v>
      </c>
      <c r="D378" s="7">
        <f>('Price data'!E379-'Price data'!E380)/'Price data'!E380</f>
        <v>0</v>
      </c>
      <c r="E378" s="7">
        <f>('Price data'!F379-'Price data'!F380)/'Price data'!F380</f>
        <v>0</v>
      </c>
      <c r="F378" s="7">
        <f>('Price data'!G379-'Price data'!G380)/'Price data'!G380</f>
        <v>7.692307692307547E-3</v>
      </c>
      <c r="G378" s="7">
        <f>('Price data'!H379-'Price data'!H380)/'Price data'!H380</f>
        <v>-9.1743119266055051E-3</v>
      </c>
      <c r="H378" s="7">
        <f>('Price data'!I379-'Price data'!I380)/'Price data'!I380</f>
        <v>-3.8314176245210279E-3</v>
      </c>
      <c r="I378" s="7">
        <f>('Price data'!J379-'Price data'!J380)/'Price data'!J380</f>
        <v>1.0235414534290309E-3</v>
      </c>
      <c r="J378" s="7">
        <f>('Price data'!K379-'Price data'!K380)/'Price data'!K380</f>
        <v>0</v>
      </c>
      <c r="K378" s="7">
        <f>('Price data'!L379-'Price data'!L380)/'Price data'!L380</f>
        <v>5.741626794258407E-3</v>
      </c>
      <c r="L378" s="7">
        <f>('Price data'!O379-'Price data'!O380)/'Price data'!O380</f>
        <v>5.7584644094904147E-4</v>
      </c>
      <c r="M378" s="7">
        <f>'Price data'!P379/100</f>
        <v>2.5750000000000002E-2</v>
      </c>
    </row>
    <row r="379" spans="1:13" x14ac:dyDescent="0.25">
      <c r="A379" s="1">
        <v>44140</v>
      </c>
      <c r="B379" s="7">
        <f>('Price data'!C380-'Price data'!C381)/'Price data'!C381</f>
        <v>-1.4285714285714162E-2</v>
      </c>
      <c r="C379" s="7">
        <f>('Price data'!D380-'Price data'!D381)/'Price data'!D381</f>
        <v>-1.3050570962479588E-2</v>
      </c>
      <c r="D379" s="7">
        <f>('Price data'!E380-'Price data'!E381)/'Price data'!E381</f>
        <v>-2.6350461133070801E-3</v>
      </c>
      <c r="E379" s="7">
        <f>('Price data'!F380-'Price data'!F381)/'Price data'!F381</f>
        <v>7.4074074074075118E-3</v>
      </c>
      <c r="F379" s="7">
        <f>('Price data'!G380-'Price data'!G381)/'Price data'!G381</f>
        <v>-1.8867924528301931E-2</v>
      </c>
      <c r="G379" s="7">
        <f>('Price data'!H380-'Price data'!H381)/'Price data'!H381</f>
        <v>-1.580135440180587E-2</v>
      </c>
      <c r="H379" s="7">
        <f>('Price data'!I380-'Price data'!I381)/'Price data'!I381</f>
        <v>-7.6045627376426358E-3</v>
      </c>
      <c r="I379" s="7">
        <f>('Price data'!J380-'Price data'!J381)/'Price data'!J381</f>
        <v>-7.1138211382115726E-3</v>
      </c>
      <c r="J379" s="7">
        <f>('Price data'!K380-'Price data'!K381)/'Price data'!K381</f>
        <v>-1.6077170418008432E-3</v>
      </c>
      <c r="K379" s="7">
        <f>('Price data'!L380-'Price data'!L381)/'Price data'!L381</f>
        <v>9.6618357487922215E-3</v>
      </c>
      <c r="L379" s="7">
        <f>('Price data'!O380-'Price data'!O381)/'Price data'!O381</f>
        <v>-2.138843960160031E-3</v>
      </c>
      <c r="M379" s="7">
        <f>'Price data'!P380/100</f>
        <v>2.5569999999999999E-2</v>
      </c>
    </row>
    <row r="380" spans="1:13" x14ac:dyDescent="0.25">
      <c r="A380" s="1">
        <v>44139</v>
      </c>
      <c r="B380" s="7">
        <f>('Price data'!C381-'Price data'!C382)/'Price data'!C382</f>
        <v>8.6455331412102366E-3</v>
      </c>
      <c r="C380" s="7">
        <f>('Price data'!D381-'Price data'!D382)/'Price data'!D382</f>
        <v>-1.628664495114004E-3</v>
      </c>
      <c r="D380" s="7">
        <f>('Price data'!E381-'Price data'!E382)/'Price data'!E382</f>
        <v>1.3192612137204285E-3</v>
      </c>
      <c r="E380" s="7">
        <f>('Price data'!F381-'Price data'!F382)/'Price data'!F382</f>
        <v>2.7855153203341595E-3</v>
      </c>
      <c r="F380" s="7">
        <f>('Price data'!G381-'Price data'!G382)/'Price data'!G382</f>
        <v>3.7878787878787971E-3</v>
      </c>
      <c r="G380" s="7">
        <f>('Price data'!H381-'Price data'!H382)/'Price data'!H382</f>
        <v>6.8181818181818179E-3</v>
      </c>
      <c r="H380" s="7">
        <f>('Price data'!I381-'Price data'!I382)/'Price data'!I382</f>
        <v>1.1538461538461544E-2</v>
      </c>
      <c r="I380" s="7">
        <f>('Price data'!J381-'Price data'!J382)/'Price data'!J382</f>
        <v>1.4432989690721643E-2</v>
      </c>
      <c r="J380" s="7">
        <f>('Price data'!K381-'Price data'!K382)/'Price data'!K382</f>
        <v>1.6103059581322459E-3</v>
      </c>
      <c r="K380" s="7">
        <f>('Price data'!L381-'Price data'!L382)/'Price data'!L382</f>
        <v>-8.6206896551723079E-3</v>
      </c>
      <c r="L380" s="7">
        <f>('Price data'!O381-'Price data'!O382)/'Price data'!O382</f>
        <v>4.6503672186528075E-3</v>
      </c>
      <c r="M380" s="7">
        <f>'Price data'!P381/100</f>
        <v>2.5920000000000002E-2</v>
      </c>
    </row>
    <row r="381" spans="1:13" x14ac:dyDescent="0.25">
      <c r="A381" s="1">
        <v>44138</v>
      </c>
      <c r="B381" s="7">
        <f>('Price data'!C382-'Price data'!C383)/'Price data'!C383</f>
        <v>1.1661807580174951E-2</v>
      </c>
      <c r="C381" s="7">
        <f>('Price data'!D382-'Price data'!D383)/'Price data'!D383</f>
        <v>3.2679738562091452E-3</v>
      </c>
      <c r="D381" s="7">
        <f>('Price data'!E382-'Price data'!E383)/'Price data'!E383</f>
        <v>-1.3175230566536029E-3</v>
      </c>
      <c r="E381" s="7">
        <f>('Price data'!F382-'Price data'!F383)/'Price data'!F383</f>
        <v>9.2936802973978992E-4</v>
      </c>
      <c r="F381" s="7">
        <f>('Price data'!G382-'Price data'!G383)/'Price data'!G383</f>
        <v>2.1276595744680903E-2</v>
      </c>
      <c r="G381" s="7">
        <f>('Price data'!H382-'Price data'!H383)/'Price data'!H383</f>
        <v>2.8037383177570093E-2</v>
      </c>
      <c r="H381" s="7">
        <f>('Price data'!I382-'Price data'!I383)/'Price data'!I383</f>
        <v>1.9607843137254961E-2</v>
      </c>
      <c r="I381" s="7">
        <f>('Price data'!J382-'Price data'!J383)/'Price data'!J383</f>
        <v>2.1052631578947389E-2</v>
      </c>
      <c r="J381" s="7">
        <f>('Price data'!K382-'Price data'!K383)/'Price data'!K383</f>
        <v>-3.2102728731944114E-3</v>
      </c>
      <c r="K381" s="7">
        <f>('Price data'!L382-'Price data'!L383)/'Price data'!L383</f>
        <v>-1.9718309859155046E-2</v>
      </c>
      <c r="L381" s="7">
        <f>('Price data'!O382-'Price data'!O383)/'Price data'!O383</f>
        <v>1.8528832148059489E-3</v>
      </c>
      <c r="M381" s="7">
        <f>'Price data'!P382/100</f>
        <v>2.5920000000000002E-2</v>
      </c>
    </row>
    <row r="382" spans="1:13" x14ac:dyDescent="0.25">
      <c r="A382" s="1">
        <v>44137</v>
      </c>
      <c r="B382" s="7">
        <f>('Price data'!C383-'Price data'!C384)/'Price data'!C384</f>
        <v>2.9239766081871404E-3</v>
      </c>
      <c r="C382" s="7">
        <f>('Price data'!D383-'Price data'!D384)/'Price data'!D384</f>
        <v>1.6366612111292935E-3</v>
      </c>
      <c r="D382" s="7">
        <f>('Price data'!E383-'Price data'!E384)/'Price data'!E384</f>
        <v>-1.3157894736841962E-3</v>
      </c>
      <c r="E382" s="7">
        <f>('Price data'!F383-'Price data'!F384)/'Price data'!F384</f>
        <v>-3.7037037037036149E-3</v>
      </c>
      <c r="F382" s="7">
        <f>('Price data'!G383-'Price data'!G384)/'Price data'!G384</f>
        <v>3.8834951456310778E-3</v>
      </c>
      <c r="G382" s="7">
        <f>('Price data'!H383-'Price data'!H384)/'Price data'!H384</f>
        <v>2.34192037470726E-3</v>
      </c>
      <c r="H382" s="7">
        <f>('Price data'!I383-'Price data'!I384)/'Price data'!I384</f>
        <v>9.9009900990098577E-3</v>
      </c>
      <c r="I382" s="7">
        <f>('Price data'!J383-'Price data'!J384)/'Price data'!J384</f>
        <v>1.0638297872340333E-2</v>
      </c>
      <c r="J382" s="7">
        <f>('Price data'!K383-'Price data'!K384)/'Price data'!K384</f>
        <v>4.8387096774193238E-3</v>
      </c>
      <c r="K382" s="7">
        <f>('Price data'!L383-'Price data'!L384)/'Price data'!L384</f>
        <v>0</v>
      </c>
      <c r="L382" s="7">
        <f>('Price data'!O383-'Price data'!O384)/'Price data'!O384</f>
        <v>8.8711681632034772E-3</v>
      </c>
      <c r="M382" s="7">
        <f>'Price data'!P383/100</f>
        <v>2.6000000000000002E-2</v>
      </c>
    </row>
    <row r="383" spans="1:13" x14ac:dyDescent="0.25">
      <c r="A383" s="1">
        <v>44134</v>
      </c>
      <c r="B383" s="7">
        <f>('Price data'!C384-'Price data'!C385)/'Price data'!C385</f>
        <v>0</v>
      </c>
      <c r="C383" s="7">
        <f>('Price data'!D384-'Price data'!D385)/'Price data'!D385</f>
        <v>-1.6339869281045726E-3</v>
      </c>
      <c r="D383" s="7">
        <f>('Price data'!E384-'Price data'!E385)/'Price data'!E385</f>
        <v>-2.62467191601047E-3</v>
      </c>
      <c r="E383" s="7">
        <f>('Price data'!F384-'Price data'!F385)/'Price data'!F385</f>
        <v>1.0289990645462909E-2</v>
      </c>
      <c r="F383" s="7">
        <f>('Price data'!G384-'Price data'!G385)/'Price data'!G385</f>
        <v>1.1787819253438143E-2</v>
      </c>
      <c r="G383" s="7">
        <f>('Price data'!H384-'Price data'!H385)/'Price data'!H385</f>
        <v>-2.0642201834862386E-2</v>
      </c>
      <c r="H383" s="7">
        <f>('Price data'!I384-'Price data'!I385)/'Price data'!I385</f>
        <v>5.9760956175298838E-3</v>
      </c>
      <c r="I383" s="7">
        <f>('Price data'!J384-'Price data'!J385)/'Price data'!J385</f>
        <v>-1.9812304483837181E-2</v>
      </c>
      <c r="J383" s="7">
        <f>('Price data'!K384-'Price data'!K385)/'Price data'!K385</f>
        <v>0</v>
      </c>
      <c r="K383" s="7">
        <f>('Price data'!L384-'Price data'!L385)/'Price data'!L385</f>
        <v>5.7596822244290038E-2</v>
      </c>
      <c r="L383" s="7">
        <f>('Price data'!O384-'Price data'!O385)/'Price data'!O385</f>
        <v>6.9526047786917199E-3</v>
      </c>
      <c r="M383" s="7">
        <f>'Price data'!P384/100</f>
        <v>2.5739999999999999E-2</v>
      </c>
    </row>
    <row r="384" spans="1:13" x14ac:dyDescent="0.25">
      <c r="A384" s="1">
        <v>44133</v>
      </c>
      <c r="B384" s="7">
        <f>('Price data'!C385-'Price data'!C386)/'Price data'!C386</f>
        <v>2.3952095808383284E-2</v>
      </c>
      <c r="C384" s="7">
        <f>('Price data'!D385-'Price data'!D386)/'Price data'!D386</f>
        <v>6.5789473684210419E-3</v>
      </c>
      <c r="D384" s="7">
        <f>('Price data'!E385-'Price data'!E386)/'Price data'!E386</f>
        <v>7.9365079365078493E-3</v>
      </c>
      <c r="E384" s="7">
        <f>('Price data'!F385-'Price data'!F386)/'Price data'!F386</f>
        <v>-4.6554934823090487E-3</v>
      </c>
      <c r="F384" s="7">
        <f>('Price data'!G385-'Price data'!G386)/'Price data'!G386</f>
        <v>3.9447731755422469E-3</v>
      </c>
      <c r="G384" s="7">
        <f>('Price data'!H385-'Price data'!H386)/'Price data'!H386</f>
        <v>-2.6785714285714284E-2</v>
      </c>
      <c r="H384" s="7">
        <f>('Price data'!I385-'Price data'!I386)/'Price data'!I386</f>
        <v>1.41414141414142E-2</v>
      </c>
      <c r="I384" s="7">
        <f>('Price data'!J385-'Price data'!J386)/'Price data'!J386</f>
        <v>-9.2975206611569661E-3</v>
      </c>
      <c r="J384" s="7">
        <f>('Price data'!K385-'Price data'!K386)/'Price data'!K386</f>
        <v>0</v>
      </c>
      <c r="K384" s="7">
        <f>('Price data'!L385-'Price data'!L386)/'Price data'!L386</f>
        <v>4.9900199600798152E-3</v>
      </c>
      <c r="L384" s="7">
        <f>('Price data'!O385-'Price data'!O386)/'Price data'!O386</f>
        <v>-2.1388632538949176E-3</v>
      </c>
      <c r="M384" s="7">
        <f>'Price data'!P385/100</f>
        <v>2.6040000000000001E-2</v>
      </c>
    </row>
    <row r="385" spans="1:13" x14ac:dyDescent="0.25">
      <c r="A385" s="1">
        <v>44132</v>
      </c>
      <c r="B385" s="7">
        <f>('Price data'!C386-'Price data'!C387)/'Price data'!C387</f>
        <v>-2.9069767441860371E-2</v>
      </c>
      <c r="C385" s="7">
        <f>('Price data'!D386-'Price data'!D387)/'Price data'!D387</f>
        <v>-3.1847133757961735E-2</v>
      </c>
      <c r="D385" s="7">
        <f>('Price data'!E386-'Price data'!E387)/'Price data'!E387</f>
        <v>-2.5773195876288502E-2</v>
      </c>
      <c r="E385" s="7">
        <f>('Price data'!F386-'Price data'!F387)/'Price data'!F387</f>
        <v>-2.007299270072993E-2</v>
      </c>
      <c r="F385" s="7">
        <f>('Price data'!G386-'Price data'!G387)/'Price data'!G387</f>
        <v>-2.6871401151631381E-2</v>
      </c>
      <c r="G385" s="7">
        <f>('Price data'!H386-'Price data'!H387)/'Price data'!H387</f>
        <v>-3.8626609442060089E-2</v>
      </c>
      <c r="H385" s="7">
        <f>('Price data'!I386-'Price data'!I387)/'Price data'!I387</f>
        <v>-6.6037735849056603E-2</v>
      </c>
      <c r="I385" s="7">
        <f>('Price data'!J386-'Price data'!J387)/'Price data'!J387</f>
        <v>-2.3208879919273586E-2</v>
      </c>
      <c r="J385" s="7">
        <f>('Price data'!K386-'Price data'!K387)/'Price data'!K387</f>
        <v>-1.6103059581318246E-3</v>
      </c>
      <c r="K385" s="7">
        <f>('Price data'!L386-'Price data'!L387)/'Price data'!L387</f>
        <v>-5.2034058656575261E-2</v>
      </c>
      <c r="L385" s="7">
        <f>('Price data'!O386-'Price data'!O387)/'Price data'!O387</f>
        <v>-2.6857692267055557E-2</v>
      </c>
      <c r="M385" s="7">
        <f>'Price data'!P386/100</f>
        <v>2.5690000000000001E-2</v>
      </c>
    </row>
    <row r="386" spans="1:13" x14ac:dyDescent="0.25">
      <c r="A386" s="1">
        <v>44131</v>
      </c>
      <c r="B386" s="7">
        <f>('Price data'!C387-'Price data'!C388)/'Price data'!C388</f>
        <v>-2.2727272727272776E-2</v>
      </c>
      <c r="C386" s="7">
        <f>('Price data'!D387-'Price data'!D388)/'Price data'!D388</f>
        <v>1.9480519480519449E-2</v>
      </c>
      <c r="D386" s="7">
        <f>('Price data'!E387-'Price data'!E388)/'Price data'!E388</f>
        <v>-1.1464968152866481E-2</v>
      </c>
      <c r="E386" s="7">
        <f>('Price data'!F387-'Price data'!F388)/'Price data'!F388</f>
        <v>-8.144796380090474E-3</v>
      </c>
      <c r="F386" s="7">
        <f>('Price data'!G387-'Price data'!G388)/'Price data'!G388</f>
        <v>-1.3257575757575789E-2</v>
      </c>
      <c r="G386" s="7">
        <f>('Price data'!H387-'Price data'!H388)/'Price data'!H388</f>
        <v>-2.1413276231263384E-3</v>
      </c>
      <c r="H386" s="7">
        <f>('Price data'!I387-'Price data'!I388)/'Price data'!I388</f>
        <v>-1.6697588126159565E-2</v>
      </c>
      <c r="I386" s="7">
        <f>('Price data'!J387-'Price data'!J388)/'Price data'!J388</f>
        <v>-1.8811881188118856E-2</v>
      </c>
      <c r="J386" s="7">
        <f>('Price data'!K387-'Price data'!K388)/'Price data'!K388</f>
        <v>1.6129032258062304E-3</v>
      </c>
      <c r="K386" s="7">
        <f>('Price data'!L387-'Price data'!L388)/'Price data'!L388</f>
        <v>5.7088487155090729E-3</v>
      </c>
      <c r="L386" s="7">
        <f>('Price data'!O387-'Price data'!O388)/'Price data'!O388</f>
        <v>-4.5540597391669413E-3</v>
      </c>
      <c r="M386" s="7">
        <f>'Price data'!P387/100</f>
        <v>2.5459999999999997E-2</v>
      </c>
    </row>
    <row r="387" spans="1:13" x14ac:dyDescent="0.25">
      <c r="A387" s="1">
        <v>44130</v>
      </c>
      <c r="B387" s="7">
        <f>('Price data'!C388-'Price data'!C389)/'Price data'!C389</f>
        <v>-1.6759776536312734E-2</v>
      </c>
      <c r="C387" s="7">
        <f>('Price data'!D388-'Price data'!D389)/'Price data'!D389</f>
        <v>-3.2362459546925516E-3</v>
      </c>
      <c r="D387" s="7">
        <f>('Price data'!E388-'Price data'!E389)/'Price data'!E389</f>
        <v>-1.2578616352201239E-2</v>
      </c>
      <c r="E387" s="7">
        <f>('Price data'!F388-'Price data'!F389)/'Price data'!F389</f>
        <v>4.5454545454544706E-3</v>
      </c>
      <c r="F387" s="7">
        <f>('Price data'!G388-'Price data'!G389)/'Price data'!G389</f>
        <v>-2.0408163265306017E-2</v>
      </c>
      <c r="G387" s="7">
        <f>('Price data'!H388-'Price data'!H389)/'Price data'!H389</f>
        <v>-2.7083333333333334E-2</v>
      </c>
      <c r="H387" s="7">
        <f>('Price data'!I388-'Price data'!I389)/'Price data'!I389</f>
        <v>-2.8828828828828888E-2</v>
      </c>
      <c r="I387" s="7">
        <f>('Price data'!J388-'Price data'!J389)/'Price data'!J389</f>
        <v>-1.9417475728155175E-2</v>
      </c>
      <c r="J387" s="7">
        <f>('Price data'!K388-'Price data'!K389)/'Price data'!K389</f>
        <v>-4.8154093097913016E-3</v>
      </c>
      <c r="K387" s="7">
        <f>('Price data'!L388-'Price data'!L389)/'Price data'!L389</f>
        <v>1.0576923076923086E-2</v>
      </c>
      <c r="L387" s="7">
        <f>('Price data'!O388-'Price data'!O389)/'Price data'!O389</f>
        <v>-1.0881551297255723E-2</v>
      </c>
      <c r="M387" s="7">
        <f>'Price data'!P388/100</f>
        <v>2.5510000000000001E-2</v>
      </c>
    </row>
    <row r="388" spans="1:13" x14ac:dyDescent="0.25">
      <c r="A388" s="1">
        <v>44127</v>
      </c>
      <c r="B388" s="7">
        <f>('Price data'!C389-'Price data'!C390)/'Price data'!C390</f>
        <v>-5.555555555555718E-3</v>
      </c>
      <c r="C388" s="7">
        <f>('Price data'!D389-'Price data'!D390)/'Price data'!D390</f>
        <v>4.3918918918919019E-2</v>
      </c>
      <c r="D388" s="7">
        <f>('Price data'!E389-'Price data'!E390)/'Price data'!E390</f>
        <v>2.5806451612903313E-2</v>
      </c>
      <c r="E388" s="7">
        <f>('Price data'!F389-'Price data'!F390)/'Price data'!F390</f>
        <v>3.0927835051546396E-2</v>
      </c>
      <c r="F388" s="7">
        <f>('Price data'!G389-'Price data'!G390)/'Price data'!G390</f>
        <v>-1.8518518518518565E-3</v>
      </c>
      <c r="G388" s="7">
        <f>('Price data'!H389-'Price data'!H390)/'Price data'!H390</f>
        <v>2.0876826722338203E-3</v>
      </c>
      <c r="H388" s="7">
        <f>('Price data'!I389-'Price data'!I390)/'Price data'!I390</f>
        <v>2.2099447513812168E-2</v>
      </c>
      <c r="I388" s="7">
        <f>('Price data'!J389-'Price data'!J390)/'Price data'!J390</f>
        <v>-4.8309178743961862E-3</v>
      </c>
      <c r="J388" s="7">
        <f>('Price data'!K389-'Price data'!K390)/'Price data'!K390</f>
        <v>-3.1999999999999798E-3</v>
      </c>
      <c r="K388" s="7">
        <f>('Price data'!L389-'Price data'!L390)/'Price data'!L390</f>
        <v>3.896103896103903E-2</v>
      </c>
      <c r="L388" s="7">
        <f>('Price data'!O389-'Price data'!O390)/'Price data'!O390</f>
        <v>1.1959153595115291E-2</v>
      </c>
      <c r="M388" s="7">
        <f>'Price data'!P389/100</f>
        <v>2.5530000000000001E-2</v>
      </c>
    </row>
    <row r="389" spans="1:13" x14ac:dyDescent="0.25">
      <c r="A389" s="1">
        <v>44126</v>
      </c>
      <c r="B389" s="7">
        <f>('Price data'!C390-'Price data'!C391)/'Price data'!C391</f>
        <v>1.6949152542372916E-2</v>
      </c>
      <c r="C389" s="7">
        <f>('Price data'!D390-'Price data'!D391)/'Price data'!D391</f>
        <v>1.718213058419224E-2</v>
      </c>
      <c r="D389" s="7">
        <f>('Price data'!E390-'Price data'!E391)/'Price data'!E391</f>
        <v>1.439790575916227E-2</v>
      </c>
      <c r="E389" s="7">
        <f>('Price data'!F390-'Price data'!F391)/'Price data'!F391</f>
        <v>2.8195488721804904E-3</v>
      </c>
      <c r="F389" s="7">
        <f>('Price data'!G390-'Price data'!G391)/'Price data'!G391</f>
        <v>2.272727272727262E-2</v>
      </c>
      <c r="G389" s="7">
        <f>('Price data'!H390-'Price data'!H391)/'Price data'!H391</f>
        <v>8.4210526315789472E-3</v>
      </c>
      <c r="H389" s="7">
        <f>('Price data'!I390-'Price data'!I391)/'Price data'!I391</f>
        <v>4.4230769230769205E-2</v>
      </c>
      <c r="I389" s="7">
        <f>('Price data'!J390-'Price data'!J391)/'Price data'!J391</f>
        <v>1.9704433497536967E-2</v>
      </c>
      <c r="J389" s="7">
        <f>('Price data'!K390-'Price data'!K391)/'Price data'!K391</f>
        <v>3.2102728731942011E-3</v>
      </c>
      <c r="K389" s="7">
        <f>('Price data'!L390-'Price data'!L391)/'Price data'!L391</f>
        <v>2.8776978417266074E-2</v>
      </c>
      <c r="L389" s="7">
        <f>('Price data'!O390-'Price data'!O391)/'Price data'!O391</f>
        <v>1.1575775001863631E-2</v>
      </c>
      <c r="M389" s="7">
        <f>'Price data'!P390/100</f>
        <v>2.563E-2</v>
      </c>
    </row>
    <row r="390" spans="1:13" x14ac:dyDescent="0.25">
      <c r="A390" s="1">
        <v>44125</v>
      </c>
      <c r="B390" s="7">
        <f>('Price data'!C391-'Price data'!C392)/'Price data'!C392</f>
        <v>-2.7472527472527385E-2</v>
      </c>
      <c r="C390" s="7">
        <f>('Price data'!D391-'Price data'!D392)/'Price data'!D392</f>
        <v>-8.5178875638841425E-3</v>
      </c>
      <c r="D390" s="7">
        <f>('Price data'!E391-'Price data'!E392)/'Price data'!E392</f>
        <v>2.6246719160105954E-3</v>
      </c>
      <c r="E390" s="7">
        <f>('Price data'!F391-'Price data'!F392)/'Price data'!F392</f>
        <v>1.8832391713746476E-3</v>
      </c>
      <c r="F390" s="7">
        <f>('Price data'!G391-'Price data'!G392)/'Price data'!G392</f>
        <v>-7.5187969924810621E-3</v>
      </c>
      <c r="G390" s="7">
        <f>('Price data'!H391-'Price data'!H392)/'Price data'!H392</f>
        <v>-6.2761506276150627E-3</v>
      </c>
      <c r="H390" s="7">
        <f>('Price data'!I391-'Price data'!I392)/'Price data'!I392</f>
        <v>-3.7037037037037014E-2</v>
      </c>
      <c r="I390" s="7">
        <f>('Price data'!J391-'Price data'!J392)/'Price data'!J392</f>
        <v>-4.9019607843137766E-3</v>
      </c>
      <c r="J390" s="7">
        <f>('Price data'!K391-'Price data'!K392)/'Price data'!K392</f>
        <v>4.8387096774193238E-3</v>
      </c>
      <c r="K390" s="7">
        <f>('Price data'!L391-'Price data'!L392)/'Price data'!L392</f>
        <v>-5.1124744376277861E-3</v>
      </c>
      <c r="L390" s="7">
        <f>('Price data'!O391-'Price data'!O392)/'Price data'!O392</f>
        <v>-5.7072065394633605E-3</v>
      </c>
      <c r="M390" s="7">
        <f>'Price data'!P391/100</f>
        <v>2.5610000000000001E-2</v>
      </c>
    </row>
    <row r="391" spans="1:13" x14ac:dyDescent="0.25">
      <c r="A391" s="1">
        <v>44124</v>
      </c>
      <c r="B391" s="7">
        <f>('Price data'!C392-'Price data'!C393)/'Price data'!C393</f>
        <v>-8.1743869209810905E-3</v>
      </c>
      <c r="C391" s="7">
        <f>('Price data'!D392-'Price data'!D393)/'Price data'!D393</f>
        <v>1.557093425605551E-2</v>
      </c>
      <c r="D391" s="7">
        <f>('Price data'!E392-'Price data'!E393)/'Price data'!E393</f>
        <v>1.3140604467805376E-3</v>
      </c>
      <c r="E391" s="7">
        <f>('Price data'!F392-'Price data'!F393)/'Price data'!F393</f>
        <v>-1.3927576601671222E-2</v>
      </c>
      <c r="F391" s="7">
        <f>('Price data'!G392-'Price data'!G393)/'Price data'!G393</f>
        <v>-1.8761726078799297E-3</v>
      </c>
      <c r="G391" s="7">
        <f>('Price data'!H392-'Price data'!H393)/'Price data'!H393</f>
        <v>3.9130434782608699E-2</v>
      </c>
      <c r="H391" s="7">
        <f>('Price data'!I392-'Price data'!I393)/'Price data'!I393</f>
        <v>-1.2797490048587403E-2</v>
      </c>
      <c r="I391" s="7">
        <f>('Price data'!J392-'Price data'!J393)/'Price data'!J393</f>
        <v>4.9261083743842886E-3</v>
      </c>
      <c r="J391" s="7">
        <f>('Price data'!K392-'Price data'!K393)/'Price data'!K393</f>
        <v>-9.5846645367411547E-3</v>
      </c>
      <c r="K391" s="7">
        <f>('Price data'!L392-'Price data'!L393)/'Price data'!L393</f>
        <v>1.0235414534289257E-3</v>
      </c>
      <c r="L391" s="7">
        <f>('Price data'!O392-'Price data'!O393)/'Price data'!O393</f>
        <v>7.7355911369189503E-4</v>
      </c>
      <c r="M391" s="7">
        <f>'Price data'!P392/100</f>
        <v>2.5399999999999999E-2</v>
      </c>
    </row>
    <row r="392" spans="1:13" x14ac:dyDescent="0.25">
      <c r="A392" s="1">
        <v>44123</v>
      </c>
      <c r="B392" s="7">
        <f>('Price data'!C393-'Price data'!C394)/'Price data'!C394</f>
        <v>1.1019283746556497E-2</v>
      </c>
      <c r="C392" s="7">
        <f>('Price data'!D393-'Price data'!D394)/'Price data'!D394</f>
        <v>-6.8728522336771337E-3</v>
      </c>
      <c r="D392" s="7">
        <f>('Price data'!E393-'Price data'!E394)/'Price data'!E394</f>
        <v>-1.1688311688311685E-2</v>
      </c>
      <c r="E392" s="7">
        <f>('Price data'!F393-'Price data'!F394)/'Price data'!F394</f>
        <v>2.793296089385514E-3</v>
      </c>
      <c r="F392" s="7">
        <f>('Price data'!G393-'Price data'!G394)/'Price data'!G394</f>
        <v>1.8796992481203056E-3</v>
      </c>
      <c r="G392" s="7">
        <f>('Price data'!H393-'Price data'!H394)/'Price data'!H394</f>
        <v>1.5452538631346579E-2</v>
      </c>
      <c r="H392" s="7">
        <f>('Price data'!I393-'Price data'!I394)/'Price data'!I394</f>
        <v>2.9684601113172636E-2</v>
      </c>
      <c r="I392" s="7">
        <f>('Price data'!J393-'Price data'!J394)/'Price data'!J394</f>
        <v>-1.4563106796116474E-2</v>
      </c>
      <c r="J392" s="7">
        <f>('Price data'!K393-'Price data'!K394)/'Price data'!K394</f>
        <v>4.8154093097913016E-3</v>
      </c>
      <c r="K392" s="7">
        <f>('Price data'!L393-'Price data'!L394)/'Price data'!L394</f>
        <v>1.0245901639343205E-3</v>
      </c>
      <c r="L392" s="7">
        <f>('Price data'!O393-'Price data'!O394)/'Price data'!O394</f>
        <v>4.1344217110155841E-4</v>
      </c>
      <c r="M392" s="7">
        <f>'Price data'!P393/100</f>
        <v>2.5670000000000002E-2</v>
      </c>
    </row>
    <row r="393" spans="1:13" x14ac:dyDescent="0.25">
      <c r="A393" s="1">
        <v>44120</v>
      </c>
      <c r="B393" s="7">
        <f>('Price data'!C394-'Price data'!C395)/'Price data'!C395</f>
        <v>0</v>
      </c>
      <c r="C393" s="7">
        <f>('Price data'!D394-'Price data'!D395)/'Price data'!D395</f>
        <v>1.7211703958693585E-3</v>
      </c>
      <c r="D393" s="7">
        <f>('Price data'!E394-'Price data'!E395)/'Price data'!E395</f>
        <v>-6.4516129032258594E-3</v>
      </c>
      <c r="E393" s="7">
        <f>('Price data'!F394-'Price data'!F395)/'Price data'!F395</f>
        <v>-9.3023255813954795E-4</v>
      </c>
      <c r="F393" s="7">
        <f>('Price data'!G394-'Price data'!G395)/'Price data'!G395</f>
        <v>3.9062499999999757E-2</v>
      </c>
      <c r="G393" s="7">
        <f>('Price data'!H394-'Price data'!H395)/'Price data'!H395</f>
        <v>-8.7527352297592995E-3</v>
      </c>
      <c r="H393" s="7">
        <f>('Price data'!I394-'Price data'!I395)/'Price data'!I395</f>
        <v>-1.8518518518517971E-3</v>
      </c>
      <c r="I393" s="7">
        <f>('Price data'!J394-'Price data'!J395)/'Price data'!J395</f>
        <v>1.4778325123152677E-2</v>
      </c>
      <c r="J393" s="7">
        <f>('Price data'!K394-'Price data'!K395)/'Price data'!K395</f>
        <v>-1.6025641025640925E-3</v>
      </c>
      <c r="K393" s="7">
        <f>('Price data'!L394-'Price data'!L395)/'Price data'!L395</f>
        <v>1.0256410256410877E-3</v>
      </c>
      <c r="L393" s="7">
        <f>('Price data'!O394-'Price data'!O395)/'Price data'!O395</f>
        <v>5.7278628707196281E-4</v>
      </c>
      <c r="M393" s="7">
        <f>'Price data'!P394/100</f>
        <v>2.5489999999999999E-2</v>
      </c>
    </row>
    <row r="394" spans="1:13" x14ac:dyDescent="0.25">
      <c r="A394" s="1">
        <v>44119</v>
      </c>
      <c r="B394" s="7">
        <f>('Price data'!C395-'Price data'!C396)/'Price data'!C396</f>
        <v>2.7624309392263752E-3</v>
      </c>
      <c r="C394" s="7">
        <f>('Price data'!D395-'Price data'!D396)/'Price data'!D396</f>
        <v>2.4691358024691318E-2</v>
      </c>
      <c r="D394" s="7">
        <f>('Price data'!E395-'Price data'!E396)/'Price data'!E396</f>
        <v>-1.2738853503184816E-2</v>
      </c>
      <c r="E394" s="7">
        <f>('Price data'!F395-'Price data'!F396)/'Price data'!F396</f>
        <v>9.3109869646183796E-4</v>
      </c>
      <c r="F394" s="7">
        <f>('Price data'!G395-'Price data'!G396)/'Price data'!G396</f>
        <v>3.9215686274511573E-3</v>
      </c>
      <c r="G394" s="7">
        <f>('Price data'!H395-'Price data'!H396)/'Price data'!H396</f>
        <v>0</v>
      </c>
      <c r="H394" s="7">
        <f>('Price data'!I395-'Price data'!I396)/'Price data'!I396</f>
        <v>-7.3529411764705092E-3</v>
      </c>
      <c r="I394" s="7">
        <f>('Price data'!J395-'Price data'!J396)/'Price data'!J396</f>
        <v>-4.9019607843137766E-3</v>
      </c>
      <c r="J394" s="7">
        <f>('Price data'!K395-'Price data'!K396)/'Price data'!K396</f>
        <v>6.4516129032257657E-3</v>
      </c>
      <c r="K394" s="7">
        <f>('Price data'!L395-'Price data'!L396)/'Price data'!L396</f>
        <v>2.6315789473684251E-2</v>
      </c>
      <c r="L394" s="7">
        <f>('Price data'!O395-'Price data'!O396)/'Price data'!O396</f>
        <v>2.7441553745027984E-3</v>
      </c>
      <c r="M394" s="7">
        <f>'Price data'!P395/100</f>
        <v>2.5390000000000003E-2</v>
      </c>
    </row>
    <row r="395" spans="1:13" x14ac:dyDescent="0.25">
      <c r="A395" s="1">
        <v>44118</v>
      </c>
      <c r="B395" s="7">
        <f>('Price data'!C396-'Price data'!C397)/'Price data'!C397</f>
        <v>3.1339031339031563E-2</v>
      </c>
      <c r="C395" s="7">
        <f>('Price data'!D396-'Price data'!D397)/'Price data'!D397</f>
        <v>1.249999999999998E-2</v>
      </c>
      <c r="D395" s="7">
        <f>('Price data'!E396-'Price data'!E397)/'Price data'!E397</f>
        <v>5.1216389244558916E-3</v>
      </c>
      <c r="E395" s="7">
        <f>('Price data'!F396-'Price data'!F397)/'Price data'!F397</f>
        <v>2.8011204481791689E-3</v>
      </c>
      <c r="F395" s="7">
        <f>('Price data'!G396-'Price data'!G397)/'Price data'!G397</f>
        <v>5.9171597633134549E-3</v>
      </c>
      <c r="G395" s="7">
        <f>('Price data'!H396-'Price data'!H397)/'Price data'!H397</f>
        <v>6.7757009345794386E-2</v>
      </c>
      <c r="H395" s="7">
        <f>('Price data'!I396-'Price data'!I397)/'Price data'!I397</f>
        <v>1.3035381750465444E-2</v>
      </c>
      <c r="I395" s="7">
        <f>('Price data'!J396-'Price data'!J397)/'Price data'!J397</f>
        <v>-4.878048780487856E-3</v>
      </c>
      <c r="J395" s="7">
        <f>('Price data'!K396-'Price data'!K397)/'Price data'!K397</f>
        <v>0</v>
      </c>
      <c r="K395" s="7">
        <f>('Price data'!L396-'Price data'!L397)/'Price data'!L397</f>
        <v>9.5642933049947445E-3</v>
      </c>
      <c r="L395" s="7">
        <f>('Price data'!O396-'Price data'!O397)/'Price data'!O397</f>
        <v>1.1098444927193273E-2</v>
      </c>
      <c r="M395" s="7">
        <f>'Price data'!P396/100</f>
        <v>2.5409999999999999E-2</v>
      </c>
    </row>
    <row r="396" spans="1:13" x14ac:dyDescent="0.25">
      <c r="A396" s="1">
        <v>44117</v>
      </c>
      <c r="B396" s="7">
        <f>('Price data'!C397-'Price data'!C398)/'Price data'!C398</f>
        <v>-1.6806722689075664E-2</v>
      </c>
      <c r="C396" s="7">
        <f>('Price data'!D397-'Price data'!D398)/'Price data'!D398</f>
        <v>-8.8495575221238798E-3</v>
      </c>
      <c r="D396" s="7">
        <f>('Price data'!E397-'Price data'!E398)/'Price data'!E398</f>
        <v>7.7419354838710059E-3</v>
      </c>
      <c r="E396" s="7">
        <f>('Price data'!F397-'Price data'!F398)/'Price data'!F398</f>
        <v>9.3457943925249153E-4</v>
      </c>
      <c r="F396" s="7">
        <f>('Price data'!G397-'Price data'!G398)/'Price data'!G398</f>
        <v>-3.9292730844792132E-3</v>
      </c>
      <c r="G396" s="7">
        <f>('Price data'!H397-'Price data'!H398)/'Price data'!H398</f>
        <v>9.433962264150943E-3</v>
      </c>
      <c r="H396" s="7">
        <f>('Price data'!I397-'Price data'!I398)/'Price data'!I398</f>
        <v>1.5122873345935706E-2</v>
      </c>
      <c r="I396" s="7">
        <f>('Price data'!J397-'Price data'!J398)/'Price data'!J398</f>
        <v>-9.6618357487921885E-3</v>
      </c>
      <c r="J396" s="7">
        <f>('Price data'!K397-'Price data'!K398)/'Price data'!K398</f>
        <v>-7.9999999999999499E-3</v>
      </c>
      <c r="K396" s="7">
        <f>('Price data'!L397-'Price data'!L398)/'Price data'!L398</f>
        <v>2.1299254526091133E-3</v>
      </c>
      <c r="L396" s="7">
        <f>('Price data'!O397-'Price data'!O398)/'Price data'!O398</f>
        <v>4.3528509553589457E-3</v>
      </c>
      <c r="M396" s="7">
        <f>'Price data'!P397/100</f>
        <v>2.545E-2</v>
      </c>
    </row>
    <row r="397" spans="1:13" x14ac:dyDescent="0.25">
      <c r="A397" s="1">
        <v>44116</v>
      </c>
      <c r="B397" s="7">
        <f>('Price data'!C398-'Price data'!C399)/'Price data'!C399</f>
        <v>-8.3333333333333506E-3</v>
      </c>
      <c r="C397" s="7">
        <f>('Price data'!D398-'Price data'!D399)/'Price data'!D399</f>
        <v>-8.7719298245613891E-3</v>
      </c>
      <c r="D397" s="7">
        <f>('Price data'!E398-'Price data'!E399)/'Price data'!E399</f>
        <v>6.4935064935065468E-3</v>
      </c>
      <c r="E397" s="7">
        <f>('Price data'!F398-'Price data'!F399)/'Price data'!F399</f>
        <v>2.8116213683222961E-3</v>
      </c>
      <c r="F397" s="7">
        <f>('Price data'!G398-'Price data'!G399)/'Price data'!G399</f>
        <v>1.9685039370078788E-3</v>
      </c>
      <c r="G397" s="7">
        <f>('Price data'!H398-'Price data'!H399)/'Price data'!H399</f>
        <v>-7.0257611241217799E-3</v>
      </c>
      <c r="H397" s="7">
        <f>('Price data'!I398-'Price data'!I399)/'Price data'!I399</f>
        <v>6.2248995983935705E-2</v>
      </c>
      <c r="I397" s="7">
        <f>('Price data'!J398-'Price data'!J399)/'Price data'!J399</f>
        <v>-1.8957345971564E-2</v>
      </c>
      <c r="J397" s="7">
        <f>('Price data'!K398-'Price data'!K399)/'Price data'!K399</f>
        <v>-1.597444089456859E-3</v>
      </c>
      <c r="K397" s="7">
        <f>('Price data'!L398-'Price data'!L399)/'Price data'!L399</f>
        <v>3.2051282051282241E-3</v>
      </c>
      <c r="L397" s="7">
        <f>('Price data'!O398-'Price data'!O399)/'Price data'!O399</f>
        <v>1.9805194805195248E-3</v>
      </c>
      <c r="M397" s="7">
        <f>'Price data'!P398/100</f>
        <v>2.5390000000000003E-2</v>
      </c>
    </row>
    <row r="398" spans="1:13" x14ac:dyDescent="0.25">
      <c r="A398" s="1">
        <v>44113</v>
      </c>
      <c r="B398" s="7">
        <f>('Price data'!C399-'Price data'!C400)/'Price data'!C400</f>
        <v>8.4033613445378321E-3</v>
      </c>
      <c r="C398" s="7">
        <f>('Price data'!D399-'Price data'!D400)/'Price data'!D400</f>
        <v>1.4234875444839834E-2</v>
      </c>
      <c r="D398" s="7">
        <f>('Price data'!E399-'Price data'!E400)/'Price data'!E400</f>
        <v>5.2219321148825742E-3</v>
      </c>
      <c r="E398" s="7">
        <f>('Price data'!F399-'Price data'!F400)/'Price data'!F400</f>
        <v>-1.8709073900842169E-3</v>
      </c>
      <c r="F398" s="7">
        <f>('Price data'!G399-'Price data'!G400)/'Price data'!G400</f>
        <v>-5.8708414872798579E-3</v>
      </c>
      <c r="G398" s="7">
        <f>('Price data'!H399-'Price data'!H400)/'Price data'!H400</f>
        <v>0</v>
      </c>
      <c r="H398" s="7">
        <f>('Price data'!I399-'Price data'!I400)/'Price data'!I400</f>
        <v>-1.003009027081139E-3</v>
      </c>
      <c r="I398" s="7">
        <f>('Price data'!J399-'Price data'!J400)/'Price data'!J400</f>
        <v>4.7619047619048118E-3</v>
      </c>
      <c r="J398" s="7">
        <f>('Price data'!K399-'Price data'!K400)/'Price data'!K400</f>
        <v>-6.3492063492063093E-3</v>
      </c>
      <c r="K398" s="7">
        <f>('Price data'!L399-'Price data'!L400)/'Price data'!L400</f>
        <v>1.4084507042253487E-2</v>
      </c>
      <c r="L398" s="7">
        <f>('Price data'!O399-'Price data'!O400)/'Price data'!O400</f>
        <v>5.6157764137390277E-3</v>
      </c>
      <c r="M398" s="7">
        <f>'Price data'!P399/100</f>
        <v>2.529E-2</v>
      </c>
    </row>
    <row r="399" spans="1:13" x14ac:dyDescent="0.25">
      <c r="A399" s="1">
        <v>44112</v>
      </c>
      <c r="B399" s="7">
        <f>('Price data'!C400-'Price data'!C401)/'Price data'!C401</f>
        <v>0</v>
      </c>
      <c r="C399" s="7">
        <f>('Price data'!D400-'Price data'!D401)/'Price data'!D401</f>
        <v>1.0791366906474803E-2</v>
      </c>
      <c r="D399" s="7">
        <f>('Price data'!E400-'Price data'!E401)/'Price data'!E401</f>
        <v>-2.6041666666667628E-3</v>
      </c>
      <c r="E399" s="7">
        <f>('Price data'!F400-'Price data'!F401)/'Price data'!F401</f>
        <v>-1.0185185185185047E-2</v>
      </c>
      <c r="F399" s="7">
        <f>('Price data'!G400-'Price data'!G401)/'Price data'!G401</f>
        <v>1.3888888888888925E-2</v>
      </c>
      <c r="G399" s="7">
        <f>('Price data'!H400-'Price data'!H401)/'Price data'!H401</f>
        <v>-2.0642201834862386E-2</v>
      </c>
      <c r="H399" s="7">
        <f>('Price data'!I400-'Price data'!I401)/'Price data'!I401</f>
        <v>0</v>
      </c>
      <c r="I399" s="7">
        <f>('Price data'!J400-'Price data'!J401)/'Price data'!J401</f>
        <v>-4.7393364928910451E-3</v>
      </c>
      <c r="J399" s="7">
        <f>('Price data'!K400-'Price data'!K401)/'Price data'!K401</f>
        <v>-1.584786053882923E-3</v>
      </c>
      <c r="K399" s="7">
        <f>('Price data'!L400-'Price data'!L401)/'Price data'!L401</f>
        <v>-2.1621621621621162E-3</v>
      </c>
      <c r="L399" s="7">
        <f>('Price data'!O400-'Price data'!O401)/'Price data'!O401</f>
        <v>-9.5681294306962492E-4</v>
      </c>
      <c r="M399" s="7">
        <f>'Price data'!P400/100</f>
        <v>2.5000000000000001E-2</v>
      </c>
    </row>
    <row r="400" spans="1:13" x14ac:dyDescent="0.25">
      <c r="A400" s="1">
        <v>44111</v>
      </c>
      <c r="B400" s="7">
        <f>('Price data'!C401-'Price data'!C402)/'Price data'!C402</f>
        <v>-1.6528925619834746E-2</v>
      </c>
      <c r="C400" s="7">
        <f>('Price data'!D401-'Price data'!D402)/'Price data'!D402</f>
        <v>-1.5929203539822984E-2</v>
      </c>
      <c r="D400" s="7">
        <f>('Price data'!E401-'Price data'!E402)/'Price data'!E402</f>
        <v>9.1984231274638891E-3</v>
      </c>
      <c r="E400" s="7">
        <f>('Price data'!F401-'Price data'!F402)/'Price data'!F402</f>
        <v>9.3457943925233534E-3</v>
      </c>
      <c r="F400" s="7">
        <f>('Price data'!G401-'Price data'!G402)/'Price data'!G402</f>
        <v>-1.9801980198019854E-3</v>
      </c>
      <c r="G400" s="7">
        <f>('Price data'!H401-'Price data'!H402)/'Price data'!H402</f>
        <v>-2.6785714285714284E-2</v>
      </c>
      <c r="H400" s="7">
        <f>('Price data'!I401-'Price data'!I402)/'Price data'!I402</f>
        <v>2.4665981500513759E-2</v>
      </c>
      <c r="I400" s="7">
        <f>('Price data'!J401-'Price data'!J402)/'Price data'!J402</f>
        <v>-1.8604651162790715E-2</v>
      </c>
      <c r="J400" s="7">
        <f>('Price data'!K401-'Price data'!K402)/'Price data'!K402</f>
        <v>-3.1595576619271042E-3</v>
      </c>
      <c r="K400" s="7">
        <f>('Price data'!L401-'Price data'!L402)/'Price data'!L402</f>
        <v>7.6252723311546105E-3</v>
      </c>
      <c r="L400" s="7">
        <f>('Price data'!O401-'Price data'!O402)/'Price data'!O402</f>
        <v>4.4229908154685294E-3</v>
      </c>
      <c r="M400" s="7">
        <f>'Price data'!P401/100</f>
        <v>2.5019999999999997E-2</v>
      </c>
    </row>
    <row r="401" spans="1:13" x14ac:dyDescent="0.25">
      <c r="A401" s="1">
        <v>44110</v>
      </c>
      <c r="B401" s="7">
        <f>('Price data'!C402-'Price data'!C403)/'Price data'!C403</f>
        <v>-5.4794520547946793E-3</v>
      </c>
      <c r="C401" s="7">
        <f>('Price data'!D402-'Price data'!D403)/'Price data'!D403</f>
        <v>3.2906764168190071E-2</v>
      </c>
      <c r="D401" s="7">
        <f>('Price data'!E402-'Price data'!E403)/'Price data'!E403</f>
        <v>1.3157894736841962E-3</v>
      </c>
      <c r="E401" s="7">
        <f>('Price data'!F402-'Price data'!F403)/'Price data'!F403</f>
        <v>-2.7958993476233838E-3</v>
      </c>
      <c r="F401" s="7">
        <f>('Price data'!G402-'Price data'!G403)/'Price data'!G403</f>
        <v>0</v>
      </c>
      <c r="G401" s="7">
        <f>('Price data'!H402-'Price data'!H403)/'Price data'!H403</f>
        <v>-6.6518847006651885E-3</v>
      </c>
      <c r="H401" s="7">
        <f>('Price data'!I402-'Price data'!I403)/'Price data'!I403</f>
        <v>1.3541666666666813E-2</v>
      </c>
      <c r="I401" s="7">
        <f>('Price data'!J402-'Price data'!J403)/'Price data'!J403</f>
        <v>-1.3761467889908226E-2</v>
      </c>
      <c r="J401" s="7">
        <f>('Price data'!K402-'Price data'!K403)/'Price data'!K403</f>
        <v>0</v>
      </c>
      <c r="K401" s="7">
        <f>('Price data'!L402-'Price data'!L403)/'Price data'!L403</f>
        <v>-1.607717041800635E-2</v>
      </c>
      <c r="L401" s="7">
        <f>('Price data'!O402-'Price data'!O403)/'Price data'!O403</f>
        <v>1.0823457384003248E-3</v>
      </c>
      <c r="M401" s="7">
        <f>'Price data'!P402/100</f>
        <v>2.5169999999999998E-2</v>
      </c>
    </row>
    <row r="402" spans="1:13" x14ac:dyDescent="0.25">
      <c r="A402" s="1">
        <v>44109</v>
      </c>
      <c r="B402" s="7">
        <f>('Price data'!C403-'Price data'!C404)/'Price data'!C404</f>
        <v>2.8169014084507255E-2</v>
      </c>
      <c r="C402" s="7">
        <f>('Price data'!D403-'Price data'!D404)/'Price data'!D404</f>
        <v>2.4344569288389472E-2</v>
      </c>
      <c r="D402" s="7">
        <f>('Price data'!E403-'Price data'!E404)/'Price data'!E404</f>
        <v>1.317523056653477E-3</v>
      </c>
      <c r="E402" s="7">
        <f>('Price data'!F403-'Price data'!F404)/'Price data'!F404</f>
        <v>-6.4814814814815724E-3</v>
      </c>
      <c r="F402" s="7">
        <f>('Price data'!G403-'Price data'!G404)/'Price data'!G404</f>
        <v>3.9761431411530915E-3</v>
      </c>
      <c r="G402" s="7">
        <f>('Price data'!H403-'Price data'!H404)/'Price data'!H404</f>
        <v>0</v>
      </c>
      <c r="H402" s="7">
        <f>('Price data'!I403-'Price data'!I404)/'Price data'!I404</f>
        <v>-1.0309278350515622E-2</v>
      </c>
      <c r="I402" s="7">
        <f>('Price data'!J403-'Price data'!J404)/'Price data'!J404</f>
        <v>2.8301886792452765E-2</v>
      </c>
      <c r="J402" s="7">
        <f>('Price data'!K403-'Price data'!K404)/'Price data'!K404</f>
        <v>-3.1496062992127844E-3</v>
      </c>
      <c r="K402" s="7">
        <f>('Price data'!L403-'Price data'!L404)/'Price data'!L404</f>
        <v>-7.4468085106383997E-3</v>
      </c>
      <c r="L402" s="7">
        <f>('Price data'!O403-'Price data'!O404)/'Price data'!O404</f>
        <v>5.2422767086854546E-3</v>
      </c>
      <c r="M402" s="7">
        <f>'Price data'!P403/100</f>
        <v>2.4879999999999999E-2</v>
      </c>
    </row>
    <row r="403" spans="1:13" x14ac:dyDescent="0.25">
      <c r="A403" s="1">
        <v>44106</v>
      </c>
      <c r="B403" s="7">
        <f>('Price data'!C404-'Price data'!C405)/'Price data'!C405</f>
        <v>-2.8089887640451016E-3</v>
      </c>
      <c r="C403" s="7">
        <f>('Price data'!D404-'Price data'!D405)/'Price data'!D405</f>
        <v>-1.1111111111110912E-2</v>
      </c>
      <c r="D403" s="7">
        <f>('Price data'!E404-'Price data'!E405)/'Price data'!E405</f>
        <v>-1.5564202334630304E-2</v>
      </c>
      <c r="E403" s="7">
        <f>('Price data'!F404-'Price data'!F405)/'Price data'!F405</f>
        <v>-1.1893870082342205E-2</v>
      </c>
      <c r="F403" s="7">
        <f>('Price data'!G404-'Price data'!G405)/'Price data'!G405</f>
        <v>-9.8425196850393942E-3</v>
      </c>
      <c r="G403" s="7">
        <f>('Price data'!H404-'Price data'!H405)/'Price data'!H405</f>
        <v>-1.0964912280701754E-2</v>
      </c>
      <c r="H403" s="7">
        <f>('Price data'!I404-'Price data'!I405)/'Price data'!I405</f>
        <v>-7.1647901740020644E-3</v>
      </c>
      <c r="I403" s="7">
        <f>('Price data'!J404-'Price data'!J405)/'Price data'!J405</f>
        <v>2.9126213592233132E-2</v>
      </c>
      <c r="J403" s="7">
        <f>('Price data'!K404-'Price data'!K405)/'Price data'!K405</f>
        <v>-3.1397174254314867E-3</v>
      </c>
      <c r="K403" s="7">
        <f>('Price data'!L404-'Price data'!L405)/'Price data'!L405</f>
        <v>1.6216216216216314E-2</v>
      </c>
      <c r="L403" s="7">
        <f>('Price data'!O404-'Price data'!O405)/'Price data'!O405</f>
        <v>-4.5728538765330146E-3</v>
      </c>
      <c r="M403" s="7">
        <f>'Price data'!P404/100</f>
        <v>2.4580000000000001E-2</v>
      </c>
    </row>
    <row r="404" spans="1:13" x14ac:dyDescent="0.25">
      <c r="A404" s="1">
        <v>44105</v>
      </c>
      <c r="B404" s="7">
        <f>('Price data'!C405-'Price data'!C406)/'Price data'!C406</f>
        <v>5.0147492625368668E-2</v>
      </c>
      <c r="C404" s="7">
        <f>('Price data'!D405-'Price data'!D406)/'Price data'!D406</f>
        <v>2.2727272727272502E-2</v>
      </c>
      <c r="D404" s="7">
        <f>('Price data'!E405-'Price data'!E406)/'Price data'!E406</f>
        <v>2.1192052980132343E-2</v>
      </c>
      <c r="E404" s="7">
        <f>('Price data'!F405-'Price data'!F406)/'Price data'!F406</f>
        <v>3.6730945821854032E-3</v>
      </c>
      <c r="F404" s="7">
        <f>('Price data'!G405-'Price data'!G406)/'Price data'!G406</f>
        <v>1.6000000000000042E-2</v>
      </c>
      <c r="G404" s="7">
        <f>('Price data'!H405-'Price data'!H406)/'Price data'!H406</f>
        <v>8.8495575221238937E-3</v>
      </c>
      <c r="H404" s="7">
        <f>('Price data'!I405-'Price data'!I406)/'Price data'!I406</f>
        <v>3.0800821355237537E-3</v>
      </c>
      <c r="I404" s="7">
        <f>('Price data'!J405-'Price data'!J406)/'Price data'!J406</f>
        <v>4.8780487804876696E-3</v>
      </c>
      <c r="J404" s="7">
        <f>('Price data'!K405-'Price data'!K406)/'Price data'!K406</f>
        <v>-3.1298904538343006E-3</v>
      </c>
      <c r="K404" s="7">
        <f>('Price data'!L405-'Price data'!L406)/'Price data'!L406</f>
        <v>1.0928961748633824E-2</v>
      </c>
      <c r="L404" s="7">
        <f>('Price data'!O405-'Price data'!O406)/'Price data'!O406</f>
        <v>9.8098783707647897E-3</v>
      </c>
      <c r="M404" s="7">
        <f>'Price data'!P405/100</f>
        <v>2.5259999999999998E-2</v>
      </c>
    </row>
    <row r="405" spans="1:13" x14ac:dyDescent="0.25">
      <c r="A405" s="1">
        <v>44104</v>
      </c>
      <c r="B405" s="7">
        <f>('Price data'!C406-'Price data'!C407)/'Price data'!C407</f>
        <v>1.1940298507462874E-2</v>
      </c>
      <c r="C405" s="7">
        <f>('Price data'!D406-'Price data'!D407)/'Price data'!D407</f>
        <v>1.8975332068311163E-3</v>
      </c>
      <c r="D405" s="7">
        <f>('Price data'!E406-'Price data'!E407)/'Price data'!E407</f>
        <v>2.6560424966799176E-3</v>
      </c>
      <c r="E405" s="7">
        <f>('Price data'!F406-'Price data'!F407)/'Price data'!F407</f>
        <v>-2.7472527472526469E-3</v>
      </c>
      <c r="F405" s="7">
        <f>('Price data'!G406-'Price data'!G407)/'Price data'!G407</f>
        <v>-3.9840637450200998E-3</v>
      </c>
      <c r="G405" s="7">
        <f>('Price data'!H406-'Price data'!H407)/'Price data'!H407</f>
        <v>2.2172949002217295E-3</v>
      </c>
      <c r="H405" s="7">
        <f>('Price data'!I406-'Price data'!I407)/'Price data'!I407</f>
        <v>1.4583333333333372E-2</v>
      </c>
      <c r="I405" s="7">
        <f>('Price data'!J406-'Price data'!J407)/'Price data'!J407</f>
        <v>9.8522167487685771E-3</v>
      </c>
      <c r="J405" s="7">
        <f>('Price data'!K406-'Price data'!K407)/'Price data'!K407</f>
        <v>7.8864353312302331E-3</v>
      </c>
      <c r="K405" s="7">
        <f>('Price data'!L406-'Price data'!L407)/'Price data'!L407</f>
        <v>0</v>
      </c>
      <c r="L405" s="7">
        <f>('Price data'!O406-'Price data'!O407)/'Price data'!O407</f>
        <v>1.3606495718932036E-3</v>
      </c>
      <c r="M405" s="7">
        <f>'Price data'!P406/100</f>
        <v>2.743E-2</v>
      </c>
    </row>
    <row r="406" spans="1:13" x14ac:dyDescent="0.25">
      <c r="A406" s="1">
        <v>44103</v>
      </c>
      <c r="B406" s="7">
        <f>('Price data'!C407-'Price data'!C408)/'Price data'!C408</f>
        <v>-8.8757396449704335E-3</v>
      </c>
      <c r="C406" s="7">
        <f>('Price data'!D407-'Price data'!D408)/'Price data'!D408</f>
        <v>-1.8939393939393907E-3</v>
      </c>
      <c r="D406" s="7">
        <f>('Price data'!E407-'Price data'!E408)/'Price data'!E408</f>
        <v>-1.697127937336796E-2</v>
      </c>
      <c r="E406" s="7">
        <f>('Price data'!F407-'Price data'!F408)/'Price data'!F408</f>
        <v>3.4798639281562474E-2</v>
      </c>
      <c r="F406" s="7">
        <f>('Price data'!G407-'Price data'!G408)/'Price data'!G408</f>
        <v>-1.7612524461839408E-2</v>
      </c>
      <c r="G406" s="7">
        <f>('Price data'!H407-'Price data'!H408)/'Price data'!H408</f>
        <v>-1.3129102844638949E-2</v>
      </c>
      <c r="H406" s="7">
        <f>('Price data'!I407-'Price data'!I408)/'Price data'!I408</f>
        <v>-3.4205231388330024E-2</v>
      </c>
      <c r="I406" s="7">
        <f>('Price data'!J407-'Price data'!J408)/'Price data'!J408</f>
        <v>0</v>
      </c>
      <c r="J406" s="7">
        <f>('Price data'!K407-'Price data'!K408)/'Price data'!K408</f>
        <v>0</v>
      </c>
      <c r="K406" s="7">
        <f>('Price data'!L407-'Price data'!L408)/'Price data'!L408</f>
        <v>-1.4008620689655138E-2</v>
      </c>
      <c r="L406" s="7">
        <f>('Price data'!O407-'Price data'!O408)/'Price data'!O408</f>
        <v>-9.3369863013698425E-3</v>
      </c>
      <c r="M406" s="7">
        <f>'Price data'!P407/100</f>
        <v>2.7559999999999998E-2</v>
      </c>
    </row>
    <row r="407" spans="1:13" x14ac:dyDescent="0.25">
      <c r="A407" s="1">
        <v>44102</v>
      </c>
      <c r="B407" s="7">
        <f>('Price data'!C408-'Price data'!C409)/'Price data'!C409</f>
        <v>2.7355623100304011E-2</v>
      </c>
      <c r="C407" s="7">
        <f>('Price data'!D408-'Price data'!D409)/'Price data'!D409</f>
        <v>2.5242718446602096E-2</v>
      </c>
      <c r="D407" s="7">
        <f>('Price data'!E408-'Price data'!E409)/'Price data'!E409</f>
        <v>-6.4850843060960325E-3</v>
      </c>
      <c r="E407" s="7">
        <f>('Price data'!F408-'Price data'!F409)/'Price data'!F409</f>
        <v>4.6985121378229208E-3</v>
      </c>
      <c r="F407" s="7">
        <f>('Price data'!G408-'Price data'!G409)/'Price data'!G409</f>
        <v>5.9055118110236367E-3</v>
      </c>
      <c r="G407" s="7">
        <f>('Price data'!H408-'Price data'!H409)/'Price data'!H409</f>
        <v>2.0089285714285716E-2</v>
      </c>
      <c r="H407" s="7">
        <f>('Price data'!I408-'Price data'!I409)/'Price data'!I409</f>
        <v>4.0404040404040725E-3</v>
      </c>
      <c r="I407" s="7">
        <f>('Price data'!J408-'Price data'!J409)/'Price data'!J409</f>
        <v>0</v>
      </c>
      <c r="J407" s="7">
        <f>('Price data'!K408-'Price data'!K409)/'Price data'!K409</f>
        <v>-1.5748031496062892E-3</v>
      </c>
      <c r="K407" s="7">
        <f>('Price data'!L408-'Price data'!L409)/'Price data'!L409</f>
        <v>0</v>
      </c>
      <c r="L407" s="7">
        <f>('Price data'!O408-'Price data'!O409)/'Price data'!O409</f>
        <v>4.6572054565272641E-3</v>
      </c>
      <c r="M407" s="7">
        <f>'Price data'!P408/100</f>
        <v>2.767E-2</v>
      </c>
    </row>
    <row r="408" spans="1:13" x14ac:dyDescent="0.25">
      <c r="A408" s="1">
        <v>44099</v>
      </c>
      <c r="B408" s="7">
        <f>('Price data'!C409-'Price data'!C410)/'Price data'!C410</f>
        <v>-6.0422960725074028E-3</v>
      </c>
      <c r="C408" s="7">
        <f>('Price data'!D409-'Price data'!D410)/'Price data'!D410</f>
        <v>3.8986354775828401E-3</v>
      </c>
      <c r="D408" s="7">
        <f>('Price data'!E409-'Price data'!E410)/'Price data'!E410</f>
        <v>0</v>
      </c>
      <c r="E408" s="7">
        <f>('Price data'!F409-'Price data'!F410)/'Price data'!F410</f>
        <v>3.142183817753416E-3</v>
      </c>
      <c r="F408" s="7">
        <f>('Price data'!G409-'Price data'!G410)/'Price data'!G410</f>
        <v>5.9405940594059554E-3</v>
      </c>
      <c r="G408" s="7">
        <f>('Price data'!H409-'Price data'!H410)/'Price data'!H410</f>
        <v>-2.2271714922048997E-3</v>
      </c>
      <c r="H408" s="7">
        <f>('Price data'!I409-'Price data'!I410)/'Price data'!I410</f>
        <v>4.056795131845722E-3</v>
      </c>
      <c r="I408" s="7">
        <f>('Price data'!J409-'Price data'!J410)/'Price data'!J410</f>
        <v>-9.7560975609757121E-3</v>
      </c>
      <c r="J408" s="7">
        <f>('Price data'!K409-'Price data'!K410)/'Price data'!K410</f>
        <v>0</v>
      </c>
      <c r="K408" s="7">
        <f>('Price data'!L409-'Price data'!L410)/'Price data'!L410</f>
        <v>-2.1505376344087318E-3</v>
      </c>
      <c r="L408" s="7">
        <f>('Price data'!O409-'Price data'!O410)/'Price data'!O410</f>
        <v>-3.4119174976343208E-4</v>
      </c>
      <c r="M408" s="7">
        <f>'Price data'!P409/100</f>
        <v>2.7709999999999999E-2</v>
      </c>
    </row>
    <row r="409" spans="1:13" x14ac:dyDescent="0.25">
      <c r="A409" s="1">
        <v>44098</v>
      </c>
      <c r="B409" s="7">
        <f>('Price data'!C410-'Price data'!C411)/'Price data'!C411</f>
        <v>-8.9820359281438944E-3</v>
      </c>
      <c r="C409" s="7">
        <f>('Price data'!D410-'Price data'!D411)/'Price data'!D411</f>
        <v>-5.8139534883722742E-3</v>
      </c>
      <c r="D409" s="7">
        <f>('Price data'!E410-'Price data'!E411)/'Price data'!E411</f>
        <v>-5.1612903225807119E-3</v>
      </c>
      <c r="E409" s="7">
        <f>('Price data'!F410-'Price data'!F411)/'Price data'!F411</f>
        <v>-1.4705882352941076E-2</v>
      </c>
      <c r="F409" s="7">
        <f>('Price data'!G410-'Price data'!G411)/'Price data'!G411</f>
        <v>-1.1741682974559716E-2</v>
      </c>
      <c r="G409" s="7">
        <f>('Price data'!H410-'Price data'!H411)/'Price data'!H411</f>
        <v>6.7264573991031393E-3</v>
      </c>
      <c r="H409" s="7">
        <f>('Price data'!I410-'Price data'!I411)/'Price data'!I411</f>
        <v>-1.1033099297893581E-2</v>
      </c>
      <c r="I409" s="7">
        <f>('Price data'!J410-'Price data'!J411)/'Price data'!J411</f>
        <v>-1.4423076923076891E-2</v>
      </c>
      <c r="J409" s="7">
        <f>('Price data'!K410-'Price data'!K411)/'Price data'!K411</f>
        <v>-1.5723270440251471E-3</v>
      </c>
      <c r="K409" s="7">
        <f>('Price data'!L410-'Price data'!L411)/'Price data'!L411</f>
        <v>-1.5873015873015792E-2</v>
      </c>
      <c r="L409" s="7">
        <f>('Price data'!O410-'Price data'!O411)/'Price data'!O411</f>
        <v>-4.2958904109588591E-3</v>
      </c>
      <c r="M409" s="7">
        <f>'Price data'!P410/100</f>
        <v>2.793E-2</v>
      </c>
    </row>
    <row r="410" spans="1:13" x14ac:dyDescent="0.25">
      <c r="A410" s="1">
        <v>44097</v>
      </c>
      <c r="B410" s="7">
        <f>('Price data'!C411-'Price data'!C412)/'Price data'!C412</f>
        <v>9.063444108761514E-3</v>
      </c>
      <c r="C410" s="7">
        <f>('Price data'!D411-'Price data'!D412)/'Price data'!D412</f>
        <v>9.7847358121332505E-3</v>
      </c>
      <c r="D410" s="7">
        <f>('Price data'!E411-'Price data'!E412)/'Price data'!E412</f>
        <v>9.1145833333333582E-3</v>
      </c>
      <c r="E410" s="7">
        <f>('Price data'!F411-'Price data'!F412)/'Price data'!F412</f>
        <v>-3.0864197530864959E-3</v>
      </c>
      <c r="F410" s="7">
        <f>('Price data'!G411-'Price data'!G412)/'Price data'!G412</f>
        <v>-3.8986354775828558E-3</v>
      </c>
      <c r="G410" s="7">
        <f>('Price data'!H411-'Price data'!H412)/'Price data'!H412</f>
        <v>-2.2371364653243847E-3</v>
      </c>
      <c r="H410" s="7">
        <f>('Price data'!I411-'Price data'!I412)/'Price data'!I412</f>
        <v>-1.0020040080160775E-3</v>
      </c>
      <c r="I410" s="7">
        <f>('Price data'!J411-'Price data'!J412)/'Price data'!J412</f>
        <v>4.0000000000000036E-2</v>
      </c>
      <c r="J410" s="7">
        <f>('Price data'!K411-'Price data'!K412)/'Price data'!K412</f>
        <v>-3.134796238244494E-3</v>
      </c>
      <c r="K410" s="7">
        <f>('Price data'!L411-'Price data'!L412)/'Price data'!L412</f>
        <v>-1.0570824524313534E-3</v>
      </c>
      <c r="L410" s="7">
        <f>('Price data'!O411-'Price data'!O412)/'Price data'!O412</f>
        <v>6.9632196338515603E-3</v>
      </c>
      <c r="M410" s="7">
        <f>'Price data'!P411/100</f>
        <v>2.775E-2</v>
      </c>
    </row>
    <row r="411" spans="1:13" x14ac:dyDescent="0.25">
      <c r="A411" s="1">
        <v>44096</v>
      </c>
      <c r="B411" s="7">
        <f>('Price data'!C412-'Price data'!C413)/'Price data'!C413</f>
        <v>3.0303030303027081E-3</v>
      </c>
      <c r="C411" s="7">
        <f>('Price data'!D412-'Price data'!D413)/'Price data'!D413</f>
        <v>-5.8365758754865635E-3</v>
      </c>
      <c r="D411" s="7">
        <f>('Price data'!E412-'Price data'!E413)/'Price data'!E413</f>
        <v>-3.8910505836575451E-3</v>
      </c>
      <c r="E411" s="7">
        <f>('Price data'!F412-'Price data'!F413)/'Price data'!F413</f>
        <v>-3.8431975403537041E-3</v>
      </c>
      <c r="F411" s="7">
        <f>('Price data'!G412-'Price data'!G413)/'Price data'!G413</f>
        <v>1.953124999999838E-3</v>
      </c>
      <c r="G411" s="7">
        <f>('Price data'!H412-'Price data'!H413)/'Price data'!H413</f>
        <v>2.242152466367713E-3</v>
      </c>
      <c r="H411" s="7">
        <f>('Price data'!I412-'Price data'!I413)/'Price data'!I413</f>
        <v>9.1001011122345387E-3</v>
      </c>
      <c r="I411" s="7">
        <f>('Price data'!J412-'Price data'!J413)/'Price data'!J413</f>
        <v>-9.9009900990100035E-3</v>
      </c>
      <c r="J411" s="7">
        <f>('Price data'!K412-'Price data'!K413)/'Price data'!K413</f>
        <v>-6.2305295950155371E-3</v>
      </c>
      <c r="K411" s="7">
        <f>('Price data'!L412-'Price data'!L413)/'Price data'!L413</f>
        <v>-1.4583333333333193E-2</v>
      </c>
      <c r="L411" s="7">
        <f>('Price data'!O412-'Price data'!O413)/'Price data'!O413</f>
        <v>-1.9274401392162476E-3</v>
      </c>
      <c r="M411" s="7">
        <f>'Price data'!P412/100</f>
        <v>2.7719999999999998E-2</v>
      </c>
    </row>
    <row r="412" spans="1:13" x14ac:dyDescent="0.25">
      <c r="A412" s="1">
        <v>44095</v>
      </c>
      <c r="B412" s="7">
        <f>('Price data'!C413-'Price data'!C414)/'Price data'!C414</f>
        <v>1.2269938650306941E-2</v>
      </c>
      <c r="C412" s="7">
        <f>('Price data'!D413-'Price data'!D414)/'Price data'!D414</f>
        <v>0</v>
      </c>
      <c r="D412" s="7">
        <f>('Price data'!E413-'Price data'!E414)/'Price data'!E414</f>
        <v>2.6007802340701925E-3</v>
      </c>
      <c r="E412" s="7">
        <f>('Price data'!F413-'Price data'!F414)/'Price data'!F414</f>
        <v>2.9272151898734351E-2</v>
      </c>
      <c r="F412" s="7">
        <f>('Price data'!G413-'Price data'!G414)/'Price data'!G414</f>
        <v>0</v>
      </c>
      <c r="G412" s="7">
        <f>('Price data'!H413-'Price data'!H414)/'Price data'!H414</f>
        <v>2.2935779816513763E-2</v>
      </c>
      <c r="H412" s="7">
        <f>('Price data'!I413-'Price data'!I414)/'Price data'!I414</f>
        <v>1.5400410677618154E-2</v>
      </c>
      <c r="I412" s="7">
        <f>('Price data'!J413-'Price data'!J414)/'Price data'!J414</f>
        <v>1.0000000000000104E-2</v>
      </c>
      <c r="J412" s="7">
        <f>('Price data'!K413-'Price data'!K414)/'Price data'!K414</f>
        <v>4.6948356807511443E-3</v>
      </c>
      <c r="K412" s="7">
        <f>('Price data'!L413-'Price data'!L414)/'Price data'!L414</f>
        <v>2.1276595744680743E-2</v>
      </c>
      <c r="L412" s="7">
        <f>('Price data'!O413-'Price data'!O414)/'Price data'!O414</f>
        <v>7.7584771629946262E-3</v>
      </c>
      <c r="M412" s="7">
        <f>'Price data'!P413/100</f>
        <v>2.7770000000000003E-2</v>
      </c>
    </row>
    <row r="413" spans="1:13" x14ac:dyDescent="0.25">
      <c r="A413" s="1">
        <v>44092</v>
      </c>
      <c r="B413" s="7">
        <f>('Price data'!C414-'Price data'!C415)/'Price data'!C415</f>
        <v>1.8749999999999867E-2</v>
      </c>
      <c r="C413" s="7">
        <f>('Price data'!D414-'Price data'!D415)/'Price data'!D415</f>
        <v>1.1811023622047421E-2</v>
      </c>
      <c r="D413" s="7">
        <f>('Price data'!E414-'Price data'!E415)/'Price data'!E415</f>
        <v>2.6075619295959241E-3</v>
      </c>
      <c r="E413" s="7">
        <f>('Price data'!F414-'Price data'!F415)/'Price data'!F415</f>
        <v>1.526104417670672E-2</v>
      </c>
      <c r="F413" s="7">
        <f>('Price data'!G414-'Price data'!G415)/'Price data'!G415</f>
        <v>2.4000000000000233E-2</v>
      </c>
      <c r="G413" s="7">
        <f>('Price data'!H414-'Price data'!H415)/'Price data'!H415</f>
        <v>2.3474178403755867E-2</v>
      </c>
      <c r="H413" s="7">
        <f>('Price data'!I414-'Price data'!I415)/'Price data'!I415</f>
        <v>6.1983471074379881E-3</v>
      </c>
      <c r="I413" s="7">
        <f>('Price data'!J414-'Price data'!J415)/'Price data'!J415</f>
        <v>0</v>
      </c>
      <c r="J413" s="7">
        <f>('Price data'!K414-'Price data'!K415)/'Price data'!K415</f>
        <v>7.8864353312302331E-3</v>
      </c>
      <c r="K413" s="7">
        <f>('Price data'!L414-'Price data'!L415)/'Price data'!L415</f>
        <v>0</v>
      </c>
      <c r="L413" s="7">
        <f>('Price data'!O414-'Price data'!O415)/'Price data'!O415</f>
        <v>7.7289606729006336E-3</v>
      </c>
      <c r="M413" s="7">
        <f>'Price data'!P414/100</f>
        <v>2.8029999999999999E-2</v>
      </c>
    </row>
    <row r="414" spans="1:13" x14ac:dyDescent="0.25">
      <c r="A414" s="1">
        <v>44091</v>
      </c>
      <c r="B414" s="7">
        <f>('Price data'!C415-'Price data'!C416)/'Price data'!C416</f>
        <v>6.2893081761006414E-3</v>
      </c>
      <c r="C414" s="7">
        <f>('Price data'!D415-'Price data'!D416)/'Price data'!D416</f>
        <v>2.8340080971659874E-2</v>
      </c>
      <c r="D414" s="7">
        <f>('Price data'!E415-'Price data'!E416)/'Price data'!E416</f>
        <v>-6.4766839378240107E-3</v>
      </c>
      <c r="E414" s="7">
        <f>('Price data'!F415-'Price data'!F416)/'Price data'!F416</f>
        <v>2.4154589371980901E-3</v>
      </c>
      <c r="F414" s="7">
        <f>('Price data'!G415-'Price data'!G416)/'Price data'!G416</f>
        <v>-9.9009900990099254E-3</v>
      </c>
      <c r="G414" s="7">
        <f>('Price data'!H415-'Price data'!H416)/'Price data'!H416</f>
        <v>-4.6728971962616819E-3</v>
      </c>
      <c r="H414" s="7">
        <f>('Price data'!I415-'Price data'!I416)/'Price data'!I416</f>
        <v>5.1921079958463937E-3</v>
      </c>
      <c r="I414" s="7">
        <f>('Price data'!J415-'Price data'!J416)/'Price data'!J416</f>
        <v>-1.4778325123152677E-2</v>
      </c>
      <c r="J414" s="7">
        <f>('Price data'!K415-'Price data'!K416)/'Price data'!K416</f>
        <v>-6.2695924764889881E-3</v>
      </c>
      <c r="K414" s="7">
        <f>('Price data'!L415-'Price data'!L416)/'Price data'!L416</f>
        <v>-1.5706806282722436E-2</v>
      </c>
      <c r="L414" s="7">
        <f>('Price data'!O415-'Price data'!O416)/'Price data'!O416</f>
        <v>-3.8218547695188293E-3</v>
      </c>
      <c r="M414" s="7">
        <f>'Price data'!P415/100</f>
        <v>2.8199999999999999E-2</v>
      </c>
    </row>
    <row r="415" spans="1:13" x14ac:dyDescent="0.25">
      <c r="A415" s="1">
        <v>44090</v>
      </c>
      <c r="B415" s="7">
        <f>('Price data'!C416-'Price data'!C417)/'Price data'!C417</f>
        <v>6.3291139240506458E-3</v>
      </c>
      <c r="C415" s="7">
        <f>('Price data'!D416-'Price data'!D417)/'Price data'!D417</f>
        <v>0</v>
      </c>
      <c r="D415" s="7">
        <f>('Price data'!E416-'Price data'!E417)/'Price data'!E417</f>
        <v>5.2083333333334007E-3</v>
      </c>
      <c r="E415" s="7">
        <f>('Price data'!F416-'Price data'!F417)/'Price data'!F417</f>
        <v>-4.8076923076922047E-3</v>
      </c>
      <c r="F415" s="7">
        <f>('Price data'!G416-'Price data'!G417)/'Price data'!G417</f>
        <v>1.0000000000000026E-2</v>
      </c>
      <c r="G415" s="7">
        <f>('Price data'!H416-'Price data'!H417)/'Price data'!H417</f>
        <v>2.34192037470726E-3</v>
      </c>
      <c r="H415" s="7">
        <f>('Price data'!I416-'Price data'!I417)/'Price data'!I417</f>
        <v>2.0811654526532684E-3</v>
      </c>
      <c r="I415" s="7">
        <f>('Price data'!J416-'Price data'!J417)/'Price data'!J417</f>
        <v>0</v>
      </c>
      <c r="J415" s="7">
        <f>('Price data'!K416-'Price data'!K417)/'Price data'!K417</f>
        <v>0</v>
      </c>
      <c r="K415" s="7">
        <f>('Price data'!L416-'Price data'!L417)/'Price data'!L417</f>
        <v>5.263157894736816E-3</v>
      </c>
      <c r="L415" s="7">
        <f>('Price data'!O416-'Price data'!O417)/'Price data'!O417</f>
        <v>1.3500546716355036E-3</v>
      </c>
      <c r="M415" s="7">
        <f>'Price data'!P416/100</f>
        <v>2.8239999999999998E-2</v>
      </c>
    </row>
    <row r="416" spans="1:13" x14ac:dyDescent="0.25">
      <c r="A416" s="1">
        <v>44089</v>
      </c>
      <c r="B416" s="7">
        <f>('Price data'!C417-'Price data'!C418)/'Price data'!C418</f>
        <v>3.1746031746033537E-3</v>
      </c>
      <c r="C416" s="7">
        <f>('Price data'!D417-'Price data'!D418)/'Price data'!D418</f>
        <v>4.0650406504064976E-3</v>
      </c>
      <c r="D416" s="7">
        <f>('Price data'!E417-'Price data'!E418)/'Price data'!E418</f>
        <v>-9.0322580645161524E-3</v>
      </c>
      <c r="E416" s="7">
        <f>('Price data'!F417-'Price data'!F418)/'Price data'!F418</f>
        <v>4.830917874396031E-3</v>
      </c>
      <c r="F416" s="7">
        <f>('Price data'!G417-'Price data'!G418)/'Price data'!G418</f>
        <v>1.4198782961460307E-2</v>
      </c>
      <c r="G416" s="7">
        <f>('Price data'!H417-'Price data'!H418)/'Price data'!H418</f>
        <v>-6.9767441860465115E-3</v>
      </c>
      <c r="H416" s="7">
        <f>('Price data'!I417-'Price data'!I418)/'Price data'!I418</f>
        <v>-1.1316872427983436E-2</v>
      </c>
      <c r="I416" s="7">
        <f>('Price data'!J417-'Price data'!J418)/'Price data'!J418</f>
        <v>1.4999999999999966E-2</v>
      </c>
      <c r="J416" s="7">
        <f>('Price data'!K417-'Price data'!K418)/'Price data'!K418</f>
        <v>1.5698587127160513E-3</v>
      </c>
      <c r="K416" s="7">
        <f>('Price data'!L417-'Price data'!L418)/'Price data'!L418</f>
        <v>2.0408163265306128E-2</v>
      </c>
      <c r="L416" s="7">
        <f>('Price data'!O417-'Price data'!O418)/'Price data'!O418</f>
        <v>1.8891758051353619E-3</v>
      </c>
      <c r="M416" s="7">
        <f>'Price data'!P417/100</f>
        <v>2.8340000000000001E-2</v>
      </c>
    </row>
    <row r="417" spans="1:13" x14ac:dyDescent="0.25">
      <c r="A417" s="1">
        <v>44088</v>
      </c>
      <c r="B417" s="7">
        <f>('Price data'!C418-'Price data'!C419)/'Price data'!C419</f>
        <v>0</v>
      </c>
      <c r="C417" s="7">
        <f>('Price data'!D418-'Price data'!D419)/'Price data'!D419</f>
        <v>6.134969325153364E-3</v>
      </c>
      <c r="D417" s="7">
        <f>('Price data'!E418-'Price data'!E419)/'Price data'!E419</f>
        <v>-2.574002574002423E-3</v>
      </c>
      <c r="E417" s="7">
        <f>('Price data'!F418-'Price data'!F419)/'Price data'!F419</f>
        <v>3.2310177705978179E-3</v>
      </c>
      <c r="F417" s="7">
        <f>('Price data'!G418-'Price data'!G419)/'Price data'!G419</f>
        <v>3.0518819938964176E-3</v>
      </c>
      <c r="G417" s="7">
        <f>('Price data'!H418-'Price data'!H419)/'Price data'!H419</f>
        <v>9.3896713615023476E-3</v>
      </c>
      <c r="H417" s="7">
        <f>('Price data'!I418-'Price data'!I419)/'Price data'!I419</f>
        <v>1.9937040923399749E-2</v>
      </c>
      <c r="I417" s="7">
        <f>('Price data'!J418-'Price data'!J419)/'Price data'!J419</f>
        <v>0</v>
      </c>
      <c r="J417" s="7">
        <f>('Price data'!K418-'Price data'!K419)/'Price data'!K419</f>
        <v>1.2718600953894993E-2</v>
      </c>
      <c r="K417" s="7">
        <f>('Price data'!L418-'Price data'!L419)/'Price data'!L419</f>
        <v>2.1953896816684849E-2</v>
      </c>
      <c r="L417" s="7">
        <f>('Price data'!O418-'Price data'!O419)/'Price data'!O419</f>
        <v>6.299425177452583E-3</v>
      </c>
      <c r="M417" s="7">
        <f>'Price data'!P418/100</f>
        <v>2.843E-2</v>
      </c>
    </row>
    <row r="418" spans="1:13" x14ac:dyDescent="0.25">
      <c r="A418" s="1">
        <v>44085</v>
      </c>
      <c r="B418" s="7">
        <f>('Price data'!C419-'Price data'!C420)/'Price data'!C420</f>
        <v>-6.3091482649844108E-3</v>
      </c>
      <c r="C418" s="7">
        <f>('Price data'!D419-'Price data'!D420)/'Price data'!D420</f>
        <v>-4.0733197556008082E-3</v>
      </c>
      <c r="D418" s="7">
        <f>('Price data'!E419-'Price data'!E420)/'Price data'!E420</f>
        <v>-5.1216389244560139E-3</v>
      </c>
      <c r="E418" s="7">
        <f>('Price data'!F419-'Price data'!F420)/'Price data'!F420</f>
        <v>-7.2173215717721726E-3</v>
      </c>
      <c r="F418" s="7">
        <f>('Price data'!G419-'Price data'!G420)/'Price data'!G420</f>
        <v>-1.016260162601802E-3</v>
      </c>
      <c r="G418" s="7">
        <f>('Price data'!H419-'Price data'!H420)/'Price data'!H420</f>
        <v>-6.993006993006993E-3</v>
      </c>
      <c r="H418" s="7">
        <f>('Price data'!I419-'Price data'!I420)/'Price data'!I420</f>
        <v>-1.3457556935817794E-2</v>
      </c>
      <c r="I418" s="7">
        <f>('Price data'!J419-'Price data'!J420)/'Price data'!J420</f>
        <v>-4.9751243781095047E-3</v>
      </c>
      <c r="J418" s="7">
        <f>('Price data'!K419-'Price data'!K420)/'Price data'!K420</f>
        <v>1.5923566878980793E-3</v>
      </c>
      <c r="K418" s="7">
        <f>('Price data'!L419-'Price data'!L420)/'Price data'!L420</f>
        <v>6.6298342541436855E-3</v>
      </c>
      <c r="L418" s="7">
        <f>('Price data'!O419-'Price data'!O420)/'Price data'!O420</f>
        <v>1.6876307913860766E-4</v>
      </c>
      <c r="M418" s="7">
        <f>'Price data'!P419/100</f>
        <v>2.878E-2</v>
      </c>
    </row>
    <row r="419" spans="1:13" x14ac:dyDescent="0.25">
      <c r="A419" s="1">
        <v>44084</v>
      </c>
      <c r="B419" s="7">
        <f>('Price data'!C420-'Price data'!C421)/'Price data'!C421</f>
        <v>0</v>
      </c>
      <c r="C419" s="7">
        <f>('Price data'!D420-'Price data'!D421)/'Price data'!D421</f>
        <v>2.040816326530609E-3</v>
      </c>
      <c r="D419" s="7">
        <f>('Price data'!E420-'Price data'!E421)/'Price data'!E421</f>
        <v>-6.3613231552160946E-3</v>
      </c>
      <c r="E419" s="7">
        <f>('Price data'!F420-'Price data'!F421)/'Price data'!F421</f>
        <v>7.2697899838448298E-3</v>
      </c>
      <c r="F419" s="7">
        <f>('Price data'!G420-'Price data'!G421)/'Price data'!G421</f>
        <v>0</v>
      </c>
      <c r="G419" s="7">
        <f>('Price data'!H420-'Price data'!H421)/'Price data'!H421</f>
        <v>1.179245283018868E-2</v>
      </c>
      <c r="H419" s="7">
        <f>('Price data'!I420-'Price data'!I421)/'Price data'!I421</f>
        <v>-2.0283975659229216E-2</v>
      </c>
      <c r="I419" s="7">
        <f>('Price data'!J420-'Price data'!J421)/'Price data'!J421</f>
        <v>5.0000000000000521E-3</v>
      </c>
      <c r="J419" s="7">
        <f>('Price data'!K420-'Price data'!K421)/'Price data'!K421</f>
        <v>0</v>
      </c>
      <c r="K419" s="7">
        <f>('Price data'!L420-'Price data'!L421)/'Price data'!L421</f>
        <v>0</v>
      </c>
      <c r="L419" s="7">
        <f>('Price data'!O420-'Price data'!O421)/'Price data'!O421</f>
        <v>-5.6222731974992131E-4</v>
      </c>
      <c r="M419" s="7">
        <f>'Price data'!P420/100</f>
        <v>2.904E-2</v>
      </c>
    </row>
    <row r="420" spans="1:13" x14ac:dyDescent="0.25">
      <c r="A420" s="1">
        <v>44083</v>
      </c>
      <c r="B420" s="7">
        <f>('Price data'!C421-'Price data'!C422)/'Price data'!C422</f>
        <v>3.1645569620253229E-3</v>
      </c>
      <c r="C420" s="7">
        <f>('Price data'!D421-'Price data'!D422)/'Price data'!D422</f>
        <v>-6.0851926977687531E-3</v>
      </c>
      <c r="D420" s="7">
        <f>('Price data'!E421-'Price data'!E422)/'Price data'!E422</f>
        <v>1.2738853503182137E-3</v>
      </c>
      <c r="E420" s="7">
        <f>('Price data'!F421-'Price data'!F422)/'Price data'!F422</f>
        <v>-3.2206119162641695E-3</v>
      </c>
      <c r="F420" s="7">
        <f>('Price data'!G421-'Price data'!G422)/'Price data'!G422</f>
        <v>-6.0606060606059036E-3</v>
      </c>
      <c r="G420" s="7">
        <f>('Price data'!H421-'Price data'!H422)/'Price data'!H422</f>
        <v>-1.3953488372093023E-2</v>
      </c>
      <c r="H420" s="7">
        <f>('Price data'!I421-'Price data'!I422)/'Price data'!I422</f>
        <v>-1.2024048096192329E-2</v>
      </c>
      <c r="I420" s="7">
        <f>('Price data'!J421-'Price data'!J422)/'Price data'!J422</f>
        <v>-4.9751243781095047E-3</v>
      </c>
      <c r="J420" s="7">
        <f>('Price data'!K421-'Price data'!K422)/'Price data'!K422</f>
        <v>1.594896331738218E-3</v>
      </c>
      <c r="K420" s="7">
        <f>('Price data'!L421-'Price data'!L422)/'Price data'!L422</f>
        <v>0</v>
      </c>
      <c r="L420" s="7">
        <f>('Price data'!O421-'Price data'!O422)/'Price data'!O422</f>
        <v>-9.2120340620569386E-4</v>
      </c>
      <c r="M420" s="7">
        <f>'Price data'!P421/100</f>
        <v>2.9180000000000001E-2</v>
      </c>
    </row>
    <row r="421" spans="1:13" x14ac:dyDescent="0.25">
      <c r="A421" s="1">
        <v>44082</v>
      </c>
      <c r="B421" s="7">
        <f>('Price data'!C422-'Price data'!C423)/'Price data'!C423</f>
        <v>2.9315960912052179E-2</v>
      </c>
      <c r="C421" s="7">
        <f>('Price data'!D422-'Price data'!D423)/'Price data'!D423</f>
        <v>6.1224489795918269E-3</v>
      </c>
      <c r="D421" s="7">
        <f>('Price data'!E422-'Price data'!E423)/'Price data'!E423</f>
        <v>-7.5853350189632541E-3</v>
      </c>
      <c r="E421" s="7">
        <f>('Price data'!F422-'Price data'!F423)/'Price data'!F423</f>
        <v>-1.4285714285714271E-2</v>
      </c>
      <c r="F421" s="7">
        <f>('Price data'!G422-'Price data'!G423)/'Price data'!G423</f>
        <v>2.0618556701030803E-2</v>
      </c>
      <c r="G421" s="7">
        <f>('Price data'!H422-'Price data'!H423)/'Price data'!H423</f>
        <v>1.4150943396226415E-2</v>
      </c>
      <c r="H421" s="7">
        <f>('Price data'!I422-'Price data'!I423)/'Price data'!I423</f>
        <v>1.7329255861365977E-2</v>
      </c>
      <c r="I421" s="7">
        <f>('Price data'!J422-'Price data'!J423)/'Price data'!J423</f>
        <v>0</v>
      </c>
      <c r="J421" s="7">
        <f>('Price data'!K422-'Price data'!K423)/'Price data'!K423</f>
        <v>-1.5923566878978709E-3</v>
      </c>
      <c r="K421" s="7">
        <f>('Price data'!L422-'Price data'!L423)/'Price data'!L423</f>
        <v>-1.0928961748633824E-2</v>
      </c>
      <c r="L421" s="7">
        <f>('Price data'!O422-'Price data'!O423)/'Price data'!O423</f>
        <v>2.1277793414016173E-3</v>
      </c>
      <c r="M421" s="7">
        <f>'Price data'!P422/100</f>
        <v>2.9140000000000003E-2</v>
      </c>
    </row>
    <row r="422" spans="1:13" x14ac:dyDescent="0.25">
      <c r="A422" s="1">
        <v>44081</v>
      </c>
      <c r="B422" s="7">
        <f>('Price data'!C423-'Price data'!C424)/'Price data'!C424</f>
        <v>-3.2467532467532535E-3</v>
      </c>
      <c r="C422" s="7">
        <f>('Price data'!D423-'Price data'!D424)/'Price data'!D424</f>
        <v>-1.803607214428855E-2</v>
      </c>
      <c r="D422" s="7">
        <f>('Price data'!E423-'Price data'!E424)/'Price data'!E424</f>
        <v>-1.1249999999999996E-2</v>
      </c>
      <c r="E422" s="7">
        <f>('Price data'!F423-'Price data'!F424)/'Price data'!F424</f>
        <v>7.9999999999999759E-3</v>
      </c>
      <c r="F422" s="7">
        <f>('Price data'!G423-'Price data'!G424)/'Price data'!G424</f>
        <v>-2.9999999999999905E-2</v>
      </c>
      <c r="G422" s="7">
        <f>('Price data'!H423-'Price data'!H424)/'Price data'!H424</f>
        <v>-2.9748283752860413E-2</v>
      </c>
      <c r="H422" s="7">
        <f>('Price data'!I423-'Price data'!I424)/'Price data'!I424</f>
        <v>-4.3859649122807105E-2</v>
      </c>
      <c r="I422" s="7">
        <f>('Price data'!J423-'Price data'!J424)/'Price data'!J424</f>
        <v>-3.3653846153846138E-2</v>
      </c>
      <c r="J422" s="7">
        <f>('Price data'!K423-'Price data'!K424)/'Price data'!K424</f>
        <v>0</v>
      </c>
      <c r="K422" s="7">
        <f>('Price data'!L423-'Price data'!L424)/'Price data'!L424</f>
        <v>-2.6595744680851102E-2</v>
      </c>
      <c r="L422" s="7">
        <f>('Price data'!O423-'Price data'!O424)/'Price data'!O424</f>
        <v>-1.4741442420746683E-2</v>
      </c>
      <c r="M422" s="7">
        <f>'Price data'!P423/100</f>
        <v>2.9220000000000003E-2</v>
      </c>
    </row>
    <row r="423" spans="1:13" x14ac:dyDescent="0.25">
      <c r="A423" s="1">
        <v>44078</v>
      </c>
      <c r="B423" s="7">
        <f>('Price data'!C424-'Price data'!C425)/'Price data'!C425</f>
        <v>9.8360655737705135E-3</v>
      </c>
      <c r="C423" s="7">
        <f>('Price data'!D424-'Price data'!D425)/'Price data'!D425</f>
        <v>-1.999999999999997E-3</v>
      </c>
      <c r="D423" s="7">
        <f>('Price data'!E424-'Price data'!E425)/'Price data'!E425</f>
        <v>5.0251256281407686E-3</v>
      </c>
      <c r="E423" s="7">
        <f>('Price data'!F424-'Price data'!F425)/'Price data'!F425</f>
        <v>2.4057738572575886E-3</v>
      </c>
      <c r="F423" s="7">
        <f>('Price data'!G424-'Price data'!G425)/'Price data'!G425</f>
        <v>-7.9365079365079569E-3</v>
      </c>
      <c r="G423" s="7">
        <f>('Price data'!H424-'Price data'!H425)/'Price data'!H425</f>
        <v>-6.8181818181818179E-3</v>
      </c>
      <c r="H423" s="7">
        <f>('Price data'!I424-'Price data'!I425)/'Price data'!I425</f>
        <v>-7.736943907156733E-3</v>
      </c>
      <c r="I423" s="7">
        <f>('Price data'!J424-'Price data'!J425)/'Price data'!J425</f>
        <v>-9.5238095238094431E-3</v>
      </c>
      <c r="J423" s="7">
        <f>('Price data'!K424-'Price data'!K425)/'Price data'!K425</f>
        <v>-6.3291139240505938E-3</v>
      </c>
      <c r="K423" s="7">
        <f>('Price data'!L424-'Price data'!L425)/'Price data'!L425</f>
        <v>-5.2910052910052647E-3</v>
      </c>
      <c r="L423" s="7">
        <f>('Price data'!O424-'Price data'!O425)/'Price data'!O425</f>
        <v>-2.6881423056075572E-3</v>
      </c>
      <c r="M423" s="7">
        <f>'Price data'!P424/100</f>
        <v>2.9140000000000003E-2</v>
      </c>
    </row>
    <row r="424" spans="1:13" x14ac:dyDescent="0.25">
      <c r="A424" s="1">
        <v>44077</v>
      </c>
      <c r="B424" s="7">
        <f>('Price data'!C425-'Price data'!C426)/'Price data'!C426</f>
        <v>9.9337748344371073E-3</v>
      </c>
      <c r="C424" s="7">
        <f>('Price data'!D425-'Price data'!D426)/'Price data'!D426</f>
        <v>8.0645161290322457E-3</v>
      </c>
      <c r="D424" s="7">
        <f>('Price data'!E425-'Price data'!E426)/'Price data'!E426</f>
        <v>1.143583227445997E-2</v>
      </c>
      <c r="E424" s="7">
        <f>('Price data'!F425-'Price data'!F426)/'Price data'!F426</f>
        <v>1.2175324675324487E-2</v>
      </c>
      <c r="F424" s="7">
        <f>('Price data'!G425-'Price data'!G426)/'Price data'!G426</f>
        <v>1.0020040080160173E-2</v>
      </c>
      <c r="G424" s="7">
        <f>('Price data'!H425-'Price data'!H426)/'Price data'!H426</f>
        <v>1.3824884792626729E-2</v>
      </c>
      <c r="H424" s="7">
        <f>('Price data'!I425-'Price data'!I426)/'Price data'!I426</f>
        <v>3.8834951456312443E-3</v>
      </c>
      <c r="I424" s="7">
        <f>('Price data'!J425-'Price data'!J426)/'Price data'!J426</f>
        <v>4.4776119402984975E-2</v>
      </c>
      <c r="J424" s="7">
        <f>('Price data'!K425-'Price data'!K426)/'Price data'!K426</f>
        <v>3.1746031746031547E-3</v>
      </c>
      <c r="K424" s="7">
        <f>('Price data'!L425-'Price data'!L426)/'Price data'!L426</f>
        <v>1.9417475728155276E-2</v>
      </c>
      <c r="L424" s="7">
        <f>('Price data'!O425-'Price data'!O426)/'Price data'!O426</f>
        <v>1.372612786381529E-2</v>
      </c>
      <c r="M424" s="7">
        <f>'Price data'!P425/100</f>
        <v>2.9220000000000003E-2</v>
      </c>
    </row>
    <row r="425" spans="1:13" x14ac:dyDescent="0.25">
      <c r="A425" s="1">
        <v>44075</v>
      </c>
      <c r="B425" s="7">
        <f>('Price data'!C426-'Price data'!C427)/'Price data'!C427</f>
        <v>1.3422818791946338E-2</v>
      </c>
      <c r="C425" s="7">
        <f>('Price data'!D426-'Price data'!D427)/'Price data'!D427</f>
        <v>1.018329938900202E-2</v>
      </c>
      <c r="D425" s="7">
        <f>('Price data'!E426-'Price data'!E427)/'Price data'!E427</f>
        <v>2.5477707006367925E-3</v>
      </c>
      <c r="E425" s="7">
        <f>('Price data'!F426-'Price data'!F427)/'Price data'!F427</f>
        <v>1.8181818181818247E-2</v>
      </c>
      <c r="F425" s="7">
        <f>('Price data'!G426-'Price data'!G427)/'Price data'!G427</f>
        <v>8.0808080808082734E-3</v>
      </c>
      <c r="G425" s="7">
        <f>('Price data'!H426-'Price data'!H427)/'Price data'!H427</f>
        <v>1.8779342723004695E-2</v>
      </c>
      <c r="H425" s="7">
        <f>('Price data'!I426-'Price data'!I427)/'Price data'!I427</f>
        <v>3.2064128256512982E-2</v>
      </c>
      <c r="I425" s="7">
        <f>('Price data'!J426-'Price data'!J427)/'Price data'!J427</f>
        <v>0</v>
      </c>
      <c r="J425" s="7">
        <f>('Price data'!K426-'Price data'!K427)/'Price data'!K427</f>
        <v>-1.2539184952978183E-2</v>
      </c>
      <c r="K425" s="7">
        <f>('Price data'!L426-'Price data'!L427)/'Price data'!L427</f>
        <v>2.9999999999999992E-2</v>
      </c>
      <c r="L425" s="7">
        <f>('Price data'!O426-'Price data'!O427)/'Price data'!O427</f>
        <v>1.1433108376339865E-2</v>
      </c>
      <c r="M425" s="7">
        <f>'Price data'!P426/100</f>
        <v>2.9100000000000001E-2</v>
      </c>
    </row>
    <row r="426" spans="1:13" x14ac:dyDescent="0.25">
      <c r="A426" s="1">
        <v>44074</v>
      </c>
      <c r="B426" s="7">
        <f>('Price data'!C427-'Price data'!C428)/'Price data'!C428</f>
        <v>-1.3245033112582809E-2</v>
      </c>
      <c r="C426" s="7">
        <f>('Price data'!D427-'Price data'!D428)/'Price data'!D428</f>
        <v>1.0288065843621382E-2</v>
      </c>
      <c r="D426" s="7">
        <f>('Price data'!E427-'Price data'!E428)/'Price data'!E428</f>
        <v>-1.2722646310429999E-3</v>
      </c>
      <c r="E426" s="7">
        <f>('Price data'!F427-'Price data'!F428)/'Price data'!F428</f>
        <v>1.4249790444258253E-2</v>
      </c>
      <c r="F426" s="7">
        <f>('Price data'!G427-'Price data'!G428)/'Price data'!G428</f>
        <v>-8.0160320641284467E-3</v>
      </c>
      <c r="G426" s="7">
        <f>('Price data'!H427-'Price data'!H428)/'Price data'!H428</f>
        <v>-1.3888888888888888E-2</v>
      </c>
      <c r="H426" s="7">
        <f>('Price data'!I427-'Price data'!I428)/'Price data'!I428</f>
        <v>3.8501560874089361E-2</v>
      </c>
      <c r="I426" s="7">
        <f>('Price data'!J427-'Price data'!J428)/'Price data'!J428</f>
        <v>-4.9504950495050017E-3</v>
      </c>
      <c r="J426" s="7">
        <f>('Price data'!K427-'Price data'!K428)/'Price data'!K428</f>
        <v>1.2698412698412827E-2</v>
      </c>
      <c r="K426" s="7">
        <f>('Price data'!L427-'Price data'!L428)/'Price data'!L428</f>
        <v>1.1123470522803787E-3</v>
      </c>
      <c r="L426" s="7">
        <f>('Price data'!O427-'Price data'!O428)/'Price data'!O428</f>
        <v>3.0376117772872636E-3</v>
      </c>
      <c r="M426" s="7">
        <f>'Price data'!P427/100</f>
        <v>2.8730000000000002E-2</v>
      </c>
    </row>
    <row r="427" spans="1:13" x14ac:dyDescent="0.25">
      <c r="A427" s="1">
        <v>44071</v>
      </c>
      <c r="B427" s="7">
        <f>('Price data'!C428-'Price data'!C429)/'Price data'!C429</f>
        <v>0</v>
      </c>
      <c r="C427" s="7">
        <f>('Price data'!D428-'Price data'!D429)/'Price data'!D429</f>
        <v>0</v>
      </c>
      <c r="D427" s="7">
        <f>('Price data'!E428-'Price data'!E429)/'Price data'!E429</f>
        <v>1.2738853503182137E-3</v>
      </c>
      <c r="E427" s="7">
        <f>('Price data'!F428-'Price data'!F429)/'Price data'!F429</f>
        <v>1.7918088737201535E-2</v>
      </c>
      <c r="F427" s="7">
        <f>('Price data'!G428-'Price data'!G429)/'Price data'!G429</f>
        <v>1.0030090270814174E-3</v>
      </c>
      <c r="G427" s="7">
        <f>('Price data'!H428-'Price data'!H429)/'Price data'!H429</f>
        <v>2.1276595744680851E-2</v>
      </c>
      <c r="H427" s="7">
        <f>('Price data'!I428-'Price data'!I429)/'Price data'!I429</f>
        <v>9.4537815126051559E-3</v>
      </c>
      <c r="I427" s="7">
        <f>('Price data'!J428-'Price data'!J429)/'Price data'!J429</f>
        <v>4.9751243781095047E-3</v>
      </c>
      <c r="J427" s="7">
        <f>('Price data'!K428-'Price data'!K429)/'Price data'!K429</f>
        <v>1.5898251192368741E-3</v>
      </c>
      <c r="K427" s="7">
        <f>('Price data'!L428-'Price data'!L429)/'Price data'!L429</f>
        <v>-1.2087912087912099E-2</v>
      </c>
      <c r="L427" s="7">
        <f>('Price data'!O428-'Price data'!O429)/'Price data'!O429</f>
        <v>4.881617907649371E-3</v>
      </c>
      <c r="M427" s="7">
        <f>'Price data'!P428/100</f>
        <v>2.8820000000000002E-2</v>
      </c>
    </row>
    <row r="428" spans="1:13" x14ac:dyDescent="0.25">
      <c r="A428" s="1">
        <v>44070</v>
      </c>
      <c r="B428" s="7">
        <f>('Price data'!C429-'Price data'!C430)/'Price data'!C430</f>
        <v>3.3222591362126316E-3</v>
      </c>
      <c r="C428" s="7">
        <f>('Price data'!D429-'Price data'!D430)/'Price data'!D430</f>
        <v>4.1322314049586709E-3</v>
      </c>
      <c r="D428" s="7">
        <f>('Price data'!E429-'Price data'!E430)/'Price data'!E430</f>
        <v>-1.2578616352201239E-2</v>
      </c>
      <c r="E428" s="7">
        <f>('Price data'!F429-'Price data'!F430)/'Price data'!F430</f>
        <v>8.5397096498693553E-4</v>
      </c>
      <c r="F428" s="7">
        <f>('Price data'!G429-'Price data'!G430)/'Price data'!G430</f>
        <v>2.995867768595031E-2</v>
      </c>
      <c r="G428" s="7">
        <f>('Price data'!H429-'Price data'!H430)/'Price data'!H430</f>
        <v>2.3696682464454978E-3</v>
      </c>
      <c r="H428" s="7">
        <f>('Price data'!I429-'Price data'!I430)/'Price data'!I430</f>
        <v>0</v>
      </c>
      <c r="I428" s="7">
        <f>('Price data'!J429-'Price data'!J430)/'Price data'!J430</f>
        <v>0</v>
      </c>
      <c r="J428" s="7">
        <f>('Price data'!K429-'Price data'!K430)/'Price data'!K430</f>
        <v>1.5923566878980793E-3</v>
      </c>
      <c r="K428" s="7">
        <f>('Price data'!L429-'Price data'!L430)/'Price data'!L430</f>
        <v>0</v>
      </c>
      <c r="L428" s="7">
        <f>('Price data'!O429-'Price data'!O430)/'Price data'!O430</f>
        <v>1.4196251731599357E-3</v>
      </c>
      <c r="M428" s="7">
        <f>'Price data'!P429/100</f>
        <v>2.8900000000000002E-2</v>
      </c>
    </row>
    <row r="429" spans="1:13" x14ac:dyDescent="0.25">
      <c r="A429" s="1">
        <v>44069</v>
      </c>
      <c r="B429" s="7">
        <f>('Price data'!C430-'Price data'!C431)/'Price data'!C431</f>
        <v>3.3333333333333405E-3</v>
      </c>
      <c r="C429" s="7">
        <f>('Price data'!D430-'Price data'!D431)/'Price data'!D431</f>
        <v>-1.4256619144602828E-2</v>
      </c>
      <c r="D429" s="7">
        <f>('Price data'!E430-'Price data'!E431)/'Price data'!E431</f>
        <v>-1.2562814070350421E-3</v>
      </c>
      <c r="E429" s="7">
        <f>('Price data'!F430-'Price data'!F431)/'Price data'!F431</f>
        <v>-1.7050298380221287E-3</v>
      </c>
      <c r="F429" s="7">
        <f>('Price data'!G430-'Price data'!G431)/'Price data'!G431</f>
        <v>-9.2118730808596234E-3</v>
      </c>
      <c r="G429" s="7">
        <f>('Price data'!H430-'Price data'!H431)/'Price data'!H431</f>
        <v>-9.3896713615023476E-3</v>
      </c>
      <c r="H429" s="7">
        <f>('Price data'!I430-'Price data'!I431)/'Price data'!I431</f>
        <v>4.2194092827004554E-3</v>
      </c>
      <c r="I429" s="7">
        <f>('Price data'!J430-'Price data'!J431)/'Price data'!J431</f>
        <v>5.0000000000000521E-3</v>
      </c>
      <c r="J429" s="7">
        <f>('Price data'!K430-'Price data'!K431)/'Price data'!K431</f>
        <v>-1.5898251192368741E-3</v>
      </c>
      <c r="K429" s="7">
        <f>('Price data'!L430-'Price data'!L431)/'Price data'!L431</f>
        <v>0</v>
      </c>
      <c r="L429" s="7">
        <f>('Price data'!O430-'Price data'!O431)/'Price data'!O431</f>
        <v>-7.4360499702555395E-4</v>
      </c>
      <c r="M429" s="7">
        <f>'Price data'!P430/100</f>
        <v>2.8929999999999997E-2</v>
      </c>
    </row>
    <row r="430" spans="1:13" x14ac:dyDescent="0.25">
      <c r="A430" s="1">
        <v>44068</v>
      </c>
      <c r="B430" s="7">
        <f>('Price data'!C431-'Price data'!C432)/'Price data'!C432</f>
        <v>0</v>
      </c>
      <c r="C430" s="7">
        <f>('Price data'!D431-'Price data'!D432)/'Price data'!D432</f>
        <v>-1.0080645161290307E-2</v>
      </c>
      <c r="D430" s="7">
        <f>('Price data'!E431-'Price data'!E432)/'Price data'!E432</f>
        <v>-5.0000000000000643E-3</v>
      </c>
      <c r="E430" s="7">
        <f>('Price data'!F431-'Price data'!F432)/'Price data'!F432</f>
        <v>6.8669527896994221E-3</v>
      </c>
      <c r="F430" s="7">
        <f>('Price data'!G431-'Price data'!G432)/'Price data'!G432</f>
        <v>8.2559339525284017E-3</v>
      </c>
      <c r="G430" s="7">
        <f>('Price data'!H431-'Price data'!H432)/'Price data'!H432</f>
        <v>1.6706443914081145E-2</v>
      </c>
      <c r="H430" s="7">
        <f>('Price data'!I431-'Price data'!I432)/'Price data'!I432</f>
        <v>1.0660980810234547E-2</v>
      </c>
      <c r="I430" s="7">
        <f>('Price data'!J431-'Price data'!J432)/'Price data'!J432</f>
        <v>-9.9009900990100035E-3</v>
      </c>
      <c r="J430" s="7">
        <f>('Price data'!K431-'Price data'!K432)/'Price data'!K432</f>
        <v>-1.5873015873015773E-3</v>
      </c>
      <c r="K430" s="7">
        <f>('Price data'!L431-'Price data'!L432)/'Price data'!L432</f>
        <v>2.2471910112359623E-2</v>
      </c>
      <c r="L430" s="7">
        <f>('Price data'!O431-'Price data'!O432)/'Price data'!O432</f>
        <v>6.2623750978496743E-3</v>
      </c>
      <c r="M430" s="7">
        <f>'Price data'!P431/100</f>
        <v>2.896E-2</v>
      </c>
    </row>
    <row r="431" spans="1:13" x14ac:dyDescent="0.25">
      <c r="A431" s="1">
        <v>44067</v>
      </c>
      <c r="B431" s="7">
        <f>('Price data'!C432-'Price data'!C433)/'Price data'!C433</f>
        <v>2.0408163265305979E-2</v>
      </c>
      <c r="C431" s="7">
        <f>('Price data'!D432-'Price data'!D433)/'Price data'!D433</f>
        <v>1.8480492813141652E-2</v>
      </c>
      <c r="D431" s="7">
        <f>('Price data'!E432-'Price data'!E433)/'Price data'!E433</f>
        <v>6.289308176100559E-3</v>
      </c>
      <c r="E431" s="7">
        <f>('Price data'!F432-'Price data'!F433)/'Price data'!F433</f>
        <v>7.7854671280279146E-3</v>
      </c>
      <c r="F431" s="7">
        <f>('Price data'!G432-'Price data'!G433)/'Price data'!G433</f>
        <v>2.215189873417709E-2</v>
      </c>
      <c r="G431" s="7">
        <f>('Price data'!H432-'Price data'!H433)/'Price data'!H433</f>
        <v>2.9484029484029485E-2</v>
      </c>
      <c r="H431" s="7">
        <f>('Price data'!I432-'Price data'!I433)/'Price data'!I433</f>
        <v>2.2900763358778518E-2</v>
      </c>
      <c r="I431" s="7">
        <f>('Price data'!J432-'Price data'!J433)/'Price data'!J433</f>
        <v>4.9751243781095047E-3</v>
      </c>
      <c r="J431" s="7">
        <f>('Price data'!K432-'Price data'!K433)/'Price data'!K433</f>
        <v>0</v>
      </c>
      <c r="K431" s="7">
        <f>('Price data'!L432-'Price data'!L433)/'Price data'!L433</f>
        <v>3.3681765389082408E-2</v>
      </c>
      <c r="L431" s="7">
        <f>('Price data'!O432-'Price data'!O433)/'Price data'!O433</f>
        <v>1.6261494185638384E-2</v>
      </c>
      <c r="M431" s="7">
        <f>'Price data'!P432/100</f>
        <v>2.8999999999999998E-2</v>
      </c>
    </row>
    <row r="432" spans="1:13" x14ac:dyDescent="0.25">
      <c r="A432" s="1">
        <v>44064</v>
      </c>
      <c r="B432" s="7">
        <f>('Price data'!C433-'Price data'!C434)/'Price data'!C434</f>
        <v>2.4390243902439074E-2</v>
      </c>
      <c r="C432" s="7">
        <f>('Price data'!D433-'Price data'!D434)/'Price data'!D434</f>
        <v>1.0373443983402472E-2</v>
      </c>
      <c r="D432" s="7">
        <f>('Price data'!E433-'Price data'!E434)/'Price data'!E434</f>
        <v>-6.249999999999931E-3</v>
      </c>
      <c r="E432" s="7">
        <f>('Price data'!F433-'Price data'!F434)/'Price data'!F434</f>
        <v>3.4722222222221474E-3</v>
      </c>
      <c r="F432" s="7">
        <f>('Price data'!G433-'Price data'!G434)/'Price data'!G434</f>
        <v>7.4388947927736641E-3</v>
      </c>
      <c r="G432" s="7">
        <f>('Price data'!H433-'Price data'!H434)/'Price data'!H434</f>
        <v>1.7500000000000002E-2</v>
      </c>
      <c r="H432" s="7">
        <f>('Price data'!I433-'Price data'!I434)/'Price data'!I434</f>
        <v>1.2141280353201105E-2</v>
      </c>
      <c r="I432" s="7">
        <f>('Price data'!J433-'Price data'!J434)/'Price data'!J434</f>
        <v>5.0000000000000521E-3</v>
      </c>
      <c r="J432" s="7">
        <f>('Price data'!K433-'Price data'!K434)/'Price data'!K434</f>
        <v>1.5898251192368741E-3</v>
      </c>
      <c r="K432" s="7">
        <f>('Price data'!L433-'Price data'!L434)/'Price data'!L434</f>
        <v>1.1627906976744891E-3</v>
      </c>
      <c r="L432" s="7">
        <f>('Price data'!O433-'Price data'!O434)/'Price data'!O434</f>
        <v>7.7457233468126241E-3</v>
      </c>
      <c r="M432" s="7">
        <f>'Price data'!P433/100</f>
        <v>2.886E-2</v>
      </c>
    </row>
    <row r="433" spans="1:13" x14ac:dyDescent="0.25">
      <c r="A433" s="1">
        <v>44063</v>
      </c>
      <c r="B433" s="7">
        <f>('Price data'!C434-'Price data'!C435)/'Price data'!C435</f>
        <v>-1.3745704467353979E-2</v>
      </c>
      <c r="C433" s="7">
        <f>('Price data'!D434-'Price data'!D435)/'Price data'!D435</f>
        <v>-6.1855670103092685E-3</v>
      </c>
      <c r="D433" s="7">
        <f>('Price data'!E434-'Price data'!E435)/'Price data'!E435</f>
        <v>0</v>
      </c>
      <c r="E433" s="7">
        <f>('Price data'!F434-'Price data'!F435)/'Price data'!F435</f>
        <v>-8.6730268863839622E-4</v>
      </c>
      <c r="F433" s="7">
        <f>('Price data'!G434-'Price data'!G435)/'Price data'!G435</f>
        <v>4.2689434364994771E-3</v>
      </c>
      <c r="G433" s="7">
        <f>('Price data'!H434-'Price data'!H435)/'Price data'!H435</f>
        <v>-9.9009900990099011E-3</v>
      </c>
      <c r="H433" s="7">
        <f>('Price data'!I434-'Price data'!I435)/'Price data'!I435</f>
        <v>0</v>
      </c>
      <c r="I433" s="7">
        <f>('Price data'!J434-'Price data'!J435)/'Price data'!J435</f>
        <v>-1.9607843137254919E-2</v>
      </c>
      <c r="J433" s="7">
        <f>('Price data'!K434-'Price data'!K435)/'Price data'!K435</f>
        <v>-6.3191153238546212E-3</v>
      </c>
      <c r="K433" s="7">
        <f>('Price data'!L434-'Price data'!L435)/'Price data'!L435</f>
        <v>-5.7803468208094079E-3</v>
      </c>
      <c r="L433" s="7">
        <f>('Price data'!O434-'Price data'!O435)/'Price data'!O435</f>
        <v>-3.5243946852128146E-3</v>
      </c>
      <c r="M433" s="7">
        <f>'Price data'!P434/100</f>
        <v>2.9020000000000001E-2</v>
      </c>
    </row>
    <row r="434" spans="1:13" x14ac:dyDescent="0.25">
      <c r="A434" s="1">
        <v>44062</v>
      </c>
      <c r="B434" s="7">
        <f>('Price data'!C435-'Price data'!C436)/'Price data'!C436</f>
        <v>1.0416666666666689E-2</v>
      </c>
      <c r="C434" s="7">
        <f>('Price data'!D435-'Price data'!D436)/'Price data'!D436</f>
        <v>4.1407867494826006E-3</v>
      </c>
      <c r="D434" s="7">
        <f>('Price data'!E435-'Price data'!E436)/'Price data'!E436</f>
        <v>5.0251256281407686E-3</v>
      </c>
      <c r="E434" s="7">
        <f>('Price data'!F435-'Price data'!F436)/'Price data'!F436</f>
        <v>-2.5951557093424251E-3</v>
      </c>
      <c r="F434" s="7">
        <f>('Price data'!G435-'Price data'!G436)/'Price data'!G436</f>
        <v>0</v>
      </c>
      <c r="G434" s="7">
        <f>('Price data'!H435-'Price data'!H436)/'Price data'!H436</f>
        <v>7.481296758104738E-3</v>
      </c>
      <c r="H434" s="7">
        <f>('Price data'!I435-'Price data'!I436)/'Price data'!I436</f>
        <v>1.5695067264573863E-2</v>
      </c>
      <c r="I434" s="7">
        <f>('Price data'!J435-'Price data'!J436)/'Price data'!J436</f>
        <v>3.2388663967611406E-2</v>
      </c>
      <c r="J434" s="7">
        <f>('Price data'!K435-'Price data'!K436)/'Price data'!K436</f>
        <v>0</v>
      </c>
      <c r="K434" s="7">
        <f>('Price data'!L435-'Price data'!L436)/'Price data'!L436</f>
        <v>0</v>
      </c>
      <c r="L434" s="7">
        <f>('Price data'!O435-'Price data'!O436)/'Price data'!O436</f>
        <v>5.6472478527463425E-3</v>
      </c>
      <c r="M434" s="7">
        <f>'Price data'!P435/100</f>
        <v>2.894E-2</v>
      </c>
    </row>
    <row r="435" spans="1:13" x14ac:dyDescent="0.25">
      <c r="A435" s="1">
        <v>44061</v>
      </c>
      <c r="B435" s="7">
        <f>('Price data'!C436-'Price data'!C437)/'Price data'!C437</f>
        <v>-6.8965517241379448E-3</v>
      </c>
      <c r="C435" s="7">
        <f>('Price data'!D436-'Price data'!D437)/'Price data'!D437</f>
        <v>-6.1728395061730326E-3</v>
      </c>
      <c r="D435" s="7">
        <f>('Price data'!E436-'Price data'!E437)/'Price data'!E437</f>
        <v>-1.2547051442910778E-3</v>
      </c>
      <c r="E435" s="7">
        <f>('Price data'!F436-'Price data'!F437)/'Price data'!F437</f>
        <v>-1.196581196581218E-2</v>
      </c>
      <c r="F435" s="7">
        <f>('Price data'!G436-'Price data'!G437)/'Price data'!G437</f>
        <v>-3.1914893617021357E-3</v>
      </c>
      <c r="G435" s="7">
        <f>('Price data'!H436-'Price data'!H437)/'Price data'!H437</f>
        <v>-2.4875621890547263E-3</v>
      </c>
      <c r="H435" s="7">
        <f>('Price data'!I436-'Price data'!I437)/'Price data'!I437</f>
        <v>-1.9780219780219852E-2</v>
      </c>
      <c r="I435" s="7">
        <f>('Price data'!J436-'Price data'!J437)/'Price data'!J437</f>
        <v>2.0283975659228649E-3</v>
      </c>
      <c r="J435" s="7">
        <f>('Price data'!K436-'Price data'!K437)/'Price data'!K437</f>
        <v>0</v>
      </c>
      <c r="K435" s="7">
        <f>('Price data'!L436-'Price data'!L437)/'Price data'!L437</f>
        <v>-1.3683010262257591E-2</v>
      </c>
      <c r="L435" s="7">
        <f>('Price data'!O436-'Price data'!O437)/'Price data'!O437</f>
        <v>-4.3756984061636504E-3</v>
      </c>
      <c r="M435" s="7">
        <f>'Price data'!P436/100</f>
        <v>2.8879999999999999E-2</v>
      </c>
    </row>
    <row r="436" spans="1:13" x14ac:dyDescent="0.25">
      <c r="A436" s="1">
        <v>44060</v>
      </c>
      <c r="B436" s="7">
        <f>('Price data'!C437-'Price data'!C438)/'Price data'!C438</f>
        <v>-6.849315068493165E-3</v>
      </c>
      <c r="C436" s="7">
        <f>('Price data'!D437-'Price data'!D438)/'Price data'!D438</f>
        <v>8.2987551867219778E-3</v>
      </c>
      <c r="D436" s="7">
        <f>('Price data'!E437-'Price data'!E438)/'Price data'!E438</f>
        <v>0</v>
      </c>
      <c r="E436" s="7">
        <f>('Price data'!F437-'Price data'!F438)/'Price data'!F438</f>
        <v>2.5706940874037814E-3</v>
      </c>
      <c r="F436" s="7">
        <f>('Price data'!G437-'Price data'!G438)/'Price data'!G438</f>
        <v>4.2740149940502115E-3</v>
      </c>
      <c r="G436" s="7">
        <f>('Price data'!H437-'Price data'!H438)/'Price data'!H438</f>
        <v>1.5151515151515152E-2</v>
      </c>
      <c r="H436" s="7">
        <f>('Price data'!I437-'Price data'!I438)/'Price data'!I438</f>
        <v>-7.6335877862595608E-3</v>
      </c>
      <c r="I436" s="7">
        <f>('Price data'!J437-'Price data'!J438)/'Price data'!J438</f>
        <v>-1.3013013013013035E-2</v>
      </c>
      <c r="J436" s="7">
        <f>('Price data'!K437-'Price data'!K438)/'Price data'!K438</f>
        <v>3.1695721077652241E-3</v>
      </c>
      <c r="K436" s="7">
        <f>('Price data'!L437-'Price data'!L438)/'Price data'!L438</f>
        <v>3.4324942791762215E-3</v>
      </c>
      <c r="L436" s="7">
        <f>('Price data'!O437-'Price data'!O438)/'Price data'!O438</f>
        <v>-6.9351388203215064E-4</v>
      </c>
      <c r="M436" s="7">
        <f>'Price data'!P437/100</f>
        <v>2.8879999999999999E-2</v>
      </c>
    </row>
    <row r="437" spans="1:13" x14ac:dyDescent="0.25">
      <c r="A437" s="1">
        <v>44057</v>
      </c>
      <c r="B437" s="7">
        <f>('Price data'!C438-'Price data'!C439)/'Price data'!C439</f>
        <v>-1.6835016835016689E-2</v>
      </c>
      <c r="C437" s="7">
        <f>('Price data'!D438-'Price data'!D439)/'Price data'!D439</f>
        <v>-1.6326530612244872E-2</v>
      </c>
      <c r="D437" s="7">
        <f>('Price data'!E438-'Price data'!E439)/'Price data'!E439</f>
        <v>3.7783375314859838E-3</v>
      </c>
      <c r="E437" s="7">
        <f>('Price data'!F438-'Price data'!F439)/'Price data'!F439</f>
        <v>2.5773195876287311E-3</v>
      </c>
      <c r="F437" s="7">
        <f>('Price data'!G438-'Price data'!G439)/'Price data'!G439</f>
        <v>-3.1282586027110487E-3</v>
      </c>
      <c r="G437" s="7">
        <f>('Price data'!H438-'Price data'!H439)/'Price data'!H439</f>
        <v>0</v>
      </c>
      <c r="H437" s="7">
        <f>('Price data'!I438-'Price data'!I439)/'Price data'!I439</f>
        <v>-2.3429179978700691E-2</v>
      </c>
      <c r="I437" s="7">
        <f>('Price data'!J438-'Price data'!J439)/'Price data'!J439</f>
        <v>5.0301810865191676E-3</v>
      </c>
      <c r="J437" s="7">
        <f>('Price data'!K438-'Price data'!K439)/'Price data'!K439</f>
        <v>-1.56006240249609E-2</v>
      </c>
      <c r="K437" s="7">
        <f>('Price data'!L438-'Price data'!L439)/'Price data'!L439</f>
        <v>-6.8181818181818586E-3</v>
      </c>
      <c r="L437" s="7">
        <f>('Price data'!O438-'Price data'!O439)/'Price data'!O439</f>
        <v>-5.0406408981930242E-3</v>
      </c>
      <c r="M437" s="7">
        <f>'Price data'!P438/100</f>
        <v>2.8889999999999999E-2</v>
      </c>
    </row>
    <row r="438" spans="1:13" x14ac:dyDescent="0.25">
      <c r="A438" s="1">
        <v>44056</v>
      </c>
      <c r="B438" s="7">
        <f>('Price data'!C439-'Price data'!C440)/'Price data'!C440</f>
        <v>1.3651877133105644E-2</v>
      </c>
      <c r="C438" s="7">
        <f>('Price data'!D439-'Price data'!D440)/'Price data'!D440</f>
        <v>8.2304526748971062E-3</v>
      </c>
      <c r="D438" s="7">
        <f>('Price data'!E439-'Price data'!E440)/'Price data'!E440</f>
        <v>0</v>
      </c>
      <c r="E438" s="7">
        <f>('Price data'!F439-'Price data'!F440)/'Price data'!F440</f>
        <v>6.9204152249136659E-3</v>
      </c>
      <c r="F438" s="7">
        <f>('Price data'!G439-'Price data'!G440)/'Price data'!G440</f>
        <v>9.4736842105263529E-3</v>
      </c>
      <c r="G438" s="7">
        <f>('Price data'!H439-'Price data'!H440)/'Price data'!H440</f>
        <v>7.6335877862595417E-3</v>
      </c>
      <c r="H438" s="7">
        <f>('Price data'!I439-'Price data'!I440)/'Price data'!I440</f>
        <v>3.3003300330033014E-2</v>
      </c>
      <c r="I438" s="7">
        <f>('Price data'!J439-'Price data'!J440)/'Price data'!J440</f>
        <v>2.1582733812949631E-2</v>
      </c>
      <c r="J438" s="7">
        <f>('Price data'!K439-'Price data'!K440)/'Price data'!K440</f>
        <v>-4.6583850931676725E-3</v>
      </c>
      <c r="K438" s="7">
        <f>('Price data'!L439-'Price data'!L440)/'Price data'!L440</f>
        <v>6.8649885583524431E-3</v>
      </c>
      <c r="L438" s="7">
        <f>('Price data'!O439-'Price data'!O440)/'Price data'!O440</f>
        <v>9.5994899164029614E-3</v>
      </c>
      <c r="M438" s="7">
        <f>'Price data'!P439/100</f>
        <v>2.8969999999999999E-2</v>
      </c>
    </row>
    <row r="439" spans="1:13" x14ac:dyDescent="0.25">
      <c r="A439" s="1">
        <v>44055</v>
      </c>
      <c r="B439" s="7">
        <f>('Price data'!C440-'Price data'!C441)/'Price data'!C441</f>
        <v>-3.4013605442176939E-3</v>
      </c>
      <c r="C439" s="7">
        <f>('Price data'!D440-'Price data'!D441)/'Price data'!D441</f>
        <v>2.0618556701030894E-3</v>
      </c>
      <c r="D439" s="7">
        <f>('Price data'!E440-'Price data'!E441)/'Price data'!E441</f>
        <v>0</v>
      </c>
      <c r="E439" s="7">
        <f>('Price data'!F440-'Price data'!F441)/'Price data'!F441</f>
        <v>9.6069868995633557E-3</v>
      </c>
      <c r="F439" s="7">
        <f>('Price data'!G440-'Price data'!G441)/'Price data'!G441</f>
        <v>1.0638297872340365E-2</v>
      </c>
      <c r="G439" s="7">
        <f>('Price data'!H440-'Price data'!H441)/'Price data'!H441</f>
        <v>1.0282776349614395E-2</v>
      </c>
      <c r="H439" s="7">
        <f>('Price data'!I440-'Price data'!I441)/'Price data'!I441</f>
        <v>4.419889502762466E-3</v>
      </c>
      <c r="I439" s="7">
        <f>('Price data'!J440-'Price data'!J441)/'Price data'!J441</f>
        <v>1.4598540145985396E-2</v>
      </c>
      <c r="J439" s="7">
        <f>('Price data'!K440-'Price data'!K441)/'Price data'!K441</f>
        <v>-4.6367851622874517E-3</v>
      </c>
      <c r="K439" s="7">
        <f>('Price data'!L440-'Price data'!L441)/'Price data'!L441</f>
        <v>-1.1428571428572119E-3</v>
      </c>
      <c r="L439" s="7">
        <f>('Price data'!O440-'Price data'!O441)/'Price data'!O441</f>
        <v>4.5547279024528136E-3</v>
      </c>
      <c r="M439" s="7">
        <f>'Price data'!P440/100</f>
        <v>2.8670000000000001E-2</v>
      </c>
    </row>
    <row r="440" spans="1:13" x14ac:dyDescent="0.25">
      <c r="A440" s="1">
        <v>44054</v>
      </c>
      <c r="B440" s="7">
        <f>('Price data'!C441-'Price data'!C442)/'Price data'!C442</f>
        <v>2.0833333333333377E-2</v>
      </c>
      <c r="C440" s="7">
        <f>('Price data'!D441-'Price data'!D442)/'Price data'!D442</f>
        <v>-2.0576131687242765E-3</v>
      </c>
      <c r="D440" s="7">
        <f>('Price data'!E441-'Price data'!E442)/'Price data'!E442</f>
        <v>-2.5125628140702043E-3</v>
      </c>
      <c r="E440" s="7">
        <f>('Price data'!F441-'Price data'!F442)/'Price data'!F442</f>
        <v>0</v>
      </c>
      <c r="F440" s="7">
        <f>('Price data'!G441-'Price data'!G442)/'Price data'!G442</f>
        <v>-4.237288135593196E-3</v>
      </c>
      <c r="G440" s="7">
        <f>('Price data'!H441-'Price data'!H442)/'Price data'!H442</f>
        <v>2.5773195876288659E-3</v>
      </c>
      <c r="H440" s="7">
        <f>('Price data'!I441-'Price data'!I442)/'Price data'!I442</f>
        <v>-3.303964757709236E-3</v>
      </c>
      <c r="I440" s="7">
        <f>('Price data'!J441-'Price data'!J442)/'Price data'!J442</f>
        <v>-7.2463768115942004E-3</v>
      </c>
      <c r="J440" s="7">
        <f>('Price data'!K441-'Price data'!K442)/'Price data'!K442</f>
        <v>-1.5432098765432002E-3</v>
      </c>
      <c r="K440" s="7">
        <f>('Price data'!L441-'Price data'!L442)/'Price data'!L442</f>
        <v>-7.9365079365078597E-3</v>
      </c>
      <c r="L440" s="7">
        <f>('Price data'!O441-'Price data'!O442)/'Price data'!O442</f>
        <v>-1.4231499051233935E-4</v>
      </c>
      <c r="M440" s="7">
        <f>'Price data'!P441/100</f>
        <v>2.8769999999999997E-2</v>
      </c>
    </row>
    <row r="441" spans="1:13" x14ac:dyDescent="0.25">
      <c r="A441" s="1">
        <v>44053</v>
      </c>
      <c r="B441" s="7">
        <f>('Price data'!C442-'Price data'!C443)/'Price data'!C443</f>
        <v>1.0526315789473707E-2</v>
      </c>
      <c r="C441" s="7">
        <f>('Price data'!D442-'Price data'!D443)/'Price data'!D443</f>
        <v>4.1322314049586709E-3</v>
      </c>
      <c r="D441" s="7">
        <f>('Price data'!E442-'Price data'!E443)/'Price data'!E443</f>
        <v>0</v>
      </c>
      <c r="E441" s="7">
        <f>('Price data'!F442-'Price data'!F443)/'Price data'!F443</f>
        <v>-8.6580086580087916E-3</v>
      </c>
      <c r="F441" s="7">
        <f>('Price data'!G442-'Price data'!G443)/'Price data'!G443</f>
        <v>2.1231422505307734E-3</v>
      </c>
      <c r="G441" s="7">
        <f>('Price data'!H442-'Price data'!H443)/'Price data'!H443</f>
        <v>1.3054830287206266E-2</v>
      </c>
      <c r="H441" s="7">
        <f>('Price data'!I442-'Price data'!I443)/'Price data'!I443</f>
        <v>1.1135857461024336E-2</v>
      </c>
      <c r="I441" s="7">
        <f>('Price data'!J442-'Price data'!J443)/'Price data'!J443</f>
        <v>2.7659574468084945E-2</v>
      </c>
      <c r="J441" s="7">
        <f>('Price data'!K442-'Price data'!K443)/'Price data'!K443</f>
        <v>3.0959752321981231E-3</v>
      </c>
      <c r="K441" s="7">
        <f>('Price data'!L442-'Price data'!L443)/'Price data'!L443</f>
        <v>7.9999999999999221E-3</v>
      </c>
      <c r="L441" s="7">
        <f>('Price data'!O442-'Price data'!O443)/'Price data'!O443</f>
        <v>2.0678344781689078E-3</v>
      </c>
      <c r="M441" s="7">
        <f>'Price data'!P442/100</f>
        <v>2.8690000000000004E-2</v>
      </c>
    </row>
    <row r="442" spans="1:13" x14ac:dyDescent="0.25">
      <c r="A442" s="1">
        <v>44050</v>
      </c>
      <c r="B442" s="7">
        <f>('Price data'!C443-'Price data'!C444)/'Price data'!C444</f>
        <v>-6.9686411149825931E-3</v>
      </c>
      <c r="C442" s="7">
        <f>('Price data'!D443-'Price data'!D444)/'Price data'!D444</f>
        <v>6.2370062370062269E-3</v>
      </c>
      <c r="D442" s="7">
        <f>('Price data'!E443-'Price data'!E444)/'Price data'!E444</f>
        <v>0</v>
      </c>
      <c r="E442" s="7">
        <f>('Price data'!F443-'Price data'!F444)/'Price data'!F444</f>
        <v>6.0975609756097051E-3</v>
      </c>
      <c r="F442" s="7">
        <f>('Price data'!G443-'Price data'!G444)/'Price data'!G444</f>
        <v>6.4102564102563736E-3</v>
      </c>
      <c r="G442" s="7">
        <f>('Price data'!H443-'Price data'!H444)/'Price data'!H444</f>
        <v>-2.6041666666666665E-3</v>
      </c>
      <c r="H442" s="7">
        <f>('Price data'!I443-'Price data'!I444)/'Price data'!I444</f>
        <v>-9.922822491730935E-3</v>
      </c>
      <c r="I442" s="7">
        <f>('Price data'!J443-'Price data'!J444)/'Price data'!J444</f>
        <v>-5.291005291005145E-3</v>
      </c>
      <c r="J442" s="7">
        <f>('Price data'!K443-'Price data'!K444)/'Price data'!K444</f>
        <v>-4.6224961479198476E-3</v>
      </c>
      <c r="K442" s="7">
        <f>('Price data'!L443-'Price data'!L444)/'Price data'!L444</f>
        <v>0</v>
      </c>
      <c r="L442" s="7">
        <f>('Price data'!O443-'Price data'!O444)/'Price data'!O444</f>
        <v>1.6903956954431609E-3</v>
      </c>
      <c r="M442" s="7">
        <f>'Price data'!P443/100</f>
        <v>2.8849999999999997E-2</v>
      </c>
    </row>
    <row r="443" spans="1:13" x14ac:dyDescent="0.25">
      <c r="A443" s="1">
        <v>44049</v>
      </c>
      <c r="B443" s="7">
        <f>('Price data'!C444-'Price data'!C445)/'Price data'!C445</f>
        <v>-1.0344827586206917E-2</v>
      </c>
      <c r="C443" s="7">
        <f>('Price data'!D444-'Price data'!D445)/'Price data'!D445</f>
        <v>-2.0746887966804945E-3</v>
      </c>
      <c r="D443" s="7">
        <f>('Price data'!E444-'Price data'!E445)/'Price data'!E445</f>
        <v>0</v>
      </c>
      <c r="E443" s="7">
        <f>('Price data'!F444-'Price data'!F445)/'Price data'!F445</f>
        <v>2.4085637823372048E-2</v>
      </c>
      <c r="F443" s="7">
        <f>('Price data'!G444-'Price data'!G445)/'Price data'!G445</f>
        <v>-4.255319148936146E-3</v>
      </c>
      <c r="G443" s="7">
        <f>('Price data'!H444-'Price data'!H445)/'Price data'!H445</f>
        <v>-1.2853470437017995E-2</v>
      </c>
      <c r="H443" s="7">
        <f>('Price data'!I444-'Price data'!I445)/'Price data'!I445</f>
        <v>-1.4130434782608683E-2</v>
      </c>
      <c r="I443" s="7">
        <f>('Price data'!J444-'Price data'!J445)/'Price data'!J445</f>
        <v>-9.4339622641510818E-3</v>
      </c>
      <c r="J443" s="7">
        <f>('Price data'!K444-'Price data'!K445)/'Price data'!K445</f>
        <v>1.5432098765432002E-3</v>
      </c>
      <c r="K443" s="7">
        <f>('Price data'!L444-'Price data'!L445)/'Price data'!L445</f>
        <v>5.7471264367815796E-3</v>
      </c>
      <c r="L443" s="7">
        <f>('Price data'!O444-'Price data'!O445)/'Price data'!O445</f>
        <v>2.6736691334447471E-3</v>
      </c>
      <c r="M443" s="7">
        <f>'Price data'!P444/100</f>
        <v>2.8709999999999999E-2</v>
      </c>
    </row>
    <row r="444" spans="1:13" x14ac:dyDescent="0.25">
      <c r="A444" s="1">
        <v>44048</v>
      </c>
      <c r="B444" s="7">
        <f>('Price data'!C445-'Price data'!C446)/'Price data'!C446</f>
        <v>1.0452961672473889E-2</v>
      </c>
      <c r="C444" s="7">
        <f>('Price data'!D445-'Price data'!D446)/'Price data'!D446</f>
        <v>4.7826086956521879E-2</v>
      </c>
      <c r="D444" s="7">
        <f>('Price data'!E445-'Price data'!E446)/'Price data'!E446</f>
        <v>7.5949367088607974E-3</v>
      </c>
      <c r="E444" s="7">
        <f>('Price data'!F445-'Price data'!F446)/'Price data'!F446</f>
        <v>7.1877807726864447E-3</v>
      </c>
      <c r="F444" s="7">
        <f>('Price data'!G445-'Price data'!G446)/'Price data'!G446</f>
        <v>9.6670247046187277E-3</v>
      </c>
      <c r="G444" s="7">
        <f>('Price data'!H445-'Price data'!H446)/'Price data'!H446</f>
        <v>3.1830238726790451E-2</v>
      </c>
      <c r="H444" s="7">
        <f>('Price data'!I445-'Price data'!I446)/'Price data'!I446</f>
        <v>1.5452538631346786E-2</v>
      </c>
      <c r="I444" s="7">
        <f>('Price data'!J445-'Price data'!J446)/'Price data'!J446</f>
        <v>2.1413276231263403E-2</v>
      </c>
      <c r="J444" s="7">
        <f>('Price data'!K445-'Price data'!K446)/'Price data'!K446</f>
        <v>1.5455950540958171E-3</v>
      </c>
      <c r="K444" s="7">
        <f>('Price data'!L445-'Price data'!L446)/'Price data'!L446</f>
        <v>-1.1363636363636307E-2</v>
      </c>
      <c r="L444" s="7">
        <f>('Price data'!O445-'Price data'!O446)/'Price data'!O446</f>
        <v>1.2361492079219768E-2</v>
      </c>
      <c r="M444" s="7">
        <f>'Price data'!P445/100</f>
        <v>2.86E-2</v>
      </c>
    </row>
    <row r="445" spans="1:13" x14ac:dyDescent="0.25">
      <c r="A445" s="1">
        <v>44047</v>
      </c>
      <c r="B445" s="7">
        <f>('Price data'!C446-'Price data'!C447)/'Price data'!C447</f>
        <v>1.7730496453900745E-2</v>
      </c>
      <c r="C445" s="7">
        <f>('Price data'!D446-'Price data'!D447)/'Price data'!D447</f>
        <v>4.3668122270742295E-3</v>
      </c>
      <c r="D445" s="7">
        <f>('Price data'!E446-'Price data'!E447)/'Price data'!E447</f>
        <v>6.3694267515921645E-3</v>
      </c>
      <c r="E445" s="7">
        <f>('Price data'!F446-'Price data'!F447)/'Price data'!F447</f>
        <v>1.9230769230769412E-2</v>
      </c>
      <c r="F445" s="7">
        <f>('Price data'!G446-'Price data'!G447)/'Price data'!G447</f>
        <v>1.4161220043572807E-2</v>
      </c>
      <c r="G445" s="7">
        <f>('Price data'!H446-'Price data'!H447)/'Price data'!H447</f>
        <v>1.3440860215053764E-2</v>
      </c>
      <c r="H445" s="7">
        <f>('Price data'!I446-'Price data'!I447)/'Price data'!I447</f>
        <v>4.8611111111110883E-2</v>
      </c>
      <c r="I445" s="7">
        <f>('Price data'!J446-'Price data'!J447)/'Price data'!J447</f>
        <v>9.7297297297298732E-3</v>
      </c>
      <c r="J445" s="7">
        <f>('Price data'!K446-'Price data'!K447)/'Price data'!K447</f>
        <v>6.2208398133747666E-3</v>
      </c>
      <c r="K445" s="7">
        <f>('Price data'!L446-'Price data'!L447)/'Price data'!L447</f>
        <v>4.5662100456621904E-3</v>
      </c>
      <c r="L445" s="7">
        <f>('Price data'!O446-'Price data'!O447)/'Price data'!O447</f>
        <v>1.5859571595163657E-2</v>
      </c>
      <c r="M445" s="7">
        <f>'Price data'!P446/100</f>
        <v>2.9009999999999998E-2</v>
      </c>
    </row>
    <row r="446" spans="1:13" x14ac:dyDescent="0.25">
      <c r="A446" s="1">
        <v>44046</v>
      </c>
      <c r="B446" s="7">
        <f>('Price data'!C447-'Price data'!C448)/'Price data'!C448</f>
        <v>4.0590405904059129E-2</v>
      </c>
      <c r="C446" s="7">
        <f>('Price data'!D447-'Price data'!D448)/'Price data'!D448</f>
        <v>5.5299539170506826E-2</v>
      </c>
      <c r="D446" s="7">
        <f>('Price data'!E447-'Price data'!E448)/'Price data'!E448</f>
        <v>1.0296010296010554E-2</v>
      </c>
      <c r="E446" s="7">
        <f>('Price data'!F447-'Price data'!F448)/'Price data'!F448</f>
        <v>2.0560747663551308E-2</v>
      </c>
      <c r="F446" s="7">
        <f>('Price data'!G447-'Price data'!G448)/'Price data'!G448</f>
        <v>3.1460674157303581E-2</v>
      </c>
      <c r="G446" s="7">
        <f>('Price data'!H447-'Price data'!H448)/'Price data'!H448</f>
        <v>2.4793388429752067E-2</v>
      </c>
      <c r="H446" s="7">
        <f>('Price data'!I447-'Price data'!I448)/'Price data'!I448</f>
        <v>6.9306930693069493E-2</v>
      </c>
      <c r="I446" s="7">
        <f>('Price data'!J447-'Price data'!J448)/'Price data'!J448</f>
        <v>1.0928961748633996E-2</v>
      </c>
      <c r="J446" s="7">
        <f>('Price data'!K447-'Price data'!K448)/'Price data'!K448</f>
        <v>-1.2288786482334793E-2</v>
      </c>
      <c r="K446" s="7">
        <f>('Price data'!L447-'Price data'!L448)/'Price data'!L448</f>
        <v>1.1428571428570248E-3</v>
      </c>
      <c r="L446" s="7">
        <f>('Price data'!O447-'Price data'!O448)/'Price data'!O448</f>
        <v>2.0365986547927692E-2</v>
      </c>
      <c r="M446" s="7">
        <f>'Price data'!P447/100</f>
        <v>2.9700000000000001E-2</v>
      </c>
    </row>
    <row r="447" spans="1:13" x14ac:dyDescent="0.25">
      <c r="A447" s="1">
        <v>44043</v>
      </c>
      <c r="B447" s="7">
        <f>('Price data'!C448-'Price data'!C449)/'Price data'!C449</f>
        <v>-1.4545454545454771E-2</v>
      </c>
      <c r="C447" s="7">
        <f>('Price data'!D448-'Price data'!D449)/'Price data'!D449</f>
        <v>-1.8099547511312299E-2</v>
      </c>
      <c r="D447" s="7">
        <f>('Price data'!E448-'Price data'!E449)/'Price data'!E449</f>
        <v>1.4360313315926862E-2</v>
      </c>
      <c r="E447" s="7">
        <f>('Price data'!F448-'Price data'!F449)/'Price data'!F449</f>
        <v>-1.8348623853210955E-2</v>
      </c>
      <c r="F447" s="7">
        <f>('Price data'!G448-'Price data'!G449)/'Price data'!G449</f>
        <v>-1.4396456256921578E-2</v>
      </c>
      <c r="G447" s="7">
        <f>('Price data'!H448-'Price data'!H449)/'Price data'!H449</f>
        <v>-2.4193548387096774E-2</v>
      </c>
      <c r="H447" s="7">
        <f>('Price data'!I448-'Price data'!I449)/'Price data'!I449</f>
        <v>-4.9261083743844594E-3</v>
      </c>
      <c r="I447" s="7">
        <f>('Price data'!J448-'Price data'!J449)/'Price data'!J449</f>
        <v>-1.7185821697100031E-2</v>
      </c>
      <c r="J447" s="7">
        <f>('Price data'!K448-'Price data'!K449)/'Price data'!K449</f>
        <v>1.56006240249609E-2</v>
      </c>
      <c r="K447" s="7">
        <f>('Price data'!L448-'Price data'!L449)/'Price data'!L449</f>
        <v>2.8202115158636871E-2</v>
      </c>
      <c r="L447" s="7">
        <f>('Price data'!O448-'Price data'!O449)/'Price data'!O449</f>
        <v>-3.4201690112715902E-3</v>
      </c>
      <c r="M447" s="7">
        <f>'Price data'!P448/100</f>
        <v>2.9660000000000002E-2</v>
      </c>
    </row>
    <row r="448" spans="1:13" x14ac:dyDescent="0.25">
      <c r="A448" s="1">
        <v>44042</v>
      </c>
      <c r="B448" s="7">
        <f>('Price data'!C449-'Price data'!C450)/'Price data'!C450</f>
        <v>1.4760147601476247E-2</v>
      </c>
      <c r="C448" s="7">
        <f>('Price data'!D449-'Price data'!D450)/'Price data'!D450</f>
        <v>1.6091954022988478E-2</v>
      </c>
      <c r="D448" s="7">
        <f>('Price data'!E449-'Price data'!E450)/'Price data'!E450</f>
        <v>3.5135135135135005E-2</v>
      </c>
      <c r="E448" s="7">
        <f>('Price data'!F449-'Price data'!F450)/'Price data'!F450</f>
        <v>2.8301886792452748E-2</v>
      </c>
      <c r="F448" s="7">
        <f>('Price data'!G449-'Price data'!G450)/'Price data'!G450</f>
        <v>1.3468013468013785E-2</v>
      </c>
      <c r="G448" s="7">
        <f>('Price data'!H449-'Price data'!H450)/'Price data'!H450</f>
        <v>2.4793388429752067E-2</v>
      </c>
      <c r="H448" s="7">
        <f>('Price data'!I449-'Price data'!I450)/'Price data'!I450</f>
        <v>1.2468827930174757E-2</v>
      </c>
      <c r="I448" s="7">
        <f>('Price data'!J449-'Price data'!J450)/'Price data'!J450</f>
        <v>1.195652173913052E-2</v>
      </c>
      <c r="J448" s="7">
        <f>('Price data'!K449-'Price data'!K450)/'Price data'!K450</f>
        <v>9.4488188976377344E-3</v>
      </c>
      <c r="K448" s="7">
        <f>('Price data'!L449-'Price data'!L450)/'Price data'!L450</f>
        <v>1.9161676646706569E-2</v>
      </c>
      <c r="L448" s="7">
        <f>('Price data'!O449-'Price data'!O450)/'Price data'!O450</f>
        <v>1.3011481462748423E-2</v>
      </c>
      <c r="M448" s="7">
        <f>'Price data'!P449/100</f>
        <v>2.9870000000000001E-2</v>
      </c>
    </row>
    <row r="449" spans="1:13" x14ac:dyDescent="0.25">
      <c r="A449" s="1">
        <v>44041</v>
      </c>
      <c r="B449" s="7">
        <f>('Price data'!C450-'Price data'!C451)/'Price data'!C451</f>
        <v>-4.5774647887324042E-2</v>
      </c>
      <c r="C449" s="7">
        <f>('Price data'!D450-'Price data'!D451)/'Price data'!D451</f>
        <v>-3.093982564761058E-2</v>
      </c>
      <c r="D449" s="7">
        <f>('Price data'!E450-'Price data'!E451)/'Price data'!E451</f>
        <v>-2.3746701846965569E-2</v>
      </c>
      <c r="E449" s="7">
        <f>('Price data'!F450-'Price data'!F451)/'Price data'!F451</f>
        <v>-3.5486806187443286E-2</v>
      </c>
      <c r="F449" s="7">
        <f>('Price data'!G450-'Price data'!G451)/'Price data'!G451</f>
        <v>-2.5164113785558127E-2</v>
      </c>
      <c r="G449" s="7">
        <f>('Price data'!H450-'Price data'!H451)/'Price data'!H451</f>
        <v>-3.2000000000000001E-2</v>
      </c>
      <c r="H449" s="7">
        <f>('Price data'!I450-'Price data'!I451)/'Price data'!I451</f>
        <v>-4.2959427207637214E-2</v>
      </c>
      <c r="I449" s="7">
        <f>('Price data'!J450-'Price data'!J451)/'Price data'!J451</f>
        <v>-1.181525241675626E-2</v>
      </c>
      <c r="J449" s="7">
        <f>('Price data'!K450-'Price data'!K451)/'Price data'!K451</f>
        <v>-1.5723270440251471E-3</v>
      </c>
      <c r="K449" s="7">
        <f>('Price data'!L450-'Price data'!L451)/'Price data'!L451</f>
        <v>-1.995305164319235E-2</v>
      </c>
      <c r="L449" s="7">
        <f>('Price data'!O450-'Price data'!O451)/'Price data'!O451</f>
        <v>-2.7687616799449175E-2</v>
      </c>
      <c r="M449" s="7">
        <f>'Price data'!P450/100</f>
        <v>3.057E-2</v>
      </c>
    </row>
    <row r="450" spans="1:13" x14ac:dyDescent="0.25">
      <c r="A450" s="1">
        <v>44040</v>
      </c>
      <c r="B450" s="7">
        <f>('Price data'!C451-'Price data'!C452)/'Price data'!C452</f>
        <v>6.7669172932330768E-2</v>
      </c>
      <c r="C450" s="7">
        <f>('Price data'!D451-'Price data'!D452)/'Price data'!D452</f>
        <v>5.3949903660886527E-2</v>
      </c>
      <c r="D450" s="7">
        <f>('Price data'!E451-'Price data'!E452)/'Price data'!E452</f>
        <v>6.9111424541607819E-2</v>
      </c>
      <c r="E450" s="7">
        <f>('Price data'!F451-'Price data'!F452)/'Price data'!F452</f>
        <v>6.2862669245647956E-2</v>
      </c>
      <c r="F450" s="7">
        <f>('Price data'!G451-'Price data'!G452)/'Price data'!G452</f>
        <v>4.5766590389015746E-2</v>
      </c>
      <c r="G450" s="7">
        <f>('Price data'!H451-'Price data'!H452)/'Price data'!H452</f>
        <v>3.3057851239669422E-2</v>
      </c>
      <c r="H450" s="7">
        <f>('Price data'!I451-'Price data'!I452)/'Price data'!I452</f>
        <v>3.3292231812577101E-2</v>
      </c>
      <c r="I450" s="7">
        <f>('Price data'!J451-'Price data'!J452)/'Price data'!J452</f>
        <v>5.7954545454545592E-2</v>
      </c>
      <c r="J450" s="7">
        <f>('Price data'!K451-'Price data'!K452)/'Price data'!K452</f>
        <v>1.2738853503184842E-2</v>
      </c>
      <c r="K450" s="7">
        <f>('Price data'!L451-'Price data'!L452)/'Price data'!L452</f>
        <v>2.3529411764705377E-3</v>
      </c>
      <c r="L450" s="7">
        <f>('Price data'!O451-'Price data'!O452)/'Price data'!O452</f>
        <v>3.5903052842059753E-2</v>
      </c>
      <c r="M450" s="7">
        <f>'Price data'!P451/100</f>
        <v>2.9479999999999999E-2</v>
      </c>
    </row>
    <row r="451" spans="1:13" x14ac:dyDescent="0.25">
      <c r="A451" s="1">
        <v>44039</v>
      </c>
      <c r="B451" s="7">
        <f>('Price data'!C452-'Price data'!C453)/'Price data'!C453</f>
        <v>-6.993006993006988E-2</v>
      </c>
      <c r="C451" s="7">
        <f>('Price data'!D452-'Price data'!D453)/'Price data'!D453</f>
        <v>-3.3519553072625864E-2</v>
      </c>
      <c r="D451" s="7">
        <f>('Price data'!E452-'Price data'!E453)/'Price data'!E453</f>
        <v>-6.7105263157894751E-2</v>
      </c>
      <c r="E451" s="7">
        <f>('Price data'!F452-'Price data'!F453)/'Price data'!F453</f>
        <v>-6.930693069306923E-2</v>
      </c>
      <c r="F451" s="7">
        <f>('Price data'!G452-'Price data'!G453)/'Price data'!G453</f>
        <v>-4.793028322440078E-2</v>
      </c>
      <c r="G451" s="7">
        <f>('Price data'!H452-'Price data'!H453)/'Price data'!H453</f>
        <v>-6.9230769230769235E-2</v>
      </c>
      <c r="H451" s="7">
        <f>('Price data'!I452-'Price data'!I453)/'Price data'!I453</f>
        <v>-6.9954128440367053E-2</v>
      </c>
      <c r="I451" s="7">
        <f>('Price data'!J452-'Price data'!J453)/'Price data'!J453</f>
        <v>-5.4779806659506033E-2</v>
      </c>
      <c r="J451" s="7">
        <f>('Price data'!K452-'Price data'!K453)/'Price data'!K453</f>
        <v>-1.5898251192368741E-3</v>
      </c>
      <c r="K451" s="7">
        <f>('Price data'!L452-'Price data'!L453)/'Price data'!L453</f>
        <v>-3.4090909090909102E-2</v>
      </c>
      <c r="L451" s="7">
        <f>('Price data'!O452-'Price data'!O453)/'Price data'!O453</f>
        <v>-5.3053692894013231E-2</v>
      </c>
      <c r="M451" s="7">
        <f>'Price data'!P452/100</f>
        <v>2.9069999999999999E-2</v>
      </c>
    </row>
    <row r="452" spans="1:13" x14ac:dyDescent="0.25">
      <c r="A452" s="1">
        <v>44036</v>
      </c>
      <c r="B452" s="7">
        <f>('Price data'!C453-'Price data'!C454)/'Price data'!C454</f>
        <v>-4.0268456375838833E-2</v>
      </c>
      <c r="C452" s="7">
        <f>('Price data'!D453-'Price data'!D454)/'Price data'!D454</f>
        <v>-4.7872340425531838E-2</v>
      </c>
      <c r="D452" s="7">
        <f>('Price data'!E453-'Price data'!E454)/'Price data'!E454</f>
        <v>-3.5532994923857843E-2</v>
      </c>
      <c r="E452" s="7">
        <f>('Price data'!F453-'Price data'!F454)/'Price data'!F454</f>
        <v>-2.7145359019264431E-2</v>
      </c>
      <c r="F452" s="7">
        <f>('Price data'!G453-'Price data'!G454)/'Price data'!G454</f>
        <v>-3.8743455497382069E-2</v>
      </c>
      <c r="G452" s="7">
        <f>('Price data'!H453-'Price data'!H454)/'Price data'!H454</f>
        <v>-3.9408866995073892E-2</v>
      </c>
      <c r="H452" s="7">
        <f>('Price data'!I453-'Price data'!I454)/'Price data'!I454</f>
        <v>-5.0108932461873625E-2</v>
      </c>
      <c r="I452" s="7">
        <f>('Price data'!J453-'Price data'!J454)/'Price data'!J454</f>
        <v>-3.5233160621761669E-2</v>
      </c>
      <c r="J452" s="7">
        <f>('Price data'!K453-'Price data'!K454)/'Price data'!K454</f>
        <v>-1.5873015873015773E-3</v>
      </c>
      <c r="K452" s="7">
        <f>('Price data'!L453-'Price data'!L454)/'Price data'!L454</f>
        <v>-2.2222222222222292E-2</v>
      </c>
      <c r="L452" s="7">
        <f>('Price data'!O453-'Price data'!O454)/'Price data'!O454</f>
        <v>-3.2203093084330357E-2</v>
      </c>
      <c r="M452" s="7">
        <f>'Price data'!P453/100</f>
        <v>2.886E-2</v>
      </c>
    </row>
    <row r="453" spans="1:13" x14ac:dyDescent="0.25">
      <c r="A453" s="1">
        <v>44035</v>
      </c>
      <c r="B453" s="7">
        <f>('Price data'!C454-'Price data'!C455)/'Price data'!C455</f>
        <v>-9.9667774086378957E-3</v>
      </c>
      <c r="C453" s="7">
        <f>('Price data'!D454-'Price data'!D455)/'Price data'!D455</f>
        <v>3.5587188612100544E-3</v>
      </c>
      <c r="D453" s="7">
        <f>('Price data'!E454-'Price data'!E455)/'Price data'!E455</f>
        <v>1.6774193548387037E-2</v>
      </c>
      <c r="E453" s="7">
        <f>('Price data'!F454-'Price data'!F455)/'Price data'!F455</f>
        <v>8.7642418930752506E-4</v>
      </c>
      <c r="F453" s="7">
        <f>('Price data'!G454-'Price data'!G455)/'Price data'!G455</f>
        <v>7.3839662447257879E-3</v>
      </c>
      <c r="G453" s="7">
        <f>('Price data'!H454-'Price data'!H455)/'Price data'!H455</f>
        <v>2.4691358024691358E-3</v>
      </c>
      <c r="H453" s="7">
        <f>('Price data'!I454-'Price data'!I455)/'Price data'!I455</f>
        <v>-2.1739130434783593E-3</v>
      </c>
      <c r="I453" s="7">
        <f>('Price data'!J454-'Price data'!J455)/'Price data'!J455</f>
        <v>-8.2219938335045938E-3</v>
      </c>
      <c r="J453" s="7">
        <f>('Price data'!K454-'Price data'!K455)/'Price data'!K455</f>
        <v>4.7846889952150714E-3</v>
      </c>
      <c r="K453" s="7">
        <f>('Price data'!L454-'Price data'!L455)/'Price data'!L455</f>
        <v>2.2271714922050346E-3</v>
      </c>
      <c r="L453" s="7">
        <f>('Price data'!O454-'Price data'!O455)/'Price data'!O455</f>
        <v>1.9530336342797854E-3</v>
      </c>
      <c r="M453" s="7">
        <f>'Price data'!P454/100</f>
        <v>2.9089999999999998E-2</v>
      </c>
    </row>
    <row r="454" spans="1:13" x14ac:dyDescent="0.25">
      <c r="A454" s="1">
        <v>44034</v>
      </c>
      <c r="B454" s="7">
        <f>('Price data'!C455-'Price data'!C456)/'Price data'!C456</f>
        <v>-1.3114754098360683E-2</v>
      </c>
      <c r="C454" s="7">
        <f>('Price data'!D455-'Price data'!D456)/'Price data'!D456</f>
        <v>0</v>
      </c>
      <c r="D454" s="7">
        <f>('Price data'!E455-'Price data'!E456)/'Price data'!E456</f>
        <v>-1.6497461928933952E-2</v>
      </c>
      <c r="E454" s="7">
        <f>('Price data'!F455-'Price data'!F456)/'Price data'!F456</f>
        <v>-1.6379310344827317E-2</v>
      </c>
      <c r="F454" s="7">
        <f>('Price data'!G455-'Price data'!G456)/'Price data'!G456</f>
        <v>-8.3682008368202165E-3</v>
      </c>
      <c r="G454" s="7">
        <f>('Price data'!H455-'Price data'!H456)/'Price data'!H456</f>
        <v>-1.2195121951219513E-2</v>
      </c>
      <c r="H454" s="7">
        <f>('Price data'!I455-'Price data'!I456)/'Price data'!I456</f>
        <v>-1.4989293361884405E-2</v>
      </c>
      <c r="I454" s="7">
        <f>('Price data'!J455-'Price data'!J456)/'Price data'!J456</f>
        <v>-9.1649694501017738E-3</v>
      </c>
      <c r="J454" s="7">
        <f>('Price data'!K455-'Price data'!K456)/'Price data'!K456</f>
        <v>6.4205457463886121E-3</v>
      </c>
      <c r="K454" s="7">
        <f>('Price data'!L455-'Price data'!L456)/'Price data'!L456</f>
        <v>-4.4345898004435457E-3</v>
      </c>
      <c r="L454" s="7">
        <f>('Price data'!O455-'Price data'!O456)/'Price data'!O456</f>
        <v>-7.6709721593612706E-3</v>
      </c>
      <c r="M454" s="7">
        <f>'Price data'!P455/100</f>
        <v>2.8670000000000001E-2</v>
      </c>
    </row>
    <row r="455" spans="1:13" x14ac:dyDescent="0.25">
      <c r="A455" s="1">
        <v>44033</v>
      </c>
      <c r="B455" s="7">
        <f>('Price data'!C456-'Price data'!C457)/'Price data'!C457</f>
        <v>-1.2944983818770253E-2</v>
      </c>
      <c r="C455" s="7">
        <f>('Price data'!D456-'Price data'!D457)/'Price data'!D457</f>
        <v>3.571428571428662E-3</v>
      </c>
      <c r="D455" s="7">
        <f>('Price data'!E456-'Price data'!E457)/'Price data'!E457</f>
        <v>-5.050505050505116E-3</v>
      </c>
      <c r="E455" s="7">
        <f>('Price data'!F456-'Price data'!F457)/'Price data'!F457</f>
        <v>2.5929127052722804E-3</v>
      </c>
      <c r="F455" s="7">
        <f>('Price data'!G456-'Price data'!G457)/'Price data'!G457</f>
        <v>8.4388185654009802E-3</v>
      </c>
      <c r="G455" s="7">
        <f>('Price data'!H456-'Price data'!H457)/'Price data'!H457</f>
        <v>0</v>
      </c>
      <c r="H455" s="7">
        <f>('Price data'!I456-'Price data'!I457)/'Price data'!I457</f>
        <v>-8.4925690021230502E-3</v>
      </c>
      <c r="I455" s="7">
        <f>('Price data'!J456-'Price data'!J457)/'Price data'!J457</f>
        <v>-4.0567951318459233E-3</v>
      </c>
      <c r="J455" s="7">
        <f>('Price data'!K456-'Price data'!K457)/'Price data'!K457</f>
        <v>8.0906148867313406E-3</v>
      </c>
      <c r="K455" s="7">
        <f>('Price data'!L456-'Price data'!L457)/'Price data'!L457</f>
        <v>0</v>
      </c>
      <c r="L455" s="7">
        <f>('Price data'!O456-'Price data'!O457)/'Price data'!O457</f>
        <v>3.3666124912941413E-4</v>
      </c>
      <c r="M455" s="7">
        <f>'Price data'!P456/100</f>
        <v>2.8969999999999999E-2</v>
      </c>
    </row>
    <row r="456" spans="1:13" x14ac:dyDescent="0.25">
      <c r="A456" s="1">
        <v>44032</v>
      </c>
      <c r="B456" s="7">
        <f>('Price data'!C457-'Price data'!C458)/'Price data'!C458</f>
        <v>-1.5923817599027362E-2</v>
      </c>
      <c r="C456" s="7">
        <f>('Price data'!D457-'Price data'!D458)/'Price data'!D458</f>
        <v>-1.926444833625246E-2</v>
      </c>
      <c r="D456" s="7">
        <f>('Price data'!E457-'Price data'!E458)/'Price data'!E458</f>
        <v>-1.6149068322981193E-2</v>
      </c>
      <c r="E456" s="7">
        <f>('Price data'!F457-'Price data'!F458)/'Price data'!F458</f>
        <v>-9.4178082191782742E-3</v>
      </c>
      <c r="F456" s="7">
        <f>('Price data'!G457-'Price data'!G458)/'Price data'!G458</f>
        <v>-1.4553014553014649E-2</v>
      </c>
      <c r="G456" s="7">
        <f>('Price data'!H457-'Price data'!H458)/'Price data'!H458</f>
        <v>-4.8543689320388345E-3</v>
      </c>
      <c r="H456" s="7">
        <f>('Price data'!I457-'Price data'!I458)/'Price data'!I458</f>
        <v>-2.5853154084798432E-2</v>
      </c>
      <c r="I456" s="7">
        <f>('Price data'!J457-'Price data'!J458)/'Price data'!J458</f>
        <v>-1.3999999999999995E-2</v>
      </c>
      <c r="J456" s="7">
        <f>('Price data'!K457-'Price data'!K458)/'Price data'!K458</f>
        <v>-1.6155088852988588E-3</v>
      </c>
      <c r="K456" s="7">
        <f>('Price data'!L457-'Price data'!L458)/'Price data'!L458</f>
        <v>-1.4207650273224008E-2</v>
      </c>
      <c r="L456" s="7">
        <f>('Price data'!O457-'Price data'!O458)/'Price data'!O458</f>
        <v>-1.217861975642761E-2</v>
      </c>
      <c r="M456" s="7">
        <f>'Price data'!P457/100</f>
        <v>2.9009999999999998E-2</v>
      </c>
    </row>
    <row r="457" spans="1:13" x14ac:dyDescent="0.25">
      <c r="A457" s="1">
        <v>44029</v>
      </c>
      <c r="B457" s="7">
        <f>('Price data'!C458-'Price data'!C459)/'Price data'!C459</f>
        <v>6.0240963855423893E-3</v>
      </c>
      <c r="C457" s="7">
        <f>('Price data'!D458-'Price data'!D459)/'Price data'!D459</f>
        <v>-1.7482517482515819E-3</v>
      </c>
      <c r="D457" s="7">
        <f>('Price data'!E458-'Price data'!E459)/'Price data'!E459</f>
        <v>-1.2269938650306849E-2</v>
      </c>
      <c r="E457" s="7">
        <f>('Price data'!F458-'Price data'!F459)/'Price data'!F459</f>
        <v>-5.9574468085105891E-3</v>
      </c>
      <c r="F457" s="7">
        <f>('Price data'!G458-'Price data'!G459)/'Price data'!G459</f>
        <v>-1.028806584362134E-2</v>
      </c>
      <c r="G457" s="7">
        <f>('Price data'!H458-'Price data'!H459)/'Price data'!H459</f>
        <v>-1.9047619047619049E-2</v>
      </c>
      <c r="H457" s="7">
        <f>('Price data'!I458-'Price data'!I459)/'Price data'!I459</f>
        <v>7.291666666666842E-3</v>
      </c>
      <c r="I457" s="7">
        <f>('Price data'!J458-'Price data'!J459)/'Price data'!J459</f>
        <v>-9.9009900990100035E-3</v>
      </c>
      <c r="J457" s="7">
        <f>('Price data'!K458-'Price data'!K459)/'Price data'!K459</f>
        <v>-3.2206119162638599E-3</v>
      </c>
      <c r="K457" s="7">
        <f>('Price data'!L458-'Price data'!L459)/'Price data'!L459</f>
        <v>-1.6129032258064609E-2</v>
      </c>
      <c r="L457" s="7">
        <f>('Price data'!O458-'Price data'!O459)/'Price data'!O459</f>
        <v>-5.4856699702337496E-3</v>
      </c>
      <c r="M457" s="7">
        <f>'Price data'!P458/100</f>
        <v>2.8809999999999999E-2</v>
      </c>
    </row>
    <row r="458" spans="1:13" x14ac:dyDescent="0.25">
      <c r="A458" s="1">
        <v>44028</v>
      </c>
      <c r="B458" s="7">
        <f>('Price data'!C459-'Price data'!C460)/'Price data'!C460</f>
        <v>3.0211480362537127E-3</v>
      </c>
      <c r="C458" s="7">
        <f>('Price data'!D459-'Price data'!D460)/'Price data'!D460</f>
        <v>1.9607843137254968E-2</v>
      </c>
      <c r="D458" s="7">
        <f>('Price data'!E459-'Price data'!E460)/'Price data'!E460</f>
        <v>4.9321824907521041E-3</v>
      </c>
      <c r="E458" s="7">
        <f>('Price data'!F459-'Price data'!F460)/'Price data'!F460</f>
        <v>1.2931034482758744E-2</v>
      </c>
      <c r="F458" s="7">
        <f>('Price data'!G459-'Price data'!G460)/'Price data'!G460</f>
        <v>0</v>
      </c>
      <c r="G458" s="7">
        <f>('Price data'!H459-'Price data'!H460)/'Price data'!H460</f>
        <v>1.9417475728155338E-2</v>
      </c>
      <c r="H458" s="7">
        <f>('Price data'!I459-'Price data'!I460)/'Price data'!I460</f>
        <v>3.1347962382444997E-3</v>
      </c>
      <c r="I458" s="7">
        <f>('Price data'!J459-'Price data'!J460)/'Price data'!J460</f>
        <v>1.0000000000000104E-2</v>
      </c>
      <c r="J458" s="7">
        <f>('Price data'!K459-'Price data'!K460)/'Price data'!K460</f>
        <v>-7.9872204472845043E-3</v>
      </c>
      <c r="K458" s="7">
        <f>('Price data'!L459-'Price data'!L460)/'Price data'!L460</f>
        <v>2.7624309392265234E-2</v>
      </c>
      <c r="L458" s="7">
        <f>('Price data'!O459-'Price data'!O460)/'Price data'!O460</f>
        <v>7.9548459035993068E-3</v>
      </c>
      <c r="M458" s="7">
        <f>'Price data'!P459/100</f>
        <v>2.8910000000000002E-2</v>
      </c>
    </row>
    <row r="459" spans="1:13" x14ac:dyDescent="0.25">
      <c r="A459" s="1">
        <v>44027</v>
      </c>
      <c r="B459" s="7">
        <f>('Price data'!C460-'Price data'!C461)/'Price data'!C461</f>
        <v>-8.9820359281438666E-3</v>
      </c>
      <c r="C459" s="7">
        <f>('Price data'!D460-'Price data'!D461)/'Price data'!D461</f>
        <v>5.3763440860214251E-3</v>
      </c>
      <c r="D459" s="7">
        <f>('Price data'!E460-'Price data'!E461)/'Price data'!E461</f>
        <v>7.4534161490684798E-3</v>
      </c>
      <c r="E459" s="7">
        <f>('Price data'!F460-'Price data'!F461)/'Price data'!F461</f>
        <v>6.9444444444442949E-3</v>
      </c>
      <c r="F459" s="7">
        <f>('Price data'!G460-'Price data'!G461)/'Price data'!G461</f>
        <v>1.0298661174046417E-3</v>
      </c>
      <c r="G459" s="7">
        <f>('Price data'!H460-'Price data'!H461)/'Price data'!H461</f>
        <v>2.4875621890547265E-2</v>
      </c>
      <c r="H459" s="7">
        <f>('Price data'!I460-'Price data'!I461)/'Price data'!I461</f>
        <v>6.3091482649841983E-3</v>
      </c>
      <c r="I459" s="7">
        <f>('Price data'!J460-'Price data'!J461)/'Price data'!J461</f>
        <v>-4.9751243781095047E-3</v>
      </c>
      <c r="J459" s="7">
        <f>('Price data'!K460-'Price data'!K461)/'Price data'!K461</f>
        <v>4.8154093097913016E-3</v>
      </c>
      <c r="K459" s="7">
        <f>('Price data'!L460-'Price data'!L461)/'Price data'!L461</f>
        <v>-8.7623220153340547E-3</v>
      </c>
      <c r="L459" s="7">
        <f>('Price data'!O460-'Price data'!O461)/'Price data'!O461</f>
        <v>2.0734699519645602E-3</v>
      </c>
      <c r="M459" s="7">
        <f>'Price data'!P460/100</f>
        <v>2.8300000000000002E-2</v>
      </c>
    </row>
    <row r="460" spans="1:13" x14ac:dyDescent="0.25">
      <c r="A460" s="1">
        <v>44026</v>
      </c>
      <c r="B460" s="7">
        <f>('Price data'!C461-'Price data'!C462)/'Price data'!C462</f>
        <v>4.702194357366761E-2</v>
      </c>
      <c r="C460" s="7">
        <f>('Price data'!D461-'Price data'!D462)/'Price data'!D462</f>
        <v>9.0415913200721232E-3</v>
      </c>
      <c r="D460" s="7">
        <f>('Price data'!E461-'Price data'!E462)/'Price data'!E462</f>
        <v>1.7699115044247593E-2</v>
      </c>
      <c r="E460" s="7">
        <f>('Price data'!F461-'Price data'!F462)/'Price data'!F462</f>
        <v>3.4843205574912142E-3</v>
      </c>
      <c r="F460" s="7">
        <f>('Price data'!G461-'Price data'!G462)/'Price data'!G462</f>
        <v>-2.0554984583761441E-3</v>
      </c>
      <c r="G460" s="7">
        <f>('Price data'!H461-'Price data'!H462)/'Price data'!H462</f>
        <v>-9.852216748768473E-3</v>
      </c>
      <c r="H460" s="7">
        <f>('Price data'!I461-'Price data'!I462)/'Price data'!I462</f>
        <v>1.0526315789472585E-3</v>
      </c>
      <c r="I460" s="7">
        <f>('Price data'!J461-'Price data'!J462)/'Price data'!J462</f>
        <v>0</v>
      </c>
      <c r="J460" s="7">
        <f>('Price data'!K461-'Price data'!K462)/'Price data'!K462</f>
        <v>-1.1111111111111042E-2</v>
      </c>
      <c r="K460" s="7">
        <f>('Price data'!L461-'Price data'!L462)/'Price data'!L462</f>
        <v>0</v>
      </c>
      <c r="L460" s="7">
        <f>('Price data'!O461-'Price data'!O462)/'Price data'!O462</f>
        <v>-7.0218252141082704E-4</v>
      </c>
      <c r="M460" s="7">
        <f>'Price data'!P461/100</f>
        <v>2.844E-2</v>
      </c>
    </row>
    <row r="461" spans="1:13" x14ac:dyDescent="0.25">
      <c r="A461" s="1">
        <v>44025</v>
      </c>
      <c r="B461" s="7">
        <f>('Price data'!C462-'Price data'!C463)/'Price data'!C463</f>
        <v>0</v>
      </c>
      <c r="C461" s="7">
        <f>('Price data'!D462-'Price data'!D463)/'Price data'!D463</f>
        <v>-3.6036036036034775E-3</v>
      </c>
      <c r="D461" s="7">
        <f>('Price data'!E462-'Price data'!E463)/'Price data'!E463</f>
        <v>-3.7783375314862245E-3</v>
      </c>
      <c r="E461" s="7">
        <f>('Price data'!F462-'Price data'!F463)/'Price data'!F463</f>
        <v>-4.3365134431916606E-3</v>
      </c>
      <c r="F461" s="7">
        <f>('Price data'!G462-'Price data'!G463)/'Price data'!G463</f>
        <v>1.7782426778242665E-2</v>
      </c>
      <c r="G461" s="7">
        <f>('Price data'!H462-'Price data'!H463)/'Price data'!H463</f>
        <v>-7.3349633251833741E-3</v>
      </c>
      <c r="H461" s="7">
        <f>('Price data'!I462-'Price data'!I463)/'Price data'!I463</f>
        <v>-8.3507306889353469E-3</v>
      </c>
      <c r="I461" s="7">
        <f>('Price data'!J462-'Price data'!J463)/'Price data'!J463</f>
        <v>0</v>
      </c>
      <c r="J461" s="7">
        <f>('Price data'!K462-'Price data'!K463)/'Price data'!K463</f>
        <v>-9.4339622641510888E-3</v>
      </c>
      <c r="K461" s="7">
        <f>('Price data'!L462-'Price data'!L463)/'Price data'!L463</f>
        <v>-1.0940919037197997E-3</v>
      </c>
      <c r="L461" s="7">
        <f>('Price data'!O462-'Price data'!O463)/'Price data'!O463</f>
        <v>-2.8580939153591087E-3</v>
      </c>
      <c r="M461" s="7">
        <f>'Price data'!P462/100</f>
        <v>2.911E-2</v>
      </c>
    </row>
    <row r="462" spans="1:13" x14ac:dyDescent="0.25">
      <c r="A462" s="1">
        <v>44022</v>
      </c>
      <c r="B462" s="7">
        <f>('Price data'!C463-'Price data'!C464)/'Price data'!C464</f>
        <v>6.3091482649842746E-3</v>
      </c>
      <c r="C462" s="7">
        <f>('Price data'!D463-'Price data'!D464)/'Price data'!D464</f>
        <v>-1.4209591474245047E-2</v>
      </c>
      <c r="D462" s="7">
        <f>('Price data'!E463-'Price data'!E464)/'Price data'!E464</f>
        <v>-1.7326732673267137E-2</v>
      </c>
      <c r="E462" s="7">
        <f>('Price data'!F463-'Price data'!F464)/'Price data'!F464</f>
        <v>-5.1768766177738325E-3</v>
      </c>
      <c r="F462" s="7">
        <f>('Price data'!G463-'Price data'!G464)/'Price data'!G464</f>
        <v>-1.1375387797311296E-2</v>
      </c>
      <c r="G462" s="7">
        <f>('Price data'!H463-'Price data'!H464)/'Price data'!H464</f>
        <v>-2.386634844868735E-2</v>
      </c>
      <c r="H462" s="7">
        <f>('Price data'!I463-'Price data'!I464)/'Price data'!I464</f>
        <v>3.141361256544645E-3</v>
      </c>
      <c r="I462" s="7">
        <f>('Price data'!J463-'Price data'!J464)/'Price data'!J464</f>
        <v>7.014028056112221E-3</v>
      </c>
      <c r="J462" s="7">
        <f>('Price data'!K463-'Price data'!K464)/'Price data'!K464</f>
        <v>-1.3953488372092936E-2</v>
      </c>
      <c r="K462" s="7">
        <f>('Price data'!L463-'Price data'!L464)/'Price data'!L464</f>
        <v>4.3956043956043019E-3</v>
      </c>
      <c r="L462" s="7">
        <f>('Price data'!O463-'Price data'!O464)/'Price data'!O464</f>
        <v>-5.9900052483855505E-3</v>
      </c>
      <c r="M462" s="7">
        <f>'Price data'!P463/100</f>
        <v>2.9190000000000001E-2</v>
      </c>
    </row>
    <row r="463" spans="1:13" x14ac:dyDescent="0.25">
      <c r="A463" s="1">
        <v>44021</v>
      </c>
      <c r="B463" s="7">
        <f>('Price data'!C464-'Price data'!C465)/'Price data'!C465</f>
        <v>9.5541401273886994E-3</v>
      </c>
      <c r="C463" s="7">
        <f>('Price data'!D464-'Price data'!D465)/'Price data'!D465</f>
        <v>3.5650623885918908E-3</v>
      </c>
      <c r="D463" s="7">
        <f>('Price data'!E464-'Price data'!E465)/'Price data'!E465</f>
        <v>4.9751243781092792E-3</v>
      </c>
      <c r="E463" s="7">
        <f>('Price data'!F464-'Price data'!F465)/'Price data'!F465</f>
        <v>3.4632034632033886E-3</v>
      </c>
      <c r="F463" s="7">
        <f>('Price data'!G464-'Price data'!G465)/'Price data'!G465</f>
        <v>1.3626834381551375E-2</v>
      </c>
      <c r="G463" s="7">
        <f>('Price data'!H464-'Price data'!H465)/'Price data'!H465</f>
        <v>4.228855721393035E-2</v>
      </c>
      <c r="H463" s="7">
        <f>('Price data'!I464-'Price data'!I465)/'Price data'!I465</f>
        <v>1.1652542372881408E-2</v>
      </c>
      <c r="I463" s="7">
        <f>('Price data'!J464-'Price data'!J465)/'Price data'!J465</f>
        <v>1.2170385395537575E-2</v>
      </c>
      <c r="J463" s="7">
        <f>('Price data'!K464-'Price data'!K465)/'Price data'!K465</f>
        <v>3.1104199066873833E-3</v>
      </c>
      <c r="K463" s="7">
        <f>('Price data'!L464-'Price data'!L465)/'Price data'!L465</f>
        <v>2.2026431718061203E-3</v>
      </c>
      <c r="L463" s="7">
        <f>('Price data'!O464-'Price data'!O465)/'Price data'!O465</f>
        <v>1.3834586466165456E-2</v>
      </c>
      <c r="M463" s="7">
        <f>'Price data'!P464/100</f>
        <v>2.9190000000000001E-2</v>
      </c>
    </row>
    <row r="464" spans="1:13" x14ac:dyDescent="0.25">
      <c r="A464" s="1">
        <v>44020</v>
      </c>
      <c r="B464" s="7">
        <f>('Price data'!C465-'Price data'!C466)/'Price data'!C466</f>
        <v>9.6463022508038402E-3</v>
      </c>
      <c r="C464" s="7">
        <f>('Price data'!D465-'Price data'!D466)/'Price data'!D466</f>
        <v>-1.0582010582010637E-2</v>
      </c>
      <c r="D464" s="7">
        <f>('Price data'!E465-'Price data'!E466)/'Price data'!E466</f>
        <v>-4.950495049504778E-3</v>
      </c>
      <c r="E464" s="7">
        <f>('Price data'!F465-'Price data'!F466)/'Price data'!F466</f>
        <v>-4.3103448275860351E-3</v>
      </c>
      <c r="F464" s="7">
        <f>('Price data'!G465-'Price data'!G466)/'Price data'!G466</f>
        <v>5.2687038988409466E-3</v>
      </c>
      <c r="G464" s="7">
        <f>('Price data'!H465-'Price data'!H466)/'Price data'!H466</f>
        <v>-7.4074074074074077E-3</v>
      </c>
      <c r="H464" s="7">
        <f>('Price data'!I465-'Price data'!I466)/'Price data'!I466</f>
        <v>0</v>
      </c>
      <c r="I464" s="7">
        <f>('Price data'!J465-'Price data'!J466)/'Price data'!J466</f>
        <v>-4.0404040404041211E-3</v>
      </c>
      <c r="J464" s="7">
        <f>('Price data'!K465-'Price data'!K466)/'Price data'!K466</f>
        <v>-3.1007751937984301E-3</v>
      </c>
      <c r="K464" s="7">
        <f>('Price data'!L465-'Price data'!L466)/'Price data'!L466</f>
        <v>-2.197802197802151E-3</v>
      </c>
      <c r="L464" s="7">
        <f>('Price data'!O465-'Price data'!O466)/'Price data'!O466</f>
        <v>1.2508396840472088E-3</v>
      </c>
      <c r="M464" s="7">
        <f>'Price data'!P465/100</f>
        <v>2.954E-2</v>
      </c>
    </row>
    <row r="465" spans="1:13" x14ac:dyDescent="0.25">
      <c r="A465" s="1">
        <v>44019</v>
      </c>
      <c r="B465" s="7">
        <f>('Price data'!C466-'Price data'!C467)/'Price data'!C467</f>
        <v>-3.2051282051283217E-3</v>
      </c>
      <c r="C465" s="7">
        <f>('Price data'!D466-'Price data'!D467)/'Price data'!D467</f>
        <v>2.7173913043478069E-2</v>
      </c>
      <c r="D465" s="7">
        <f>('Price data'!E466-'Price data'!E467)/'Price data'!E467</f>
        <v>0</v>
      </c>
      <c r="E465" s="7">
        <f>('Price data'!F466-'Price data'!F467)/'Price data'!F467</f>
        <v>-4.2918454935625353E-3</v>
      </c>
      <c r="F465" s="7">
        <f>('Price data'!G466-'Price data'!G467)/'Price data'!G467</f>
        <v>1.3888888888888902E-2</v>
      </c>
      <c r="G465" s="7">
        <f>('Price data'!H466-'Price data'!H467)/'Price data'!H467</f>
        <v>0</v>
      </c>
      <c r="H465" s="7">
        <f>('Price data'!I466-'Price data'!I467)/'Price data'!I467</f>
        <v>4.2553191489360445E-3</v>
      </c>
      <c r="I465" s="7">
        <f>('Price data'!J466-'Price data'!J467)/'Price data'!J467</f>
        <v>-9.00900900900895E-3</v>
      </c>
      <c r="J465" s="7">
        <f>('Price data'!K466-'Price data'!K467)/'Price data'!K467</f>
        <v>4.6728971962616524E-3</v>
      </c>
      <c r="K465" s="7">
        <f>('Price data'!L466-'Price data'!L467)/'Price data'!L467</f>
        <v>-4.3763676148795569E-3</v>
      </c>
      <c r="L465" s="7">
        <f>('Price data'!O466-'Price data'!O467)/'Price data'!O467</f>
        <v>2.6243671327047134E-3</v>
      </c>
      <c r="M465" s="7">
        <f>'Price data'!P466/100</f>
        <v>2.9569999999999999E-2</v>
      </c>
    </row>
    <row r="466" spans="1:13" x14ac:dyDescent="0.25">
      <c r="A466" s="1">
        <v>44018</v>
      </c>
      <c r="B466" s="7">
        <f>('Price data'!C467-'Price data'!C468)/'Price data'!C468</f>
        <v>2.9702970297029837E-2</v>
      </c>
      <c r="C466" s="7">
        <f>('Price data'!D467-'Price data'!D468)/'Price data'!D468</f>
        <v>3.6363636363637279E-3</v>
      </c>
      <c r="D466" s="7">
        <f>('Price data'!E467-'Price data'!E468)/'Price data'!E468</f>
        <v>3.8560411311053928E-2</v>
      </c>
      <c r="E466" s="7">
        <f>('Price data'!F467-'Price data'!F468)/'Price data'!F468</f>
        <v>2.1034180543383029E-2</v>
      </c>
      <c r="F466" s="7">
        <f>('Price data'!G467-'Price data'!G468)/'Price data'!G468</f>
        <v>1.1891891891891727E-2</v>
      </c>
      <c r="G466" s="7">
        <f>('Price data'!H467-'Price data'!H468)/'Price data'!H468</f>
        <v>2.2727272727272728E-2</v>
      </c>
      <c r="H466" s="7">
        <f>('Price data'!I467-'Price data'!I468)/'Price data'!I468</f>
        <v>1.0752688172043176E-2</v>
      </c>
      <c r="I466" s="7">
        <f>('Price data'!J467-'Price data'!J468)/'Price data'!J468</f>
        <v>3.3092037228541954E-2</v>
      </c>
      <c r="J466" s="7">
        <f>('Price data'!K467-'Price data'!K468)/'Price data'!K468</f>
        <v>2.8846153846153876E-2</v>
      </c>
      <c r="K466" s="7">
        <f>('Price data'!L467-'Price data'!L468)/'Price data'!L468</f>
        <v>1.3303769401330273E-2</v>
      </c>
      <c r="L466" s="7">
        <f>('Price data'!O467-'Price data'!O468)/'Price data'!O468</f>
        <v>1.5986125694600058E-2</v>
      </c>
      <c r="M466" s="7">
        <f>'Price data'!P467/100</f>
        <v>2.9929999999999998E-2</v>
      </c>
    </row>
    <row r="467" spans="1:13" x14ac:dyDescent="0.25">
      <c r="A467" s="1">
        <v>44015</v>
      </c>
      <c r="B467" s="7">
        <f>('Price data'!C468-'Price data'!C469)/'Price data'!C469</f>
        <v>0</v>
      </c>
      <c r="C467" s="7">
        <f>('Price data'!D468-'Price data'!D469)/'Price data'!D469</f>
        <v>-3.6231884057971921E-3</v>
      </c>
      <c r="D467" s="7">
        <f>('Price data'!E468-'Price data'!E469)/'Price data'!E469</f>
        <v>1.170351105331599E-2</v>
      </c>
      <c r="E467" s="7">
        <f>('Price data'!F468-'Price data'!F469)/'Price data'!F469</f>
        <v>9.7345132743364825E-3</v>
      </c>
      <c r="F467" s="7">
        <f>('Price data'!G468-'Price data'!G469)/'Price data'!G469</f>
        <v>2.1668472372697598E-3</v>
      </c>
      <c r="G467" s="7">
        <f>('Price data'!H468-'Price data'!H469)/'Price data'!H469</f>
        <v>2.5316455696202532E-3</v>
      </c>
      <c r="H467" s="7">
        <f>('Price data'!I468-'Price data'!I469)/'Price data'!I469</f>
        <v>-8.5287846481877008E-3</v>
      </c>
      <c r="I467" s="7">
        <f>('Price data'!J468-'Price data'!J469)/'Price data'!J469</f>
        <v>6.2434963579604845E-3</v>
      </c>
      <c r="J467" s="7">
        <f>('Price data'!K468-'Price data'!K469)/'Price data'!K469</f>
        <v>1.9607843137254995E-2</v>
      </c>
      <c r="K467" s="7">
        <f>('Price data'!L468-'Price data'!L469)/'Price data'!L469</f>
        <v>3.3370411568409541E-3</v>
      </c>
      <c r="L467" s="7">
        <f>('Price data'!O468-'Price data'!O469)/'Price data'!O469</f>
        <v>6.208599444431276E-3</v>
      </c>
      <c r="M467" s="7">
        <f>'Price data'!P468/100</f>
        <v>3.007E-2</v>
      </c>
    </row>
    <row r="468" spans="1:13" x14ac:dyDescent="0.25">
      <c r="A468" s="1">
        <v>44014</v>
      </c>
      <c r="B468" s="7">
        <f>('Price data'!C469-'Price data'!C470)/'Price data'!C470</f>
        <v>-9.8039215686272461E-3</v>
      </c>
      <c r="C468" s="7">
        <f>('Price data'!D469-'Price data'!D470)/'Price data'!D470</f>
        <v>7.2992700729926641E-3</v>
      </c>
      <c r="D468" s="7">
        <f>('Price data'!E469-'Price data'!E470)/'Price data'!E470</f>
        <v>0</v>
      </c>
      <c r="E468" s="7">
        <f>('Price data'!F469-'Price data'!F470)/'Price data'!F470</f>
        <v>-1.4821272885789098E-2</v>
      </c>
      <c r="F468" s="7">
        <f>('Price data'!G469-'Price data'!G470)/'Price data'!G470</f>
        <v>-1.0822510822507932E-3</v>
      </c>
      <c r="G468" s="7">
        <f>('Price data'!H469-'Price data'!H470)/'Price data'!H470</f>
        <v>-2.5252525252525255E-3</v>
      </c>
      <c r="H468" s="7">
        <f>('Price data'!I469-'Price data'!I470)/'Price data'!I470</f>
        <v>2.0674646354733366E-2</v>
      </c>
      <c r="I468" s="7">
        <f>('Price data'!J469-'Price data'!J470)/'Price data'!J470</f>
        <v>-1.9387755102040865E-2</v>
      </c>
      <c r="J468" s="7">
        <f>('Price data'!K469-'Price data'!K470)/'Price data'!K470</f>
        <v>-1.6313213703101539E-3</v>
      </c>
      <c r="K468" s="7">
        <f>('Price data'!L469-'Price data'!L470)/'Price data'!L470</f>
        <v>-1.2087912087912099E-2</v>
      </c>
      <c r="L468" s="7">
        <f>('Price data'!O469-'Price data'!O470)/'Price data'!O470</f>
        <v>-1.3159610665212553E-3</v>
      </c>
      <c r="M468" s="7">
        <f>'Price data'!P469/100</f>
        <v>2.997E-2</v>
      </c>
    </row>
    <row r="469" spans="1:13" x14ac:dyDescent="0.25">
      <c r="A469" s="1">
        <v>44013</v>
      </c>
      <c r="B469" s="7">
        <f>('Price data'!C470-'Price data'!C471)/'Price data'!C471</f>
        <v>3.3783783783783661E-2</v>
      </c>
      <c r="C469" s="7">
        <f>('Price data'!D470-'Price data'!D471)/'Price data'!D471</f>
        <v>2.2388059701492536E-2</v>
      </c>
      <c r="D469" s="7">
        <f>('Price data'!E470-'Price data'!E471)/'Price data'!E471</f>
        <v>1.8543046357615816E-2</v>
      </c>
      <c r="E469" s="7">
        <f>('Price data'!F470-'Price data'!F471)/'Price data'!F471</f>
        <v>1.7746228926353094E-2</v>
      </c>
      <c r="F469" s="7">
        <f>('Price data'!G470-'Price data'!G471)/'Price data'!G471</f>
        <v>1.2048192771084171E-2</v>
      </c>
      <c r="G469" s="7">
        <f>('Price data'!H470-'Price data'!H471)/'Price data'!H471</f>
        <v>1.278772378516624E-2</v>
      </c>
      <c r="H469" s="7">
        <f>('Price data'!I470-'Price data'!I471)/'Price data'!I471</f>
        <v>9.8901098901098446E-3</v>
      </c>
      <c r="I469" s="7">
        <f>('Price data'!J470-'Price data'!J471)/'Price data'!J471</f>
        <v>1.0309278350515375E-2</v>
      </c>
      <c r="J469" s="7">
        <f>('Price data'!K470-'Price data'!K471)/'Price data'!K471</f>
        <v>-3.2520325203251824E-3</v>
      </c>
      <c r="K469" s="7">
        <f>('Price data'!L470-'Price data'!L471)/'Price data'!L471</f>
        <v>2.2471910112359623E-2</v>
      </c>
      <c r="L469" s="7">
        <f>('Price data'!O470-'Price data'!O471)/'Price data'!O471</f>
        <v>2.2275817769751904E-2</v>
      </c>
      <c r="M469" s="7">
        <f>'Price data'!P470/100</f>
        <v>3.0190000000000002E-2</v>
      </c>
    </row>
    <row r="470" spans="1:13" x14ac:dyDescent="0.25">
      <c r="A470" s="1">
        <v>44012</v>
      </c>
      <c r="B470" s="7">
        <f>('Price data'!C471-'Price data'!C472)/'Price data'!C472</f>
        <v>0</v>
      </c>
      <c r="C470" s="7">
        <f>('Price data'!D471-'Price data'!D472)/'Price data'!D472</f>
        <v>5.6285178236401435E-3</v>
      </c>
      <c r="D470" s="7">
        <f>('Price data'!E471-'Price data'!E472)/'Price data'!E472</f>
        <v>2.0270270270270306E-2</v>
      </c>
      <c r="E470" s="7">
        <f>('Price data'!F471-'Price data'!F472)/'Price data'!F472</f>
        <v>7.1492403932082327E-3</v>
      </c>
      <c r="F470" s="7">
        <f>('Price data'!G471-'Price data'!G472)/'Price data'!G472</f>
        <v>-8.6862106406077975E-3</v>
      </c>
      <c r="G470" s="7">
        <f>('Price data'!H471-'Price data'!H472)/'Price data'!H472</f>
        <v>-5.0890585241730284E-3</v>
      </c>
      <c r="H470" s="7">
        <f>('Price data'!I471-'Price data'!I472)/'Price data'!I472</f>
        <v>-5.4644808743168601E-3</v>
      </c>
      <c r="I470" s="7">
        <f>('Price data'!J471-'Price data'!J472)/'Price data'!J472</f>
        <v>-1.0204081632652974E-2</v>
      </c>
      <c r="J470" s="7">
        <f>('Price data'!K471-'Price data'!K472)/'Price data'!K472</f>
        <v>-1.1254019292604431E-2</v>
      </c>
      <c r="K470" s="7">
        <f>('Price data'!L471-'Price data'!L472)/'Price data'!L472</f>
        <v>0</v>
      </c>
      <c r="L470" s="7">
        <f>('Price data'!O471-'Price data'!O472)/'Price data'!O472</f>
        <v>-5.1244332979646957E-3</v>
      </c>
      <c r="M470" s="7">
        <f>'Price data'!P471/100</f>
        <v>3.0329999999999999E-2</v>
      </c>
    </row>
    <row r="471" spans="1:13" x14ac:dyDescent="0.25">
      <c r="A471" s="1">
        <v>44011</v>
      </c>
      <c r="B471" s="7">
        <f>('Price data'!C472-'Price data'!C473)/'Price data'!C473</f>
        <v>-4.5161290322580802E-2</v>
      </c>
      <c r="C471" s="7">
        <f>('Price data'!D472-'Price data'!D473)/'Price data'!D473</f>
        <v>-2.0220588235294296E-2</v>
      </c>
      <c r="D471" s="7">
        <f>('Price data'!E472-'Price data'!E473)/'Price data'!E473</f>
        <v>-2.1164021164021184E-2</v>
      </c>
      <c r="E471" s="7">
        <f>('Price data'!F472-'Price data'!F473)/'Price data'!F473</f>
        <v>-2.18533366683209E-2</v>
      </c>
      <c r="F471" s="7">
        <f>('Price data'!G472-'Price data'!G473)/'Price data'!G473</f>
        <v>-1.7075773745997953E-2</v>
      </c>
      <c r="G471" s="7">
        <f>('Price data'!H472-'Price data'!H473)/'Price data'!H473</f>
        <v>-3.4398034398034398E-2</v>
      </c>
      <c r="H471" s="7">
        <f>('Price data'!I472-'Price data'!I473)/'Price data'!I473</f>
        <v>-3.6842105263157988E-2</v>
      </c>
      <c r="I471" s="7">
        <f>('Price data'!J472-'Price data'!J473)/'Price data'!J473</f>
        <v>-3.9215686274509838E-2</v>
      </c>
      <c r="J471" s="7">
        <f>('Price data'!K472-'Price data'!K473)/'Price data'!K473</f>
        <v>-3.2051282051281851E-3</v>
      </c>
      <c r="K471" s="7">
        <f>('Price data'!L472-'Price data'!L473)/'Price data'!L473</f>
        <v>-2.732240437158474E-2</v>
      </c>
      <c r="L471" s="7">
        <f>('Price data'!O472-'Price data'!O473)/'Price data'!O473</f>
        <v>-2.6549919012183388E-2</v>
      </c>
      <c r="M471" s="7">
        <f>'Price data'!P472/100</f>
        <v>3.0430000000000002E-2</v>
      </c>
    </row>
    <row r="472" spans="1:13" x14ac:dyDescent="0.25">
      <c r="A472" s="1">
        <v>44008</v>
      </c>
      <c r="B472" s="7">
        <f>('Price data'!C473-'Price data'!C474)/'Price data'!C474</f>
        <v>-1.8987341772151861E-2</v>
      </c>
      <c r="C472" s="7">
        <f>('Price data'!D473-'Price data'!D474)/'Price data'!D474</f>
        <v>-3.6630036630037549E-3</v>
      </c>
      <c r="D472" s="7">
        <f>('Price data'!E473-'Price data'!E474)/'Price data'!E474</f>
        <v>1.3245033112582636E-3</v>
      </c>
      <c r="E472" s="7">
        <f>('Price data'!F473-'Price data'!F474)/'Price data'!F474</f>
        <v>-4.2955326460483436E-3</v>
      </c>
      <c r="F472" s="7">
        <f>('Price data'!G473-'Price data'!G474)/'Price data'!G474</f>
        <v>1.0683760683759692E-3</v>
      </c>
      <c r="G472" s="7">
        <f>('Price data'!H473-'Price data'!H474)/'Price data'!H474</f>
        <v>7.4257425742574254E-3</v>
      </c>
      <c r="H472" s="7">
        <f>('Price data'!I473-'Price data'!I474)/'Price data'!I474</f>
        <v>-1.0416666666666515E-2</v>
      </c>
      <c r="I472" s="7">
        <f>('Price data'!J473-'Price data'!J474)/'Price data'!J474</f>
        <v>-4.878048780487856E-3</v>
      </c>
      <c r="J472" s="7">
        <f>('Price data'!K473-'Price data'!K474)/'Price data'!K474</f>
        <v>4.8739495798319238E-2</v>
      </c>
      <c r="K472" s="7">
        <f>('Price data'!L473-'Price data'!L474)/'Price data'!L474</f>
        <v>-2.0342612419700219E-2</v>
      </c>
      <c r="L472" s="7">
        <f>('Price data'!O473-'Price data'!O474)/'Price data'!O474</f>
        <v>-3.0540961162662957E-3</v>
      </c>
      <c r="M472" s="7">
        <f>'Price data'!P473/100</f>
        <v>3.0259999999999999E-2</v>
      </c>
    </row>
    <row r="473" spans="1:13" x14ac:dyDescent="0.25">
      <c r="A473" s="1">
        <v>44007</v>
      </c>
      <c r="B473" s="7">
        <f>('Price data'!C474-'Price data'!C475)/'Price data'!C475</f>
        <v>3.1746031746032908E-3</v>
      </c>
      <c r="C473" s="7">
        <f>('Price data'!D474-'Price data'!D475)/'Price data'!D475</f>
        <v>1.1111111111111282E-2</v>
      </c>
      <c r="D473" s="7">
        <f>('Price data'!E474-'Price data'!E475)/'Price data'!E475</f>
        <v>-2.6420079260236233E-3</v>
      </c>
      <c r="E473" s="7">
        <f>('Price data'!F474-'Price data'!F475)/'Price data'!F475</f>
        <v>-5.9777967549101479E-3</v>
      </c>
      <c r="F473" s="7">
        <f>('Price data'!G474-'Price data'!G475)/'Price data'!G475</f>
        <v>-8.4745762711863921E-3</v>
      </c>
      <c r="G473" s="7">
        <f>('Price data'!H474-'Price data'!H475)/'Price data'!H475</f>
        <v>-1.4634146341463415E-2</v>
      </c>
      <c r="H473" s="7">
        <f>('Price data'!I474-'Price data'!I475)/'Price data'!I475</f>
        <v>0</v>
      </c>
      <c r="I473" s="7">
        <f>('Price data'!J474-'Price data'!J475)/'Price data'!J475</f>
        <v>-9.6618357487921885E-3</v>
      </c>
      <c r="J473" s="7">
        <f>('Price data'!K474-'Price data'!K475)/'Price data'!K475</f>
        <v>2.058319039451113E-2</v>
      </c>
      <c r="K473" s="7">
        <f>('Price data'!L474-'Price data'!L475)/'Price data'!L475</f>
        <v>-1.3727560718056989E-2</v>
      </c>
      <c r="L473" s="7">
        <f>('Price data'!O474-'Price data'!O475)/'Price data'!O475</f>
        <v>-5.9554966209535822E-3</v>
      </c>
      <c r="M473" s="7">
        <f>'Price data'!P474/100</f>
        <v>3.0190000000000002E-2</v>
      </c>
    </row>
    <row r="474" spans="1:13" x14ac:dyDescent="0.25">
      <c r="A474" s="1">
        <v>44006</v>
      </c>
      <c r="B474" s="7">
        <f>('Price data'!C475-'Price data'!C476)/'Price data'!C476</f>
        <v>-2.1739130434782688E-2</v>
      </c>
      <c r="C474" s="7">
        <f>('Price data'!D475-'Price data'!D476)/'Price data'!D476</f>
        <v>0</v>
      </c>
      <c r="D474" s="7">
        <f>('Price data'!E475-'Price data'!E476)/'Price data'!E476</f>
        <v>-2.5740025740025707E-2</v>
      </c>
      <c r="E474" s="7">
        <f>('Price data'!F475-'Price data'!F476)/'Price data'!F476</f>
        <v>9.4827586206897539E-3</v>
      </c>
      <c r="F474" s="7">
        <f>('Price data'!G475-'Price data'!G476)/'Price data'!G476</f>
        <v>-7.3606729758149804E-3</v>
      </c>
      <c r="G474" s="7">
        <f>('Price data'!H475-'Price data'!H476)/'Price data'!H476</f>
        <v>-7.2639225181598066E-3</v>
      </c>
      <c r="H474" s="7">
        <f>('Price data'!I475-'Price data'!I476)/'Price data'!I476</f>
        <v>-1.2345679012345775E-2</v>
      </c>
      <c r="I474" s="7">
        <f>('Price data'!J475-'Price data'!J476)/'Price data'!J476</f>
        <v>-1.4285714285714254E-2</v>
      </c>
      <c r="J474" s="7">
        <f>('Price data'!K475-'Price data'!K476)/'Price data'!K476</f>
        <v>0</v>
      </c>
      <c r="K474" s="7">
        <f>('Price data'!L475-'Price data'!L476)/'Price data'!L476</f>
        <v>5.3078556263269376E-3</v>
      </c>
      <c r="L474" s="7">
        <f>('Price data'!O475-'Price data'!O476)/'Price data'!O476</f>
        <v>-9.7788527988942747E-3</v>
      </c>
      <c r="M474" s="7">
        <f>'Price data'!P475/100</f>
        <v>3.056E-2</v>
      </c>
    </row>
    <row r="475" spans="1:13" x14ac:dyDescent="0.25">
      <c r="A475" s="1">
        <v>44005</v>
      </c>
      <c r="B475" s="7">
        <f>('Price data'!C476-'Price data'!C477)/'Price data'!C477</f>
        <v>5.9210526315789352E-2</v>
      </c>
      <c r="C475" s="7">
        <f>('Price data'!D476-'Price data'!D477)/'Price data'!D477</f>
        <v>-1.0989010989011155E-2</v>
      </c>
      <c r="D475" s="7">
        <f>('Price data'!E476-'Price data'!E477)/'Price data'!E477</f>
        <v>-7.6628352490423057E-3</v>
      </c>
      <c r="E475" s="7">
        <f>('Price data'!F476-'Price data'!F477)/'Price data'!F477</f>
        <v>5.1993067590986493E-3</v>
      </c>
      <c r="F475" s="7">
        <f>('Price data'!G476-'Price data'!G477)/'Price data'!G477</f>
        <v>1.1702127659574494E-2</v>
      </c>
      <c r="G475" s="7">
        <f>('Price data'!H476-'Price data'!H477)/'Price data'!H477</f>
        <v>-4.8192771084337354E-3</v>
      </c>
      <c r="H475" s="7">
        <f>('Price data'!I476-'Price data'!I477)/'Price data'!I477</f>
        <v>-8.1632653061225122E-3</v>
      </c>
      <c r="I475" s="7">
        <f>('Price data'!J476-'Price data'!J477)/'Price data'!J477</f>
        <v>0</v>
      </c>
      <c r="J475" s="7">
        <f>('Price data'!K476-'Price data'!K477)/'Price data'!K477</f>
        <v>-1.1864406779661052E-2</v>
      </c>
      <c r="K475" s="7">
        <f>('Price data'!L476-'Price data'!L477)/'Price data'!L477</f>
        <v>-2.7863777089783277E-2</v>
      </c>
      <c r="L475" s="7">
        <f>('Price data'!O476-'Price data'!O477)/'Price data'!O477</f>
        <v>-3.5350289229638316E-3</v>
      </c>
      <c r="M475" s="7">
        <f>'Price data'!P476/100</f>
        <v>3.0550000000000001E-2</v>
      </c>
    </row>
    <row r="476" spans="1:13" x14ac:dyDescent="0.25">
      <c r="A476" s="1">
        <v>44004</v>
      </c>
      <c r="B476" s="7">
        <f>('Price data'!C477-'Price data'!C478)/'Price data'!C478</f>
        <v>-6.5359477124179756E-3</v>
      </c>
      <c r="C476" s="7">
        <f>('Price data'!D477-'Price data'!D478)/'Price data'!D478</f>
        <v>-1.8281535648994975E-3</v>
      </c>
      <c r="D476" s="7">
        <f>('Price data'!E477-'Price data'!E478)/'Price data'!E478</f>
        <v>2.3529411764705875E-2</v>
      </c>
      <c r="E476" s="7">
        <f>('Price data'!F477-'Price data'!F478)/'Price data'!F478</f>
        <v>3.4782608695651794E-3</v>
      </c>
      <c r="F476" s="7">
        <f>('Price data'!G477-'Price data'!G478)/'Price data'!G478</f>
        <v>0</v>
      </c>
      <c r="G476" s="7">
        <f>('Price data'!H477-'Price data'!H478)/'Price data'!H478</f>
        <v>1.2195121951219513E-2</v>
      </c>
      <c r="H476" s="7">
        <f>('Price data'!I477-'Price data'!I478)/'Price data'!I478</f>
        <v>-1.0101010101009954E-2</v>
      </c>
      <c r="I476" s="7">
        <f>('Price data'!J477-'Price data'!J478)/'Price data'!J478</f>
        <v>9.6153846153845327E-3</v>
      </c>
      <c r="J476" s="7">
        <f>('Price data'!K477-'Price data'!K478)/'Price data'!K478</f>
        <v>-5.0590219224282982E-3</v>
      </c>
      <c r="K476" s="7">
        <f>('Price data'!L477-'Price data'!L478)/'Price data'!L478</f>
        <v>-4.1109969167523923E-3</v>
      </c>
      <c r="L476" s="7">
        <f>('Price data'!O477-'Price data'!O478)/'Price data'!O478</f>
        <v>3.1316201528967802E-3</v>
      </c>
      <c r="M476" s="7">
        <f>'Price data'!P477/100</f>
        <v>3.0619999999999998E-2</v>
      </c>
    </row>
    <row r="477" spans="1:13" x14ac:dyDescent="0.25">
      <c r="A477" s="1">
        <v>44001</v>
      </c>
      <c r="B477" s="7">
        <f>('Price data'!C478-'Price data'!C479)/'Price data'!C479</f>
        <v>1.9999999999999771E-2</v>
      </c>
      <c r="C477" s="7">
        <f>('Price data'!D478-'Price data'!D479)/'Price data'!D479</f>
        <v>2.0522388059701444E-2</v>
      </c>
      <c r="D477" s="7">
        <f>('Price data'!E478-'Price data'!E479)/'Price data'!E479</f>
        <v>0</v>
      </c>
      <c r="E477" s="7">
        <f>('Price data'!F478-'Price data'!F479)/'Price data'!F479</f>
        <v>-1.7361111111110111E-3</v>
      </c>
      <c r="F477" s="7">
        <f>('Price data'!G478-'Price data'!G479)/'Price data'!G479</f>
        <v>8.5836909871246023E-3</v>
      </c>
      <c r="G477" s="7">
        <f>('Price data'!H478-'Price data'!H479)/'Price data'!H479</f>
        <v>1.4851485148514851E-2</v>
      </c>
      <c r="H477" s="7">
        <f>('Price data'!I478-'Price data'!I479)/'Price data'!I479</f>
        <v>3.1250000000000014E-2</v>
      </c>
      <c r="I477" s="7">
        <f>('Price data'!J478-'Price data'!J479)/'Price data'!J479</f>
        <v>0</v>
      </c>
      <c r="J477" s="7">
        <f>('Price data'!K478-'Price data'!K479)/'Price data'!K479</f>
        <v>1.7152658662092628E-2</v>
      </c>
      <c r="K477" s="7">
        <f>('Price data'!L478-'Price data'!L479)/'Price data'!L479</f>
        <v>6.9230769230769276E-2</v>
      </c>
      <c r="L477" s="7">
        <f>('Price data'!O478-'Price data'!O479)/'Price data'!O479</f>
        <v>1.553895261145599E-2</v>
      </c>
      <c r="M477" s="7">
        <f>'Price data'!P478/100</f>
        <v>3.0689999999999999E-2</v>
      </c>
    </row>
    <row r="478" spans="1:13" x14ac:dyDescent="0.25">
      <c r="A478" s="1">
        <v>44000</v>
      </c>
      <c r="B478" s="7">
        <f>('Price data'!C479-'Price data'!C480)/'Price data'!C480</f>
        <v>0</v>
      </c>
      <c r="C478" s="7">
        <f>('Price data'!D479-'Price data'!D480)/'Price data'!D480</f>
        <v>2.0952380952381021E-2</v>
      </c>
      <c r="D478" s="7">
        <f>('Price data'!E479-'Price data'!E480)/'Price data'!E480</f>
        <v>6.578947368421106E-3</v>
      </c>
      <c r="E478" s="7">
        <f>('Price data'!F479-'Price data'!F480)/'Price data'!F480</f>
        <v>-3.4602076124567098E-3</v>
      </c>
      <c r="F478" s="7">
        <f>('Price data'!G479-'Price data'!G480)/'Price data'!G480</f>
        <v>5.3937432578208024E-3</v>
      </c>
      <c r="G478" s="7">
        <f>('Price data'!H479-'Price data'!H480)/'Price data'!H480</f>
        <v>-4.9261083743842365E-3</v>
      </c>
      <c r="H478" s="7">
        <f>('Price data'!I479-'Price data'!I480)/'Price data'!I480</f>
        <v>0</v>
      </c>
      <c r="I478" s="7">
        <f>('Price data'!J479-'Price data'!J480)/'Price data'!J480</f>
        <v>-1.4218009478672954E-2</v>
      </c>
      <c r="J478" s="7">
        <f>('Price data'!K479-'Price data'!K480)/'Price data'!K480</f>
        <v>2.1015761821366122E-2</v>
      </c>
      <c r="K478" s="7">
        <f>('Price data'!L479-'Price data'!L480)/'Price data'!L480</f>
        <v>-9.7932535364527225E-3</v>
      </c>
      <c r="L478" s="7">
        <f>('Price data'!O479-'Price data'!O480)/'Price data'!O480</f>
        <v>9.7139647020262068E-4</v>
      </c>
      <c r="M478" s="7">
        <f>'Price data'!P479/100</f>
        <v>3.039E-2</v>
      </c>
    </row>
    <row r="479" spans="1:13" x14ac:dyDescent="0.25">
      <c r="A479" s="1">
        <v>43999</v>
      </c>
      <c r="B479" s="7">
        <f>('Price data'!C480-'Price data'!C481)/'Price data'!C481</f>
        <v>-1.3157894736842205E-2</v>
      </c>
      <c r="C479" s="7">
        <f>('Price data'!D480-'Price data'!D481)/'Price data'!D481</f>
        <v>1.9083969465650485E-3</v>
      </c>
      <c r="D479" s="7">
        <f>('Price data'!E480-'Price data'!E481)/'Price data'!E481</f>
        <v>1.468624833110824E-2</v>
      </c>
      <c r="E479" s="7">
        <f>('Price data'!F480-'Price data'!F481)/'Price data'!F481</f>
        <v>-1.1965811965812232E-2</v>
      </c>
      <c r="F479" s="7">
        <f>('Price data'!G480-'Price data'!G481)/'Price data'!G481</f>
        <v>-5.3648068669526665E-3</v>
      </c>
      <c r="G479" s="7">
        <f>('Price data'!H480-'Price data'!H481)/'Price data'!H481</f>
        <v>-1.4563106796116505E-2</v>
      </c>
      <c r="H479" s="7">
        <f>('Price data'!I480-'Price data'!I481)/'Price data'!I481</f>
        <v>-2.4390243902439067E-2</v>
      </c>
      <c r="I479" s="7">
        <f>('Price data'!J480-'Price data'!J481)/'Price data'!J481</f>
        <v>-1.4018691588785015E-2</v>
      </c>
      <c r="J479" s="7">
        <f>('Price data'!K480-'Price data'!K481)/'Price data'!K481</f>
        <v>8.833922261484042E-3</v>
      </c>
      <c r="K479" s="7">
        <f>('Price data'!L480-'Price data'!L481)/'Price data'!L481</f>
        <v>-1.6059957173447457E-2</v>
      </c>
      <c r="L479" s="7">
        <f>('Price data'!O480-'Price data'!O481)/'Price data'!O481</f>
        <v>-1.9739992758108474E-3</v>
      </c>
      <c r="M479" s="7">
        <f>'Price data'!P480/100</f>
        <v>3.0710000000000001E-2</v>
      </c>
    </row>
    <row r="480" spans="1:13" x14ac:dyDescent="0.25">
      <c r="A480" s="1">
        <v>43998</v>
      </c>
      <c r="B480" s="7">
        <f>('Price data'!C481-'Price data'!C482)/'Price data'!C482</f>
        <v>5.1903114186851521E-2</v>
      </c>
      <c r="C480" s="7">
        <f>('Price data'!D481-'Price data'!D482)/'Price data'!D482</f>
        <v>3.1496062992125949E-2</v>
      </c>
      <c r="D480" s="7">
        <f>('Price data'!E481-'Price data'!E482)/'Price data'!E482</f>
        <v>6.9999999999999923E-2</v>
      </c>
      <c r="E480" s="7">
        <f>('Price data'!F481-'Price data'!F482)/'Price data'!F482</f>
        <v>4.4642857142857234E-2</v>
      </c>
      <c r="F480" s="7">
        <f>('Price data'!G481-'Price data'!G482)/'Price data'!G482</f>
        <v>1.3043478260869299E-2</v>
      </c>
      <c r="G480" s="7">
        <f>('Price data'!H481-'Price data'!H482)/'Price data'!H482</f>
        <v>2.4875621890547265E-2</v>
      </c>
      <c r="H480" s="7">
        <f>('Price data'!I481-'Price data'!I482)/'Price data'!I482</f>
        <v>4.2372881355932222E-2</v>
      </c>
      <c r="I480" s="7">
        <f>('Price data'!J481-'Price data'!J482)/'Price data'!J482</f>
        <v>1.9047619047619067E-2</v>
      </c>
      <c r="J480" s="7">
        <f>('Price data'!K481-'Price data'!K482)/'Price data'!K482</f>
        <v>2.5362318840579788E-2</v>
      </c>
      <c r="K480" s="7">
        <f>('Price data'!L481-'Price data'!L482)/'Price data'!L482</f>
        <v>4.943820224719106E-2</v>
      </c>
      <c r="L480" s="7">
        <f>('Price data'!O481-'Price data'!O482)/'Price data'!O482</f>
        <v>2.8421444616622781E-2</v>
      </c>
      <c r="M480" s="7">
        <f>'Price data'!P481/100</f>
        <v>3.0590000000000003E-2</v>
      </c>
    </row>
    <row r="481" spans="1:13" x14ac:dyDescent="0.25">
      <c r="A481" s="1">
        <v>43997</v>
      </c>
      <c r="B481" s="7">
        <f>('Price data'!C482-'Price data'!C483)/'Price data'!C483</f>
        <v>-6.774193548387121E-2</v>
      </c>
      <c r="C481" s="7">
        <f>('Price data'!D482-'Price data'!D483)/'Price data'!D483</f>
        <v>-4.1509433962264287E-2</v>
      </c>
      <c r="D481" s="7">
        <f>('Price data'!E482-'Price data'!E483)/'Price data'!E483</f>
        <v>-6.6666666666666707E-2</v>
      </c>
      <c r="E481" s="7">
        <f>('Price data'!F482-'Price data'!F483)/'Price data'!F483</f>
        <v>-5.0847457627118564E-2</v>
      </c>
      <c r="F481" s="7">
        <f>('Price data'!G482-'Price data'!G483)/'Price data'!G483</f>
        <v>-2.1276595744680729E-2</v>
      </c>
      <c r="G481" s="7">
        <f>('Price data'!H482-'Price data'!H483)/'Price data'!H483</f>
        <v>-4.9645390070921988E-2</v>
      </c>
      <c r="H481" s="7">
        <f>('Price data'!I482-'Price data'!I483)/'Price data'!I483</f>
        <v>-2.2774327122153309E-2</v>
      </c>
      <c r="I481" s="7">
        <f>('Price data'!J482-'Price data'!J483)/'Price data'!J483</f>
        <v>4.7846889952151781E-3</v>
      </c>
      <c r="J481" s="7">
        <f>('Price data'!K482-'Price data'!K483)/'Price data'!K483</f>
        <v>5.4644808743170249E-3</v>
      </c>
      <c r="K481" s="7">
        <f>('Price data'!L482-'Price data'!L483)/'Price data'!L483</f>
        <v>-3.0501089324618796E-2</v>
      </c>
      <c r="L481" s="7">
        <f>('Price data'!O482-'Price data'!O483)/'Price data'!O483</f>
        <v>-3.5957476375764262E-2</v>
      </c>
      <c r="M481" s="7">
        <f>'Price data'!P482/100</f>
        <v>3.073E-2</v>
      </c>
    </row>
    <row r="482" spans="1:13" x14ac:dyDescent="0.25">
      <c r="A482" s="1">
        <v>43994</v>
      </c>
      <c r="B482" s="7">
        <f>('Price data'!C483-'Price data'!C484)/'Price data'!C484</f>
        <v>4.0268456375839042E-2</v>
      </c>
      <c r="C482" s="7">
        <f>('Price data'!D483-'Price data'!D484)/'Price data'!D484</f>
        <v>3.9215686274509845E-2</v>
      </c>
      <c r="D482" s="7">
        <f>('Price data'!E483-'Price data'!E484)/'Price data'!E484</f>
        <v>-1.9607843137254936E-2</v>
      </c>
      <c r="E482" s="7">
        <f>('Price data'!F483-'Price data'!F484)/'Price data'!F484</f>
        <v>-3.5159443990187875E-2</v>
      </c>
      <c r="F482" s="7">
        <f>('Price data'!G483-'Price data'!G484)/'Price data'!G484</f>
        <v>2.173913043478248E-2</v>
      </c>
      <c r="G482" s="7">
        <f>('Price data'!H483-'Price data'!H484)/'Price data'!H484</f>
        <v>1.1961722488038277E-2</v>
      </c>
      <c r="H482" s="7">
        <f>('Price data'!I483-'Price data'!I484)/'Price data'!I484</f>
        <v>-1.8292682926829184E-2</v>
      </c>
      <c r="I482" s="7">
        <f>('Price data'!J483-'Price data'!J484)/'Price data'!J484</f>
        <v>-4.7619047619046305E-3</v>
      </c>
      <c r="J482" s="7">
        <f>('Price data'!K483-'Price data'!K484)/'Price data'!K484</f>
        <v>7.3394495412843581E-3</v>
      </c>
      <c r="K482" s="7">
        <f>('Price data'!L483-'Price data'!L484)/'Price data'!L484</f>
        <v>-1.2903225806451687E-2</v>
      </c>
      <c r="L482" s="7">
        <f>('Price data'!O483-'Price data'!O484)/'Price data'!O484</f>
        <v>-4.4387055120652351E-3</v>
      </c>
      <c r="M482" s="7">
        <f>'Price data'!P483/100</f>
        <v>3.0670000000000003E-2</v>
      </c>
    </row>
    <row r="483" spans="1:13" x14ac:dyDescent="0.25">
      <c r="A483" s="1">
        <v>43993</v>
      </c>
      <c r="B483" s="7">
        <f>('Price data'!C484-'Price data'!C485)/'Price data'!C485</f>
        <v>-6.8750000000000158E-2</v>
      </c>
      <c r="C483" s="7">
        <f>('Price data'!D484-'Price data'!D485)/'Price data'!D485</f>
        <v>-5.55555555555554E-2</v>
      </c>
      <c r="D483" s="7">
        <f>('Price data'!E484-'Price data'!E485)/'Price data'!E485</f>
        <v>-1.2903225806451594E-2</v>
      </c>
      <c r="E483" s="7">
        <f>('Price data'!F484-'Price data'!F485)/'Price data'!F485</f>
        <v>-5.6910569105693854E-3</v>
      </c>
      <c r="F483" s="7">
        <f>('Price data'!G484-'Price data'!G485)/'Price data'!G485</f>
        <v>-5.7377049180327891E-2</v>
      </c>
      <c r="G483" s="7">
        <f>('Price data'!H484-'Price data'!H485)/'Price data'!H485</f>
        <v>-4.3478260869565216E-2</v>
      </c>
      <c r="H483" s="7">
        <f>('Price data'!I484-'Price data'!I485)/'Price data'!I485</f>
        <v>-6.8181818181818288E-2</v>
      </c>
      <c r="I483" s="7">
        <f>('Price data'!J484-'Price data'!J485)/'Price data'!J485</f>
        <v>-6.6666666666666693E-2</v>
      </c>
      <c r="J483" s="7">
        <f>('Price data'!K484-'Price data'!K485)/'Price data'!K485</f>
        <v>0</v>
      </c>
      <c r="K483" s="7">
        <f>('Price data'!L484-'Price data'!L485)/'Price data'!L485</f>
        <v>-2.7196652719665204E-2</v>
      </c>
      <c r="L483" s="7">
        <f>('Price data'!O484-'Price data'!O485)/'Price data'!O485</f>
        <v>-3.6255555555555548E-2</v>
      </c>
      <c r="M483" s="7">
        <f>'Price data'!P484/100</f>
        <v>3.0590000000000003E-2</v>
      </c>
    </row>
    <row r="484" spans="1:13" x14ac:dyDescent="0.25">
      <c r="A484" s="1">
        <v>43992</v>
      </c>
      <c r="B484" s="7">
        <f>('Price data'!C485-'Price data'!C486)/'Price data'!C486</f>
        <v>9.4637223974763218E-3</v>
      </c>
      <c r="C484" s="7">
        <f>('Price data'!D485-'Price data'!D486)/'Price data'!D486</f>
        <v>-3.6900369003689862E-3</v>
      </c>
      <c r="D484" s="7">
        <f>('Price data'!E485-'Price data'!E486)/'Price data'!E486</f>
        <v>-1.2886597938142957E-3</v>
      </c>
      <c r="E484" s="7">
        <f>('Price data'!F485-'Price data'!F486)/'Price data'!F486</f>
        <v>-1.5999999999999973E-2</v>
      </c>
      <c r="F484" s="7">
        <f>('Price data'!G485-'Price data'!G486)/'Price data'!G486</f>
        <v>-3.0643513789580137E-3</v>
      </c>
      <c r="G484" s="7">
        <f>('Price data'!H485-'Price data'!H486)/'Price data'!H486</f>
        <v>1.3921113689095127E-2</v>
      </c>
      <c r="H484" s="7">
        <f>('Price data'!I485-'Price data'!I486)/'Price data'!I486</f>
        <v>7.6335877862596024E-3</v>
      </c>
      <c r="I484" s="7">
        <f>('Price data'!J485-'Price data'!J486)/'Price data'!J486</f>
        <v>1.8099547511312236E-2</v>
      </c>
      <c r="J484" s="7">
        <f>('Price data'!K485-'Price data'!K486)/'Price data'!K486</f>
        <v>0</v>
      </c>
      <c r="K484" s="7">
        <f>('Price data'!L485-'Price data'!L486)/'Price data'!L486</f>
        <v>-6.2370062370062738E-3</v>
      </c>
      <c r="L484" s="7">
        <f>('Price data'!O485-'Price data'!O486)/'Price data'!O486</f>
        <v>6.3373469864252919E-4</v>
      </c>
      <c r="M484" s="7">
        <f>'Price data'!P485/100</f>
        <v>3.0800000000000001E-2</v>
      </c>
    </row>
    <row r="485" spans="1:13" x14ac:dyDescent="0.25">
      <c r="A485" s="1">
        <v>43991</v>
      </c>
      <c r="B485" s="7">
        <f>('Price data'!C486-'Price data'!C487)/'Price data'!C487</f>
        <v>-1.2461059190031069E-2</v>
      </c>
      <c r="C485" s="7">
        <f>('Price data'!D486-'Price data'!D487)/'Price data'!D487</f>
        <v>-2.166064981949491E-2</v>
      </c>
      <c r="D485" s="7">
        <f>('Price data'!E486-'Price data'!E487)/'Price data'!E487</f>
        <v>-2.5706940874036938E-3</v>
      </c>
      <c r="E485" s="7">
        <f>('Price data'!F486-'Price data'!F487)/'Price data'!F487</f>
        <v>1.7915309446254104E-2</v>
      </c>
      <c r="F485" s="7">
        <f>('Price data'!G486-'Price data'!G487)/'Price data'!G487</f>
        <v>-8.1053698074974208E-3</v>
      </c>
      <c r="G485" s="7">
        <f>('Price data'!H486-'Price data'!H487)/'Price data'!H487</f>
        <v>-6.9124423963133645E-3</v>
      </c>
      <c r="H485" s="7">
        <f>('Price data'!I486-'Price data'!I487)/'Price data'!I487</f>
        <v>3.5573122529644403E-2</v>
      </c>
      <c r="I485" s="7">
        <f>('Price data'!J486-'Price data'!J487)/'Price data'!J487</f>
        <v>3.2710280373831765E-2</v>
      </c>
      <c r="J485" s="7">
        <f>('Price data'!K486-'Price data'!K487)/'Price data'!K487</f>
        <v>-3.6563071297989994E-3</v>
      </c>
      <c r="K485" s="7">
        <f>('Price data'!L486-'Price data'!L487)/'Price data'!L487</f>
        <v>2.0833333333334595E-3</v>
      </c>
      <c r="L485" s="7">
        <f>('Price data'!O486-'Price data'!O487)/'Price data'!O487</f>
        <v>-5.4449284380834865E-4</v>
      </c>
      <c r="M485" s="7">
        <f>'Price data'!P486/100</f>
        <v>3.1130000000000001E-2</v>
      </c>
    </row>
    <row r="486" spans="1:13" x14ac:dyDescent="0.25">
      <c r="A486" s="1">
        <v>43990</v>
      </c>
      <c r="B486" s="7">
        <f>('Price data'!C487-'Price data'!C488)/'Price data'!C488</f>
        <v>2.2292993630573327E-2</v>
      </c>
      <c r="C486" s="7">
        <f>('Price data'!D487-'Price data'!D488)/'Price data'!D488</f>
        <v>2.4029574861367996E-2</v>
      </c>
      <c r="D486" s="7">
        <f>('Price data'!E487-'Price data'!E488)/'Price data'!E488</f>
        <v>6.4683053040102785E-3</v>
      </c>
      <c r="E486" s="7">
        <f>('Price data'!F487-'Price data'!F488)/'Price data'!F488</f>
        <v>3.0201342281879175E-2</v>
      </c>
      <c r="F486" s="7">
        <f>('Price data'!G487-'Price data'!G488)/'Price data'!G488</f>
        <v>1.3347022587269006E-2</v>
      </c>
      <c r="G486" s="7">
        <f>('Price data'!H487-'Price data'!H488)/'Price data'!H488</f>
        <v>1.1655011655011656E-2</v>
      </c>
      <c r="H486" s="7">
        <f>('Price data'!I487-'Price data'!I488)/'Price data'!I488</f>
        <v>1.7085427135678264E-2</v>
      </c>
      <c r="I486" s="7">
        <f>('Price data'!J487-'Price data'!J488)/'Price data'!J488</f>
        <v>1.4218009478672954E-2</v>
      </c>
      <c r="J486" s="7">
        <f>('Price data'!K487-'Price data'!K488)/'Price data'!K488</f>
        <v>1.8315018315018198E-3</v>
      </c>
      <c r="K486" s="7">
        <f>('Price data'!L487-'Price data'!L488)/'Price data'!L488</f>
        <v>1.0526315789473632E-2</v>
      </c>
      <c r="L486" s="7">
        <f>('Price data'!O487-'Price data'!O488)/'Price data'!O488</f>
        <v>1.5458915393468813E-2</v>
      </c>
      <c r="M486" s="7">
        <f>'Price data'!P487/100</f>
        <v>3.1210000000000002E-2</v>
      </c>
    </row>
    <row r="487" spans="1:13" x14ac:dyDescent="0.25">
      <c r="A487" s="1">
        <v>43987</v>
      </c>
      <c r="B487" s="7">
        <f>('Price data'!C488-'Price data'!C489)/'Price data'!C489</f>
        <v>0</v>
      </c>
      <c r="C487" s="7">
        <f>('Price data'!D488-'Price data'!D489)/'Price data'!D489</f>
        <v>1.6917293233082564E-2</v>
      </c>
      <c r="D487" s="7">
        <f>('Price data'!E488-'Price data'!E489)/'Price data'!E489</f>
        <v>-2.5806451612902944E-3</v>
      </c>
      <c r="E487" s="7">
        <f>('Price data'!F488-'Price data'!F489)/'Price data'!F489</f>
        <v>1.1884550084889752E-2</v>
      </c>
      <c r="F487" s="7">
        <f>('Price data'!G488-'Price data'!G489)/'Price data'!G489</f>
        <v>6.1983471074379811E-3</v>
      </c>
      <c r="G487" s="7">
        <f>('Price data'!H488-'Price data'!H489)/'Price data'!H489</f>
        <v>1.179245283018868E-2</v>
      </c>
      <c r="H487" s="7">
        <f>('Price data'!I488-'Price data'!I489)/'Price data'!I489</f>
        <v>-2.0060180541624281E-3</v>
      </c>
      <c r="I487" s="7">
        <f>('Price data'!J488-'Price data'!J489)/'Price data'!J489</f>
        <v>-4.716981132075521E-3</v>
      </c>
      <c r="J487" s="7">
        <f>('Price data'!K488-'Price data'!K489)/'Price data'!K489</f>
        <v>1.8348623853212094E-3</v>
      </c>
      <c r="K487" s="7">
        <f>('Price data'!L488-'Price data'!L489)/'Price data'!L489</f>
        <v>-1.0416666666666616E-2</v>
      </c>
      <c r="L487" s="7">
        <f>('Price data'!O488-'Price data'!O489)/'Price data'!O489</f>
        <v>2.6247313044462611E-3</v>
      </c>
      <c r="M487" s="7">
        <f>'Price data'!P488/100</f>
        <v>3.0960000000000001E-2</v>
      </c>
    </row>
    <row r="488" spans="1:13" x14ac:dyDescent="0.25">
      <c r="A488" s="1">
        <v>43986</v>
      </c>
      <c r="B488" s="7">
        <f>('Price data'!C489-'Price data'!C490)/'Price data'!C490</f>
        <v>3.2894736842105136E-2</v>
      </c>
      <c r="C488" s="7">
        <f>('Price data'!D489-'Price data'!D490)/'Price data'!D490</f>
        <v>-1.2987012987012757E-2</v>
      </c>
      <c r="D488" s="7">
        <f>('Price data'!E489-'Price data'!E490)/'Price data'!E490</f>
        <v>-5.1347881899871071E-3</v>
      </c>
      <c r="E488" s="7">
        <f>('Price data'!F489-'Price data'!F490)/'Price data'!F490</f>
        <v>1.0291595197255624E-2</v>
      </c>
      <c r="F488" s="7">
        <f>('Price data'!G489-'Price data'!G490)/'Price data'!G490</f>
        <v>-5.1387461459404503E-3</v>
      </c>
      <c r="G488" s="7">
        <f>('Price data'!H489-'Price data'!H490)/'Price data'!H490</f>
        <v>-7.0257611241217799E-3</v>
      </c>
      <c r="H488" s="7">
        <f>('Price data'!I489-'Price data'!I490)/'Price data'!I490</f>
        <v>-1.0020040080160775E-3</v>
      </c>
      <c r="I488" s="7">
        <f>('Price data'!J489-'Price data'!J490)/'Price data'!J490</f>
        <v>0</v>
      </c>
      <c r="J488" s="7">
        <f>('Price data'!K489-'Price data'!K490)/'Price data'!K490</f>
        <v>3.6832412523020025E-3</v>
      </c>
      <c r="K488" s="7">
        <f>('Price data'!L489-'Price data'!L490)/'Price data'!L490</f>
        <v>-8.2644628099173487E-3</v>
      </c>
      <c r="L488" s="7">
        <f>('Price data'!O489-'Price data'!O490)/'Price data'!O490</f>
        <v>3.0981535912480208E-3</v>
      </c>
      <c r="M488" s="7">
        <f>'Price data'!P489/100</f>
        <v>3.0910000000000003E-2</v>
      </c>
    </row>
    <row r="489" spans="1:13" x14ac:dyDescent="0.25">
      <c r="A489" s="1">
        <v>43985</v>
      </c>
      <c r="B489" s="7">
        <f>('Price data'!C490-'Price data'!C491)/'Price data'!C491</f>
        <v>9.9667774086380466E-3</v>
      </c>
      <c r="C489" s="7">
        <f>('Price data'!D490-'Price data'!D491)/'Price data'!D491</f>
        <v>-3.69685767097976E-3</v>
      </c>
      <c r="D489" s="7">
        <f>('Price data'!E490-'Price data'!E491)/'Price data'!E491</f>
        <v>1.2853470437017855E-3</v>
      </c>
      <c r="E489" s="7">
        <f>('Price data'!F490-'Price data'!F491)/'Price data'!F491</f>
        <v>5.1724137931034734E-3</v>
      </c>
      <c r="F489" s="7">
        <f>('Price data'!G490-'Price data'!G491)/'Price data'!G491</f>
        <v>1.3541666666666679E-2</v>
      </c>
      <c r="G489" s="7">
        <f>('Price data'!H490-'Price data'!H491)/'Price data'!H491</f>
        <v>9.4562647754137114E-3</v>
      </c>
      <c r="H489" s="7">
        <f>('Price data'!I490-'Price data'!I491)/'Price data'!I491</f>
        <v>0</v>
      </c>
      <c r="I489" s="7">
        <f>('Price data'!J490-'Price data'!J491)/'Price data'!J491</f>
        <v>9.5238095238096235E-3</v>
      </c>
      <c r="J489" s="7">
        <f>('Price data'!K490-'Price data'!K491)/'Price data'!K491</f>
        <v>1.8450184501843693E-3</v>
      </c>
      <c r="K489" s="7">
        <f>('Price data'!L490-'Price data'!L491)/'Price data'!L491</f>
        <v>1.034126163391827E-3</v>
      </c>
      <c r="L489" s="7">
        <f>('Price data'!O490-'Price data'!O491)/'Price data'!O491</f>
        <v>7.281664380429818E-3</v>
      </c>
      <c r="M489" s="7">
        <f>'Price data'!P490/100</f>
        <v>3.1009999999999999E-2</v>
      </c>
    </row>
    <row r="490" spans="1:13" x14ac:dyDescent="0.25">
      <c r="A490" s="1">
        <v>43984</v>
      </c>
      <c r="B490" s="7">
        <f>('Price data'!C491-'Price data'!C492)/'Price data'!C492</f>
        <v>-9.8684210526317484E-3</v>
      </c>
      <c r="C490" s="7">
        <f>('Price data'!D491-'Price data'!D492)/'Price data'!D492</f>
        <v>-2.1699819168173706E-2</v>
      </c>
      <c r="D490" s="7">
        <f>('Price data'!E491-'Price data'!E492)/'Price data'!E492</f>
        <v>-1.6434892541087293E-2</v>
      </c>
      <c r="E490" s="7">
        <f>('Price data'!F491-'Price data'!F492)/'Price data'!F492</f>
        <v>-8.6132644272190302E-4</v>
      </c>
      <c r="F490" s="7">
        <f>('Price data'!G491-'Price data'!G492)/'Price data'!G492</f>
        <v>-6.2111801242235665E-3</v>
      </c>
      <c r="G490" s="7">
        <f>('Price data'!H491-'Price data'!H492)/'Price data'!H492</f>
        <v>-7.0422535211267607E-3</v>
      </c>
      <c r="H490" s="7">
        <f>('Price data'!I491-'Price data'!I492)/'Price data'!I492</f>
        <v>-1.5779092702169602E-2</v>
      </c>
      <c r="I490" s="7">
        <f>('Price data'!J491-'Price data'!J492)/'Price data'!J492</f>
        <v>4.7846889952151781E-3</v>
      </c>
      <c r="J490" s="7">
        <f>('Price data'!K491-'Price data'!K492)/'Price data'!K492</f>
        <v>-1.4545454545454571E-2</v>
      </c>
      <c r="K490" s="7">
        <f>('Price data'!L491-'Price data'!L492)/'Price data'!L492</f>
        <v>-5.1440329218106736E-3</v>
      </c>
      <c r="L490" s="7">
        <f>('Price data'!O491-'Price data'!O492)/'Price data'!O492</f>
        <v>-4.4043838983918934E-3</v>
      </c>
      <c r="M490" s="7">
        <f>'Price data'!P491/100</f>
        <v>3.1219999999999998E-2</v>
      </c>
    </row>
    <row r="491" spans="1:13" x14ac:dyDescent="0.25">
      <c r="A491" s="1">
        <v>43983</v>
      </c>
      <c r="B491" s="7">
        <f>('Price data'!C492-'Price data'!C493)/'Price data'!C493</f>
        <v>2.7027027027027237E-2</v>
      </c>
      <c r="C491" s="7">
        <f>('Price data'!D492-'Price data'!D493)/'Price data'!D493</f>
        <v>9.1240875912408856E-3</v>
      </c>
      <c r="D491" s="7">
        <f>('Price data'!E492-'Price data'!E493)/'Price data'!E493</f>
        <v>3.2637075718015808E-2</v>
      </c>
      <c r="E491" s="7">
        <f>('Price data'!F492-'Price data'!F493)/'Price data'!F493</f>
        <v>9.5652173913042832E-3</v>
      </c>
      <c r="F491" s="7">
        <f>('Price data'!G492-'Price data'!G493)/'Price data'!G493</f>
        <v>7.2992700729927499E-3</v>
      </c>
      <c r="G491" s="7">
        <f>('Price data'!H492-'Price data'!H493)/'Price data'!H493</f>
        <v>2.8985507246376812E-2</v>
      </c>
      <c r="H491" s="7">
        <f>('Price data'!I492-'Price data'!I493)/'Price data'!I493</f>
        <v>1.5015015015014945E-2</v>
      </c>
      <c r="I491" s="7">
        <f>('Price data'!J492-'Price data'!J493)/'Price data'!J493</f>
        <v>1.9512195121951237E-2</v>
      </c>
      <c r="J491" s="7">
        <f>('Price data'!K492-'Price data'!K493)/'Price data'!K493</f>
        <v>2.4208566108007538E-2</v>
      </c>
      <c r="K491" s="7">
        <f>('Price data'!L492-'Price data'!L493)/'Price data'!L493</f>
        <v>2.0618556701030486E-3</v>
      </c>
      <c r="L491" s="7">
        <f>('Price data'!O492-'Price data'!O493)/'Price data'!O493</f>
        <v>1.6426249609587298E-2</v>
      </c>
      <c r="M491" s="7">
        <f>'Price data'!P492/100</f>
        <v>3.1259999999999996E-2</v>
      </c>
    </row>
    <row r="492" spans="1:13" x14ac:dyDescent="0.25">
      <c r="A492" s="1">
        <v>43980</v>
      </c>
      <c r="B492" s="7">
        <f>('Price data'!C493-'Price data'!C494)/'Price data'!C494</f>
        <v>-3.3670033670034896E-3</v>
      </c>
      <c r="C492" s="7">
        <f>('Price data'!D493-'Price data'!D494)/'Price data'!D494</f>
        <v>7.3529411764707737E-3</v>
      </c>
      <c r="D492" s="7">
        <f>('Price data'!E493-'Price data'!E494)/'Price data'!E494</f>
        <v>2.1333333333333229E-2</v>
      </c>
      <c r="E492" s="7">
        <f>('Price data'!F493-'Price data'!F494)/'Price data'!F494</f>
        <v>1.7421602787455438E-3</v>
      </c>
      <c r="F492" s="7">
        <f>('Price data'!G493-'Price data'!G494)/'Price data'!G494</f>
        <v>-1.0416666666667514E-3</v>
      </c>
      <c r="G492" s="7">
        <f>('Price data'!H493-'Price data'!H494)/'Price data'!H494</f>
        <v>-9.5693779904306216E-3</v>
      </c>
      <c r="H492" s="7">
        <f>('Price data'!I493-'Price data'!I494)/'Price data'!I494</f>
        <v>-8.9285714285713882E-3</v>
      </c>
      <c r="I492" s="7">
        <f>('Price data'!J493-'Price data'!J494)/'Price data'!J494</f>
        <v>-1.4423076923076891E-2</v>
      </c>
      <c r="J492" s="7">
        <f>('Price data'!K493-'Price data'!K494)/'Price data'!K494</f>
        <v>-1.1049723756906007E-2</v>
      </c>
      <c r="K492" s="7">
        <f>('Price data'!L493-'Price data'!L494)/'Price data'!L494</f>
        <v>0</v>
      </c>
      <c r="L492" s="7">
        <f>('Price data'!O493-'Price data'!O494)/'Price data'!O494</f>
        <v>3.5756161552839491E-3</v>
      </c>
      <c r="M492" s="7">
        <f>'Price data'!P493/100</f>
        <v>3.1460000000000002E-2</v>
      </c>
    </row>
    <row r="493" spans="1:13" x14ac:dyDescent="0.25">
      <c r="A493" s="1">
        <v>43979</v>
      </c>
      <c r="B493" s="7">
        <f>('Price data'!C494-'Price data'!C495)/'Price data'!C495</f>
        <v>-3.3557046979865064E-3</v>
      </c>
      <c r="C493" s="7">
        <f>('Price data'!D494-'Price data'!D495)/'Price data'!D495</f>
        <v>0</v>
      </c>
      <c r="D493" s="7">
        <f>('Price data'!E494-'Price data'!E495)/'Price data'!E495</f>
        <v>4.0160642570281971E-3</v>
      </c>
      <c r="E493" s="7">
        <f>('Price data'!F494-'Price data'!F495)/'Price data'!F495</f>
        <v>-1.7391304347825081E-3</v>
      </c>
      <c r="F493" s="7">
        <f>('Price data'!G494-'Price data'!G495)/'Price data'!G495</f>
        <v>0</v>
      </c>
      <c r="G493" s="7">
        <f>('Price data'!H494-'Price data'!H495)/'Price data'!H495</f>
        <v>0</v>
      </c>
      <c r="H493" s="7">
        <f>('Price data'!I494-'Price data'!I495)/'Price data'!I495</f>
        <v>-1.9801980198020696E-3</v>
      </c>
      <c r="I493" s="7">
        <f>('Price data'!J494-'Price data'!J495)/'Price data'!J495</f>
        <v>9.7087378640777731E-3</v>
      </c>
      <c r="J493" s="7">
        <f>('Price data'!K494-'Price data'!K495)/'Price data'!K495</f>
        <v>9.293680297397711E-3</v>
      </c>
      <c r="K493" s="7">
        <f>('Price data'!L494-'Price data'!L495)/'Price data'!L495</f>
        <v>1.0319917440661098E-3</v>
      </c>
      <c r="L493" s="7">
        <f>('Price data'!O494-'Price data'!O495)/'Price data'!O495</f>
        <v>4.5598731165741105E-3</v>
      </c>
      <c r="M493" s="7">
        <f>'Price data'!P494/100</f>
        <v>3.1579999999999997E-2</v>
      </c>
    </row>
    <row r="494" spans="1:13" x14ac:dyDescent="0.25">
      <c r="A494" s="1">
        <v>43978</v>
      </c>
      <c r="B494" s="7">
        <f>('Price data'!C495-'Price data'!C496)/'Price data'!C496</f>
        <v>-2.9315960912052245E-2</v>
      </c>
      <c r="C494" s="7">
        <f>('Price data'!D495-'Price data'!D496)/'Price data'!D496</f>
        <v>-4.225352112676057E-2</v>
      </c>
      <c r="D494" s="7">
        <f>('Price data'!E495-'Price data'!E496)/'Price data'!E496</f>
        <v>-2.2251308900523691E-2</v>
      </c>
      <c r="E494" s="7">
        <f>('Price data'!F495-'Price data'!F496)/'Price data'!F496</f>
        <v>-2.2108843537414963E-2</v>
      </c>
      <c r="F494" s="7">
        <f>('Price data'!G495-'Price data'!G496)/'Price data'!G496</f>
        <v>-1.63934426229509E-2</v>
      </c>
      <c r="G494" s="7">
        <f>('Price data'!H495-'Price data'!H496)/'Price data'!H496</f>
        <v>-1.1820330969267139E-2</v>
      </c>
      <c r="H494" s="7">
        <f>('Price data'!I495-'Price data'!I496)/'Price data'!I496</f>
        <v>-2.8846153846153855E-2</v>
      </c>
      <c r="I494" s="7">
        <f>('Price data'!J495-'Price data'!J496)/'Price data'!J496</f>
        <v>-2.8301886792452945E-2</v>
      </c>
      <c r="J494" s="7">
        <f>('Price data'!K495-'Price data'!K496)/'Price data'!K496</f>
        <v>7.4906367041198026E-3</v>
      </c>
      <c r="K494" s="7">
        <f>('Price data'!L495-'Price data'!L496)/'Price data'!L496</f>
        <v>0</v>
      </c>
      <c r="L494" s="7">
        <f>('Price data'!O495-'Price data'!O496)/'Price data'!O496</f>
        <v>-1.3404208806507631E-2</v>
      </c>
      <c r="M494" s="7">
        <f>'Price data'!P495/100</f>
        <v>3.0830000000000003E-2</v>
      </c>
    </row>
    <row r="495" spans="1:13" x14ac:dyDescent="0.25">
      <c r="A495" s="1">
        <v>43977</v>
      </c>
      <c r="B495" s="7">
        <f>('Price data'!C496-'Price data'!C497)/'Price data'!C497</f>
        <v>5.4982817869415827E-2</v>
      </c>
      <c r="C495" s="7">
        <f>('Price data'!D496-'Price data'!D497)/'Price data'!D497</f>
        <v>4.0293040293040205E-2</v>
      </c>
      <c r="D495" s="7">
        <f>('Price data'!E496-'Price data'!E497)/'Price data'!E497</f>
        <v>-5.2083333333332767E-3</v>
      </c>
      <c r="E495" s="7">
        <f>('Price data'!F496-'Price data'!F497)/'Price data'!F497</f>
        <v>0</v>
      </c>
      <c r="F495" s="7">
        <f>('Price data'!G496-'Price data'!G497)/'Price data'!G497</f>
        <v>7.2239422084625611E-3</v>
      </c>
      <c r="G495" s="7">
        <f>('Price data'!H496-'Price data'!H497)/'Price data'!H497</f>
        <v>4.7505938242280287E-3</v>
      </c>
      <c r="H495" s="7">
        <f>('Price data'!I496-'Price data'!I497)/'Price data'!I497</f>
        <v>5.0505050505050678E-2</v>
      </c>
      <c r="I495" s="7">
        <f>('Price data'!J496-'Price data'!J497)/'Price data'!J497</f>
        <v>3.9215686274509838E-2</v>
      </c>
      <c r="J495" s="7">
        <f>('Price data'!K496-'Price data'!K497)/'Price data'!K497</f>
        <v>1.876172607879913E-3</v>
      </c>
      <c r="K495" s="7">
        <f>('Price data'!L496-'Price data'!L497)/'Price data'!L497</f>
        <v>-2.0597322348094309E-3</v>
      </c>
      <c r="L495" s="7">
        <f>('Price data'!O496-'Price data'!O497)/'Price data'!O497</f>
        <v>1.1745669584652674E-2</v>
      </c>
      <c r="M495" s="7">
        <f>'Price data'!P496/100</f>
        <v>3.0529999999999998E-2</v>
      </c>
    </row>
    <row r="496" spans="1:13" x14ac:dyDescent="0.25">
      <c r="A496" s="1">
        <v>43976</v>
      </c>
      <c r="B496" s="7">
        <f>('Price data'!C497-'Price data'!C498)/'Price data'!C498</f>
        <v>1.7482517482517515E-2</v>
      </c>
      <c r="C496" s="7">
        <f>('Price data'!D497-'Price data'!D498)/'Price data'!D498</f>
        <v>1.8348623853211472E-3</v>
      </c>
      <c r="D496" s="7">
        <f>('Price data'!E497-'Price data'!E498)/'Price data'!E498</f>
        <v>3.921568627450937E-3</v>
      </c>
      <c r="E496" s="7">
        <f>('Price data'!F497-'Price data'!F498)/'Price data'!F498</f>
        <v>2.7972027972027993E-2</v>
      </c>
      <c r="F496" s="7">
        <f>('Price data'!G497-'Price data'!G498)/'Price data'!G498</f>
        <v>0</v>
      </c>
      <c r="G496" s="7">
        <f>('Price data'!H497-'Price data'!H498)/'Price data'!H498</f>
        <v>0</v>
      </c>
      <c r="H496" s="7">
        <f>('Price data'!I497-'Price data'!I498)/'Price data'!I498</f>
        <v>7.1210579857577489E-3</v>
      </c>
      <c r="I496" s="7">
        <f>('Price data'!J497-'Price data'!J498)/'Price data'!J498</f>
        <v>9.9009900990098144E-3</v>
      </c>
      <c r="J496" s="7">
        <f>('Price data'!K497-'Price data'!K498)/'Price data'!K498</f>
        <v>0</v>
      </c>
      <c r="K496" s="7">
        <f>('Price data'!L497-'Price data'!L498)/'Price data'!L498</f>
        <v>7.2614107883816727E-3</v>
      </c>
      <c r="L496" s="7">
        <f>('Price data'!O497-'Price data'!O498)/'Price data'!O498</f>
        <v>7.3879494335904903E-3</v>
      </c>
      <c r="M496" s="7">
        <f>'Price data'!P497/100</f>
        <v>3.058E-2</v>
      </c>
    </row>
    <row r="497" spans="1:13" x14ac:dyDescent="0.25">
      <c r="A497" s="1">
        <v>43973</v>
      </c>
      <c r="B497" s="7">
        <f>('Price data'!C498-'Price data'!C499)/'Price data'!C499</f>
        <v>-3.4843205574914158E-3</v>
      </c>
      <c r="C497" s="7">
        <f>('Price data'!D498-'Price data'!D499)/'Price data'!D499</f>
        <v>2.8301886792452744E-2</v>
      </c>
      <c r="D497" s="7">
        <f>('Price data'!E498-'Price data'!E499)/'Price data'!E499</f>
        <v>-1.9230769230769145E-2</v>
      </c>
      <c r="E497" s="7">
        <f>('Price data'!F498-'Price data'!F499)/'Price data'!F499</f>
        <v>-5.2173913043478499E-3</v>
      </c>
      <c r="F497" s="7">
        <f>('Price data'!G498-'Price data'!G499)/'Price data'!G499</f>
        <v>-1.7241379310344994E-2</v>
      </c>
      <c r="G497" s="7">
        <f>('Price data'!H498-'Price data'!H499)/'Price data'!H499</f>
        <v>-4.3181818181818182E-2</v>
      </c>
      <c r="H497" s="7">
        <f>('Price data'!I498-'Price data'!I499)/'Price data'!I499</f>
        <v>-1.8962075848303356E-2</v>
      </c>
      <c r="I497" s="7">
        <f>('Price data'!J498-'Price data'!J499)/'Price data'!J499</f>
        <v>-9.8039215686273658E-3</v>
      </c>
      <c r="J497" s="7">
        <f>('Price data'!K498-'Price data'!K499)/'Price data'!K499</f>
        <v>-3.7383177570092002E-3</v>
      </c>
      <c r="K497" s="7">
        <f>('Price data'!L498-'Price data'!L499)/'Price data'!L499</f>
        <v>-1.6326530612244882E-2</v>
      </c>
      <c r="L497" s="7">
        <f>('Price data'!O498-'Price data'!O499)/'Price data'!O499</f>
        <v>-1.1579520823432603E-2</v>
      </c>
      <c r="M497" s="7">
        <f>'Price data'!P498/100</f>
        <v>3.0259999999999999E-2</v>
      </c>
    </row>
    <row r="498" spans="1:13" x14ac:dyDescent="0.25">
      <c r="A498" s="1">
        <v>43972</v>
      </c>
      <c r="B498" s="7">
        <f>('Price data'!C499-'Price data'!C500)/'Price data'!C500</f>
        <v>3.496503496503624E-3</v>
      </c>
      <c r="C498" s="7">
        <f>('Price data'!D499-'Price data'!D500)/'Price data'!D500</f>
        <v>1.8903591682421276E-3</v>
      </c>
      <c r="D498" s="7">
        <f>('Price data'!E499-'Price data'!E500)/'Price data'!E500</f>
        <v>1.1673151750972759E-2</v>
      </c>
      <c r="E498" s="7">
        <f>('Price data'!F499-'Price data'!F500)/'Price data'!F500</f>
        <v>8.7719298245615539E-3</v>
      </c>
      <c r="F498" s="7">
        <f>('Price data'!G499-'Price data'!G500)/'Price data'!G500</f>
        <v>8.1799591002044512E-3</v>
      </c>
      <c r="G498" s="7">
        <f>('Price data'!H499-'Price data'!H500)/'Price data'!H500</f>
        <v>4.5130641330166268E-2</v>
      </c>
      <c r="H498" s="7">
        <f>('Price data'!I499-'Price data'!I500)/'Price data'!I500</f>
        <v>1.2121212121212217E-2</v>
      </c>
      <c r="I498" s="7">
        <f>('Price data'!J499-'Price data'!J500)/'Price data'!J500</f>
        <v>0</v>
      </c>
      <c r="J498" s="7">
        <f>('Price data'!K499-'Price data'!K500)/'Price data'!K500</f>
        <v>7.5329566854990112E-3</v>
      </c>
      <c r="K498" s="7">
        <f>('Price data'!L499-'Price data'!L500)/'Price data'!L500</f>
        <v>1.4492753623188435E-2</v>
      </c>
      <c r="L498" s="7">
        <f>('Price data'!O499-'Price data'!O500)/'Price data'!O500</f>
        <v>1.1513524287439531E-2</v>
      </c>
      <c r="M498" s="7">
        <f>'Price data'!P499/100</f>
        <v>2.9190000000000001E-2</v>
      </c>
    </row>
    <row r="499" spans="1:13" x14ac:dyDescent="0.25">
      <c r="A499" s="1">
        <v>43971</v>
      </c>
      <c r="B499" s="7">
        <f>('Price data'!C500-'Price data'!C501)/'Price data'!C501</f>
        <v>0</v>
      </c>
      <c r="C499" s="7">
        <f>('Price data'!D500-'Price data'!D501)/'Price data'!D501</f>
        <v>1.1472275334607858E-2</v>
      </c>
      <c r="D499" s="7">
        <f>('Price data'!E500-'Price data'!E501)/'Price data'!E501</f>
        <v>5.3278688524590105E-2</v>
      </c>
      <c r="E499" s="7">
        <f>('Price data'!F500-'Price data'!F501)/'Price data'!F501</f>
        <v>1.2433392539964255E-2</v>
      </c>
      <c r="F499" s="7">
        <f>('Price data'!G500-'Price data'!G501)/'Price data'!G501</f>
        <v>-7.1065989847714445E-3</v>
      </c>
      <c r="G499" s="7">
        <f>('Price data'!H500-'Price data'!H501)/'Price data'!H501</f>
        <v>-1.1737089201877934E-2</v>
      </c>
      <c r="H499" s="7">
        <f>('Price data'!I500-'Price data'!I501)/'Price data'!I501</f>
        <v>1.8518518518518434E-2</v>
      </c>
      <c r="I499" s="7">
        <f>('Price data'!J500-'Price data'!J501)/'Price data'!J501</f>
        <v>0</v>
      </c>
      <c r="J499" s="7">
        <f>('Price data'!K500-'Price data'!K501)/'Price data'!K501</f>
        <v>1.8867924528301768E-3</v>
      </c>
      <c r="K499" s="7">
        <f>('Price data'!L500-'Price data'!L501)/'Price data'!L501</f>
        <v>1.0362694300517063E-3</v>
      </c>
      <c r="L499" s="7">
        <f>('Price data'!O500-'Price data'!O501)/'Price data'!O501</f>
        <v>8.2631927369018459E-3</v>
      </c>
      <c r="M499" s="7">
        <f>'Price data'!P500/100</f>
        <v>2.9510000000000002E-2</v>
      </c>
    </row>
    <row r="500" spans="1:13" x14ac:dyDescent="0.25">
      <c r="A500" s="1">
        <v>43970</v>
      </c>
      <c r="B500" s="7">
        <f>('Price data'!C501-'Price data'!C502)/'Price data'!C502</f>
        <v>1.0600706713780899E-2</v>
      </c>
      <c r="C500" s="7">
        <f>('Price data'!D501-'Price data'!D502)/'Price data'!D502</f>
        <v>4.1832669322709258E-2</v>
      </c>
      <c r="D500" s="7">
        <f>('Price data'!E501-'Price data'!E502)/'Price data'!E502</f>
        <v>1.8080667593880457E-2</v>
      </c>
      <c r="E500" s="7">
        <f>('Price data'!F501-'Price data'!F502)/'Price data'!F502</f>
        <v>1.3501350135013563E-2</v>
      </c>
      <c r="F500" s="7">
        <f>('Price data'!G501-'Price data'!G502)/'Price data'!G502</f>
        <v>1.8614270941054698E-2</v>
      </c>
      <c r="G500" s="7">
        <f>('Price data'!H501-'Price data'!H502)/'Price data'!H502</f>
        <v>3.1476997578692496E-2</v>
      </c>
      <c r="H500" s="7">
        <f>('Price data'!I501-'Price data'!I502)/'Price data'!I502</f>
        <v>-4.0983606557377372E-3</v>
      </c>
      <c r="I500" s="7">
        <f>('Price data'!J501-'Price data'!J502)/'Price data'!J502</f>
        <v>9.9009900990098144E-3</v>
      </c>
      <c r="J500" s="7">
        <f>('Price data'!K501-'Price data'!K502)/'Price data'!K502</f>
        <v>3.7878787878788882E-3</v>
      </c>
      <c r="K500" s="7">
        <f>('Price data'!L501-'Price data'!L502)/'Price data'!L502</f>
        <v>0</v>
      </c>
      <c r="L500" s="7">
        <f>('Price data'!O501-'Price data'!O502)/'Price data'!O502</f>
        <v>1.0645034109508809E-2</v>
      </c>
      <c r="M500" s="7">
        <f>'Price data'!P501/100</f>
        <v>2.921E-2</v>
      </c>
    </row>
    <row r="501" spans="1:13" x14ac:dyDescent="0.25">
      <c r="A501" s="1">
        <v>43969</v>
      </c>
      <c r="B501" s="7">
        <f>('Price data'!C502-'Price data'!C503)/'Price data'!C503</f>
        <v>1.4336917562724125E-2</v>
      </c>
      <c r="C501" s="7">
        <f>('Price data'!D502-'Price data'!D503)/'Price data'!D503</f>
        <v>6.8085106382978641E-2</v>
      </c>
      <c r="D501" s="7">
        <f>('Price data'!E502-'Price data'!E503)/'Price data'!E503</f>
        <v>4.1899441340780327E-3</v>
      </c>
      <c r="E501" s="7">
        <f>('Price data'!F502-'Price data'!F503)/'Price data'!F503</f>
        <v>2.7075812274368356E-3</v>
      </c>
      <c r="F501" s="7">
        <f>('Price data'!G502-'Price data'!G503)/'Price data'!G503</f>
        <v>7.2916666666667154E-3</v>
      </c>
      <c r="G501" s="7">
        <f>('Price data'!H502-'Price data'!H503)/'Price data'!H503</f>
        <v>1.9753086419753086E-2</v>
      </c>
      <c r="H501" s="7">
        <f>('Price data'!I502-'Price data'!I503)/'Price data'!I503</f>
        <v>1.1398963730569998E-2</v>
      </c>
      <c r="I501" s="7">
        <f>('Price data'!J502-'Price data'!J503)/'Price data'!J503</f>
        <v>1.0000000000000104E-2</v>
      </c>
      <c r="J501" s="7">
        <f>('Price data'!K502-'Price data'!K503)/'Price data'!K503</f>
        <v>3.8022813688211444E-3</v>
      </c>
      <c r="K501" s="7">
        <f>('Price data'!L502-'Price data'!L503)/'Price data'!L503</f>
        <v>-5.1546391752577058E-3</v>
      </c>
      <c r="L501" s="7">
        <f>('Price data'!O502-'Price data'!O503)/'Price data'!O503</f>
        <v>1.2067276882338027E-2</v>
      </c>
      <c r="M501" s="7">
        <f>'Price data'!P502/100</f>
        <v>2.9990000000000003E-2</v>
      </c>
    </row>
    <row r="502" spans="1:13" x14ac:dyDescent="0.25">
      <c r="A502" s="1">
        <v>43966</v>
      </c>
      <c r="B502" s="7">
        <f>('Price data'!C503-'Price data'!C504)/'Price data'!C504</f>
        <v>-2.1052631578947528E-2</v>
      </c>
      <c r="C502" s="7">
        <f>('Price data'!D503-'Price data'!D504)/'Price data'!D504</f>
        <v>-1.8789144050104355E-2</v>
      </c>
      <c r="D502" s="7">
        <f>('Price data'!E503-'Price data'!E504)/'Price data'!E504</f>
        <v>1.4164305949008613E-2</v>
      </c>
      <c r="E502" s="7">
        <f>('Price data'!F503-'Price data'!F504)/'Price data'!F504</f>
        <v>-1.9469026548672438E-2</v>
      </c>
      <c r="F502" s="7">
        <f>('Price data'!G503-'Price data'!G504)/'Price data'!G504</f>
        <v>-1.437371663244345E-2</v>
      </c>
      <c r="G502" s="7">
        <f>('Price data'!H503-'Price data'!H504)/'Price data'!H504</f>
        <v>-1.2195121951219513E-2</v>
      </c>
      <c r="H502" s="7">
        <f>('Price data'!I503-'Price data'!I504)/'Price data'!I504</f>
        <v>-2.9175050301810831E-2</v>
      </c>
      <c r="I502" s="7">
        <f>('Price data'!J503-'Price data'!J504)/'Price data'!J504</f>
        <v>-1.4778325123152677E-2</v>
      </c>
      <c r="J502" s="7">
        <f>('Price data'!K503-'Price data'!K504)/'Price data'!K504</f>
        <v>0</v>
      </c>
      <c r="K502" s="7">
        <f>('Price data'!L503-'Price data'!L504)/'Price data'!L504</f>
        <v>1.0416666666666786E-2</v>
      </c>
      <c r="L502" s="7">
        <f>('Price data'!O503-'Price data'!O504)/'Price data'!O504</f>
        <v>-6.4512253724171124E-3</v>
      </c>
      <c r="M502" s="7">
        <f>'Price data'!P503/100</f>
        <v>3.0099999999999998E-2</v>
      </c>
    </row>
    <row r="503" spans="1:13" x14ac:dyDescent="0.25">
      <c r="A503" s="1">
        <v>43965</v>
      </c>
      <c r="B503" s="7">
        <f>('Price data'!C504-'Price data'!C505)/'Price data'!C505</f>
        <v>1.4234875444839966E-2</v>
      </c>
      <c r="C503" s="7">
        <f>('Price data'!D504-'Price data'!D505)/'Price data'!D505</f>
        <v>-6.2240663900415254E-3</v>
      </c>
      <c r="D503" s="7">
        <f>('Price data'!E504-'Price data'!E505)/'Price data'!E505</f>
        <v>-1.1204481792717097E-2</v>
      </c>
      <c r="E503" s="7">
        <f>('Price data'!F504-'Price data'!F505)/'Price data'!F505</f>
        <v>-6.1565523306947858E-3</v>
      </c>
      <c r="F503" s="7">
        <f>('Price data'!G504-'Price data'!G505)/'Price data'!G505</f>
        <v>-1.3171225937183397E-2</v>
      </c>
      <c r="G503" s="7">
        <f>('Price data'!H504-'Price data'!H505)/'Price data'!H505</f>
        <v>-4.8543689320388345E-3</v>
      </c>
      <c r="H503" s="7">
        <f>('Price data'!I504-'Price data'!I505)/'Price data'!I505</f>
        <v>-1.5841584158415963E-2</v>
      </c>
      <c r="I503" s="7">
        <f>('Price data'!J504-'Price data'!J505)/'Price data'!J505</f>
        <v>-1.4563106796116474E-2</v>
      </c>
      <c r="J503" s="7">
        <f>('Price data'!K504-'Price data'!K505)/'Price data'!K505</f>
        <v>1.9047619047618926E-3</v>
      </c>
      <c r="K503" s="7">
        <f>('Price data'!L504-'Price data'!L505)/'Price data'!L505</f>
        <v>1.0526315789473632E-2</v>
      </c>
      <c r="L503" s="7">
        <f>('Price data'!O504-'Price data'!O505)/'Price data'!O505</f>
        <v>-2.1697174572350595E-3</v>
      </c>
      <c r="M503" s="7">
        <f>'Price data'!P504/100</f>
        <v>0.03</v>
      </c>
    </row>
    <row r="504" spans="1:13" x14ac:dyDescent="0.25">
      <c r="A504" s="1">
        <v>43964</v>
      </c>
      <c r="B504" s="7">
        <f>('Price data'!C505-'Price data'!C506)/'Price data'!C506</f>
        <v>-1.0563380281690122E-2</v>
      </c>
      <c r="C504" s="7">
        <f>('Price data'!D505-'Price data'!D506)/'Price data'!D506</f>
        <v>1.9027484143763311E-2</v>
      </c>
      <c r="D504" s="7">
        <f>('Price data'!E505-'Price data'!E506)/'Price data'!E506</f>
        <v>-2.8571428571428647E-2</v>
      </c>
      <c r="E504" s="7">
        <f>('Price data'!F505-'Price data'!F506)/'Price data'!F506</f>
        <v>-1.7559262510973529E-3</v>
      </c>
      <c r="F504" s="7">
        <f>('Price data'!G505-'Price data'!G506)/'Price data'!G506</f>
        <v>6.0191913848166828E-2</v>
      </c>
      <c r="G504" s="7">
        <f>('Price data'!H505-'Price data'!H506)/'Price data'!H506</f>
        <v>0</v>
      </c>
      <c r="H504" s="7">
        <f>('Price data'!I505-'Price data'!I506)/'Price data'!I506</f>
        <v>1.4056224899598428E-2</v>
      </c>
      <c r="I504" s="7">
        <f>('Price data'!J505-'Price data'!J506)/'Price data'!J506</f>
        <v>-9.6153846153847165E-3</v>
      </c>
      <c r="J504" s="7">
        <f>('Price data'!K505-'Price data'!K506)/'Price data'!K506</f>
        <v>-3.7950664136620913E-3</v>
      </c>
      <c r="K504" s="7">
        <f>('Price data'!L505-'Price data'!L506)/'Price data'!L506</f>
        <v>-2.0618556701030993E-2</v>
      </c>
      <c r="L504" s="7">
        <f>('Price data'!O505-'Price data'!O506)/'Price data'!O506</f>
        <v>-1.3288320643585854E-3</v>
      </c>
      <c r="M504" s="7">
        <f>'Price data'!P505/100</f>
        <v>2.9180000000000001E-2</v>
      </c>
    </row>
    <row r="505" spans="1:13" x14ac:dyDescent="0.25">
      <c r="A505" s="1">
        <v>43963</v>
      </c>
      <c r="B505" s="7">
        <f>('Price data'!C506-'Price data'!C507)/'Price data'!C507</f>
        <v>3.5335689045935649E-3</v>
      </c>
      <c r="C505" s="7">
        <f>('Price data'!D506-'Price data'!D507)/'Price data'!D507</f>
        <v>-1.2526096033402986E-2</v>
      </c>
      <c r="D505" s="7">
        <f>('Price data'!E506-'Price data'!E507)/'Price data'!E507</f>
        <v>0</v>
      </c>
      <c r="E505" s="7">
        <f>('Price data'!F506-'Price data'!F507)/'Price data'!F507</f>
        <v>4.9769585253455935E-2</v>
      </c>
      <c r="F505" s="7">
        <f>('Price data'!G506-'Price data'!G507)/'Price data'!G507</f>
        <v>7.4074074074076228E-3</v>
      </c>
      <c r="G505" s="7">
        <f>('Price data'!H506-'Price data'!H507)/'Price data'!H507</f>
        <v>1.9801980198019802E-2</v>
      </c>
      <c r="H505" s="7">
        <f>('Price data'!I506-'Price data'!I507)/'Price data'!I507</f>
        <v>3.4267912772585826E-2</v>
      </c>
      <c r="I505" s="7">
        <f>('Price data'!J506-'Price data'!J507)/'Price data'!J507</f>
        <v>2.4630541871921253E-2</v>
      </c>
      <c r="J505" s="7">
        <f>('Price data'!K506-'Price data'!K507)/'Price data'!K507</f>
        <v>-2.4074074074074164E-2</v>
      </c>
      <c r="K505" s="7">
        <f>('Price data'!L506-'Price data'!L507)/'Price data'!L507</f>
        <v>-5.1282051282051022E-3</v>
      </c>
      <c r="L505" s="7">
        <f>('Price data'!O506-'Price data'!O507)/'Price data'!O507</f>
        <v>8.4386657491579541E-3</v>
      </c>
      <c r="M505" s="7">
        <f>'Price data'!P506/100</f>
        <v>2.946E-2</v>
      </c>
    </row>
    <row r="506" spans="1:13" x14ac:dyDescent="0.25">
      <c r="A506" s="1">
        <v>43962</v>
      </c>
      <c r="B506" s="7">
        <f>('Price data'!C507-'Price data'!C508)/'Price data'!C508</f>
        <v>4.8148148148148197E-2</v>
      </c>
      <c r="C506" s="7">
        <f>('Price data'!D507-'Price data'!D508)/'Price data'!D508</f>
        <v>2.3504273504273584E-2</v>
      </c>
      <c r="D506" s="7">
        <f>('Price data'!E507-'Price data'!E508)/'Price data'!E508</f>
        <v>3.6671368124118614E-2</v>
      </c>
      <c r="E506" s="7">
        <f>('Price data'!F507-'Price data'!F508)/'Price data'!F508</f>
        <v>3.3333333333333368E-2</v>
      </c>
      <c r="F506" s="7">
        <f>('Price data'!G507-'Price data'!G508)/'Price data'!G508</f>
        <v>5.5865921787711607E-3</v>
      </c>
      <c r="G506" s="7">
        <f>('Price data'!H507-'Price data'!H508)/'Price data'!H508</f>
        <v>6.8783068783068779E-2</v>
      </c>
      <c r="H506" s="7">
        <f>('Price data'!I507-'Price data'!I508)/'Price data'!I508</f>
        <v>5.2192066805843177E-3</v>
      </c>
      <c r="I506" s="7">
        <f>('Price data'!J507-'Price data'!J508)/'Price data'!J508</f>
        <v>4.9504950495048135E-3</v>
      </c>
      <c r="J506" s="7">
        <f>('Price data'!K507-'Price data'!K508)/'Price data'!K508</f>
        <v>1.8552875695732722E-3</v>
      </c>
      <c r="K506" s="7">
        <f>('Price data'!L507-'Price data'!L508)/'Price data'!L508</f>
        <v>0</v>
      </c>
      <c r="L506" s="7">
        <f>('Price data'!O507-'Price data'!O508)/'Price data'!O508</f>
        <v>1.7942069236724738E-2</v>
      </c>
      <c r="M506" s="7">
        <f>'Price data'!P507/100</f>
        <v>2.9440000000000001E-2</v>
      </c>
    </row>
    <row r="507" spans="1:13" x14ac:dyDescent="0.25">
      <c r="A507" s="1">
        <v>43959</v>
      </c>
      <c r="B507" s="7">
        <f>('Price data'!C508-'Price data'!C509)/'Price data'!C509</f>
        <v>2.2727272727272683E-2</v>
      </c>
      <c r="C507" s="7">
        <f>('Price data'!D508-'Price data'!D509)/'Price data'!D509</f>
        <v>-8.474576271186399E-3</v>
      </c>
      <c r="D507" s="7">
        <f>('Price data'!E508-'Price data'!E509)/'Price data'!E509</f>
        <v>4.8816568047337167E-2</v>
      </c>
      <c r="E507" s="7">
        <f>('Price data'!F508-'Price data'!F509)/'Price data'!F509</f>
        <v>1.5473887814313175E-2</v>
      </c>
      <c r="F507" s="7">
        <f>('Price data'!G508-'Price data'!G509)/'Price data'!G509</f>
        <v>3.7383177570093598E-3</v>
      </c>
      <c r="G507" s="7">
        <f>('Price data'!H508-'Price data'!H509)/'Price data'!H509</f>
        <v>6.7796610169491525E-2</v>
      </c>
      <c r="H507" s="7">
        <f>('Price data'!I508-'Price data'!I509)/'Price data'!I509</f>
        <v>2.0234291799787127E-2</v>
      </c>
      <c r="I507" s="7">
        <f>('Price data'!J508-'Price data'!J509)/'Price data'!J509</f>
        <v>-9.8039215686273658E-3</v>
      </c>
      <c r="J507" s="7">
        <f>('Price data'!K508-'Price data'!K509)/'Price data'!K509</f>
        <v>1.5065913370998146E-2</v>
      </c>
      <c r="K507" s="7">
        <f>('Price data'!L508-'Price data'!L509)/'Price data'!L509</f>
        <v>1.5625000000000094E-2</v>
      </c>
      <c r="L507" s="7">
        <f>('Price data'!O508-'Price data'!O509)/'Price data'!O509</f>
        <v>2.1580837120546432E-2</v>
      </c>
      <c r="M507" s="7">
        <f>'Price data'!P508/100</f>
        <v>3.0630000000000001E-2</v>
      </c>
    </row>
    <row r="508" spans="1:13" x14ac:dyDescent="0.25">
      <c r="A508" s="1">
        <v>43958</v>
      </c>
      <c r="B508" s="7">
        <f>('Price data'!C509-'Price data'!C510)/'Price data'!C510</f>
        <v>1.9305019305019343E-2</v>
      </c>
      <c r="C508" s="7">
        <f>('Price data'!D509-'Price data'!D510)/'Price data'!D510</f>
        <v>6.306306306306303E-2</v>
      </c>
      <c r="D508" s="7">
        <f>('Price data'!E509-'Price data'!E510)/'Price data'!E510</f>
        <v>8.9552238805972028E-3</v>
      </c>
      <c r="E508" s="7">
        <f>('Price data'!F509-'Price data'!F510)/'Price data'!F510</f>
        <v>1.8719211822660307E-2</v>
      </c>
      <c r="F508" s="7">
        <f>('Price data'!G509-'Price data'!G510)/'Price data'!G510</f>
        <v>1.134215500945184E-2</v>
      </c>
      <c r="G508" s="7">
        <f>('Price data'!H509-'Price data'!H510)/'Price data'!H510</f>
        <v>8.5470085470085479E-3</v>
      </c>
      <c r="H508" s="7">
        <f>('Price data'!I509-'Price data'!I510)/'Price data'!I510</f>
        <v>9.6774193548388263E-3</v>
      </c>
      <c r="I508" s="7">
        <f>('Price data'!J509-'Price data'!J510)/'Price data'!J510</f>
        <v>2.5125628140703394E-2</v>
      </c>
      <c r="J508" s="7">
        <f>('Price data'!K509-'Price data'!K510)/'Price data'!K510</f>
        <v>1.8867924528301768E-3</v>
      </c>
      <c r="K508" s="7">
        <f>('Price data'!L509-'Price data'!L510)/'Price data'!L510</f>
        <v>1.0526315789473632E-2</v>
      </c>
      <c r="L508" s="7">
        <f>('Price data'!O509-'Price data'!O510)/'Price data'!O510</f>
        <v>1.7825425829616954E-2</v>
      </c>
      <c r="M508" s="7">
        <f>'Price data'!P509/100</f>
        <v>3.1579999999999997E-2</v>
      </c>
    </row>
    <row r="509" spans="1:13" x14ac:dyDescent="0.25">
      <c r="A509" s="1">
        <v>43957</v>
      </c>
      <c r="B509" s="7">
        <f>('Price data'!C510-'Price data'!C511)/'Price data'!C511</f>
        <v>2.3715415019762799E-2</v>
      </c>
      <c r="C509" s="7">
        <f>('Price data'!D510-'Price data'!D511)/'Price data'!D511</f>
        <v>3.7383177570093559E-2</v>
      </c>
      <c r="D509" s="7">
        <f>('Price data'!E510-'Price data'!E511)/'Price data'!E511</f>
        <v>5.3459119496855209E-2</v>
      </c>
      <c r="E509" s="7">
        <f>('Price data'!F510-'Price data'!F511)/'Price data'!F511</f>
        <v>9.9502487562188897E-3</v>
      </c>
      <c r="F509" s="7">
        <f>('Price data'!G510-'Price data'!G511)/'Price data'!G511</f>
        <v>3.9292730844793247E-2</v>
      </c>
      <c r="G509" s="7">
        <f>('Price data'!H510-'Price data'!H511)/'Price data'!H511</f>
        <v>8.6206896551724137E-3</v>
      </c>
      <c r="H509" s="7">
        <f>('Price data'!I510-'Price data'!I511)/'Price data'!I511</f>
        <v>3.3333333333333347E-2</v>
      </c>
      <c r="I509" s="7">
        <f>('Price data'!J510-'Price data'!J511)/'Price data'!J511</f>
        <v>3.0020703933747568E-2</v>
      </c>
      <c r="J509" s="7">
        <f>('Price data'!K510-'Price data'!K511)/'Price data'!K511</f>
        <v>3.7878787878788882E-3</v>
      </c>
      <c r="K509" s="7">
        <f>('Price data'!L510-'Price data'!L511)/'Price data'!L511</f>
        <v>2.4811218985976175E-2</v>
      </c>
      <c r="L509" s="7">
        <f>('Price data'!O510-'Price data'!O511)/'Price data'!O511</f>
        <v>2.4117985762144138E-2</v>
      </c>
      <c r="M509" s="7">
        <f>'Price data'!P510/100</f>
        <v>3.1099999999999999E-2</v>
      </c>
    </row>
    <row r="510" spans="1:13" x14ac:dyDescent="0.25">
      <c r="A510" s="1">
        <v>43956</v>
      </c>
      <c r="B510" s="7">
        <f>('Price data'!C511-'Price data'!C512)/'Price data'!C512</f>
        <v>-3.937007874015552E-3</v>
      </c>
      <c r="C510" s="7">
        <f>('Price data'!D511-'Price data'!D512)/'Price data'!D512</f>
        <v>1.9047619047618956E-2</v>
      </c>
      <c r="D510" s="7">
        <f>('Price data'!E511-'Price data'!E512)/'Price data'!E512</f>
        <v>-2.0030816640986063E-2</v>
      </c>
      <c r="E510" s="7">
        <f>('Price data'!F511-'Price data'!F512)/'Price data'!F512</f>
        <v>2.9713114754098567E-2</v>
      </c>
      <c r="F510" s="7">
        <f>('Price data'!G511-'Price data'!G512)/'Price data'!G512</f>
        <v>7.9207920792083546E-3</v>
      </c>
      <c r="G510" s="7">
        <f>('Price data'!H511-'Price data'!H512)/'Price data'!H512</f>
        <v>0</v>
      </c>
      <c r="H510" s="7">
        <f>('Price data'!I511-'Price data'!I512)/'Price data'!I512</f>
        <v>2.0408163265305857E-2</v>
      </c>
      <c r="I510" s="7">
        <f>('Price data'!J511-'Price data'!J512)/'Price data'!J512</f>
        <v>-1.6293279022403198E-2</v>
      </c>
      <c r="J510" s="7">
        <f>('Price data'!K511-'Price data'!K512)/'Price data'!K512</f>
        <v>0</v>
      </c>
      <c r="K510" s="7">
        <f>('Price data'!L511-'Price data'!L512)/'Price data'!L512</f>
        <v>9.8039215686275081E-3</v>
      </c>
      <c r="L510" s="7">
        <f>('Price data'!O511-'Price data'!O512)/'Price data'!O512</f>
        <v>2.2164806484188766E-3</v>
      </c>
      <c r="M510" s="7">
        <f>'Price data'!P511/100</f>
        <v>3.024E-2</v>
      </c>
    </row>
    <row r="511" spans="1:13" x14ac:dyDescent="0.25">
      <c r="A511" s="1">
        <v>43955</v>
      </c>
      <c r="B511" s="7">
        <f>('Price data'!C512-'Price data'!C513)/'Price data'!C513</f>
        <v>-2.3076923076923363E-2</v>
      </c>
      <c r="C511" s="7">
        <f>('Price data'!D512-'Price data'!D513)/'Price data'!D513</f>
        <v>-2.32558139534884E-2</v>
      </c>
      <c r="D511" s="7">
        <f>('Price data'!E512-'Price data'!E513)/'Price data'!E513</f>
        <v>2.044025157232697E-2</v>
      </c>
      <c r="E511" s="7">
        <f>('Price data'!F512-'Price data'!F513)/'Price data'!F513</f>
        <v>-1.4141414141414271E-2</v>
      </c>
      <c r="F511" s="7">
        <f>('Price data'!G512-'Price data'!G513)/'Price data'!G513</f>
        <v>-5.905511811023844E-3</v>
      </c>
      <c r="G511" s="7">
        <f>('Price data'!H512-'Price data'!H513)/'Price data'!H513</f>
        <v>1.1627906976744186E-2</v>
      </c>
      <c r="H511" s="7">
        <f>('Price data'!I512-'Price data'!I513)/'Price data'!I513</f>
        <v>-4.5454545454545248E-2</v>
      </c>
      <c r="I511" s="7">
        <f>('Price data'!J512-'Price data'!J513)/'Price data'!J513</f>
        <v>-6.9194312796208607E-2</v>
      </c>
      <c r="J511" s="7">
        <f>('Price data'!K512-'Price data'!K513)/'Price data'!K513</f>
        <v>-7.5187969924812789E-3</v>
      </c>
      <c r="K511" s="7">
        <f>('Price data'!L512-'Price data'!L513)/'Price data'!L513</f>
        <v>-1.0881392818281397E-3</v>
      </c>
      <c r="L511" s="7">
        <f>('Price data'!O512-'Price data'!O513)/'Price data'!O513</f>
        <v>-8.6333554368035609E-3</v>
      </c>
      <c r="M511" s="7">
        <f>'Price data'!P512/100</f>
        <v>3.0419999999999999E-2</v>
      </c>
    </row>
    <row r="512" spans="1:13" x14ac:dyDescent="0.25">
      <c r="A512" s="1">
        <v>43950</v>
      </c>
      <c r="B512" s="7">
        <f>('Price data'!C513-'Price data'!C514)/'Price data'!C514</f>
        <v>3.8610038610040016E-3</v>
      </c>
      <c r="C512" s="7">
        <f>('Price data'!D513-'Price data'!D514)/'Price data'!D514</f>
        <v>4.6728971962618007E-3</v>
      </c>
      <c r="D512" s="7">
        <f>('Price data'!E513-'Price data'!E514)/'Price data'!E514</f>
        <v>-1.5479876160990691E-2</v>
      </c>
      <c r="E512" s="7">
        <f>('Price data'!F513-'Price data'!F514)/'Price data'!F514</f>
        <v>-1.4925373134328427E-2</v>
      </c>
      <c r="F512" s="7">
        <f>('Price data'!G513-'Price data'!G514)/'Price data'!G514</f>
        <v>1.972386587771009E-3</v>
      </c>
      <c r="G512" s="7">
        <f>('Price data'!H513-'Price data'!H514)/'Price data'!H514</f>
        <v>5.8479532163742687E-3</v>
      </c>
      <c r="H512" s="7">
        <f>('Price data'!I513-'Price data'!I514)/'Price data'!I514</f>
        <v>2.1691973969630595E-3</v>
      </c>
      <c r="I512" s="7">
        <f>('Price data'!J513-'Price data'!J514)/'Price data'!J514</f>
        <v>2.4271844660194247E-2</v>
      </c>
      <c r="J512" s="7">
        <f>('Price data'!K513-'Price data'!K514)/'Price data'!K514</f>
        <v>1.8832391713747528E-3</v>
      </c>
      <c r="K512" s="7">
        <f>('Price data'!L513-'Price data'!L514)/'Price data'!L514</f>
        <v>-1.0869565217390183E-3</v>
      </c>
      <c r="L512" s="7">
        <f>('Price data'!O513-'Price data'!O514)/'Price data'!O514</f>
        <v>2.4765057806858319E-3</v>
      </c>
      <c r="M512" s="7">
        <f>'Price data'!P513/100</f>
        <v>3.0499999999999999E-2</v>
      </c>
    </row>
    <row r="513" spans="1:13" x14ac:dyDescent="0.25">
      <c r="A513" s="1">
        <v>43949</v>
      </c>
      <c r="B513" s="7">
        <f>('Price data'!C514-'Price data'!C515)/'Price data'!C515</f>
        <v>-1.145038167938929E-2</v>
      </c>
      <c r="C513" s="7">
        <f>('Price data'!D514-'Price data'!D515)/'Price data'!D515</f>
        <v>-2.5056947608200538E-2</v>
      </c>
      <c r="D513" s="7">
        <f>('Price data'!E514-'Price data'!E515)/'Price data'!E515</f>
        <v>1.5503875968992079E-3</v>
      </c>
      <c r="E513" s="7">
        <f>('Price data'!F514-'Price data'!F515)/'Price data'!F515</f>
        <v>-2.2373540856030934E-2</v>
      </c>
      <c r="F513" s="7">
        <f>('Price data'!G514-'Price data'!G515)/'Price data'!G515</f>
        <v>0</v>
      </c>
      <c r="G513" s="7">
        <f>('Price data'!H514-'Price data'!H515)/'Price data'!H515</f>
        <v>2.9325513196480938E-3</v>
      </c>
      <c r="H513" s="7">
        <f>('Price data'!I514-'Price data'!I515)/'Price data'!I515</f>
        <v>-7.5349838536060473E-3</v>
      </c>
      <c r="I513" s="7">
        <f>('Price data'!J514-'Price data'!J515)/'Price data'!J515</f>
        <v>4.0404040404040248E-2</v>
      </c>
      <c r="J513" s="7">
        <f>('Price data'!K514-'Price data'!K515)/'Price data'!K515</f>
        <v>5.6818181818182704E-3</v>
      </c>
      <c r="K513" s="7">
        <f>('Price data'!L514-'Price data'!L515)/'Price data'!L515</f>
        <v>0</v>
      </c>
      <c r="L513" s="7">
        <f>('Price data'!O514-'Price data'!O515)/'Price data'!O515</f>
        <v>-4.6187578655110416E-3</v>
      </c>
      <c r="M513" s="7">
        <f>'Price data'!P514/100</f>
        <v>3.065E-2</v>
      </c>
    </row>
    <row r="514" spans="1:13" x14ac:dyDescent="0.25">
      <c r="A514" s="1">
        <v>43948</v>
      </c>
      <c r="B514" s="7">
        <f>('Price data'!C515-'Price data'!C516)/'Price data'!C516</f>
        <v>-1.1320754716981326E-2</v>
      </c>
      <c r="C514" s="7">
        <f>('Price data'!D515-'Price data'!D516)/'Price data'!D516</f>
        <v>-6.7873303167422516E-3</v>
      </c>
      <c r="D514" s="7">
        <f>('Price data'!E515-'Price data'!E516)/'Price data'!E516</f>
        <v>-7.6923076923077543E-3</v>
      </c>
      <c r="E514" s="7">
        <f>('Price data'!F515-'Price data'!F516)/'Price data'!F516</f>
        <v>0</v>
      </c>
      <c r="F514" s="7">
        <f>('Price data'!G515-'Price data'!G516)/'Price data'!G516</f>
        <v>-5.8823529411762918E-3</v>
      </c>
      <c r="G514" s="7">
        <f>('Price data'!H515-'Price data'!H516)/'Price data'!H516</f>
        <v>-2.9239766081871343E-3</v>
      </c>
      <c r="H514" s="7">
        <f>('Price data'!I515-'Price data'!I516)/'Price data'!I516</f>
        <v>-1.170212765957452E-2</v>
      </c>
      <c r="I514" s="7">
        <f>('Price data'!J515-'Price data'!J516)/'Price data'!J516</f>
        <v>3.6649214659685847E-2</v>
      </c>
      <c r="J514" s="7">
        <f>('Price data'!K515-'Price data'!K516)/'Price data'!K516</f>
        <v>-3.7735849056604771E-3</v>
      </c>
      <c r="K514" s="7">
        <f>('Price data'!L515-'Price data'!L516)/'Price data'!L516</f>
        <v>-1.0752688172043131E-2</v>
      </c>
      <c r="L514" s="7">
        <f>('Price data'!O515-'Price data'!O516)/'Price data'!O516</f>
        <v>-7.5837560837431909E-3</v>
      </c>
      <c r="M514" s="7">
        <f>'Price data'!P515/100</f>
        <v>3.0960000000000001E-2</v>
      </c>
    </row>
    <row r="515" spans="1:13" x14ac:dyDescent="0.25">
      <c r="A515" s="1">
        <v>43945</v>
      </c>
      <c r="B515" s="7">
        <f>('Price data'!C516-'Price data'!C517)/'Price data'!C517</f>
        <v>-3.7593984962405219E-3</v>
      </c>
      <c r="C515" s="7">
        <f>('Price data'!D516-'Price data'!D517)/'Price data'!D517</f>
        <v>2.3148148148148313E-2</v>
      </c>
      <c r="D515" s="7">
        <f>('Price data'!E516-'Price data'!E517)/'Price data'!E517</f>
        <v>-2.4024024024024045E-2</v>
      </c>
      <c r="E515" s="7">
        <f>('Price data'!F516-'Price data'!F517)/'Price data'!F517</f>
        <v>6.9719042663891867E-2</v>
      </c>
      <c r="F515" s="7">
        <f>('Price data'!G516-'Price data'!G517)/'Price data'!G517</f>
        <v>0</v>
      </c>
      <c r="G515" s="7">
        <f>('Price data'!H516-'Price data'!H517)/'Price data'!H517</f>
        <v>8.8495575221238937E-3</v>
      </c>
      <c r="H515" s="7">
        <f>('Price data'!I516-'Price data'!I517)/'Price data'!I517</f>
        <v>-6.3424947145877082E-3</v>
      </c>
      <c r="I515" s="7">
        <f>('Price data'!J516-'Price data'!J517)/'Price data'!J517</f>
        <v>5.2631578947368966E-3</v>
      </c>
      <c r="J515" s="7">
        <f>('Price data'!K516-'Price data'!K517)/'Price data'!K517</f>
        <v>7.6045627376425369E-3</v>
      </c>
      <c r="K515" s="7">
        <f>('Price data'!L516-'Price data'!L517)/'Price data'!L517</f>
        <v>0</v>
      </c>
      <c r="L515" s="7">
        <f>('Price data'!O516-'Price data'!O517)/'Price data'!O517</f>
        <v>3.5533847605018674E-3</v>
      </c>
      <c r="M515" s="7">
        <f>'Price data'!P516/100</f>
        <v>3.1969999999999998E-2</v>
      </c>
    </row>
    <row r="516" spans="1:13" x14ac:dyDescent="0.25">
      <c r="A516" s="1">
        <v>43944</v>
      </c>
      <c r="B516" s="7">
        <f>('Price data'!C517-'Price data'!C518)/'Price data'!C518</f>
        <v>0</v>
      </c>
      <c r="C516" s="7">
        <f>('Price data'!D517-'Price data'!D518)/'Price data'!D518</f>
        <v>3.8461538461538269E-2</v>
      </c>
      <c r="D516" s="7">
        <f>('Price data'!E517-'Price data'!E518)/'Price data'!E518</f>
        <v>1.83486238532111E-2</v>
      </c>
      <c r="E516" s="7">
        <f>('Price data'!F517-'Price data'!F518)/'Price data'!F518</f>
        <v>-1.4358974358974682E-2</v>
      </c>
      <c r="F516" s="7">
        <f>('Price data'!G517-'Price data'!G518)/'Price data'!G518</f>
        <v>-1.9569471624266213E-3</v>
      </c>
      <c r="G516" s="7">
        <f>('Price data'!H517-'Price data'!H518)/'Price data'!H518</f>
        <v>2.9585798816568047E-3</v>
      </c>
      <c r="H516" s="7">
        <f>('Price data'!I517-'Price data'!I518)/'Price data'!I518</f>
        <v>6.3829787234042255E-3</v>
      </c>
      <c r="I516" s="7">
        <f>('Price data'!J517-'Price data'!J518)/'Price data'!J518</f>
        <v>2.1097046413501522E-3</v>
      </c>
      <c r="J516" s="7">
        <f>('Price data'!K517-'Price data'!K518)/'Price data'!K518</f>
        <v>1.9047619047618926E-3</v>
      </c>
      <c r="K516" s="7">
        <f>('Price data'!L517-'Price data'!L518)/'Price data'!L518</f>
        <v>5.4054054054055558E-3</v>
      </c>
      <c r="L516" s="7">
        <f>('Price data'!O517-'Price data'!O518)/'Price data'!O518</f>
        <v>6.4896218072101252E-3</v>
      </c>
      <c r="M516" s="7">
        <f>'Price data'!P517/100</f>
        <v>3.1829999999999997E-2</v>
      </c>
    </row>
    <row r="517" spans="1:13" x14ac:dyDescent="0.25">
      <c r="A517" s="1">
        <v>43943</v>
      </c>
      <c r="B517" s="7">
        <f>('Price data'!C518-'Price data'!C519)/'Price data'!C519</f>
        <v>3.501945525291833E-2</v>
      </c>
      <c r="C517" s="7">
        <f>('Price data'!D518-'Price data'!D519)/'Price data'!D519</f>
        <v>2.9702970297030007E-2</v>
      </c>
      <c r="D517" s="7">
        <f>('Price data'!E518-'Price data'!E519)/'Price data'!E519</f>
        <v>-3.8235294117646923E-2</v>
      </c>
      <c r="E517" s="7">
        <f>('Price data'!F518-'Price data'!F519)/'Price data'!F519</f>
        <v>7.2314049586776549E-3</v>
      </c>
      <c r="F517" s="7">
        <f>('Price data'!G518-'Price data'!G519)/'Price data'!G519</f>
        <v>3.6511156186612499E-2</v>
      </c>
      <c r="G517" s="7">
        <f>('Price data'!H518-'Price data'!H519)/'Price data'!H519</f>
        <v>2.967359050445104E-3</v>
      </c>
      <c r="H517" s="7">
        <f>('Price data'!I518-'Price data'!I519)/'Price data'!I519</f>
        <v>3.070175438596499E-2</v>
      </c>
      <c r="I517" s="7">
        <f>('Price data'!J518-'Price data'!J519)/'Price data'!J519</f>
        <v>1.60771704180066E-2</v>
      </c>
      <c r="J517" s="7">
        <f>('Price data'!K518-'Price data'!K519)/'Price data'!K519</f>
        <v>0</v>
      </c>
      <c r="K517" s="7">
        <f>('Price data'!L518-'Price data'!L519)/'Price data'!L519</f>
        <v>-5.3763440860216541E-3</v>
      </c>
      <c r="L517" s="7">
        <f>('Price data'!O518-'Price data'!O519)/'Price data'!O519</f>
        <v>2.712430233164581E-3</v>
      </c>
      <c r="M517" s="7">
        <f>'Price data'!P518/100</f>
        <v>3.2460000000000003E-2</v>
      </c>
    </row>
    <row r="518" spans="1:13" x14ac:dyDescent="0.25">
      <c r="A518" s="1">
        <v>43942</v>
      </c>
      <c r="B518" s="7">
        <f>('Price data'!C519-'Price data'!C520)/'Price data'!C520</f>
        <v>-6.2043795620437811E-2</v>
      </c>
      <c r="C518" s="7">
        <f>('Price data'!D519-'Price data'!D520)/'Price data'!D520</f>
        <v>-4.7169811320754908E-2</v>
      </c>
      <c r="D518" s="7">
        <f>('Price data'!E519-'Price data'!E520)/'Price data'!E520</f>
        <v>-7.2992700729928991E-3</v>
      </c>
      <c r="E518" s="7">
        <f>('Price data'!F519-'Price data'!F520)/'Price data'!F520</f>
        <v>-3.1999999999999841E-2</v>
      </c>
      <c r="F518" s="7">
        <f>('Price data'!G519-'Price data'!G520)/'Price data'!G520</f>
        <v>-3.8986354775828402E-2</v>
      </c>
      <c r="G518" s="7">
        <f>('Price data'!H519-'Price data'!H520)/'Price data'!H520</f>
        <v>-4.8022598870056499E-2</v>
      </c>
      <c r="H518" s="7">
        <f>('Price data'!I519-'Price data'!I520)/'Price data'!I520</f>
        <v>-4.7021943573667652E-2</v>
      </c>
      <c r="I518" s="7">
        <f>('Price data'!J519-'Price data'!J520)/'Price data'!J520</f>
        <v>-7.4468085106384968E-3</v>
      </c>
      <c r="J518" s="7">
        <f>('Price data'!K519-'Price data'!K520)/'Price data'!K520</f>
        <v>-3.7950664136620913E-3</v>
      </c>
      <c r="K518" s="7">
        <f>('Price data'!L519-'Price data'!L520)/'Price data'!L520</f>
        <v>-3.3264033264033231E-2</v>
      </c>
      <c r="L518" s="7">
        <f>('Price data'!O519-'Price data'!O520)/'Price data'!O520</f>
        <v>-3.5384983081122548E-2</v>
      </c>
      <c r="M518" s="7">
        <f>'Price data'!P519/100</f>
        <v>3.2469999999999999E-2</v>
      </c>
    </row>
    <row r="519" spans="1:13" x14ac:dyDescent="0.25">
      <c r="A519" s="1">
        <v>43941</v>
      </c>
      <c r="B519" s="7">
        <f>('Price data'!C520-'Price data'!C521)/'Price data'!C521</f>
        <v>7.3529411764704329E-3</v>
      </c>
      <c r="C519" s="7">
        <f>('Price data'!D520-'Price data'!D521)/'Price data'!D521</f>
        <v>2.415458937198085E-2</v>
      </c>
      <c r="D519" s="7">
        <f>('Price data'!E520-'Price data'!E521)/'Price data'!E521</f>
        <v>0</v>
      </c>
      <c r="E519" s="7">
        <f>('Price data'!F520-'Price data'!F521)/'Price data'!F521</f>
        <v>7.0493454179254489E-3</v>
      </c>
      <c r="F519" s="7">
        <f>('Price data'!G520-'Price data'!G521)/'Price data'!G521</f>
        <v>1.9531249999998077E-3</v>
      </c>
      <c r="G519" s="7">
        <f>('Price data'!H520-'Price data'!H521)/'Price data'!H521</f>
        <v>-2.8169014084507044E-3</v>
      </c>
      <c r="H519" s="7">
        <f>('Price data'!I520-'Price data'!I521)/'Price data'!I521</f>
        <v>-1.2383900928792668E-2</v>
      </c>
      <c r="I519" s="7">
        <f>('Price data'!J520-'Price data'!J521)/'Price data'!J521</f>
        <v>3.9823008849557466E-2</v>
      </c>
      <c r="J519" s="7">
        <f>('Price data'!K520-'Price data'!K521)/'Price data'!K521</f>
        <v>0</v>
      </c>
      <c r="K519" s="7">
        <f>('Price data'!L520-'Price data'!L521)/'Price data'!L521</f>
        <v>1.040582726326806E-3</v>
      </c>
      <c r="L519" s="7">
        <f>('Price data'!O520-'Price data'!O521)/'Price data'!O521</f>
        <v>6.8009118541033494E-3</v>
      </c>
      <c r="M519" s="7">
        <f>'Price data'!P520/100</f>
        <v>3.2289999999999999E-2</v>
      </c>
    </row>
    <row r="520" spans="1:13" x14ac:dyDescent="0.25">
      <c r="A520" s="1">
        <v>43938</v>
      </c>
      <c r="B520" s="7">
        <f>('Price data'!C521-'Price data'!C522)/'Price data'!C522</f>
        <v>1.8726591760299661E-2</v>
      </c>
      <c r="C520" s="7">
        <f>('Price data'!D521-'Price data'!D522)/'Price data'!D522</f>
        <v>2.2222222222222036E-2</v>
      </c>
      <c r="D520" s="7">
        <f>('Price data'!E521-'Price data'!E522)/'Price data'!E522</f>
        <v>1.4814814814814793E-2</v>
      </c>
      <c r="E520" s="7">
        <f>('Price data'!F521-'Price data'!F522)/'Price data'!F522</f>
        <v>0</v>
      </c>
      <c r="F520" s="7">
        <f>('Price data'!G521-'Price data'!G522)/'Price data'!G522</f>
        <v>1.7892644135189133E-2</v>
      </c>
      <c r="G520" s="7">
        <f>('Price data'!H521-'Price data'!H522)/'Price data'!H522</f>
        <v>1.1396011396011397E-2</v>
      </c>
      <c r="H520" s="7">
        <f>('Price data'!I521-'Price data'!I522)/'Price data'!I522</f>
        <v>4.1450777202072867E-3</v>
      </c>
      <c r="I520" s="7">
        <f>('Price data'!J521-'Price data'!J522)/'Price data'!J522</f>
        <v>1.0055865921788072E-2</v>
      </c>
      <c r="J520" s="7">
        <f>('Price data'!K521-'Price data'!K522)/'Price data'!K522</f>
        <v>1.5414258188824565E-2</v>
      </c>
      <c r="K520" s="7">
        <f>('Price data'!L521-'Price data'!L522)/'Price data'!L522</f>
        <v>2.085505735140727E-3</v>
      </c>
      <c r="L520" s="7">
        <f>('Price data'!O521-'Price data'!O522)/'Price data'!O522</f>
        <v>1.1400025618035067E-2</v>
      </c>
      <c r="M520" s="7">
        <f>'Price data'!P521/100</f>
        <v>3.2460000000000003E-2</v>
      </c>
    </row>
    <row r="521" spans="1:13" x14ac:dyDescent="0.25">
      <c r="A521" s="1">
        <v>43937</v>
      </c>
      <c r="B521" s="7">
        <f>('Price data'!C522-'Price data'!C523)/'Price data'!C523</f>
        <v>0</v>
      </c>
      <c r="C521" s="7">
        <f>('Price data'!D522-'Price data'!D523)/'Price data'!D523</f>
        <v>7.462686567164368E-3</v>
      </c>
      <c r="D521" s="7">
        <f>('Price data'!E522-'Price data'!E523)/'Price data'!E523</f>
        <v>-4.4247787610617578E-3</v>
      </c>
      <c r="E521" s="7">
        <f>('Price data'!F522-'Price data'!F523)/'Price data'!F523</f>
        <v>1.0080645161287852E-3</v>
      </c>
      <c r="F521" s="7">
        <f>('Price data'!G522-'Price data'!G523)/'Price data'!G523</f>
        <v>3.9920159680638867E-3</v>
      </c>
      <c r="G521" s="7">
        <f>('Price data'!H522-'Price data'!H523)/'Price data'!H523</f>
        <v>0</v>
      </c>
      <c r="H521" s="7">
        <f>('Price data'!I522-'Price data'!I523)/'Price data'!I523</f>
        <v>-7.2016460905349978E-3</v>
      </c>
      <c r="I521" s="7">
        <f>('Price data'!J522-'Price data'!J523)/'Price data'!J523</f>
        <v>-1.2141280353200969E-2</v>
      </c>
      <c r="J521" s="7">
        <f>('Price data'!K522-'Price data'!K523)/'Price data'!K523</f>
        <v>0</v>
      </c>
      <c r="K521" s="7">
        <f>('Price data'!L522-'Price data'!L523)/'Price data'!L523</f>
        <v>-1.0416666666665591E-3</v>
      </c>
      <c r="L521" s="7">
        <f>('Price data'!O522-'Price data'!O523)/'Price data'!O523</f>
        <v>4.4774967190757036E-3</v>
      </c>
      <c r="M521" s="7">
        <f>'Price data'!P522/100</f>
        <v>3.2780000000000004E-2</v>
      </c>
    </row>
    <row r="522" spans="1:13" x14ac:dyDescent="0.25">
      <c r="A522" s="1">
        <v>43936</v>
      </c>
      <c r="B522" s="7">
        <f>('Price data'!C523-'Price data'!C524)/'Price data'!C524</f>
        <v>1.1363636363636341E-2</v>
      </c>
      <c r="C522" s="7">
        <f>('Price data'!D523-'Price data'!D524)/'Price data'!D524</f>
        <v>7.5187969924810907E-3</v>
      </c>
      <c r="D522" s="7">
        <f>('Price data'!E523-'Price data'!E524)/'Price data'!E524</f>
        <v>-2.9411764705882036E-3</v>
      </c>
      <c r="E522" s="7">
        <f>('Price data'!F523-'Price data'!F524)/'Price data'!F524</f>
        <v>2.0202020202022817E-3</v>
      </c>
      <c r="F522" s="7">
        <f>('Price data'!G523-'Price data'!G524)/'Price data'!G524</f>
        <v>1.2121212121212166E-2</v>
      </c>
      <c r="G522" s="7">
        <f>('Price data'!H523-'Price data'!H524)/'Price data'!H524</f>
        <v>2.3323615160349854E-2</v>
      </c>
      <c r="H522" s="7">
        <f>('Price data'!I523-'Price data'!I524)/'Price data'!I524</f>
        <v>5.1948051948052035E-2</v>
      </c>
      <c r="I522" s="7">
        <f>('Price data'!J523-'Price data'!J524)/'Price data'!J524</f>
        <v>1.1049723756905772E-3</v>
      </c>
      <c r="J522" s="7">
        <f>('Price data'!K523-'Price data'!K524)/'Price data'!K524</f>
        <v>0</v>
      </c>
      <c r="K522" s="7">
        <f>('Price data'!L523-'Price data'!L524)/'Price data'!L524</f>
        <v>4.1841004184099521E-3</v>
      </c>
      <c r="L522" s="7">
        <f>('Price data'!O523-'Price data'!O524)/'Price data'!O524</f>
        <v>1.2783257971618899E-2</v>
      </c>
      <c r="M522" s="7">
        <f>'Price data'!P523/100</f>
        <v>3.3059999999999999E-2</v>
      </c>
    </row>
    <row r="523" spans="1:13" x14ac:dyDescent="0.25">
      <c r="A523" s="1">
        <v>43935</v>
      </c>
      <c r="B523" s="7">
        <f>('Price data'!C524-'Price data'!C525)/'Price data'!C525</f>
        <v>3.802281368821432E-3</v>
      </c>
      <c r="C523" s="7">
        <f>('Price data'!D524-'Price data'!D525)/'Price data'!D525</f>
        <v>3.1007751937984499E-2</v>
      </c>
      <c r="D523" s="7">
        <f>('Price data'!E524-'Price data'!E525)/'Price data'!E525</f>
        <v>1.0401188707280719E-2</v>
      </c>
      <c r="E523" s="7">
        <f>('Price data'!F524-'Price data'!F525)/'Price data'!F525</f>
        <v>-1.0090817356207158E-3</v>
      </c>
      <c r="F523" s="7">
        <f>('Price data'!G524-'Price data'!G525)/'Price data'!G525</f>
        <v>6.451612903225809E-2</v>
      </c>
      <c r="G523" s="7">
        <f>('Price data'!H524-'Price data'!H525)/'Price data'!H525</f>
        <v>-2.9069767441860465E-3</v>
      </c>
      <c r="H523" s="7">
        <f>('Price data'!I524-'Price data'!I525)/'Price data'!I525</f>
        <v>-1.0810810810811301E-3</v>
      </c>
      <c r="I523" s="7">
        <f>('Price data'!J524-'Price data'!J525)/'Price data'!J525</f>
        <v>2.8409090909090995E-2</v>
      </c>
      <c r="J523" s="7">
        <f>('Price data'!K524-'Price data'!K525)/'Price data'!K525</f>
        <v>-1.9230769230767855E-3</v>
      </c>
      <c r="K523" s="7">
        <f>('Price data'!L524-'Price data'!L525)/'Price data'!L525</f>
        <v>-4.1666666666665781E-3</v>
      </c>
      <c r="L523" s="7">
        <f>('Price data'!O524-'Price data'!O525)/'Price data'!O525</f>
        <v>2.1154624635996875E-3</v>
      </c>
      <c r="M523" s="7">
        <f>'Price data'!P524/100</f>
        <v>3.2440000000000004E-2</v>
      </c>
    </row>
    <row r="524" spans="1:13" x14ac:dyDescent="0.25">
      <c r="A524" s="1">
        <v>43934</v>
      </c>
      <c r="B524" s="7">
        <f>('Price data'!C525-'Price data'!C526)/'Price data'!C526</f>
        <v>-1.1278195488721998E-2</v>
      </c>
      <c r="C524" s="7">
        <f>('Price data'!D525-'Price data'!D526)/'Price data'!D526</f>
        <v>2.9255319148936105E-2</v>
      </c>
      <c r="D524" s="7">
        <f>('Price data'!E525-'Price data'!E526)/'Price data'!E526</f>
        <v>2.980625931445571E-3</v>
      </c>
      <c r="E524" s="7">
        <f>('Price data'!F525-'Price data'!F526)/'Price data'!F526</f>
        <v>-5.0200803212850391E-3</v>
      </c>
      <c r="F524" s="7">
        <f>('Price data'!G525-'Price data'!G526)/'Price data'!G526</f>
        <v>2.1551724137928913E-3</v>
      </c>
      <c r="G524" s="7">
        <f>('Price data'!H525-'Price data'!H526)/'Price data'!H526</f>
        <v>2.6865671641791045E-2</v>
      </c>
      <c r="H524" s="7">
        <f>('Price data'!I525-'Price data'!I526)/'Price data'!I526</f>
        <v>5.4347826086955722E-3</v>
      </c>
      <c r="I524" s="7">
        <f>('Price data'!J525-'Price data'!J526)/'Price data'!J526</f>
        <v>3.1652989449003424E-2</v>
      </c>
      <c r="J524" s="7">
        <f>('Price data'!K525-'Price data'!K526)/'Price data'!K526</f>
        <v>0</v>
      </c>
      <c r="K524" s="7">
        <f>('Price data'!L525-'Price data'!L526)/'Price data'!L526</f>
        <v>1.0526315789473632E-2</v>
      </c>
      <c r="L524" s="7">
        <f>('Price data'!O525-'Price data'!O526)/'Price data'!O526</f>
        <v>1.0357020344618186E-2</v>
      </c>
      <c r="M524" s="7">
        <f>'Price data'!P525/100</f>
        <v>3.2189999999999996E-2</v>
      </c>
    </row>
    <row r="525" spans="1:13" x14ac:dyDescent="0.25">
      <c r="A525" s="1">
        <v>43931</v>
      </c>
      <c r="B525" s="7">
        <f>('Price data'!C526-'Price data'!C527)/'Price data'!C527</f>
        <v>7.5757575757576332E-3</v>
      </c>
      <c r="C525" s="7">
        <f>('Price data'!D526-'Price data'!D527)/'Price data'!D527</f>
        <v>1.3477088948787241E-2</v>
      </c>
      <c r="D525" s="7">
        <f>('Price data'!E526-'Price data'!E527)/'Price data'!E527</f>
        <v>-2.7536231884057946E-2</v>
      </c>
      <c r="E525" s="7">
        <f>('Price data'!F526-'Price data'!F527)/'Price data'!F527</f>
        <v>-4.99500499500508E-3</v>
      </c>
      <c r="F525" s="7">
        <f>('Price data'!G526-'Price data'!G527)/'Price data'!G527</f>
        <v>-9.6051227321236176E-3</v>
      </c>
      <c r="G525" s="7">
        <f>('Price data'!H526-'Price data'!H527)/'Price data'!H527</f>
        <v>-8.8757396449704144E-3</v>
      </c>
      <c r="H525" s="7">
        <f>('Price data'!I526-'Price data'!I527)/'Price data'!I527</f>
        <v>-2.5423728813559206E-2</v>
      </c>
      <c r="I525" s="7">
        <f>('Price data'!J526-'Price data'!J527)/'Price data'!J527</f>
        <v>-2.0665901262916165E-2</v>
      </c>
      <c r="J525" s="7">
        <f>('Price data'!K526-'Price data'!K527)/'Price data'!K527</f>
        <v>0</v>
      </c>
      <c r="K525" s="7">
        <f>('Price data'!L526-'Price data'!L527)/'Price data'!L527</f>
        <v>-1.0416666666666616E-2</v>
      </c>
      <c r="L525" s="7">
        <f>('Price data'!O526-'Price data'!O527)/'Price data'!O527</f>
        <v>-3.1433719569134272E-3</v>
      </c>
      <c r="M525" s="7">
        <f>'Price data'!P526/100</f>
        <v>3.2240000000000005E-2</v>
      </c>
    </row>
    <row r="526" spans="1:13" x14ac:dyDescent="0.25">
      <c r="A526" s="1">
        <v>43930</v>
      </c>
      <c r="B526" s="7">
        <f>('Price data'!C527-'Price data'!C528)/'Price data'!C528</f>
        <v>6.703828484460099E-2</v>
      </c>
      <c r="C526" s="7">
        <f>('Price data'!D527-'Price data'!D528)/'Price data'!D528</f>
        <v>-8.0213903743317529E-3</v>
      </c>
      <c r="D526" s="7">
        <f>('Price data'!E527-'Price data'!E528)/'Price data'!E528</f>
        <v>-1.4285714285714266E-2</v>
      </c>
      <c r="E526" s="7">
        <f>('Price data'!F527-'Price data'!F528)/'Price data'!F528</f>
        <v>1.1111111111111226E-2</v>
      </c>
      <c r="F526" s="7">
        <f>('Price data'!G527-'Price data'!G528)/'Price data'!G528</f>
        <v>0</v>
      </c>
      <c r="G526" s="7">
        <f>('Price data'!H527-'Price data'!H528)/'Price data'!H528</f>
        <v>1.1976047904191617E-2</v>
      </c>
      <c r="H526" s="7">
        <f>('Price data'!I527-'Price data'!I528)/'Price data'!I528</f>
        <v>-1.2552301255230224E-2</v>
      </c>
      <c r="I526" s="7">
        <f>('Price data'!J527-'Price data'!J528)/'Price data'!J528</f>
        <v>1.9906323185011492E-2</v>
      </c>
      <c r="J526" s="7">
        <f>('Price data'!K527-'Price data'!K528)/'Price data'!K528</f>
        <v>0</v>
      </c>
      <c r="K526" s="7">
        <f>('Price data'!L527-'Price data'!L528)/'Price data'!L528</f>
        <v>2.1276595744680743E-2</v>
      </c>
      <c r="L526" s="7">
        <f>('Price data'!O527-'Price data'!O528)/'Price data'!O528</f>
        <v>1.6456779230501938E-2</v>
      </c>
      <c r="M526" s="7">
        <f>'Price data'!P527/100</f>
        <v>3.1549999999999995E-2</v>
      </c>
    </row>
    <row r="527" spans="1:13" x14ac:dyDescent="0.25">
      <c r="A527" s="1">
        <v>43929</v>
      </c>
      <c r="B527" s="7">
        <f>('Price data'!C528-'Price data'!C529)/'Price data'!C529</f>
        <v>1.4134275618374619E-2</v>
      </c>
      <c r="C527" s="7">
        <f>('Price data'!D528-'Price data'!D529)/'Price data'!D529</f>
        <v>-1.578947368421045E-2</v>
      </c>
      <c r="D527" s="7">
        <f>('Price data'!E528-'Price data'!E529)/'Price data'!E529</f>
        <v>6.0606060606060518E-2</v>
      </c>
      <c r="E527" s="7">
        <f>('Price data'!F528-'Price data'!F529)/'Price data'!F529</f>
        <v>5.076142131979401E-3</v>
      </c>
      <c r="F527" s="7">
        <f>('Price data'!G528-'Price data'!G529)/'Price data'!G529</f>
        <v>-9.5137420718816416E-3</v>
      </c>
      <c r="G527" s="7">
        <f>('Price data'!H528-'Price data'!H529)/'Price data'!H529</f>
        <v>-1.4749262536873156E-2</v>
      </c>
      <c r="H527" s="7">
        <f>('Price data'!I528-'Price data'!I529)/'Price data'!I529</f>
        <v>0</v>
      </c>
      <c r="I527" s="7">
        <f>('Price data'!J528-'Price data'!J529)/'Price data'!J529</f>
        <v>6.883604505632053E-2</v>
      </c>
      <c r="J527" s="7">
        <f>('Price data'!K528-'Price data'!K529)/'Price data'!K529</f>
        <v>5.8027079303672145E-3</v>
      </c>
      <c r="K527" s="7">
        <f>('Price data'!L528-'Price data'!L529)/'Price data'!L529</f>
        <v>-3.3915724563206608E-2</v>
      </c>
      <c r="L527" s="7">
        <f>('Price data'!O528-'Price data'!O529)/'Price data'!O529</f>
        <v>1.7811943376768501E-3</v>
      </c>
      <c r="M527" s="7">
        <f>'Price data'!P528/100</f>
        <v>3.1419999999999997E-2</v>
      </c>
    </row>
    <row r="528" spans="1:13" x14ac:dyDescent="0.25">
      <c r="A528" s="1">
        <v>43928</v>
      </c>
      <c r="B528" s="7">
        <f>('Price data'!C529-'Price data'!C530)/'Price data'!C530</f>
        <v>0</v>
      </c>
      <c r="C528" s="7">
        <f>('Price data'!D529-'Price data'!D530)/'Price data'!D530</f>
        <v>7.9575596816976544E-3</v>
      </c>
      <c r="D528" s="7">
        <f>('Price data'!E529-'Price data'!E530)/'Price data'!E530</f>
        <v>6.9692058346839558E-2</v>
      </c>
      <c r="E528" s="7">
        <f>('Price data'!F529-'Price data'!F530)/'Price data'!F530</f>
        <v>2.3908523908524281E-2</v>
      </c>
      <c r="F528" s="7">
        <f>('Price data'!G529-'Price data'!G530)/'Price data'!G530</f>
        <v>-4.2105263157894892E-3</v>
      </c>
      <c r="G528" s="7">
        <f>('Price data'!H529-'Price data'!H530)/'Price data'!H530</f>
        <v>0</v>
      </c>
      <c r="H528" s="7">
        <f>('Price data'!I529-'Price data'!I530)/'Price data'!I530</f>
        <v>5.6353591160221067E-2</v>
      </c>
      <c r="I528" s="7">
        <f>('Price data'!J529-'Price data'!J530)/'Price data'!J530</f>
        <v>-1.8427518427518386E-2</v>
      </c>
      <c r="J528" s="7">
        <f>('Price data'!K529-'Price data'!K530)/'Price data'!K530</f>
        <v>-5.7692307692304825E-3</v>
      </c>
      <c r="K528" s="7">
        <f>('Price data'!L529-'Price data'!L530)/'Price data'!L530</f>
        <v>0</v>
      </c>
      <c r="L528" s="7">
        <f>('Price data'!O529-'Price data'!O530)/'Price data'!O530</f>
        <v>1.3491686460807674E-2</v>
      </c>
      <c r="M528" s="7">
        <f>'Price data'!P529/100</f>
        <v>3.1739999999999997E-2</v>
      </c>
    </row>
    <row r="529" spans="1:13" x14ac:dyDescent="0.25">
      <c r="A529" s="1">
        <v>43927</v>
      </c>
      <c r="B529" s="7">
        <f>('Price data'!C530-'Price data'!C531)/'Price data'!C531</f>
        <v>6.7924528301886708E-2</v>
      </c>
      <c r="C529" s="7">
        <f>('Price data'!D530-'Price data'!D531)/'Price data'!D531</f>
        <v>6.79886685552408E-2</v>
      </c>
      <c r="D529" s="7">
        <f>('Price data'!E530-'Price data'!E531)/'Price data'!E531</f>
        <v>6.9324090121317225E-2</v>
      </c>
      <c r="E529" s="7">
        <f>('Price data'!F530-'Price data'!F531)/'Price data'!F531</f>
        <v>1.2631578947368284E-2</v>
      </c>
      <c r="F529" s="7">
        <f>('Price data'!G530-'Price data'!G531)/'Price data'!G531</f>
        <v>6.502242152466356E-2</v>
      </c>
      <c r="G529" s="7">
        <f>('Price data'!H530-'Price data'!H531)/'Price data'!H531</f>
        <v>6.9400630914826497E-2</v>
      </c>
      <c r="H529" s="7">
        <f>('Price data'!I530-'Price data'!I531)/'Price data'!I531</f>
        <v>6.9739952718676099E-2</v>
      </c>
      <c r="I529" s="7">
        <f>('Price data'!J530-'Price data'!J531)/'Price data'!J531</f>
        <v>5.7142857142857044E-2</v>
      </c>
      <c r="J529" s="7">
        <f>('Price data'!K530-'Price data'!K531)/'Price data'!K531</f>
        <v>1.9267822736029447E-3</v>
      </c>
      <c r="K529" s="7">
        <f>('Price data'!L530-'Price data'!L531)/'Price data'!L531</f>
        <v>6.9230769230769276E-2</v>
      </c>
      <c r="L529" s="7">
        <f>('Price data'!O530-'Price data'!O531)/'Price data'!O531</f>
        <v>4.9800512966657239E-2</v>
      </c>
      <c r="M529" s="7">
        <f>'Price data'!P530/100</f>
        <v>3.4369999999999998E-2</v>
      </c>
    </row>
    <row r="530" spans="1:13" x14ac:dyDescent="0.25">
      <c r="A530" s="1">
        <v>43924</v>
      </c>
      <c r="B530" s="7">
        <f>('Price data'!C531-'Price data'!C532)/'Price data'!C532</f>
        <v>6.8548387096774285E-2</v>
      </c>
      <c r="C530" s="7">
        <f>('Price data'!D531-'Price data'!D532)/'Price data'!D532</f>
        <v>2.3188405797101512E-2</v>
      </c>
      <c r="D530" s="7">
        <f>('Price data'!E531-'Price data'!E532)/'Price data'!E532</f>
        <v>5.2919708029197023E-2</v>
      </c>
      <c r="E530" s="7">
        <f>('Price data'!F531-'Price data'!F532)/'Price data'!F532</f>
        <v>1.0638297872340609E-2</v>
      </c>
      <c r="F530" s="7">
        <f>('Price data'!G531-'Price data'!G532)/'Price data'!G532</f>
        <v>5.4373522458629045E-2</v>
      </c>
      <c r="G530" s="7">
        <f>('Price data'!H531-'Price data'!H532)/'Price data'!H532</f>
        <v>2.2580645161290321E-2</v>
      </c>
      <c r="H530" s="7">
        <f>('Price data'!I531-'Price data'!I532)/'Price data'!I532</f>
        <v>6.9532237673830516E-2</v>
      </c>
      <c r="I530" s="7">
        <f>('Price data'!J531-'Price data'!J532)/'Price data'!J532</f>
        <v>4.6195652173913061E-2</v>
      </c>
      <c r="J530" s="7">
        <f>('Price data'!K531-'Price data'!K532)/'Price data'!K532</f>
        <v>1.9305019305019184E-3</v>
      </c>
      <c r="K530" s="7">
        <f>('Price data'!L531-'Price data'!L532)/'Price data'!L532</f>
        <v>5.8139534883721027E-2</v>
      </c>
      <c r="L530" s="7">
        <f>('Price data'!O531-'Price data'!O532)/'Price data'!O532</f>
        <v>3.1709862840509737E-2</v>
      </c>
      <c r="M530" s="7">
        <f>'Price data'!P531/100</f>
        <v>3.526E-2</v>
      </c>
    </row>
    <row r="531" spans="1:13" x14ac:dyDescent="0.25">
      <c r="A531" s="1">
        <v>43922</v>
      </c>
      <c r="B531" s="7">
        <f>('Price data'!C532-'Price data'!C533)/'Price data'!C533</f>
        <v>6.8965517241379171E-2</v>
      </c>
      <c r="C531" s="7">
        <f>('Price data'!D532-'Price data'!D533)/'Price data'!D533</f>
        <v>2.3738872403560714E-2</v>
      </c>
      <c r="D531" s="7">
        <f>('Price data'!E532-'Price data'!E533)/'Price data'!E533</f>
        <v>-3.6363636363635965E-3</v>
      </c>
      <c r="E531" s="7">
        <f>('Price data'!F532-'Price data'!F533)/'Price data'!F533</f>
        <v>3.2967032967032919E-2</v>
      </c>
      <c r="F531" s="7">
        <f>('Price data'!G532-'Price data'!G533)/'Price data'!G533</f>
        <v>2.919708029197066E-2</v>
      </c>
      <c r="G531" s="7">
        <f>('Price data'!H532-'Price data'!H533)/'Price data'!H533</f>
        <v>3.3333333333333333E-2</v>
      </c>
      <c r="H531" s="7">
        <f>('Price data'!I532-'Price data'!I533)/'Price data'!I533</f>
        <v>6.8918918918919006E-2</v>
      </c>
      <c r="I531" s="7">
        <f>('Price data'!J532-'Price data'!J533)/'Price data'!J533</f>
        <v>3.8081805359661658E-2</v>
      </c>
      <c r="J531" s="7">
        <f>('Price data'!K532-'Price data'!K533)/'Price data'!K533</f>
        <v>-1.9267822736030707E-3</v>
      </c>
      <c r="K531" s="7">
        <f>('Price data'!L532-'Price data'!L533)/'Price data'!L533</f>
        <v>3.117505995203829E-2</v>
      </c>
      <c r="L531" s="7">
        <f>('Price data'!O532-'Price data'!O533)/'Price data'!O533</f>
        <v>2.6715771361296915E-2</v>
      </c>
      <c r="M531" s="7">
        <f>'Price data'!P532/100</f>
        <v>3.6220000000000002E-2</v>
      </c>
    </row>
    <row r="532" spans="1:13" x14ac:dyDescent="0.25">
      <c r="A532" s="1">
        <v>43921</v>
      </c>
      <c r="B532" s="7">
        <f>('Price data'!C533-'Price data'!C534)/'Price data'!C534</f>
        <v>8.6956521739132257E-3</v>
      </c>
      <c r="C532" s="7">
        <f>('Price data'!D533-'Price data'!D534)/'Price data'!D534</f>
        <v>3.0581039755351716E-2</v>
      </c>
      <c r="D532" s="7">
        <f>('Price data'!E533-'Price data'!E534)/'Price data'!E534</f>
        <v>-1.4336917562724028E-2</v>
      </c>
      <c r="E532" s="7">
        <f>('Price data'!F533-'Price data'!F534)/'Price data'!F534</f>
        <v>-2.1929824561404297E-3</v>
      </c>
      <c r="F532" s="7">
        <f>('Price data'!G533-'Price data'!G534)/'Price data'!G534</f>
        <v>1.7326732673267391E-2</v>
      </c>
      <c r="G532" s="7">
        <f>('Price data'!H533-'Price data'!H534)/'Price data'!H534</f>
        <v>6.7114093959731542E-3</v>
      </c>
      <c r="H532" s="7">
        <f>('Price data'!I533-'Price data'!I534)/'Price data'!I534</f>
        <v>2.777777777777779E-2</v>
      </c>
      <c r="I532" s="7">
        <f>('Price data'!J533-'Price data'!J534)/'Price data'!J534</f>
        <v>-7.0028011204482524E-3</v>
      </c>
      <c r="J532" s="7">
        <f>('Price data'!K533-'Price data'!K534)/'Price data'!K534</f>
        <v>0</v>
      </c>
      <c r="K532" s="7">
        <f>('Price data'!L533-'Price data'!L534)/'Price data'!L534</f>
        <v>2.4570024570024648E-2</v>
      </c>
      <c r="L532" s="7">
        <f>('Price data'!O533-'Price data'!O534)/'Price data'!O534</f>
        <v>4.0769486304469816E-4</v>
      </c>
      <c r="M532" s="7">
        <f>'Price data'!P533/100</f>
        <v>3.517E-2</v>
      </c>
    </row>
    <row r="533" spans="1:13" x14ac:dyDescent="0.25">
      <c r="A533" s="1">
        <v>43920</v>
      </c>
      <c r="B533" s="7">
        <f>('Price data'!C534-'Price data'!C535)/'Price data'!C535</f>
        <v>-6.8825910931174059E-2</v>
      </c>
      <c r="C533" s="7">
        <f>('Price data'!D534-'Price data'!D535)/'Price data'!D535</f>
        <v>9.25925925925912E-3</v>
      </c>
      <c r="D533" s="7">
        <f>('Price data'!E534-'Price data'!E535)/'Price data'!E535</f>
        <v>-7.0000000000000021E-2</v>
      </c>
      <c r="E533" s="7">
        <f>('Price data'!F534-'Price data'!F535)/'Price data'!F535</f>
        <v>-3.0818278427205307E-2</v>
      </c>
      <c r="F533" s="7">
        <f>('Price data'!G534-'Price data'!G535)/'Price data'!G535</f>
        <v>-6.2645011600928072E-2</v>
      </c>
      <c r="G533" s="7">
        <f>('Price data'!H534-'Price data'!H535)/'Price data'!H535</f>
        <v>-6.8750000000000006E-2</v>
      </c>
      <c r="H533" s="7">
        <f>('Price data'!I534-'Price data'!I535)/'Price data'!I535</f>
        <v>-5.2631578947368439E-2</v>
      </c>
      <c r="I533" s="7">
        <f>('Price data'!J534-'Price data'!J535)/'Price data'!J535</f>
        <v>-6.2992125984251982E-2</v>
      </c>
      <c r="J533" s="7">
        <f>('Price data'!K534-'Price data'!K535)/'Price data'!K535</f>
        <v>-1.9230769230767855E-3</v>
      </c>
      <c r="K533" s="7">
        <f>('Price data'!L534-'Price data'!L535)/'Price data'!L535</f>
        <v>-6.2211981566820271E-2</v>
      </c>
      <c r="L533" s="7">
        <f>('Price data'!O534-'Price data'!O535)/'Price data'!O535</f>
        <v>-4.8559032267333213E-2</v>
      </c>
      <c r="M533" s="7">
        <f>'Price data'!P534/100</f>
        <v>3.5400000000000001E-2</v>
      </c>
    </row>
    <row r="534" spans="1:13" x14ac:dyDescent="0.25">
      <c r="A534" s="1">
        <v>43917</v>
      </c>
      <c r="B534" s="7">
        <f>('Price data'!C535-'Price data'!C536)/'Price data'!C536</f>
        <v>-4.6332046332046406E-2</v>
      </c>
      <c r="C534" s="7">
        <f>('Price data'!D535-'Price data'!D536)/'Price data'!D536</f>
        <v>-4.4247787610619344E-2</v>
      </c>
      <c r="D534" s="7">
        <f>('Price data'!E535-'Price data'!E536)/'Price data'!E536</f>
        <v>-1.6393442622950796E-2</v>
      </c>
      <c r="E534" s="7">
        <f>('Price data'!F535-'Price data'!F536)/'Price data'!F536</f>
        <v>1.0638297872343795E-3</v>
      </c>
      <c r="F534" s="7">
        <f>('Price data'!G535-'Price data'!G536)/'Price data'!G536</f>
        <v>-2.4886877828054613E-2</v>
      </c>
      <c r="G534" s="7">
        <f>('Price data'!H535-'Price data'!H536)/'Price data'!H536</f>
        <v>-6.2111801242236021E-3</v>
      </c>
      <c r="H534" s="7">
        <f>('Price data'!I535-'Price data'!I536)/'Price data'!I536</f>
        <v>-3.7974683544303812E-2</v>
      </c>
      <c r="I534" s="7">
        <f>('Price data'!J535-'Price data'!J536)/'Price data'!J536</f>
        <v>2.6315789473684739E-3</v>
      </c>
      <c r="J534" s="7">
        <f>('Price data'!K535-'Price data'!K536)/'Price data'!K536</f>
        <v>3.8610038610037102E-3</v>
      </c>
      <c r="K534" s="7">
        <f>('Price data'!L535-'Price data'!L536)/'Price data'!L536</f>
        <v>6.112469437652801E-2</v>
      </c>
      <c r="L534" s="7">
        <f>('Price data'!O535-'Price data'!O536)/'Price data'!O536</f>
        <v>2.6648996701285044E-3</v>
      </c>
      <c r="M534" s="7">
        <f>'Price data'!P535/100</f>
        <v>3.4540000000000001E-2</v>
      </c>
    </row>
    <row r="535" spans="1:13" x14ac:dyDescent="0.25">
      <c r="A535" s="1">
        <v>43916</v>
      </c>
      <c r="B535" s="7">
        <f>('Price data'!C536-'Price data'!C537)/'Price data'!C537</f>
        <v>-2.9962546816479405E-2</v>
      </c>
      <c r="C535" s="7">
        <f>('Price data'!D536-'Price data'!D537)/'Price data'!D537</f>
        <v>-4.7752808988764064E-2</v>
      </c>
      <c r="D535" s="7">
        <f>('Price data'!E536-'Price data'!E537)/'Price data'!E537</f>
        <v>3.2148900169204707E-2</v>
      </c>
      <c r="E535" s="7">
        <f>('Price data'!F536-'Price data'!F537)/'Price data'!F537</f>
        <v>2.1739130434782369E-2</v>
      </c>
      <c r="F535" s="7">
        <f>('Price data'!G536-'Price data'!G537)/'Price data'!G537</f>
        <v>-3.9130434782608504E-2</v>
      </c>
      <c r="G535" s="7">
        <f>('Price data'!H536-'Price data'!H537)/'Price data'!H537</f>
        <v>-3.0120481927710843E-2</v>
      </c>
      <c r="H535" s="7">
        <f>('Price data'!I536-'Price data'!I537)/'Price data'!I537</f>
        <v>6.9012178619756517E-2</v>
      </c>
      <c r="I535" s="7">
        <f>('Price data'!J536-'Price data'!J537)/'Price data'!J537</f>
        <v>-3.1847133757961874E-2</v>
      </c>
      <c r="J535" s="7">
        <f>('Price data'!K536-'Price data'!K537)/'Price data'!K537</f>
        <v>-5.7581573896352805E-3</v>
      </c>
      <c r="K535" s="7">
        <f>('Price data'!L536-'Price data'!L537)/'Price data'!L537</f>
        <v>6.9281045751634115E-2</v>
      </c>
      <c r="L535" s="7">
        <f>('Price data'!O536-'Price data'!O537)/'Price data'!O537</f>
        <v>5.7370517928287384E-3</v>
      </c>
      <c r="M535" s="7">
        <f>'Price data'!P536/100</f>
        <v>3.2989999999999998E-2</v>
      </c>
    </row>
    <row r="536" spans="1:13" x14ac:dyDescent="0.25">
      <c r="A536" s="1">
        <v>43915</v>
      </c>
      <c r="B536" s="7">
        <f>('Price data'!C537-'Price data'!C538)/'Price data'!C538</f>
        <v>6.8000000000000102E-2</v>
      </c>
      <c r="C536" s="7">
        <f>('Price data'!D537-'Price data'!D538)/'Price data'!D538</f>
        <v>4.093567251461986E-2</v>
      </c>
      <c r="D536" s="7">
        <f>('Price data'!E537-'Price data'!E538)/'Price data'!E538</f>
        <v>6.8716094032549663E-2</v>
      </c>
      <c r="E536" s="7">
        <f>('Price data'!F537-'Price data'!F538)/'Price data'!F538</f>
        <v>6.8524970963995305E-2</v>
      </c>
      <c r="F536" s="7">
        <f>('Price data'!G537-'Price data'!G538)/'Price data'!G538</f>
        <v>3.370786516853945E-2</v>
      </c>
      <c r="G536" s="7">
        <f>('Price data'!H537-'Price data'!H538)/'Price data'!H538</f>
        <v>3.1055900621118012E-2</v>
      </c>
      <c r="H536" s="7">
        <f>('Price data'!I537-'Price data'!I538)/'Price data'!I538</f>
        <v>6.9464544138928982E-2</v>
      </c>
      <c r="I536" s="7">
        <f>('Price data'!J537-'Price data'!J538)/'Price data'!J538</f>
        <v>4.2496679946879244E-2</v>
      </c>
      <c r="J536" s="7">
        <f>('Price data'!K537-'Price data'!K538)/'Price data'!K538</f>
        <v>1.923076923077037E-3</v>
      </c>
      <c r="K536" s="7">
        <f>('Price data'!L537-'Price data'!L538)/'Price data'!L538</f>
        <v>6.993006993006981E-2</v>
      </c>
      <c r="L536" s="7">
        <f>('Price data'!O537-'Price data'!O538)/'Price data'!O538</f>
        <v>4.7086664340650113E-2</v>
      </c>
      <c r="M536" s="7">
        <f>'Price data'!P537/100</f>
        <v>2.9689999999999998E-2</v>
      </c>
    </row>
    <row r="537" spans="1:13" x14ac:dyDescent="0.25">
      <c r="A537" s="1">
        <v>43914</v>
      </c>
      <c r="B537" s="7">
        <f>('Price data'!C538-'Price data'!C539)/'Price data'!C539</f>
        <v>-3.1007751937984881E-2</v>
      </c>
      <c r="C537" s="7">
        <f>('Price data'!D538-'Price data'!D539)/'Price data'!D539</f>
        <v>-1.1560693641618441E-2</v>
      </c>
      <c r="D537" s="7">
        <f>('Price data'!E538-'Price data'!E539)/'Price data'!E539</f>
        <v>-6.9023569023568918E-2</v>
      </c>
      <c r="E537" s="7">
        <f>('Price data'!F538-'Price data'!F539)/'Price data'!F539</f>
        <v>2.8673835125448049E-2</v>
      </c>
      <c r="F537" s="7">
        <f>('Price data'!G538-'Price data'!G539)/'Price data'!G539</f>
        <v>2.2522522522523754E-3</v>
      </c>
      <c r="G537" s="7">
        <f>('Price data'!H538-'Price data'!H539)/'Price data'!H539</f>
        <v>-3.0959752321981426E-3</v>
      </c>
      <c r="H537" s="7">
        <f>('Price data'!I538-'Price data'!I539)/'Price data'!I539</f>
        <v>6.9659442724458107E-2</v>
      </c>
      <c r="I537" s="7">
        <f>('Price data'!J538-'Price data'!J539)/'Price data'!J539</f>
        <v>-4.320203303684881E-2</v>
      </c>
      <c r="J537" s="7">
        <f>('Price data'!K538-'Price data'!K539)/'Price data'!K539</f>
        <v>0</v>
      </c>
      <c r="K537" s="7">
        <f>('Price data'!L538-'Price data'!L539)/'Price data'!L539</f>
        <v>-6.9010416666666588E-2</v>
      </c>
      <c r="L537" s="7">
        <f>('Price data'!O538-'Price data'!O539)/'Price data'!O539</f>
        <v>-1.1071273196417581E-2</v>
      </c>
      <c r="M537" s="7">
        <f>'Price data'!P538/100</f>
        <v>3.1579999999999997E-2</v>
      </c>
    </row>
    <row r="538" spans="1:13" x14ac:dyDescent="0.25">
      <c r="A538" s="1">
        <v>43913</v>
      </c>
      <c r="B538" s="7">
        <f>('Price data'!C539-'Price data'!C540)/'Price data'!C540</f>
        <v>-6.8592057761732605E-2</v>
      </c>
      <c r="C538" s="7">
        <f>('Price data'!D539-'Price data'!D540)/'Price data'!D540</f>
        <v>-6.9892473118279702E-2</v>
      </c>
      <c r="D538" s="7">
        <f>('Price data'!E539-'Price data'!E540)/'Price data'!E540</f>
        <v>-6.8965517241379309E-2</v>
      </c>
      <c r="E538" s="7">
        <f>('Price data'!F539-'Price data'!F540)/'Price data'!F540</f>
        <v>-7.0000000000000007E-2</v>
      </c>
      <c r="F538" s="7">
        <f>('Price data'!G539-'Price data'!G540)/'Price data'!G540</f>
        <v>-6.9182389937107264E-2</v>
      </c>
      <c r="G538" s="7">
        <f>('Price data'!H539-'Price data'!H540)/'Price data'!H540</f>
        <v>-6.9164265129683003E-2</v>
      </c>
      <c r="H538" s="7">
        <f>('Price data'!I539-'Price data'!I540)/'Price data'!I540</f>
        <v>-6.9164265129682892E-2</v>
      </c>
      <c r="I538" s="7">
        <f>('Price data'!J539-'Price data'!J540)/'Price data'!J540</f>
        <v>-6.9739952718676224E-2</v>
      </c>
      <c r="J538" s="7">
        <f>('Price data'!K539-'Price data'!K540)/'Price data'!K540</f>
        <v>1.960784313725478E-2</v>
      </c>
      <c r="K538" s="7">
        <f>('Price data'!L539-'Price data'!L540)/'Price data'!L540</f>
        <v>-6.9090909090909106E-2</v>
      </c>
      <c r="L538" s="7">
        <f>('Price data'!O539-'Price data'!O540)/'Price data'!O540</f>
        <v>-6.0783678300198644E-2</v>
      </c>
      <c r="M538" s="7">
        <f>'Price data'!P539/100</f>
        <v>3.1699999999999999E-2</v>
      </c>
    </row>
    <row r="539" spans="1:13" x14ac:dyDescent="0.25">
      <c r="A539" s="1">
        <v>43910</v>
      </c>
      <c r="B539" s="7">
        <f>('Price data'!C540-'Price data'!C541)/'Price data'!C541</f>
        <v>1.0948905109489161E-2</v>
      </c>
      <c r="C539" s="7">
        <f>('Price data'!D540-'Price data'!D541)/'Price data'!D541</f>
        <v>-2.8720626631853874E-2</v>
      </c>
      <c r="D539" s="7">
        <f>('Price data'!E540-'Price data'!E541)/'Price data'!E541</f>
        <v>-6.8613138686131461E-2</v>
      </c>
      <c r="E539" s="7">
        <f>('Price data'!F540-'Price data'!F541)/'Price data'!F541</f>
        <v>1.1235955056179969E-2</v>
      </c>
      <c r="F539" s="7">
        <f>('Price data'!G540-'Price data'!G541)/'Price data'!G541</f>
        <v>0</v>
      </c>
      <c r="G539" s="7">
        <f>('Price data'!H540-'Price data'!H541)/'Price data'!H541</f>
        <v>5.7971014492753624E-3</v>
      </c>
      <c r="H539" s="7">
        <f>('Price data'!I540-'Price data'!I541)/'Price data'!I541</f>
        <v>-6.4690026954177804E-2</v>
      </c>
      <c r="I539" s="7">
        <f>('Price data'!J540-'Price data'!J541)/'Price data'!J541</f>
        <v>-1.1806375442737628E-3</v>
      </c>
      <c r="J539" s="7">
        <f>('Price data'!K540-'Price data'!K541)/'Price data'!K541</f>
        <v>0</v>
      </c>
      <c r="K539" s="7">
        <f>('Price data'!L540-'Price data'!L541)/'Price data'!L541</f>
        <v>-6.9898534385569325E-2</v>
      </c>
      <c r="L539" s="7">
        <f>('Price data'!O540-'Price data'!O541)/'Price data'!O541</f>
        <v>-2.2329669118659991E-2</v>
      </c>
      <c r="M539" s="7">
        <f>'Price data'!P540/100</f>
        <v>2.8799999999999999E-2</v>
      </c>
    </row>
    <row r="540" spans="1:13" x14ac:dyDescent="0.25">
      <c r="A540" s="1">
        <v>43909</v>
      </c>
      <c r="B540" s="7">
        <f>('Price data'!C541-'Price data'!C542)/'Price data'!C542</f>
        <v>0</v>
      </c>
      <c r="C540" s="7">
        <f>('Price data'!D541-'Price data'!D542)/'Price data'!D542</f>
        <v>-2.7918781725888259E-2</v>
      </c>
      <c r="D540" s="7">
        <f>('Price data'!E541-'Price data'!E542)/'Price data'!E542</f>
        <v>-1.4388489208633073E-2</v>
      </c>
      <c r="E540" s="7">
        <f>('Price data'!F541-'Price data'!F542)/'Price data'!F542</f>
        <v>-6.3157894736842204E-2</v>
      </c>
      <c r="F540" s="7">
        <f>('Price data'!G541-'Price data'!G542)/'Price data'!G542</f>
        <v>-1.4462809917355213E-2</v>
      </c>
      <c r="G540" s="7">
        <f>('Price data'!H541-'Price data'!H542)/'Price data'!H542</f>
        <v>-3.8997214484679667E-2</v>
      </c>
      <c r="H540" s="7">
        <f>('Price data'!I541-'Price data'!I542)/'Price data'!I542</f>
        <v>-4.8717948717948815E-2</v>
      </c>
      <c r="I540" s="7">
        <f>('Price data'!J541-'Price data'!J542)/'Price data'!J542</f>
        <v>-3.3105022831050296E-2</v>
      </c>
      <c r="J540" s="7">
        <f>('Price data'!K541-'Price data'!K542)/'Price data'!K542</f>
        <v>0</v>
      </c>
      <c r="K540" s="7">
        <f>('Price data'!L541-'Price data'!L542)/'Price data'!L542</f>
        <v>-3.3707865168539526E-3</v>
      </c>
      <c r="L540" s="7">
        <f>('Price data'!O541-'Price data'!O542)/'Price data'!O542</f>
        <v>-2.9050637990530339E-2</v>
      </c>
      <c r="M540" s="7">
        <f>'Price data'!P541/100</f>
        <v>2.8450000000000003E-2</v>
      </c>
    </row>
    <row r="541" spans="1:13" x14ac:dyDescent="0.25">
      <c r="A541" s="1">
        <v>43908</v>
      </c>
      <c r="B541" s="7">
        <f>('Price data'!C542-'Price data'!C543)/'Price data'!C543</f>
        <v>-3.5211267605633839E-2</v>
      </c>
      <c r="C541" s="7">
        <f>('Price data'!D542-'Price data'!D543)/'Price data'!D543</f>
        <v>2.6041666666666855E-2</v>
      </c>
      <c r="D541" s="7">
        <f>('Price data'!E542-'Price data'!E543)/'Price data'!E543</f>
        <v>-5.7224606580829132E-3</v>
      </c>
      <c r="E541" s="7">
        <f>('Price data'!F542-'Price data'!F543)/'Price data'!F543</f>
        <v>-1.041666666666665E-2</v>
      </c>
      <c r="F541" s="7">
        <f>('Price data'!G542-'Price data'!G543)/'Price data'!G543</f>
        <v>-2.0618556701031002E-3</v>
      </c>
      <c r="G541" s="7">
        <f>('Price data'!H542-'Price data'!H543)/'Price data'!H543</f>
        <v>0</v>
      </c>
      <c r="H541" s="7">
        <f>('Price data'!I542-'Price data'!I543)/'Price data'!I543</f>
        <v>0</v>
      </c>
      <c r="I541" s="7">
        <f>('Price data'!J542-'Price data'!J543)/'Price data'!J543</f>
        <v>-1.0169491525423664E-2</v>
      </c>
      <c r="J541" s="7">
        <f>('Price data'!K542-'Price data'!K543)/'Price data'!K543</f>
        <v>-9.708737864077735E-3</v>
      </c>
      <c r="K541" s="7">
        <f>('Price data'!L542-'Price data'!L543)/'Price data'!L543</f>
        <v>5.6497175141242651E-3</v>
      </c>
      <c r="L541" s="7">
        <f>('Price data'!O542-'Price data'!O543)/'Price data'!O543</f>
        <v>2.5208506530075832E-3</v>
      </c>
      <c r="M541" s="7">
        <f>'Price data'!P542/100</f>
        <v>2.596E-2</v>
      </c>
    </row>
    <row r="542" spans="1:13" x14ac:dyDescent="0.25">
      <c r="A542" s="1">
        <v>43907</v>
      </c>
      <c r="B542" s="7">
        <f>('Price data'!C543-'Price data'!C544)/'Price data'!C544</f>
        <v>6.766917293233074E-2</v>
      </c>
      <c r="C542" s="7">
        <f>('Price data'!D543-'Price data'!D544)/'Price data'!D544</f>
        <v>5.235602094240812E-3</v>
      </c>
      <c r="D542" s="7">
        <f>('Price data'!E543-'Price data'!E544)/'Price data'!E544</f>
        <v>-2.6462395543175466E-2</v>
      </c>
      <c r="E542" s="7">
        <f>('Price data'!F543-'Price data'!F544)/'Price data'!F544</f>
        <v>-1.0309278350515448E-2</v>
      </c>
      <c r="F542" s="7">
        <f>('Price data'!G543-'Price data'!G544)/'Price data'!G544</f>
        <v>1.8907563025210152E-2</v>
      </c>
      <c r="G542" s="7">
        <f>('Price data'!H543-'Price data'!H544)/'Price data'!H544</f>
        <v>2.865329512893983E-2</v>
      </c>
      <c r="H542" s="7">
        <f>('Price data'!I543-'Price data'!I544)/'Price data'!I544</f>
        <v>1.2987012987012991E-2</v>
      </c>
      <c r="I542" s="7">
        <f>('Price data'!J543-'Price data'!J544)/'Price data'!J544</f>
        <v>-3.3783783783784996E-3</v>
      </c>
      <c r="J542" s="7">
        <f>('Price data'!K543-'Price data'!K544)/'Price data'!K544</f>
        <v>-1.9379844961238922E-3</v>
      </c>
      <c r="K542" s="7">
        <f>('Price data'!L543-'Price data'!L544)/'Price data'!L544</f>
        <v>-4.3243243243243204E-2</v>
      </c>
      <c r="L542" s="7">
        <f>('Price data'!O543-'Price data'!O544)/'Price data'!O544</f>
        <v>-2.7812692215121023E-3</v>
      </c>
      <c r="M542" s="7">
        <f>'Price data'!P543/100</f>
        <v>2.4729999999999999E-2</v>
      </c>
    </row>
    <row r="543" spans="1:13" x14ac:dyDescent="0.25">
      <c r="A543" s="1">
        <v>43906</v>
      </c>
      <c r="B543" s="7">
        <f>('Price data'!C544-'Price data'!C545)/'Price data'!C545</f>
        <v>0</v>
      </c>
      <c r="C543" s="7">
        <f>('Price data'!D544-'Price data'!D545)/'Price data'!D545</f>
        <v>2.624671916010565E-3</v>
      </c>
      <c r="D543" s="7">
        <f>('Price data'!E544-'Price data'!E545)/'Price data'!E545</f>
        <v>-2.7777777777777475E-3</v>
      </c>
      <c r="E543" s="7">
        <f>('Price data'!F544-'Price data'!F545)/'Price data'!F545</f>
        <v>-2.1190716448032387E-2</v>
      </c>
      <c r="F543" s="7">
        <f>('Price data'!G544-'Price data'!G545)/'Price data'!G545</f>
        <v>-1.1422637590861932E-2</v>
      </c>
      <c r="G543" s="7">
        <f>('Price data'!H544-'Price data'!H545)/'Price data'!H545</f>
        <v>-4.3835616438356165E-2</v>
      </c>
      <c r="H543" s="7">
        <f>('Price data'!I544-'Price data'!I545)/'Price data'!I545</f>
        <v>-4.8207663782447605E-2</v>
      </c>
      <c r="I543" s="7">
        <f>('Price data'!J544-'Price data'!J545)/'Price data'!J545</f>
        <v>-2.2471910112358928E-3</v>
      </c>
      <c r="J543" s="7">
        <f>('Price data'!K544-'Price data'!K545)/'Price data'!K545</f>
        <v>-2.6415094339622722E-2</v>
      </c>
      <c r="K543" s="7">
        <f>('Price data'!L544-'Price data'!L545)/'Price data'!L545</f>
        <v>0</v>
      </c>
      <c r="L543" s="7">
        <f>('Price data'!O544-'Price data'!O545)/'Price data'!O545</f>
        <v>-1.8272992202473103E-2</v>
      </c>
      <c r="M543" s="7">
        <f>'Price data'!P544/100</f>
        <v>2.4239999999999998E-2</v>
      </c>
    </row>
    <row r="544" spans="1:13" x14ac:dyDescent="0.25">
      <c r="A544" s="1">
        <v>43903</v>
      </c>
      <c r="B544" s="7">
        <f>('Price data'!C545-'Price data'!C546)/'Price data'!C546</f>
        <v>-1.8450184501844914E-2</v>
      </c>
      <c r="C544" s="7">
        <f>('Price data'!D545-'Price data'!D546)/'Price data'!D546</f>
        <v>-1.0389610389610495E-2</v>
      </c>
      <c r="D544" s="7">
        <f>('Price data'!E545-'Price data'!E546)/'Price data'!E546</f>
        <v>0</v>
      </c>
      <c r="E544" s="7">
        <f>('Price data'!F545-'Price data'!F546)/'Price data'!F546</f>
        <v>-1.7839444995044314E-2</v>
      </c>
      <c r="F544" s="7">
        <f>('Price data'!G545-'Price data'!G546)/'Price data'!G546</f>
        <v>1.0395010395010432E-3</v>
      </c>
      <c r="G544" s="7">
        <f>('Price data'!H545-'Price data'!H546)/'Price data'!H546</f>
        <v>1.6713091922005572E-2</v>
      </c>
      <c r="H544" s="7">
        <f>('Price data'!I545-'Price data'!I546)/'Price data'!I546</f>
        <v>-4.711425206124837E-2</v>
      </c>
      <c r="I544" s="7">
        <f>('Price data'!J545-'Price data'!J546)/'Price data'!J546</f>
        <v>6.0786650774731853E-2</v>
      </c>
      <c r="J544" s="7">
        <f>('Price data'!K545-'Price data'!K546)/'Price data'!K546</f>
        <v>3.7878787878788882E-3</v>
      </c>
      <c r="K544" s="7">
        <f>('Price data'!L545-'Price data'!L546)/'Price data'!L546</f>
        <v>7.6252723311546105E-3</v>
      </c>
      <c r="L544" s="7">
        <f>('Price data'!O545-'Price data'!O546)/'Price data'!O546</f>
        <v>-9.7107572310692579E-3</v>
      </c>
      <c r="M544" s="7">
        <f>'Price data'!P545/100</f>
        <v>2.4390000000000002E-2</v>
      </c>
    </row>
    <row r="545" spans="1:13" x14ac:dyDescent="0.25">
      <c r="A545" s="1">
        <v>43902</v>
      </c>
      <c r="B545" s="7">
        <f>('Price data'!C546-'Price data'!C547)/'Price data'!C547</f>
        <v>-6.5517241379310448E-2</v>
      </c>
      <c r="C545" s="7">
        <f>('Price data'!D546-'Price data'!D547)/'Price data'!D547</f>
        <v>-6.3260340632603385E-2</v>
      </c>
      <c r="D545" s="7">
        <f>('Price data'!E546-'Price data'!E547)/'Price data'!E547</f>
        <v>-5.8823529411764809E-2</v>
      </c>
      <c r="E545" s="7">
        <f>('Price data'!F546-'Price data'!F547)/'Price data'!F547</f>
        <v>-6.8897637795277142E-3</v>
      </c>
      <c r="F545" s="7">
        <f>('Price data'!G546-'Price data'!G547)/'Price data'!G547</f>
        <v>-5.3149606299212587E-2</v>
      </c>
      <c r="G545" s="7">
        <f>('Price data'!H546-'Price data'!H547)/'Price data'!H547</f>
        <v>-6.9948186528497408E-2</v>
      </c>
      <c r="H545" s="7">
        <f>('Price data'!I546-'Price data'!I547)/'Price data'!I547</f>
        <v>-6.9078947368421059E-2</v>
      </c>
      <c r="I545" s="7">
        <f>('Price data'!J546-'Price data'!J547)/'Price data'!J547</f>
        <v>-6.9844789356984557E-2</v>
      </c>
      <c r="J545" s="7">
        <f>('Price data'!K546-'Price data'!K547)/'Price data'!K547</f>
        <v>-3.7735849056604771E-3</v>
      </c>
      <c r="K545" s="7">
        <f>('Price data'!L546-'Price data'!L547)/'Price data'!L547</f>
        <v>-5.3608247422680444E-2</v>
      </c>
      <c r="L545" s="7">
        <f>('Price data'!O546-'Price data'!O547)/'Price data'!O547</f>
        <v>-5.1888827263203333E-2</v>
      </c>
      <c r="M545" s="7">
        <f>'Price data'!P546/100</f>
        <v>2.4140000000000002E-2</v>
      </c>
    </row>
    <row r="546" spans="1:13" x14ac:dyDescent="0.25">
      <c r="A546" s="1">
        <v>43901</v>
      </c>
      <c r="B546" s="7">
        <f>('Price data'!C547-'Price data'!C548)/'Price data'!C548</f>
        <v>-6.7524115755626821E-2</v>
      </c>
      <c r="C546" s="7">
        <f>('Price data'!D547-'Price data'!D548)/'Price data'!D548</f>
        <v>-5.0808314087759841E-2</v>
      </c>
      <c r="D546" s="7">
        <f>('Price data'!E547-'Price data'!E548)/'Price data'!E548</f>
        <v>0</v>
      </c>
      <c r="E546" s="7">
        <f>('Price data'!F547-'Price data'!F548)/'Price data'!F548</f>
        <v>-9.8328416912500422E-4</v>
      </c>
      <c r="F546" s="7">
        <f>('Price data'!G547-'Price data'!G548)/'Price data'!G548</f>
        <v>-1.7408123791102383E-2</v>
      </c>
      <c r="G546" s="7">
        <f>('Price data'!H547-'Price data'!H548)/'Price data'!H548</f>
        <v>-6.7632850241545889E-2</v>
      </c>
      <c r="H546" s="7">
        <f>('Price data'!I547-'Price data'!I548)/'Price data'!I548</f>
        <v>-6.3655030800821327E-2</v>
      </c>
      <c r="I546" s="7">
        <f>('Price data'!J547-'Price data'!J548)/'Price data'!J548</f>
        <v>-5.052631578947369E-2</v>
      </c>
      <c r="J546" s="7">
        <f>('Price data'!K547-'Price data'!K548)/'Price data'!K548</f>
        <v>0</v>
      </c>
      <c r="K546" s="7">
        <f>('Price data'!L547-'Price data'!L548)/'Price data'!L548</f>
        <v>-7.1647901740019776E-3</v>
      </c>
      <c r="L546" s="7">
        <f>('Price data'!O547-'Price data'!O548)/'Price data'!O548</f>
        <v>-3.1223880597014898E-2</v>
      </c>
      <c r="M546" s="7">
        <f>'Price data'!P547/100</f>
        <v>2.3019999999999999E-2</v>
      </c>
    </row>
    <row r="547" spans="1:13" x14ac:dyDescent="0.25">
      <c r="A547" s="1">
        <v>43900</v>
      </c>
      <c r="B547" s="7">
        <f>('Price data'!C548-'Price data'!C549)/'Price data'!C549</f>
        <v>0</v>
      </c>
      <c r="C547" s="7">
        <f>('Price data'!D548-'Price data'!D549)/'Price data'!D549</f>
        <v>3.8369304556355018E-2</v>
      </c>
      <c r="D547" s="7">
        <f>('Price data'!E548-'Price data'!E549)/'Price data'!E549</f>
        <v>1.5936254980079632E-2</v>
      </c>
      <c r="E547" s="7">
        <f>('Price data'!F548-'Price data'!F549)/'Price data'!F549</f>
        <v>4.8453608247422779E-2</v>
      </c>
      <c r="F547" s="7">
        <f>('Price data'!G548-'Price data'!G549)/'Price data'!G549</f>
        <v>2.7833001988071468E-2</v>
      </c>
      <c r="G547" s="7">
        <f>('Price data'!H548-'Price data'!H549)/'Price data'!H549</f>
        <v>7.2992700729927005E-3</v>
      </c>
      <c r="H547" s="7">
        <f>('Price data'!I548-'Price data'!I549)/'Price data'!I549</f>
        <v>-5.0682261208577099E-2</v>
      </c>
      <c r="I547" s="7">
        <f>('Price data'!J548-'Price data'!J549)/'Price data'!J549</f>
        <v>1.0638297872340333E-2</v>
      </c>
      <c r="J547" s="7">
        <f>('Price data'!K548-'Price data'!K549)/'Price data'!K549</f>
        <v>0</v>
      </c>
      <c r="K547" s="7">
        <f>('Price data'!L548-'Price data'!L549)/'Price data'!L549</f>
        <v>0</v>
      </c>
      <c r="L547" s="7">
        <f>('Price data'!O548-'Price data'!O549)/'Price data'!O549</f>
        <v>2.4057738572574069E-3</v>
      </c>
      <c r="M547" s="7">
        <f>'Price data'!P548/100</f>
        <v>2.3380000000000001E-2</v>
      </c>
    </row>
    <row r="548" spans="1:13" x14ac:dyDescent="0.25">
      <c r="A548" s="1">
        <v>43899</v>
      </c>
      <c r="B548" s="7">
        <f>('Price data'!C549-'Price data'!C550)/'Price data'!C550</f>
        <v>-6.8862275449101937E-2</v>
      </c>
      <c r="C548" s="7">
        <f>('Price data'!D549-'Price data'!D550)/'Price data'!D550</f>
        <v>-6.9196428571428575E-2</v>
      </c>
      <c r="D548" s="7">
        <f>('Price data'!E549-'Price data'!E550)/'Price data'!E550</f>
        <v>-6.9221260815821944E-2</v>
      </c>
      <c r="E548" s="7">
        <f>('Price data'!F549-'Price data'!F550)/'Price data'!F550</f>
        <v>-6.9097888675623761E-2</v>
      </c>
      <c r="F548" s="7">
        <f>('Price data'!G549-'Price data'!G550)/'Price data'!G550</f>
        <v>-6.8518518518518576E-2</v>
      </c>
      <c r="G548" s="7">
        <f>('Price data'!H549-'Price data'!H550)/'Price data'!H550</f>
        <v>-6.8027210884353748E-2</v>
      </c>
      <c r="H548" s="7">
        <f>('Price data'!I549-'Price data'!I550)/'Price data'!I550</f>
        <v>-6.8965517241379309E-2</v>
      </c>
      <c r="I548" s="7">
        <f>('Price data'!J549-'Price data'!J550)/'Price data'!J550</f>
        <v>-6.9306930693069271E-2</v>
      </c>
      <c r="J548" s="7">
        <f>('Price data'!K549-'Price data'!K550)/'Price data'!K550</f>
        <v>-1.8518518518518524E-2</v>
      </c>
      <c r="K548" s="7">
        <f>('Price data'!L549-'Price data'!L550)/'Price data'!L550</f>
        <v>-6.9523809523809516E-2</v>
      </c>
      <c r="L548" s="7">
        <f>('Price data'!O549-'Price data'!O550)/'Price data'!O550</f>
        <v>-6.2763618415148575E-2</v>
      </c>
      <c r="M548" s="7">
        <f>'Price data'!P549/100</f>
        <v>2.2349999999999998E-2</v>
      </c>
    </row>
    <row r="549" spans="1:13" x14ac:dyDescent="0.25">
      <c r="A549" s="1">
        <v>43896</v>
      </c>
      <c r="B549" s="7">
        <f>('Price data'!C550-'Price data'!C551)/'Price data'!C551</f>
        <v>-5.952380952381077E-3</v>
      </c>
      <c r="C549" s="7">
        <f>('Price data'!D550-'Price data'!D551)/'Price data'!D551</f>
        <v>2.2371364653244416E-3</v>
      </c>
      <c r="D549" s="7">
        <f>('Price data'!E550-'Price data'!E551)/'Price data'!E551</f>
        <v>-1.2345679012345544E-3</v>
      </c>
      <c r="E549" s="7">
        <f>('Price data'!F550-'Price data'!F551)/'Price data'!F551</f>
        <v>-2.8708133971292E-3</v>
      </c>
      <c r="F549" s="7">
        <f>('Price data'!G550-'Price data'!G551)/'Price data'!G551</f>
        <v>-1.0989010989011028E-2</v>
      </c>
      <c r="G549" s="7">
        <f>('Price data'!H550-'Price data'!H551)/'Price data'!H551</f>
        <v>-1.1210762331838564E-2</v>
      </c>
      <c r="H549" s="7">
        <f>('Price data'!I550-'Price data'!I551)/'Price data'!I551</f>
        <v>-1.8115942028984972E-3</v>
      </c>
      <c r="I549" s="7">
        <f>('Price data'!J550-'Price data'!J551)/'Price data'!J551</f>
        <v>-9.8039215686273658E-3</v>
      </c>
      <c r="J549" s="7">
        <f>('Price data'!K550-'Price data'!K551)/'Price data'!K551</f>
        <v>1.8552875695732722E-3</v>
      </c>
      <c r="K549" s="7">
        <f>('Price data'!L550-'Price data'!L551)/'Price data'!L551</f>
        <v>-5.6818181818182149E-3</v>
      </c>
      <c r="L549" s="7">
        <f>('Price data'!O550-'Price data'!O551)/'Price data'!O551</f>
        <v>-2.093338258834997E-3</v>
      </c>
      <c r="M549" s="7">
        <f>'Price data'!P550/100</f>
        <v>2.3399999999999997E-2</v>
      </c>
    </row>
    <row r="550" spans="1:13" x14ac:dyDescent="0.25">
      <c r="A550" s="1">
        <v>43895</v>
      </c>
      <c r="B550" s="7">
        <f>('Price data'!C551-'Price data'!C552)/'Price data'!C552</f>
        <v>3.3846153846154046E-2</v>
      </c>
      <c r="C550" s="7">
        <f>('Price data'!D551-'Price data'!D552)/'Price data'!D552</f>
        <v>0</v>
      </c>
      <c r="D550" s="7">
        <f>('Price data'!E551-'Price data'!E552)/'Price data'!E552</f>
        <v>6.2111801242237729E-3</v>
      </c>
      <c r="E550" s="7">
        <f>('Price data'!F551-'Price data'!F552)/'Price data'!F552</f>
        <v>-2.8625954198471639E-3</v>
      </c>
      <c r="F550" s="7">
        <f>('Price data'!G551-'Price data'!G552)/'Price data'!G552</f>
        <v>-1.6216216216216092E-2</v>
      </c>
      <c r="G550" s="7">
        <f>('Price data'!H551-'Price data'!H552)/'Price data'!H552</f>
        <v>-1.1086474501108648E-2</v>
      </c>
      <c r="H550" s="7">
        <f>('Price data'!I551-'Price data'!I552)/'Price data'!I552</f>
        <v>-8.9766606822262156E-3</v>
      </c>
      <c r="I550" s="7">
        <f>('Price data'!J551-'Price data'!J552)/'Price data'!J552</f>
        <v>2.4096385542168579E-2</v>
      </c>
      <c r="J550" s="7">
        <f>('Price data'!K551-'Price data'!K552)/'Price data'!K552</f>
        <v>1.8587360594795421E-3</v>
      </c>
      <c r="K550" s="7">
        <f>('Price data'!L551-'Price data'!L552)/'Price data'!L552</f>
        <v>9.4786729857825644E-4</v>
      </c>
      <c r="L550" s="7">
        <f>('Price data'!O551-'Price data'!O552)/'Price data'!O552</f>
        <v>4.4301022071802972E-3</v>
      </c>
      <c r="M550" s="7">
        <f>'Price data'!P551/100</f>
        <v>2.4629999999999999E-2</v>
      </c>
    </row>
    <row r="551" spans="1:13" x14ac:dyDescent="0.25">
      <c r="A551" s="1">
        <v>43894</v>
      </c>
      <c r="B551" s="7">
        <f>('Price data'!C552-'Price data'!C553)/'Price data'!C553</f>
        <v>1.880877742946685E-2</v>
      </c>
      <c r="C551" s="7">
        <f>('Price data'!D552-'Price data'!D553)/'Price data'!D553</f>
        <v>2.2421524663673643E-3</v>
      </c>
      <c r="D551" s="7">
        <f>('Price data'!E552-'Price data'!E553)/'Price data'!E553</f>
        <v>0</v>
      </c>
      <c r="E551" s="7">
        <f>('Price data'!F552-'Price data'!F553)/'Price data'!F553</f>
        <v>-4.7483380816716741E-3</v>
      </c>
      <c r="F551" s="7">
        <f>('Price data'!G552-'Price data'!G553)/'Price data'!G553</f>
        <v>-7.1556350626118329E-3</v>
      </c>
      <c r="G551" s="7">
        <f>('Price data'!H552-'Price data'!H553)/'Price data'!H553</f>
        <v>2.2222222222222222E-3</v>
      </c>
      <c r="H551" s="7">
        <f>('Price data'!I552-'Price data'!I553)/'Price data'!I553</f>
        <v>0</v>
      </c>
      <c r="I551" s="7">
        <f>('Price data'!J552-'Price data'!J553)/'Price data'!J553</f>
        <v>3.0211480362538849E-3</v>
      </c>
      <c r="J551" s="7">
        <f>('Price data'!K552-'Price data'!K553)/'Price data'!K553</f>
        <v>1.8621973929236382E-3</v>
      </c>
      <c r="K551" s="7">
        <f>('Price data'!L552-'Price data'!L553)/'Price data'!L553</f>
        <v>0</v>
      </c>
      <c r="L551" s="7">
        <f>('Price data'!O552-'Price data'!O553)/'Price data'!O553</f>
        <v>-1.392304151087467E-3</v>
      </c>
      <c r="M551" s="7">
        <f>'Price data'!P552/100</f>
        <v>2.5559999999999999E-2</v>
      </c>
    </row>
    <row r="552" spans="1:13" x14ac:dyDescent="0.25">
      <c r="A552" s="1">
        <v>43893</v>
      </c>
      <c r="B552" s="7">
        <f>('Price data'!C553-'Price data'!C554)/'Price data'!C554</f>
        <v>9.4936708860760416E-3</v>
      </c>
      <c r="C552" s="7">
        <f>('Price data'!D553-'Price data'!D554)/'Price data'!D554</f>
        <v>0</v>
      </c>
      <c r="D552" s="7">
        <f>('Price data'!E553-'Price data'!E554)/'Price data'!E554</f>
        <v>0</v>
      </c>
      <c r="E552" s="7">
        <f>('Price data'!F553-'Price data'!F554)/'Price data'!F554</f>
        <v>7.6555023923445932E-3</v>
      </c>
      <c r="F552" s="7">
        <f>('Price data'!G553-'Price data'!G554)/'Price data'!G554</f>
        <v>3.5906642728904979E-3</v>
      </c>
      <c r="G552" s="7">
        <f>('Price data'!H553-'Price data'!H554)/'Price data'!H554</f>
        <v>0</v>
      </c>
      <c r="H552" s="7">
        <f>('Price data'!I553-'Price data'!I554)/'Price data'!I554</f>
        <v>1.8281535648994523E-2</v>
      </c>
      <c r="I552" s="7">
        <f>('Price data'!J553-'Price data'!J554)/'Price data'!J554</f>
        <v>-5.0100200400802122E-3</v>
      </c>
      <c r="J552" s="7">
        <f>('Price data'!K553-'Price data'!K554)/'Price data'!K554</f>
        <v>1.8656716417911551E-3</v>
      </c>
      <c r="K552" s="7">
        <f>('Price data'!L553-'Price data'!L554)/'Price data'!L554</f>
        <v>9.4876660341546178E-4</v>
      </c>
      <c r="L552" s="7">
        <f>('Price data'!O553-'Price data'!O554)/'Price data'!O554</f>
        <v>6.9875513042299154E-3</v>
      </c>
      <c r="M552" s="7">
        <f>'Price data'!P553/100</f>
        <v>2.7539999999999999E-2</v>
      </c>
    </row>
    <row r="553" spans="1:13" x14ac:dyDescent="0.25">
      <c r="A553" s="1">
        <v>43892</v>
      </c>
      <c r="B553" s="7">
        <f>('Price data'!C554-'Price data'!C555)/'Price data'!C555</f>
        <v>-6.2893081761005512E-3</v>
      </c>
      <c r="C553" s="7">
        <f>('Price data'!D554-'Price data'!D555)/'Price data'!D555</f>
        <v>-2.2371364653240374E-3</v>
      </c>
      <c r="D553" s="7">
        <f>('Price data'!E554-'Price data'!E555)/'Price data'!E555</f>
        <v>1.2437810945271116E-3</v>
      </c>
      <c r="E553" s="7">
        <f>('Price data'!F554-'Price data'!F555)/'Price data'!F555</f>
        <v>0</v>
      </c>
      <c r="F553" s="7">
        <f>('Price data'!G554-'Price data'!G555)/'Price data'!G555</f>
        <v>1.0889292196007113E-2</v>
      </c>
      <c r="G553" s="7">
        <f>('Price data'!H554-'Price data'!H555)/'Price data'!H555</f>
        <v>1.1235955056179775E-2</v>
      </c>
      <c r="H553" s="7">
        <f>('Price data'!I554-'Price data'!I555)/'Price data'!I555</f>
        <v>-3.6429872495446552E-3</v>
      </c>
      <c r="I553" s="7">
        <f>('Price data'!J554-'Price data'!J555)/'Price data'!J555</f>
        <v>1.3197969543147231E-2</v>
      </c>
      <c r="J553" s="7">
        <f>('Price data'!K554-'Price data'!K555)/'Price data'!K555</f>
        <v>1.8691588785046613E-3</v>
      </c>
      <c r="K553" s="7">
        <f>('Price data'!L554-'Price data'!L555)/'Price data'!L555</f>
        <v>0</v>
      </c>
      <c r="L553" s="7">
        <f>('Price data'!O554-'Price data'!O555)/'Price data'!O555</f>
        <v>2.5391355603666958E-3</v>
      </c>
      <c r="M553" s="7">
        <f>'Price data'!P554/100</f>
        <v>2.8060000000000002E-2</v>
      </c>
    </row>
    <row r="554" spans="1:13" x14ac:dyDescent="0.25">
      <c r="A554" s="1">
        <v>43889</v>
      </c>
      <c r="B554" s="7">
        <f>('Price data'!C555-'Price data'!C556)/'Price data'!C556</f>
        <v>-3.6363636363636515E-2</v>
      </c>
      <c r="C554" s="7">
        <f>('Price data'!D555-'Price data'!D556)/'Price data'!D556</f>
        <v>-2.6143790849673207E-2</v>
      </c>
      <c r="D554" s="7">
        <f>('Price data'!E555-'Price data'!E556)/'Price data'!E556</f>
        <v>-4.950495049504778E-3</v>
      </c>
      <c r="E554" s="7">
        <f>('Price data'!F555-'Price data'!F556)/'Price data'!F556</f>
        <v>-2.7001862197392933E-2</v>
      </c>
      <c r="F554" s="7">
        <f>('Price data'!G555-'Price data'!G556)/'Price data'!G556</f>
        <v>-1.6071428571428268E-2</v>
      </c>
      <c r="G554" s="7">
        <f>('Price data'!H555-'Price data'!H556)/'Price data'!H556</f>
        <v>-2.197802197802198E-2</v>
      </c>
      <c r="H554" s="7">
        <f>('Price data'!I555-'Price data'!I556)/'Price data'!I556</f>
        <v>-2.6595744680851074E-2</v>
      </c>
      <c r="I554" s="7">
        <f>('Price data'!J555-'Price data'!J556)/'Price data'!J556</f>
        <v>-2.475247524752482E-2</v>
      </c>
      <c r="J554" s="7">
        <f>('Price data'!K555-'Price data'!K556)/'Price data'!K556</f>
        <v>-7.4211502782932101E-3</v>
      </c>
      <c r="K554" s="7">
        <f>('Price data'!L555-'Price data'!L556)/'Price data'!L556</f>
        <v>-1.8939393939393534E-3</v>
      </c>
      <c r="L554" s="7">
        <f>('Price data'!O555-'Price data'!O556)/'Price data'!O556</f>
        <v>-1.8086906192956678E-2</v>
      </c>
      <c r="M554" s="7">
        <f>'Price data'!P555/100</f>
        <v>2.8559999999999999E-2</v>
      </c>
    </row>
    <row r="555" spans="1:13" x14ac:dyDescent="0.25">
      <c r="A555" s="1">
        <v>43888</v>
      </c>
      <c r="B555" s="7">
        <f>('Price data'!C556-'Price data'!C557)/'Price data'!C557</f>
        <v>2.4844720496894727E-2</v>
      </c>
      <c r="C555" s="7">
        <f>('Price data'!D556-'Price data'!D557)/'Price data'!D557</f>
        <v>8.7912087912084824E-3</v>
      </c>
      <c r="D555" s="7">
        <f>('Price data'!E556-'Price data'!E557)/'Price data'!E557</f>
        <v>-1.2360939431397832E-3</v>
      </c>
      <c r="E555" s="7">
        <f>('Price data'!F556-'Price data'!F557)/'Price data'!F557</f>
        <v>2.2857142857142784E-2</v>
      </c>
      <c r="F555" s="7">
        <f>('Price data'!G556-'Price data'!G557)/'Price data'!G557</f>
        <v>1.8181818181818063E-2</v>
      </c>
      <c r="G555" s="7">
        <f>('Price data'!H556-'Price data'!H557)/'Price data'!H557</f>
        <v>1.7897091722595078E-2</v>
      </c>
      <c r="H555" s="7">
        <f>('Price data'!I556-'Price data'!I557)/'Price data'!I557</f>
        <v>1.6216216216216141E-2</v>
      </c>
      <c r="I555" s="7">
        <f>('Price data'!J556-'Price data'!J557)/'Price data'!J557</f>
        <v>-9.8039215686273658E-3</v>
      </c>
      <c r="J555" s="7">
        <f>('Price data'!K556-'Price data'!K557)/'Price data'!K557</f>
        <v>1.8587360594795421E-3</v>
      </c>
      <c r="K555" s="7">
        <f>('Price data'!L556-'Price data'!L557)/'Price data'!L557</f>
        <v>-2.8328611898017163E-3</v>
      </c>
      <c r="L555" s="7">
        <f>('Price data'!O556-'Price data'!O557)/'Price data'!O557</f>
        <v>2.756788731765603E-3</v>
      </c>
      <c r="M555" s="7">
        <f>'Price data'!P556/100</f>
        <v>2.8969999999999999E-2</v>
      </c>
    </row>
    <row r="556" spans="1:13" x14ac:dyDescent="0.25">
      <c r="A556" s="1">
        <v>43887</v>
      </c>
      <c r="B556" s="7">
        <f>('Price data'!C557-'Price data'!C558)/'Price data'!C558</f>
        <v>-1.829268292682925E-2</v>
      </c>
      <c r="C556" s="7">
        <f>('Price data'!D557-'Price data'!D558)/'Price data'!D558</f>
        <v>-1.5151515151515011E-2</v>
      </c>
      <c r="D556" s="7">
        <f>('Price data'!E557-'Price data'!E558)/'Price data'!E558</f>
        <v>-2.6474127557159988E-2</v>
      </c>
      <c r="E556" s="7">
        <f>('Price data'!F557-'Price data'!F558)/'Price data'!F558</f>
        <v>-2.7777777777777565E-2</v>
      </c>
      <c r="F556" s="7">
        <f>('Price data'!G557-'Price data'!G558)/'Price data'!G558</f>
        <v>1.8518518518518396E-2</v>
      </c>
      <c r="G556" s="7">
        <f>('Price data'!H557-'Price data'!H558)/'Price data'!H558</f>
        <v>6.7567567567567571E-3</v>
      </c>
      <c r="H556" s="7">
        <f>('Price data'!I557-'Price data'!I558)/'Price data'!I558</f>
        <v>-2.4604569420035079E-2</v>
      </c>
      <c r="I556" s="7">
        <f>('Price data'!J557-'Price data'!J558)/'Price data'!J558</f>
        <v>2.5125628140703394E-2</v>
      </c>
      <c r="J556" s="7">
        <f>('Price data'!K557-'Price data'!K558)/'Price data'!K558</f>
        <v>1.8621973929236382E-3</v>
      </c>
      <c r="K556" s="7">
        <f>('Price data'!L557-'Price data'!L558)/'Price data'!L558</f>
        <v>-1.028037383177571E-2</v>
      </c>
      <c r="L556" s="7">
        <f>('Price data'!O557-'Price data'!O558)/'Price data'!O558</f>
        <v>-1.5060406521046019E-2</v>
      </c>
      <c r="M556" s="7">
        <f>'Price data'!P557/100</f>
        <v>2.8639999999999999E-2</v>
      </c>
    </row>
    <row r="557" spans="1:13" x14ac:dyDescent="0.25">
      <c r="A557" s="1">
        <v>43886</v>
      </c>
      <c r="B557" s="7">
        <f>('Price data'!C558-'Price data'!C559)/'Price data'!C559</f>
        <v>9.2307692307691171E-3</v>
      </c>
      <c r="C557" s="7">
        <f>('Price data'!D558-'Price data'!D559)/'Price data'!D559</f>
        <v>1.7621145374449386E-2</v>
      </c>
      <c r="D557" s="7">
        <f>('Price data'!E558-'Price data'!E559)/'Price data'!E559</f>
        <v>-1.0714285714285711E-2</v>
      </c>
      <c r="E557" s="7">
        <f>('Price data'!F558-'Price data'!F559)/'Price data'!F559</f>
        <v>1.5037593984962242E-2</v>
      </c>
      <c r="F557" s="7">
        <f>('Price data'!G558-'Price data'!G559)/'Price data'!G559</f>
        <v>2.8571428571428477E-2</v>
      </c>
      <c r="G557" s="7">
        <f>('Price data'!H558-'Price data'!H559)/'Price data'!H559</f>
        <v>3.255813953488372E-2</v>
      </c>
      <c r="H557" s="7">
        <f>('Price data'!I558-'Price data'!I559)/'Price data'!I559</f>
        <v>1.6071428571428632E-2</v>
      </c>
      <c r="I557" s="7">
        <f>('Price data'!J558-'Price data'!J559)/'Price data'!J559</f>
        <v>-4.9999999999998613E-3</v>
      </c>
      <c r="J557" s="7">
        <f>('Price data'!K558-'Price data'!K559)/'Price data'!K559</f>
        <v>1.8656716417911551E-3</v>
      </c>
      <c r="K557" s="7">
        <f>('Price data'!L558-'Price data'!L559)/'Price data'!L559</f>
        <v>-2.7958993476235017E-3</v>
      </c>
      <c r="L557" s="7">
        <f>('Price data'!O558-'Price data'!O559)/'Price data'!O559</f>
        <v>7.0073283592002201E-3</v>
      </c>
      <c r="M557" s="7">
        <f>'Price data'!P558/100</f>
        <v>2.8799999999999999E-2</v>
      </c>
    </row>
    <row r="558" spans="1:13" x14ac:dyDescent="0.25">
      <c r="A558" s="1">
        <v>43885</v>
      </c>
      <c r="B558" s="7">
        <f>('Price data'!C559-'Price data'!C560)/'Price data'!C560</f>
        <v>-6.8767908309455686E-2</v>
      </c>
      <c r="C558" s="7">
        <f>('Price data'!D559-'Price data'!D560)/'Price data'!D560</f>
        <v>-3.6093418259023492E-2</v>
      </c>
      <c r="D558" s="7">
        <f>('Price data'!E559-'Price data'!E560)/'Price data'!E560</f>
        <v>-2.4390243902439088E-2</v>
      </c>
      <c r="E558" s="7">
        <f>('Price data'!F559-'Price data'!F560)/'Price data'!F560</f>
        <v>-1.9354838709677507E-2</v>
      </c>
      <c r="F558" s="7">
        <f>('Price data'!G559-'Price data'!G560)/'Price data'!G560</f>
        <v>-4.0219378427787708E-2</v>
      </c>
      <c r="G558" s="7">
        <f>('Price data'!H559-'Price data'!H560)/'Price data'!H560</f>
        <v>-6.9264069264069264E-2</v>
      </c>
      <c r="H558" s="7">
        <f>('Price data'!I559-'Price data'!I560)/'Price data'!I560</f>
        <v>-4.273504273504275E-2</v>
      </c>
      <c r="I558" s="7">
        <f>('Price data'!J559-'Price data'!J560)/'Price data'!J560</f>
        <v>-6.9767441860465143E-2</v>
      </c>
      <c r="J558" s="7">
        <f>('Price data'!K559-'Price data'!K560)/'Price data'!K560</f>
        <v>-7.4074074074074823E-3</v>
      </c>
      <c r="K558" s="7">
        <f>('Price data'!L559-'Price data'!L560)/'Price data'!L560</f>
        <v>-2.3657870791628694E-2</v>
      </c>
      <c r="L558" s="7">
        <f>('Price data'!O559-'Price data'!O560)/'Price data'!O560</f>
        <v>-3.1883312435027705E-2</v>
      </c>
      <c r="M558" s="7">
        <f>'Price data'!P559/100</f>
        <v>2.9559999999999999E-2</v>
      </c>
    </row>
    <row r="559" spans="1:13" x14ac:dyDescent="0.25">
      <c r="A559" s="1">
        <v>43882</v>
      </c>
      <c r="B559" s="7">
        <f>('Price data'!C560-'Price data'!C561)/'Price data'!C561</f>
        <v>-8.522727272727168E-3</v>
      </c>
      <c r="C559" s="7">
        <f>('Price data'!D560-'Price data'!D561)/'Price data'!D561</f>
        <v>-8.4210526315789055E-3</v>
      </c>
      <c r="D559" s="7">
        <f>('Price data'!E560-'Price data'!E561)/'Price data'!E561</f>
        <v>-9.205983889528202E-3</v>
      </c>
      <c r="E559" s="7">
        <f>('Price data'!F560-'Price data'!F561)/'Price data'!F561</f>
        <v>1.973684210526325E-2</v>
      </c>
      <c r="F559" s="7">
        <f>('Price data'!G560-'Price data'!G561)/'Price data'!G561</f>
        <v>-1.9713261648745772E-2</v>
      </c>
      <c r="G559" s="7">
        <f>('Price data'!H560-'Price data'!H561)/'Price data'!H561</f>
        <v>-1.7021276595744681E-2</v>
      </c>
      <c r="H559" s="7">
        <f>('Price data'!I560-'Price data'!I561)/'Price data'!I561</f>
        <v>1.7391304347826094E-2</v>
      </c>
      <c r="I559" s="7">
        <f>('Price data'!J560-'Price data'!J561)/'Price data'!J561</f>
        <v>-1.3761467889908226E-2</v>
      </c>
      <c r="J559" s="7">
        <f>('Price data'!K560-'Price data'!K561)/'Price data'!K561</f>
        <v>-9.1743119266054479E-3</v>
      </c>
      <c r="K559" s="7">
        <f>('Price data'!L560-'Price data'!L561)/'Price data'!L561</f>
        <v>-9.0909090909096406E-4</v>
      </c>
      <c r="L559" s="7">
        <f>('Price data'!O560-'Price data'!O561)/'Price data'!O561</f>
        <v>-5.3723897540852161E-3</v>
      </c>
      <c r="M559" s="7">
        <f>'Price data'!P560/100</f>
        <v>2.8769999999999997E-2</v>
      </c>
    </row>
    <row r="560" spans="1:13" x14ac:dyDescent="0.25">
      <c r="A560" s="1">
        <v>43881</v>
      </c>
      <c r="B560" s="7">
        <f>('Price data'!C561-'Price data'!C562)/'Price data'!C562</f>
        <v>0</v>
      </c>
      <c r="C560" s="7">
        <f>('Price data'!D561-'Price data'!D562)/'Price data'!D562</f>
        <v>2.1505376344086176E-2</v>
      </c>
      <c r="D560" s="7">
        <f>('Price data'!E561-'Price data'!E562)/'Price data'!E562</f>
        <v>1.0465116279069764E-2</v>
      </c>
      <c r="E560" s="7">
        <f>('Price data'!F561-'Price data'!F562)/'Price data'!F562</f>
        <v>0</v>
      </c>
      <c r="F560" s="7">
        <f>('Price data'!G561-'Price data'!G562)/'Price data'!G562</f>
        <v>1.7953321364454317E-3</v>
      </c>
      <c r="G560" s="7">
        <f>('Price data'!H561-'Price data'!H562)/'Price data'!H562</f>
        <v>-6.3424947145877377E-3</v>
      </c>
      <c r="H560" s="7">
        <f>('Price data'!I561-'Price data'!I562)/'Price data'!I562</f>
        <v>1.9503546099290735E-2</v>
      </c>
      <c r="I560" s="7">
        <f>('Price data'!J561-'Price data'!J562)/'Price data'!J562</f>
        <v>4.3062200956937698E-2</v>
      </c>
      <c r="J560" s="7">
        <f>('Price data'!K561-'Price data'!K562)/'Price data'!K562</f>
        <v>7.3937153419591662E-3</v>
      </c>
      <c r="K560" s="7">
        <f>('Price data'!L561-'Price data'!L562)/'Price data'!L562</f>
        <v>4.7619047619047693E-2</v>
      </c>
      <c r="L560" s="7">
        <f>('Price data'!O561-'Price data'!O562)/'Price data'!O562</f>
        <v>1.0088720444463592E-2</v>
      </c>
      <c r="M560" s="7">
        <f>'Price data'!P561/100</f>
        <v>2.8389999999999999E-2</v>
      </c>
    </row>
    <row r="561" spans="1:13" x14ac:dyDescent="0.25">
      <c r="A561" s="1">
        <v>43880</v>
      </c>
      <c r="B561" s="7">
        <f>('Price data'!C562-'Price data'!C563)/'Price data'!C563</f>
        <v>2.8490028490028136E-3</v>
      </c>
      <c r="C561" s="7">
        <f>('Price data'!D562-'Price data'!D563)/'Price data'!D563</f>
        <v>-2.1459227467812989E-3</v>
      </c>
      <c r="D561" s="7">
        <f>('Price data'!E562-'Price data'!E563)/'Price data'!E563</f>
        <v>0</v>
      </c>
      <c r="E561" s="7">
        <f>('Price data'!F562-'Price data'!F563)/'Price data'!F563</f>
        <v>8.5308056872036523E-3</v>
      </c>
      <c r="F561" s="7">
        <f>('Price data'!G562-'Price data'!G563)/'Price data'!G563</f>
        <v>-5.3571428571426959E-3</v>
      </c>
      <c r="G561" s="7">
        <f>('Price data'!H562-'Price data'!H563)/'Price data'!H563</f>
        <v>-2.1097046413502108E-3</v>
      </c>
      <c r="H561" s="7">
        <f>('Price data'!I562-'Price data'!I563)/'Price data'!I563</f>
        <v>5.3475935828876759E-3</v>
      </c>
      <c r="I561" s="7">
        <f>('Price data'!J562-'Price data'!J563)/'Price data'!J563</f>
        <v>9.6618357487923724E-3</v>
      </c>
      <c r="J561" s="7">
        <f>('Price data'!K562-'Price data'!K563)/'Price data'!K563</f>
        <v>1.8518518518519612E-3</v>
      </c>
      <c r="K561" s="7">
        <f>('Price data'!L562-'Price data'!L563)/'Price data'!L563</f>
        <v>4.7846889952152874E-3</v>
      </c>
      <c r="L561" s="7">
        <f>('Price data'!O562-'Price data'!O563)/'Price data'!O563</f>
        <v>8.9446402207067448E-4</v>
      </c>
      <c r="M561" s="7">
        <f>'Price data'!P562/100</f>
        <v>2.8500000000000001E-2</v>
      </c>
    </row>
    <row r="562" spans="1:13" x14ac:dyDescent="0.25">
      <c r="A562" s="1">
        <v>43879</v>
      </c>
      <c r="B562" s="7">
        <f>('Price data'!C563-'Price data'!C564)/'Price data'!C564</f>
        <v>-5.6657223796033294E-3</v>
      </c>
      <c r="C562" s="7">
        <f>('Price data'!D563-'Price data'!D564)/'Price data'!D564</f>
        <v>-1.8947368421052602E-2</v>
      </c>
      <c r="D562" s="7">
        <f>('Price data'!E563-'Price data'!E564)/'Price data'!E564</f>
        <v>-8.0738177623990992E-3</v>
      </c>
      <c r="E562" s="7">
        <f>('Price data'!F563-'Price data'!F564)/'Price data'!F564</f>
        <v>-1.8604651162790666E-2</v>
      </c>
      <c r="F562" s="7">
        <f>('Price data'!G563-'Price data'!G564)/'Price data'!G564</f>
        <v>3.3210332103320778E-2</v>
      </c>
      <c r="G562" s="7">
        <f>('Price data'!H563-'Price data'!H564)/'Price data'!H564</f>
        <v>-4.2016806722689074E-3</v>
      </c>
      <c r="H562" s="7">
        <f>('Price data'!I563-'Price data'!I564)/'Price data'!I564</f>
        <v>-5.3191489361701884E-3</v>
      </c>
      <c r="I562" s="7">
        <f>('Price data'!J563-'Price data'!J564)/'Price data'!J564</f>
        <v>0</v>
      </c>
      <c r="J562" s="7">
        <f>('Price data'!K563-'Price data'!K564)/'Price data'!K564</f>
        <v>-5.5248618784530037E-3</v>
      </c>
      <c r="K562" s="7">
        <f>('Price data'!L563-'Price data'!L564)/'Price data'!L564</f>
        <v>-3.2407407407407399E-2</v>
      </c>
      <c r="L562" s="7">
        <f>('Price data'!O563-'Price data'!O564)/'Price data'!O564</f>
        <v>-7.3173080008986507E-3</v>
      </c>
      <c r="M562" s="7">
        <f>'Price data'!P563/100</f>
        <v>2.835E-2</v>
      </c>
    </row>
    <row r="563" spans="1:13" x14ac:dyDescent="0.25">
      <c r="A563" s="1">
        <v>43878</v>
      </c>
      <c r="B563" s="7">
        <f>('Price data'!C564-'Price data'!C565)/'Price data'!C565</f>
        <v>-8.4269662921351001E-3</v>
      </c>
      <c r="C563" s="7">
        <f>('Price data'!D564-'Price data'!D565)/'Price data'!D565</f>
        <v>2.1097046413505183E-3</v>
      </c>
      <c r="D563" s="7">
        <f>('Price data'!E564-'Price data'!E565)/'Price data'!E565</f>
        <v>-1.0273972602739614E-2</v>
      </c>
      <c r="E563" s="7">
        <f>('Price data'!F564-'Price data'!F565)/'Price data'!F565</f>
        <v>8.4427767354595239E-3</v>
      </c>
      <c r="F563" s="7">
        <f>('Price data'!G564-'Price data'!G565)/'Price data'!G565</f>
        <v>-5.5045871559633221E-3</v>
      </c>
      <c r="G563" s="7">
        <f>('Price data'!H564-'Price data'!H565)/'Price data'!H565</f>
        <v>2.1459227467811159E-2</v>
      </c>
      <c r="H563" s="7">
        <f>('Price data'!I564-'Price data'!I565)/'Price data'!I565</f>
        <v>-1.0526315789473766E-2</v>
      </c>
      <c r="I563" s="7">
        <f>('Price data'!J564-'Price data'!J565)/'Price data'!J565</f>
        <v>-4.8076923076923583E-3</v>
      </c>
      <c r="J563" s="7">
        <f>('Price data'!K564-'Price data'!K565)/'Price data'!K565</f>
        <v>1.8450184501843693E-3</v>
      </c>
      <c r="K563" s="7">
        <f>('Price data'!L564-'Price data'!L565)/'Price data'!L565</f>
        <v>-1.818181818181824E-2</v>
      </c>
      <c r="L563" s="7">
        <f>('Price data'!O564-'Price data'!O565)/'Price data'!O565</f>
        <v>-2.8588191370207089E-3</v>
      </c>
      <c r="M563" s="7">
        <f>'Price data'!P564/100</f>
        <v>2.8229999999999998E-2</v>
      </c>
    </row>
    <row r="564" spans="1:13" x14ac:dyDescent="0.25">
      <c r="A564" s="1">
        <v>43875</v>
      </c>
      <c r="B564" s="7">
        <f>('Price data'!C565-'Price data'!C566)/'Price data'!C566</f>
        <v>1.1363636363636603E-2</v>
      </c>
      <c r="C564" s="7">
        <f>('Price data'!D565-'Price data'!D566)/'Price data'!D566</f>
        <v>0</v>
      </c>
      <c r="D564" s="7">
        <f>('Price data'!E565-'Price data'!E566)/'Price data'!E566</f>
        <v>1.8604651162790604E-2</v>
      </c>
      <c r="E564" s="7">
        <f>('Price data'!F565-'Price data'!F566)/'Price data'!F566</f>
        <v>-2.8063610851261243E-3</v>
      </c>
      <c r="F564" s="7">
        <f>('Price data'!G565-'Price data'!G566)/'Price data'!G566</f>
        <v>3.6832412523020389E-3</v>
      </c>
      <c r="G564" s="7">
        <f>('Price data'!H565-'Price data'!H566)/'Price data'!H566</f>
        <v>3.0973451327433628E-2</v>
      </c>
      <c r="H564" s="7">
        <f>('Price data'!I565-'Price data'!I566)/'Price data'!I566</f>
        <v>-8.6956521739129169E-3</v>
      </c>
      <c r="I564" s="7">
        <f>('Price data'!J565-'Price data'!J566)/'Price data'!J566</f>
        <v>-1.4218009478672954E-2</v>
      </c>
      <c r="J564" s="7">
        <f>('Price data'!K565-'Price data'!K566)/'Price data'!K566</f>
        <v>-5.5045871559631487E-3</v>
      </c>
      <c r="K564" s="7">
        <f>('Price data'!L565-'Price data'!L566)/'Price data'!L566</f>
        <v>-2.1352313167259766E-2</v>
      </c>
      <c r="L564" s="7">
        <f>('Price data'!O565-'Price data'!O566)/'Price data'!O566</f>
        <v>-8.4200204638468158E-4</v>
      </c>
      <c r="M564" s="7">
        <f>'Price data'!P565/100</f>
        <v>2.9750000000000002E-2</v>
      </c>
    </row>
    <row r="565" spans="1:13" x14ac:dyDescent="0.25">
      <c r="A565" s="1">
        <v>43874</v>
      </c>
      <c r="B565" s="7">
        <f>('Price data'!C566-'Price data'!C567)/'Price data'!C567</f>
        <v>-1.1235955056180009E-2</v>
      </c>
      <c r="C565" s="7">
        <f>('Price data'!D566-'Price data'!D567)/'Price data'!D567</f>
        <v>-4.2016806722692656E-3</v>
      </c>
      <c r="D565" s="7">
        <f>('Price data'!E566-'Price data'!E567)/'Price data'!E567</f>
        <v>-5.7803468208090757E-3</v>
      </c>
      <c r="E565" s="7">
        <f>('Price data'!F566-'Price data'!F567)/'Price data'!F567</f>
        <v>-2.79850746268658E-3</v>
      </c>
      <c r="F565" s="7">
        <f>('Price data'!G566-'Price data'!G567)/'Price data'!G567</f>
        <v>3.6968576709796807E-3</v>
      </c>
      <c r="G565" s="7">
        <f>('Price data'!H566-'Price data'!H567)/'Price data'!H567</f>
        <v>-2.2075055187637969E-3</v>
      </c>
      <c r="H565" s="7">
        <f>('Price data'!I566-'Price data'!I567)/'Price data'!I567</f>
        <v>0</v>
      </c>
      <c r="I565" s="7">
        <f>('Price data'!J566-'Price data'!J567)/'Price data'!J567</f>
        <v>0</v>
      </c>
      <c r="J565" s="7">
        <f>('Price data'!K566-'Price data'!K567)/'Price data'!K567</f>
        <v>1.8382352941176355E-3</v>
      </c>
      <c r="K565" s="7">
        <f>('Price data'!L566-'Price data'!L567)/'Price data'!L567</f>
        <v>3.5714285714286416E-3</v>
      </c>
      <c r="L565" s="7">
        <f>('Price data'!O566-'Price data'!O567)/'Price data'!O567</f>
        <v>5.9721866734926531E-4</v>
      </c>
      <c r="M565" s="7">
        <f>'Price data'!P566/100</f>
        <v>3.0899999999999997E-2</v>
      </c>
    </row>
    <row r="566" spans="1:13" x14ac:dyDescent="0.25">
      <c r="A566" s="1">
        <v>43873</v>
      </c>
      <c r="B566" s="7">
        <f>('Price data'!C567-'Price data'!C568)/'Price data'!C568</f>
        <v>2.0057306590258013E-2</v>
      </c>
      <c r="C566" s="7">
        <f>('Price data'!D567-'Price data'!D568)/'Price data'!D568</f>
        <v>8.474576271186654E-3</v>
      </c>
      <c r="D566" s="7">
        <f>('Price data'!E567-'Price data'!E568)/'Price data'!E568</f>
        <v>3.4802784222735215E-3</v>
      </c>
      <c r="E566" s="7">
        <f>('Price data'!F567-'Price data'!F568)/'Price data'!F568</f>
        <v>0</v>
      </c>
      <c r="F566" s="7">
        <f>('Price data'!G567-'Price data'!G568)/'Price data'!G568</f>
        <v>9.3283582089552577E-3</v>
      </c>
      <c r="G566" s="7">
        <f>('Price data'!H567-'Price data'!H568)/'Price data'!H568</f>
        <v>2.2573363431151242E-2</v>
      </c>
      <c r="H566" s="7">
        <f>('Price data'!I567-'Price data'!I568)/'Price data'!I568</f>
        <v>-5.1903114186850974E-3</v>
      </c>
      <c r="I566" s="7">
        <f>('Price data'!J567-'Price data'!J568)/'Price data'!J568</f>
        <v>6.9979716024340763E-2</v>
      </c>
      <c r="J566" s="7">
        <f>('Price data'!K567-'Price data'!K568)/'Price data'!K568</f>
        <v>3.6900369003688596E-3</v>
      </c>
      <c r="K566" s="7">
        <f>('Price data'!L567-'Price data'!L568)/'Price data'!L568</f>
        <v>-1.2345679012345704E-2</v>
      </c>
      <c r="L566" s="7">
        <f>('Price data'!O567-'Price data'!O568)/'Price data'!O568</f>
        <v>3.2203879444081774E-3</v>
      </c>
      <c r="M566" s="7">
        <f>'Price data'!P567/100</f>
        <v>3.0270000000000002E-2</v>
      </c>
    </row>
    <row r="567" spans="1:13" x14ac:dyDescent="0.25">
      <c r="A567" s="1">
        <v>43872</v>
      </c>
      <c r="B567" s="7">
        <f>('Price data'!C568-'Price data'!C569)/'Price data'!C569</f>
        <v>-5.6980056980056272E-3</v>
      </c>
      <c r="C567" s="7">
        <f>('Price data'!D568-'Price data'!D569)/'Price data'!D569</f>
        <v>-3.0800821355236294E-2</v>
      </c>
      <c r="D567" s="7">
        <f>('Price data'!E568-'Price data'!E569)/'Price data'!E569</f>
        <v>0</v>
      </c>
      <c r="E567" s="7">
        <f>('Price data'!F568-'Price data'!F569)/'Price data'!F569</f>
        <v>-1.6513761467889645E-2</v>
      </c>
      <c r="F567" s="7">
        <f>('Price data'!G568-'Price data'!G569)/'Price data'!G569</f>
        <v>1.9011406844106335E-2</v>
      </c>
      <c r="G567" s="7">
        <f>('Price data'!H568-'Price data'!H569)/'Price data'!H569</f>
        <v>1.3729977116704805E-2</v>
      </c>
      <c r="H567" s="7">
        <f>('Price data'!I568-'Price data'!I569)/'Price data'!I569</f>
        <v>5.2173913043478022E-3</v>
      </c>
      <c r="I567" s="7">
        <f>('Price data'!J568-'Price data'!J569)/'Price data'!J569</f>
        <v>1.8595041322314126E-2</v>
      </c>
      <c r="J567" s="7">
        <f>('Price data'!K568-'Price data'!K569)/'Price data'!K569</f>
        <v>1.8484288354898217E-3</v>
      </c>
      <c r="K567" s="7">
        <f>('Price data'!L568-'Price data'!L569)/'Price data'!L569</f>
        <v>-2.6385224274406488E-3</v>
      </c>
      <c r="L567" s="7">
        <f>('Price data'!O568-'Price data'!O569)/'Price data'!O569</f>
        <v>4.2332362769008638E-3</v>
      </c>
      <c r="M567" s="7">
        <f>'Price data'!P568/100</f>
        <v>3.0720000000000001E-2</v>
      </c>
    </row>
    <row r="568" spans="1:13" x14ac:dyDescent="0.25">
      <c r="A568" s="1">
        <v>43871</v>
      </c>
      <c r="B568" s="7">
        <f>('Price data'!C569-'Price data'!C570)/'Price data'!C570</f>
        <v>-8.4745762711865239E-3</v>
      </c>
      <c r="C568" s="7">
        <f>('Price data'!D569-'Price data'!D570)/'Price data'!D570</f>
        <v>0</v>
      </c>
      <c r="D568" s="7">
        <f>('Price data'!E569-'Price data'!E570)/'Price data'!E570</f>
        <v>-9.195402298850474E-3</v>
      </c>
      <c r="E568" s="7">
        <f>('Price data'!F569-'Price data'!F570)/'Price data'!F570</f>
        <v>-1.0889292196007479E-2</v>
      </c>
      <c r="F568" s="7">
        <f>('Price data'!G569-'Price data'!G570)/'Price data'!G570</f>
        <v>-1.3133208255159332E-2</v>
      </c>
      <c r="G568" s="7">
        <f>('Price data'!H569-'Price data'!H570)/'Price data'!H570</f>
        <v>-1.3544018058690745E-2</v>
      </c>
      <c r="H568" s="7">
        <f>('Price data'!I569-'Price data'!I570)/'Price data'!I570</f>
        <v>-3.846153846153845E-2</v>
      </c>
      <c r="I568" s="7">
        <f>('Price data'!J569-'Price data'!J570)/'Price data'!J570</f>
        <v>-2.3208879919273586E-2</v>
      </c>
      <c r="J568" s="7">
        <f>('Price data'!K569-'Price data'!K570)/'Price data'!K570</f>
        <v>0</v>
      </c>
      <c r="K568" s="7">
        <f>('Price data'!L569-'Price data'!L570)/'Price data'!L570</f>
        <v>-6.11888111888106E-3</v>
      </c>
      <c r="L568" s="7">
        <f>('Price data'!O569-'Price data'!O570)/'Price data'!O570</f>
        <v>-1.0651076268934341E-2</v>
      </c>
      <c r="M568" s="7">
        <f>'Price data'!P569/100</f>
        <v>3.0750000000000003E-2</v>
      </c>
    </row>
    <row r="569" spans="1:13" x14ac:dyDescent="0.25">
      <c r="A569" s="1">
        <v>43868</v>
      </c>
      <c r="B569" s="7">
        <f>('Price data'!C570-'Price data'!C571)/'Price data'!C571</f>
        <v>0</v>
      </c>
      <c r="C569" s="7">
        <f>('Price data'!D570-'Price data'!D571)/'Price data'!D571</f>
        <v>-3.3730158730158624E-2</v>
      </c>
      <c r="D569" s="7">
        <f>('Price data'!E570-'Price data'!E571)/'Price data'!E571</f>
        <v>2.3041474654377624E-3</v>
      </c>
      <c r="E569" s="7">
        <f>('Price data'!F570-'Price data'!F571)/'Price data'!F571</f>
        <v>2.5116279069767385E-2</v>
      </c>
      <c r="F569" s="7">
        <f>('Price data'!G570-'Price data'!G571)/'Price data'!G571</f>
        <v>-5.5970149253731548E-3</v>
      </c>
      <c r="G569" s="7">
        <f>('Price data'!H570-'Price data'!H571)/'Price data'!H571</f>
        <v>-8.948545861297539E-3</v>
      </c>
      <c r="H569" s="7">
        <f>('Price data'!I570-'Price data'!I571)/'Price data'!I571</f>
        <v>2.397260273972596E-2</v>
      </c>
      <c r="I569" s="7">
        <f>('Price data'!J570-'Price data'!J571)/'Price data'!J571</f>
        <v>-1.3930348258706461E-2</v>
      </c>
      <c r="J569" s="7">
        <f>('Price data'!K570-'Price data'!K571)/'Price data'!K571</f>
        <v>2.0754716981132192E-2</v>
      </c>
      <c r="K569" s="7">
        <f>('Price data'!L570-'Price data'!L571)/'Price data'!L571</f>
        <v>0</v>
      </c>
      <c r="L569" s="7">
        <f>('Price data'!O570-'Price data'!O571)/'Price data'!O571</f>
        <v>2.3547211626569315E-3</v>
      </c>
      <c r="M569" s="7">
        <f>'Price data'!P570/100</f>
        <v>3.0459999999999997E-2</v>
      </c>
    </row>
    <row r="570" spans="1:13" x14ac:dyDescent="0.25">
      <c r="A570" s="1">
        <v>43867</v>
      </c>
      <c r="B570" s="7">
        <f>('Price data'!C571-'Price data'!C572)/'Price data'!C572</f>
        <v>4.4247787610619302E-2</v>
      </c>
      <c r="C570" s="7">
        <f>('Price data'!D571-'Price data'!D572)/'Price data'!D572</f>
        <v>3.0674846625766906E-2</v>
      </c>
      <c r="D570" s="7">
        <f>('Price data'!E571-'Price data'!E572)/'Price data'!E572</f>
        <v>9.3023255813953574E-3</v>
      </c>
      <c r="E570" s="7">
        <f>('Price data'!F571-'Price data'!F572)/'Price data'!F572</f>
        <v>8.4427767354595239E-3</v>
      </c>
      <c r="F570" s="7">
        <f>('Price data'!G571-'Price data'!G572)/'Price data'!G572</f>
        <v>3.0769230769230681E-2</v>
      </c>
      <c r="G570" s="7">
        <f>('Price data'!H571-'Price data'!H572)/'Price data'!H572</f>
        <v>2.7586206896551724E-2</v>
      </c>
      <c r="H570" s="7">
        <f>('Price data'!I571-'Price data'!I572)/'Price data'!I572</f>
        <v>2.8169014084507133E-2</v>
      </c>
      <c r="I570" s="7">
        <f>('Price data'!J571-'Price data'!J572)/'Price data'!J572</f>
        <v>5.0156739811912231E-2</v>
      </c>
      <c r="J570" s="7">
        <f>('Price data'!K571-'Price data'!K572)/'Price data'!K572</f>
        <v>-1.8518518518518524E-2</v>
      </c>
      <c r="K570" s="7">
        <f>('Price data'!L571-'Price data'!L572)/'Price data'!L572</f>
        <v>-8.7336244541489998E-4</v>
      </c>
      <c r="L570" s="7">
        <f>('Price data'!O571-'Price data'!O572)/'Price data'!O572</f>
        <v>1.364063461891544E-2</v>
      </c>
      <c r="M570" s="7">
        <f>'Price data'!P571/100</f>
        <v>3.0130000000000001E-2</v>
      </c>
    </row>
    <row r="571" spans="1:13" x14ac:dyDescent="0.25">
      <c r="A571" s="1">
        <v>43866</v>
      </c>
      <c r="B571" s="7">
        <f>('Price data'!C572-'Price data'!C573)/'Price data'!C573</f>
        <v>-2.9411764705878068E-3</v>
      </c>
      <c r="C571" s="7">
        <f>('Price data'!D572-'Price data'!D573)/'Price data'!D573</f>
        <v>-6.0975609756097875E-3</v>
      </c>
      <c r="D571" s="7">
        <f>('Price data'!E572-'Price data'!E573)/'Price data'!E573</f>
        <v>3.5005834305718354E-3</v>
      </c>
      <c r="E571" s="7">
        <f>('Price data'!F572-'Price data'!F573)/'Price data'!F573</f>
        <v>1.5238095238095427E-2</v>
      </c>
      <c r="F571" s="7">
        <f>('Price data'!G572-'Price data'!G573)/'Price data'!G573</f>
        <v>3.8610038610040719E-3</v>
      </c>
      <c r="G571" s="7">
        <f>('Price data'!H572-'Price data'!H573)/'Price data'!H573</f>
        <v>0</v>
      </c>
      <c r="H571" s="7">
        <f>('Price data'!I572-'Price data'!I573)/'Price data'!I573</f>
        <v>1.974865350089762E-2</v>
      </c>
      <c r="I571" s="7">
        <f>('Price data'!J572-'Price data'!J573)/'Price data'!J573</f>
        <v>7.3684210526315753E-3</v>
      </c>
      <c r="J571" s="7">
        <f>('Price data'!K572-'Price data'!K573)/'Price data'!K573</f>
        <v>-1.8181818181818302E-2</v>
      </c>
      <c r="K571" s="7">
        <f>('Price data'!L572-'Price data'!L573)/'Price data'!L573</f>
        <v>-2.6132404181184823E-3</v>
      </c>
      <c r="L571" s="7">
        <f>('Price data'!O572-'Price data'!O573)/'Price data'!O573</f>
        <v>-3.4227039361095948E-3</v>
      </c>
      <c r="M571" s="7">
        <f>'Price data'!P572/100</f>
        <v>3.0679999999999999E-2</v>
      </c>
    </row>
    <row r="572" spans="1:13" x14ac:dyDescent="0.25">
      <c r="A572" s="1">
        <v>43865</v>
      </c>
      <c r="B572" s="7">
        <f>('Price data'!C573-'Price data'!C574)/'Price data'!C574</f>
        <v>-2.9325513196482534E-3</v>
      </c>
      <c r="C572" s="7">
        <f>('Price data'!D573-'Price data'!D574)/'Price data'!D574</f>
        <v>2.036659877800336E-3</v>
      </c>
      <c r="D572" s="7">
        <f>('Price data'!E573-'Price data'!E574)/'Price data'!E574</f>
        <v>5.8685446009389027E-3</v>
      </c>
      <c r="E572" s="7">
        <f>('Price data'!F573-'Price data'!F574)/'Price data'!F574</f>
        <v>-3.0470914127423792E-2</v>
      </c>
      <c r="F572" s="7">
        <f>('Price data'!G573-'Price data'!G574)/'Price data'!G574</f>
        <v>5.8252427184464252E-3</v>
      </c>
      <c r="G572" s="7">
        <f>('Price data'!H573-'Price data'!H574)/'Price data'!H574</f>
        <v>1.3986013986013986E-2</v>
      </c>
      <c r="H572" s="7">
        <f>('Price data'!I573-'Price data'!I574)/'Price data'!I574</f>
        <v>1.7985611510792183E-3</v>
      </c>
      <c r="I572" s="7">
        <f>('Price data'!J573-'Price data'!J574)/'Price data'!J574</f>
        <v>-4.9049049049049026E-2</v>
      </c>
      <c r="J572" s="7">
        <f>('Price data'!K573-'Price data'!K574)/'Price data'!K574</f>
        <v>-1.7857142857142631E-2</v>
      </c>
      <c r="K572" s="7">
        <f>('Price data'!L573-'Price data'!L574)/'Price data'!L574</f>
        <v>0</v>
      </c>
      <c r="L572" s="7">
        <f>('Price data'!O573-'Price data'!O574)/'Price data'!O574</f>
        <v>1.0235524813067484E-3</v>
      </c>
      <c r="M572" s="7">
        <f>'Price data'!P573/100</f>
        <v>3.1280000000000002E-2</v>
      </c>
    </row>
    <row r="573" spans="1:13" x14ac:dyDescent="0.25">
      <c r="A573" s="1">
        <v>43864</v>
      </c>
      <c r="B573" s="7">
        <f>('Price data'!C574-'Price data'!C575)/'Price data'!C575</f>
        <v>-3.6723163841808015E-2</v>
      </c>
      <c r="C573" s="7">
        <f>('Price data'!D574-'Price data'!D575)/'Price data'!D575</f>
        <v>1.867219917012445E-2</v>
      </c>
      <c r="D573" s="7">
        <f>('Price data'!E574-'Price data'!E575)/'Price data'!E575</f>
        <v>-2.6285714285714218E-2</v>
      </c>
      <c r="E573" s="7">
        <f>('Price data'!F574-'Price data'!F575)/'Price data'!F575</f>
        <v>-1.8433179723502963E-3</v>
      </c>
      <c r="F573" s="7">
        <f>('Price data'!G574-'Price data'!G575)/'Price data'!G575</f>
        <v>-9.6153846153846489E-3</v>
      </c>
      <c r="G573" s="7">
        <f>('Price data'!H574-'Price data'!H575)/'Price data'!H575</f>
        <v>-6.9444444444444441E-3</v>
      </c>
      <c r="H573" s="7">
        <f>('Price data'!I574-'Price data'!I575)/'Price data'!I575</f>
        <v>-5.442176870748304E-2</v>
      </c>
      <c r="I573" s="7">
        <f>('Price data'!J574-'Price data'!J575)/'Price data'!J575</f>
        <v>-4.8571428571428502E-2</v>
      </c>
      <c r="J573" s="7">
        <f>('Price data'!K574-'Price data'!K575)/'Price data'!K575</f>
        <v>1.6333938294010787E-2</v>
      </c>
      <c r="K573" s="7">
        <f>('Price data'!L574-'Price data'!L575)/'Price data'!L575</f>
        <v>0</v>
      </c>
      <c r="L573" s="7">
        <f>('Price data'!O574-'Price data'!O575)/'Price data'!O575</f>
        <v>-9.0538318635092329E-3</v>
      </c>
      <c r="M573" s="7">
        <f>'Price data'!P574/100</f>
        <v>3.3279999999999997E-2</v>
      </c>
    </row>
    <row r="574" spans="1:13" x14ac:dyDescent="0.25">
      <c r="A574" s="1">
        <v>43861</v>
      </c>
      <c r="B574" s="7">
        <f>('Price data'!C575-'Price data'!C576)/'Price data'!C576</f>
        <v>-4.3243243243243246E-2</v>
      </c>
      <c r="C574" s="7">
        <f>('Price data'!D575-'Price data'!D576)/'Price data'!D576</f>
        <v>-4.7430830039525466E-2</v>
      </c>
      <c r="D574" s="7">
        <f>('Price data'!E575-'Price data'!E576)/'Price data'!E576</f>
        <v>1.1441647597253879E-3</v>
      </c>
      <c r="E574" s="7">
        <f>('Price data'!F575-'Price data'!F576)/'Price data'!F576</f>
        <v>-6.9468267581474979E-2</v>
      </c>
      <c r="F574" s="7">
        <f>('Price data'!G575-'Price data'!G576)/'Price data'!G576</f>
        <v>-4.9360146252285006E-2</v>
      </c>
      <c r="G574" s="7">
        <f>('Price data'!H575-'Price data'!H576)/'Price data'!H576</f>
        <v>-5.6768558951965066E-2</v>
      </c>
      <c r="H574" s="7">
        <f>('Price data'!I575-'Price data'!I576)/'Price data'!I576</f>
        <v>-6.8145800316957217E-2</v>
      </c>
      <c r="I574" s="7">
        <f>('Price data'!J575-'Price data'!J576)/'Price data'!J576</f>
        <v>-5.4054054054054106E-2</v>
      </c>
      <c r="J574" s="7">
        <f>('Price data'!K575-'Price data'!K576)/'Price data'!K576</f>
        <v>0</v>
      </c>
      <c r="K574" s="7">
        <f>('Price data'!L575-'Price data'!L576)/'Price data'!L576</f>
        <v>-8.7032201914713698E-4</v>
      </c>
      <c r="L574" s="7">
        <f>('Price data'!O575-'Price data'!O576)/'Price data'!O576</f>
        <v>-2.3927134788136514E-2</v>
      </c>
      <c r="M574" s="7">
        <f>'Price data'!P575/100</f>
        <v>3.1570000000000001E-2</v>
      </c>
    </row>
    <row r="575" spans="1:13" x14ac:dyDescent="0.25">
      <c r="A575" s="1">
        <v>43860</v>
      </c>
      <c r="B575" s="7">
        <f>('Price data'!C576-'Price data'!C577)/'Price data'!C577</f>
        <v>-4.145077720207254E-2</v>
      </c>
      <c r="C575" s="7">
        <f>('Price data'!D576-'Price data'!D577)/'Price data'!D577</f>
        <v>-3.8022813688213086E-2</v>
      </c>
      <c r="D575" s="7">
        <f>('Price data'!E576-'Price data'!E577)/'Price data'!E577</f>
        <v>-2.2371364653243818E-2</v>
      </c>
      <c r="E575" s="7">
        <f>('Price data'!F576-'Price data'!F577)/'Price data'!F577</f>
        <v>-3.8746908491343851E-2</v>
      </c>
      <c r="F575" s="7">
        <f>('Price data'!G576-'Price data'!G577)/'Price data'!G577</f>
        <v>-3.1858407079646135E-2</v>
      </c>
      <c r="G575" s="7">
        <f>('Price data'!H576-'Price data'!H577)/'Price data'!H577</f>
        <v>-5.3719008264462811E-2</v>
      </c>
      <c r="H575" s="7">
        <f>('Price data'!I576-'Price data'!I577)/'Price data'!I577</f>
        <v>-5.8208955223880664E-2</v>
      </c>
      <c r="I575" s="7">
        <f>('Price data'!J576-'Price data'!J577)/'Price data'!J577</f>
        <v>0</v>
      </c>
      <c r="J575" s="7">
        <f>('Price data'!K576-'Price data'!K577)/'Price data'!K577</f>
        <v>-1.6071428571428473E-2</v>
      </c>
      <c r="K575" s="7">
        <f>('Price data'!L576-'Price data'!L577)/'Price data'!L577</f>
        <v>0</v>
      </c>
      <c r="L575" s="7">
        <f>('Price data'!O576-'Price data'!O577)/'Price data'!O577</f>
        <v>-3.2154600286446247E-2</v>
      </c>
      <c r="M575" s="7">
        <f>'Price data'!P576/100</f>
        <v>3.1440000000000003E-2</v>
      </c>
    </row>
    <row r="576" spans="1:13" x14ac:dyDescent="0.25">
      <c r="A576" s="1">
        <v>43852</v>
      </c>
      <c r="B576" s="7">
        <f>('Price data'!C577-'Price data'!C578)/'Price data'!C578</f>
        <v>2.5974025974029127E-3</v>
      </c>
      <c r="C576" s="7">
        <f>('Price data'!D577-'Price data'!D578)/'Price data'!D578</f>
        <v>1.7408123791102605E-2</v>
      </c>
      <c r="D576" s="7">
        <f>('Price data'!E577-'Price data'!E578)/'Price data'!E578</f>
        <v>2.1714285714285696E-2</v>
      </c>
      <c r="E576" s="7">
        <f>('Price data'!F577-'Price data'!F578)/'Price data'!F578</f>
        <v>2.479338842975218E-3</v>
      </c>
      <c r="F576" s="7">
        <f>('Price data'!G577-'Price data'!G578)/'Price data'!G578</f>
        <v>1.8018018018018084E-2</v>
      </c>
      <c r="G576" s="7">
        <f>('Price data'!H577-'Price data'!H578)/'Price data'!H578</f>
        <v>6.2370062370062374E-3</v>
      </c>
      <c r="H576" s="7">
        <f>('Price data'!I577-'Price data'!I578)/'Price data'!I578</f>
        <v>1.6691957511380955E-2</v>
      </c>
      <c r="I576" s="7">
        <f>('Price data'!J577-'Price data'!J578)/'Price data'!J578</f>
        <v>1.8348623853211028E-2</v>
      </c>
      <c r="J576" s="7">
        <f>('Price data'!K577-'Price data'!K578)/'Price data'!K578</f>
        <v>0</v>
      </c>
      <c r="K576" s="7">
        <f>('Price data'!L577-'Price data'!L578)/'Price data'!L578</f>
        <v>0</v>
      </c>
      <c r="L576" s="7">
        <f>('Price data'!O577-'Price data'!O578)/'Price data'!O578</f>
        <v>5.1603353711082373E-3</v>
      </c>
      <c r="M576" s="7">
        <f>'Price data'!P577/100</f>
        <v>3.1110000000000002E-2</v>
      </c>
    </row>
    <row r="577" spans="1:13" x14ac:dyDescent="0.25">
      <c r="A577" s="1">
        <v>43851</v>
      </c>
      <c r="B577" s="7">
        <f>('Price data'!C578-'Price data'!C579)/'Price data'!C579</f>
        <v>0</v>
      </c>
      <c r="C577" s="7">
        <f>('Price data'!D578-'Price data'!D579)/'Price data'!D579</f>
        <v>1.3725490196078305E-2</v>
      </c>
      <c r="D577" s="7">
        <f>('Price data'!E578-'Price data'!E579)/'Price data'!E579</f>
        <v>1.7441860465116199E-2</v>
      </c>
      <c r="E577" s="7">
        <f>('Price data'!F578-'Price data'!F579)/'Price data'!F579</f>
        <v>1.6806722689075446E-2</v>
      </c>
      <c r="F577" s="7">
        <f>('Price data'!G578-'Price data'!G579)/'Price data'!G579</f>
        <v>-3.3101045296167364E-2</v>
      </c>
      <c r="G577" s="7">
        <f>('Price data'!H578-'Price data'!H579)/'Price data'!H579</f>
        <v>2.9978586723768737E-2</v>
      </c>
      <c r="H577" s="7">
        <f>('Price data'!I578-'Price data'!I579)/'Price data'!I579</f>
        <v>7.6452599388379238E-3</v>
      </c>
      <c r="I577" s="7">
        <f>('Price data'!J578-'Price data'!J579)/'Price data'!J579</f>
        <v>1.8691588785046748E-2</v>
      </c>
      <c r="J577" s="7">
        <f>('Price data'!K578-'Price data'!K579)/'Price data'!K579</f>
        <v>0</v>
      </c>
      <c r="K577" s="7">
        <f>('Price data'!L578-'Price data'!L579)/'Price data'!L579</f>
        <v>0</v>
      </c>
      <c r="L577" s="7">
        <f>('Price data'!O578-'Price data'!O579)/'Price data'!O579</f>
        <v>7.9090156647558408E-3</v>
      </c>
      <c r="M577" s="7">
        <f>'Price data'!P578/100</f>
        <v>3.0720000000000001E-2</v>
      </c>
    </row>
    <row r="578" spans="1:13" x14ac:dyDescent="0.25">
      <c r="A578" s="1">
        <v>43850</v>
      </c>
      <c r="B578" s="7">
        <f>('Price data'!C579-'Price data'!C580)/'Price data'!C580</f>
        <v>0</v>
      </c>
      <c r="C578" s="7">
        <f>('Price data'!D579-'Price data'!D580)/'Price data'!D580</f>
        <v>2.0000000000000146E-2</v>
      </c>
      <c r="D578" s="7">
        <f>('Price data'!E579-'Price data'!E580)/'Price data'!E580</f>
        <v>0</v>
      </c>
      <c r="E578" s="7">
        <f>('Price data'!F579-'Price data'!F580)/'Price data'!F580</f>
        <v>3.3726812816190078E-3</v>
      </c>
      <c r="F578" s="7">
        <f>('Price data'!G579-'Price data'!G580)/'Price data'!G580</f>
        <v>-3.4722222222220581E-3</v>
      </c>
      <c r="G578" s="7">
        <f>('Price data'!H579-'Price data'!H580)/'Price data'!H580</f>
        <v>-2.136752136752137E-3</v>
      </c>
      <c r="H578" s="7">
        <f>('Price data'!I579-'Price data'!I580)/'Price data'!I580</f>
        <v>-7.5872534142640393E-3</v>
      </c>
      <c r="I578" s="7">
        <f>('Price data'!J579-'Price data'!J580)/'Price data'!J580</f>
        <v>-9.2592592592591807E-3</v>
      </c>
      <c r="J578" s="7">
        <f>('Price data'!K579-'Price data'!K580)/'Price data'!K580</f>
        <v>0</v>
      </c>
      <c r="K578" s="7">
        <f>('Price data'!L579-'Price data'!L580)/'Price data'!L580</f>
        <v>0</v>
      </c>
      <c r="L578" s="7">
        <f>('Price data'!O579-'Price data'!O580)/'Price data'!O580</f>
        <v>-3.3709242461391775E-4</v>
      </c>
      <c r="M578" s="7">
        <f>'Price data'!P579/100</f>
        <v>2.9440000000000001E-2</v>
      </c>
    </row>
    <row r="579" spans="1:13" x14ac:dyDescent="0.25">
      <c r="A579" s="1">
        <v>43847</v>
      </c>
      <c r="B579" s="7">
        <f>('Price data'!C580-'Price data'!C581)/'Price data'!C581</f>
        <v>7.8534031413609838E-3</v>
      </c>
      <c r="C579" s="7">
        <f>('Price data'!D580-'Price data'!D581)/'Price data'!D581</f>
        <v>-1.1857707509881367E-2</v>
      </c>
      <c r="D579" s="7">
        <f>('Price data'!E580-'Price data'!E581)/'Price data'!E581</f>
        <v>-1.1614401858304169E-3</v>
      </c>
      <c r="E579" s="7">
        <f>('Price data'!F580-'Price data'!F581)/'Price data'!F581</f>
        <v>3.3840947546534108E-3</v>
      </c>
      <c r="F579" s="7">
        <f>('Price data'!G580-'Price data'!G581)/'Price data'!G581</f>
        <v>-6.8965517241379561E-3</v>
      </c>
      <c r="G579" s="7">
        <f>('Price data'!H580-'Price data'!H581)/'Price data'!H581</f>
        <v>4.2918454935622317E-3</v>
      </c>
      <c r="H579" s="7">
        <f>('Price data'!I580-'Price data'!I581)/'Price data'!I581</f>
        <v>-1.5151515151515837E-3</v>
      </c>
      <c r="I579" s="7">
        <f>('Price data'!J580-'Price data'!J581)/'Price data'!J581</f>
        <v>-1.8181818181818202E-2</v>
      </c>
      <c r="J579" s="7">
        <f>('Price data'!K580-'Price data'!K581)/'Price data'!K581</f>
        <v>0</v>
      </c>
      <c r="K579" s="7">
        <f>('Price data'!L580-'Price data'!L581)/'Price data'!L581</f>
        <v>-8.6956521739121461E-4</v>
      </c>
      <c r="L579" s="7">
        <f>('Price data'!O580-'Price data'!O581)/'Price data'!O581</f>
        <v>4.7726083074176506E-3</v>
      </c>
      <c r="M579" s="7">
        <f>'Price data'!P580/100</f>
        <v>2.8459999999999999E-2</v>
      </c>
    </row>
    <row r="580" spans="1:13" x14ac:dyDescent="0.25">
      <c r="A580" s="1">
        <v>43846</v>
      </c>
      <c r="B580" s="7">
        <f>('Price data'!C581-'Price data'!C582)/'Price data'!C582</f>
        <v>3.804347826086945E-2</v>
      </c>
      <c r="C580" s="7">
        <f>('Price data'!D581-'Price data'!D582)/'Price data'!D582</f>
        <v>5.9642147117294131E-3</v>
      </c>
      <c r="D580" s="7">
        <f>('Price data'!E581-'Price data'!E582)/'Price data'!E582</f>
        <v>-2.3174971031287061E-3</v>
      </c>
      <c r="E580" s="7">
        <f>('Price data'!F581-'Price data'!F582)/'Price data'!F582</f>
        <v>3.3955857385397025E-3</v>
      </c>
      <c r="F580" s="7">
        <f>('Price data'!G581-'Price data'!G582)/'Price data'!G582</f>
        <v>1.7543859649122872E-2</v>
      </c>
      <c r="G580" s="7">
        <f>('Price data'!H581-'Price data'!H582)/'Price data'!H582</f>
        <v>1.7467248908296942E-2</v>
      </c>
      <c r="H580" s="7">
        <f>('Price data'!I581-'Price data'!I582)/'Price data'!I582</f>
        <v>1.5174506828528761E-3</v>
      </c>
      <c r="I580" s="7">
        <f>('Price data'!J581-'Price data'!J582)/'Price data'!J582</f>
        <v>9.1743119266054253E-3</v>
      </c>
      <c r="J580" s="7">
        <f>('Price data'!K581-'Price data'!K582)/'Price data'!K582</f>
        <v>1.8181818181817945E-2</v>
      </c>
      <c r="K580" s="7">
        <f>('Price data'!L581-'Price data'!L582)/'Price data'!L582</f>
        <v>0</v>
      </c>
      <c r="L580" s="7">
        <f>('Price data'!O581-'Price data'!O582)/'Price data'!O582</f>
        <v>6.9763115465707555E-3</v>
      </c>
      <c r="M580" s="7">
        <f>'Price data'!P581/100</f>
        <v>2.8759999999999997E-2</v>
      </c>
    </row>
    <row r="581" spans="1:13" x14ac:dyDescent="0.25">
      <c r="A581" s="1">
        <v>43845</v>
      </c>
      <c r="B581" s="7">
        <f>('Price data'!C582-'Price data'!C583)/'Price data'!C583</f>
        <v>0</v>
      </c>
      <c r="C581" s="7">
        <f>('Price data'!D582-'Price data'!D583)/'Price data'!D583</f>
        <v>6.0000000000001519E-3</v>
      </c>
      <c r="D581" s="7">
        <f>('Price data'!E582-'Price data'!E583)/'Price data'!E583</f>
        <v>0</v>
      </c>
      <c r="E581" s="7">
        <f>('Price data'!F582-'Price data'!F583)/'Price data'!F583</f>
        <v>0</v>
      </c>
      <c r="F581" s="7">
        <f>('Price data'!G582-'Price data'!G583)/'Price data'!G583</f>
        <v>0</v>
      </c>
      <c r="G581" s="7">
        <f>('Price data'!H582-'Price data'!H583)/'Price data'!H583</f>
        <v>0</v>
      </c>
      <c r="H581" s="7">
        <f>('Price data'!I582-'Price data'!I583)/'Price data'!I583</f>
        <v>-1.5151515151515837E-3</v>
      </c>
      <c r="I581" s="7">
        <f>('Price data'!J582-'Price data'!J583)/'Price data'!J583</f>
        <v>0</v>
      </c>
      <c r="J581" s="7">
        <f>('Price data'!K582-'Price data'!K583)/'Price data'!K583</f>
        <v>-7.2202166064980321E-3</v>
      </c>
      <c r="K581" s="7">
        <f>('Price data'!L582-'Price data'!L583)/'Price data'!L583</f>
        <v>0</v>
      </c>
      <c r="L581" s="7">
        <f>('Price data'!O582-'Price data'!O583)/'Price data'!O583</f>
        <v>5.7911065149942654E-4</v>
      </c>
      <c r="M581" s="7">
        <f>'Price data'!P582/100</f>
        <v>2.9229999999999999E-2</v>
      </c>
    </row>
    <row r="582" spans="1:13" x14ac:dyDescent="0.25">
      <c r="A582" s="1">
        <v>43844</v>
      </c>
      <c r="B582" s="7">
        <f>('Price data'!C583-'Price data'!C584)/'Price data'!C584</f>
        <v>5.4644808743170544E-3</v>
      </c>
      <c r="C582" s="7">
        <f>('Price data'!D583-'Price data'!D584)/'Price data'!D584</f>
        <v>3.0927835051546303E-2</v>
      </c>
      <c r="D582" s="7">
        <f>('Price data'!E583-'Price data'!E584)/'Price data'!E584</f>
        <v>0</v>
      </c>
      <c r="E582" s="7">
        <f>('Price data'!F583-'Price data'!F584)/'Price data'!F584</f>
        <v>3.4071550255536254E-3</v>
      </c>
      <c r="F582" s="7">
        <f>('Price data'!G583-'Price data'!G584)/'Price data'!G584</f>
        <v>-1.7513134851138419E-3</v>
      </c>
      <c r="G582" s="7">
        <f>('Price data'!H583-'Price data'!H584)/'Price data'!H584</f>
        <v>-2.1786492374727671E-3</v>
      </c>
      <c r="H582" s="7">
        <f>('Price data'!I583-'Price data'!I584)/'Price data'!I584</f>
        <v>-1.0494752623688182E-2</v>
      </c>
      <c r="I582" s="7">
        <f>('Price data'!J583-'Price data'!J584)/'Price data'!J584</f>
        <v>-9.0909090909090141E-3</v>
      </c>
      <c r="J582" s="7">
        <f>('Price data'!K583-'Price data'!K584)/'Price data'!K584</f>
        <v>7.2727272727271071E-3</v>
      </c>
      <c r="K582" s="7">
        <f>('Price data'!L583-'Price data'!L584)/'Price data'!L584</f>
        <v>8.7032201914699452E-4</v>
      </c>
      <c r="L582" s="7">
        <f>('Price data'!O583-'Price data'!O584)/'Price data'!O584</f>
        <v>1.2010270852314754E-3</v>
      </c>
      <c r="M582" s="7">
        <f>'Price data'!P583/100</f>
        <v>3.0350000000000002E-2</v>
      </c>
    </row>
    <row r="583" spans="1:13" x14ac:dyDescent="0.25">
      <c r="A583" s="1">
        <v>43843</v>
      </c>
      <c r="B583" s="7">
        <f>('Price data'!C584-'Price data'!C585)/'Price data'!C585</f>
        <v>0</v>
      </c>
      <c r="C583" s="7">
        <f>('Price data'!D584-'Price data'!D585)/'Price data'!D585</f>
        <v>2.0661157024793909E-3</v>
      </c>
      <c r="D583" s="7">
        <f>('Price data'!E584-'Price data'!E585)/'Price data'!E585</f>
        <v>2.1301775147929216E-2</v>
      </c>
      <c r="E583" s="7">
        <f>('Price data'!F584-'Price data'!F585)/'Price data'!F585</f>
        <v>-1.2615643397813348E-2</v>
      </c>
      <c r="F583" s="7">
        <f>('Price data'!G584-'Price data'!G585)/'Price data'!G585</f>
        <v>-6.9565217391306363E-3</v>
      </c>
      <c r="G583" s="7">
        <f>('Price data'!H584-'Price data'!H585)/'Price data'!H585</f>
        <v>-8.6393088552915772E-3</v>
      </c>
      <c r="H583" s="7">
        <f>('Price data'!I584-'Price data'!I585)/'Price data'!I585</f>
        <v>-4.4776119402984869E-3</v>
      </c>
      <c r="I583" s="7">
        <f>('Price data'!J584-'Price data'!J585)/'Price data'!J585</f>
        <v>-9.0090090090091026E-3</v>
      </c>
      <c r="J583" s="7">
        <f>('Price data'!K584-'Price data'!K585)/'Price data'!K585</f>
        <v>-1.4336917562723924E-2</v>
      </c>
      <c r="K583" s="7">
        <f>('Price data'!L584-'Price data'!L585)/'Price data'!L585</f>
        <v>8.7108013937287499E-4</v>
      </c>
      <c r="L583" s="7">
        <f>('Price data'!O584-'Price data'!O585)/'Price data'!O585</f>
        <v>-2.7877010758460487E-3</v>
      </c>
      <c r="M583" s="7">
        <f>'Price data'!P584/100</f>
        <v>3.0679999999999999E-2</v>
      </c>
    </row>
    <row r="584" spans="1:13" x14ac:dyDescent="0.25">
      <c r="A584" s="1">
        <v>43840</v>
      </c>
      <c r="B584" s="7">
        <f>('Price data'!C585-'Price data'!C586)/'Price data'!C586</f>
        <v>1.9498607242339965E-2</v>
      </c>
      <c r="C584" s="7">
        <f>('Price data'!D585-'Price data'!D586)/'Price data'!D586</f>
        <v>8.3333333333332933E-3</v>
      </c>
      <c r="D584" s="7">
        <f>('Price data'!E585-'Price data'!E586)/'Price data'!E586</f>
        <v>1.4405762304921811E-2</v>
      </c>
      <c r="E584" s="7">
        <f>('Price data'!F585-'Price data'!F586)/'Price data'!F586</f>
        <v>2.5295109612141768E-3</v>
      </c>
      <c r="F584" s="7">
        <f>('Price data'!G585-'Price data'!G586)/'Price data'!G586</f>
        <v>-1.7361111111109408E-3</v>
      </c>
      <c r="G584" s="7">
        <f>('Price data'!H585-'Price data'!H586)/'Price data'!H586</f>
        <v>4.3383947939262474E-3</v>
      </c>
      <c r="H584" s="7">
        <f>('Price data'!I585-'Price data'!I586)/'Price data'!I586</f>
        <v>2.9185867895545371E-2</v>
      </c>
      <c r="I584" s="7">
        <f>('Price data'!J585-'Price data'!J586)/'Price data'!J586</f>
        <v>1.8348623853211028E-2</v>
      </c>
      <c r="J584" s="7">
        <f>('Price data'!K585-'Price data'!K586)/'Price data'!K586</f>
        <v>3.5971223021583685E-3</v>
      </c>
      <c r="K584" s="7">
        <f>('Price data'!L585-'Price data'!L586)/'Price data'!L586</f>
        <v>8.718395815170536E-4</v>
      </c>
      <c r="L584" s="7">
        <f>('Price data'!O585-'Price data'!O586)/'Price data'!O586</f>
        <v>8.7382179867728869E-3</v>
      </c>
      <c r="M584" s="7">
        <f>'Price data'!P585/100</f>
        <v>3.0750000000000003E-2</v>
      </c>
    </row>
    <row r="585" spans="1:13" x14ac:dyDescent="0.25">
      <c r="A585" s="1">
        <v>43839</v>
      </c>
      <c r="B585" s="7">
        <f>('Price data'!C586-'Price data'!C587)/'Price data'!C587</f>
        <v>1.1267605633802677E-2</v>
      </c>
      <c r="C585" s="7">
        <f>('Price data'!D586-'Price data'!D587)/'Price data'!D587</f>
        <v>2.3454157782515941E-2</v>
      </c>
      <c r="D585" s="7">
        <f>('Price data'!E586-'Price data'!E587)/'Price data'!E587</f>
        <v>9.6969696969698236E-3</v>
      </c>
      <c r="E585" s="7">
        <f>('Price data'!F586-'Price data'!F587)/'Price data'!F587</f>
        <v>-1.6835016835015865E-3</v>
      </c>
      <c r="F585" s="7">
        <f>('Price data'!G586-'Price data'!G587)/'Price data'!G587</f>
        <v>1.4084507042253573E-2</v>
      </c>
      <c r="G585" s="7">
        <f>('Price data'!H586-'Price data'!H587)/'Price data'!H587</f>
        <v>1.3186813186813187E-2</v>
      </c>
      <c r="H585" s="7">
        <f>('Price data'!I586-'Price data'!I587)/'Price data'!I587</f>
        <v>-1.3636363636363686E-2</v>
      </c>
      <c r="I585" s="7">
        <f>('Price data'!J586-'Price data'!J587)/'Price data'!J587</f>
        <v>1.3953488372092992E-2</v>
      </c>
      <c r="J585" s="7">
        <f>('Price data'!K586-'Price data'!K587)/'Price data'!K587</f>
        <v>2.9629629629629565E-2</v>
      </c>
      <c r="K585" s="7">
        <f>('Price data'!L586-'Price data'!L587)/'Price data'!L587</f>
        <v>3.49956255468059E-3</v>
      </c>
      <c r="L585" s="7">
        <f>('Price data'!O586-'Price data'!O587)/'Price data'!O587</f>
        <v>1.1770532571813904E-2</v>
      </c>
      <c r="M585" s="7">
        <f>'Price data'!P586/100</f>
        <v>3.0779999999999998E-2</v>
      </c>
    </row>
    <row r="586" spans="1:13" x14ac:dyDescent="0.25">
      <c r="A586" s="1">
        <v>43838</v>
      </c>
      <c r="B586" s="7">
        <f>('Price data'!C587-'Price data'!C588)/'Price data'!C588</f>
        <v>-2.7397260273972806E-2</v>
      </c>
      <c r="C586" s="7">
        <f>('Price data'!D587-'Price data'!D588)/'Price data'!D588</f>
        <v>-1.0548523206750815E-2</v>
      </c>
      <c r="D586" s="7">
        <f>('Price data'!E587-'Price data'!E588)/'Price data'!E588</f>
        <v>-1.5513126491646836E-2</v>
      </c>
      <c r="E586" s="7">
        <f>('Price data'!F587-'Price data'!F588)/'Price data'!F588</f>
        <v>2.5316455696201071E-3</v>
      </c>
      <c r="F586" s="7">
        <f>('Price data'!G587-'Price data'!G588)/'Price data'!G588</f>
        <v>-2.2375215146299567E-2</v>
      </c>
      <c r="G586" s="7">
        <f>('Price data'!H587-'Price data'!H588)/'Price data'!H588</f>
        <v>-1.9396551724137932E-2</v>
      </c>
      <c r="H586" s="7">
        <f>('Price data'!I587-'Price data'!I588)/'Price data'!I588</f>
        <v>-2.2222222222222011E-2</v>
      </c>
      <c r="I586" s="7">
        <f>('Price data'!J587-'Price data'!J588)/'Price data'!J588</f>
        <v>-4.4444444444444405E-2</v>
      </c>
      <c r="J586" s="7">
        <f>('Price data'!K587-'Price data'!K588)/'Price data'!K588</f>
        <v>-4.0852575488454682E-2</v>
      </c>
      <c r="K586" s="7">
        <f>('Price data'!L587-'Price data'!L588)/'Price data'!L588</f>
        <v>-3.487358326067929E-3</v>
      </c>
      <c r="L586" s="7">
        <f>('Price data'!O587-'Price data'!O588)/'Price data'!O588</f>
        <v>-1.0324545302853306E-2</v>
      </c>
      <c r="M586" s="7">
        <f>'Price data'!P587/100</f>
        <v>3.1150000000000001E-2</v>
      </c>
    </row>
    <row r="587" spans="1:13" x14ac:dyDescent="0.25">
      <c r="A587" s="1">
        <v>43837</v>
      </c>
      <c r="B587" s="7">
        <f>('Price data'!C588-'Price data'!C589)/'Price data'!C589</f>
        <v>2.7472527472530805E-3</v>
      </c>
      <c r="C587" s="7">
        <f>('Price data'!D588-'Price data'!D589)/'Price data'!D589</f>
        <v>-1.250000000000019E-2</v>
      </c>
      <c r="D587" s="7">
        <f>('Price data'!E588-'Price data'!E589)/'Price data'!E589</f>
        <v>4.7961630695443121E-3</v>
      </c>
      <c r="E587" s="7">
        <f>('Price data'!F588-'Price data'!F589)/'Price data'!F589</f>
        <v>9.3696763202726699E-3</v>
      </c>
      <c r="F587" s="7">
        <f>('Price data'!G588-'Price data'!G589)/'Price data'!G589</f>
        <v>1.9298245614035162E-2</v>
      </c>
      <c r="G587" s="7">
        <f>('Price data'!H588-'Price data'!H589)/'Price data'!H589</f>
        <v>6.5075921908893707E-3</v>
      </c>
      <c r="H587" s="7">
        <f>('Price data'!I588-'Price data'!I589)/'Price data'!I589</f>
        <v>-1.4792899408286907E-3</v>
      </c>
      <c r="I587" s="7">
        <f>('Price data'!J588-'Price data'!J589)/'Price data'!J589</f>
        <v>-8.8105726872247606E-3</v>
      </c>
      <c r="J587" s="7">
        <f>('Price data'!K588-'Price data'!K589)/'Price data'!K589</f>
        <v>8.960573476702453E-3</v>
      </c>
      <c r="K587" s="7">
        <f>('Price data'!L588-'Price data'!L589)/'Price data'!L589</f>
        <v>1.7467248908296571E-3</v>
      </c>
      <c r="L587" s="7">
        <f>('Price data'!O588-'Price data'!O589)/'Price data'!O589</f>
        <v>3.2329277351719854E-3</v>
      </c>
      <c r="M587" s="7">
        <f>'Price data'!P588/100</f>
        <v>3.1690000000000003E-2</v>
      </c>
    </row>
    <row r="588" spans="1:13" x14ac:dyDescent="0.25">
      <c r="A588" s="1">
        <v>43836</v>
      </c>
      <c r="B588" s="7">
        <f>('Price data'!C589-'Price data'!C590)/'Price data'!C590</f>
        <v>-2.7397260273975916E-3</v>
      </c>
      <c r="C588" s="7">
        <f>('Price data'!D589-'Price data'!D590)/'Price data'!D590</f>
        <v>-6.2111801242235101E-3</v>
      </c>
      <c r="D588" s="7">
        <f>('Price data'!E589-'Price data'!E590)/'Price data'!E590</f>
        <v>-2.1126760563380274E-2</v>
      </c>
      <c r="E588" s="7">
        <f>('Price data'!F589-'Price data'!F590)/'Price data'!F590</f>
        <v>-7.6077768385461042E-3</v>
      </c>
      <c r="F588" s="7">
        <f>('Price data'!G589-'Price data'!G590)/'Price data'!G590</f>
        <v>-1.0416666666666706E-2</v>
      </c>
      <c r="G588" s="7">
        <f>('Price data'!H589-'Price data'!H590)/'Price data'!H590</f>
        <v>-2.5369978858350951E-2</v>
      </c>
      <c r="H588" s="7">
        <f>('Price data'!I589-'Price data'!I590)/'Price data'!I590</f>
        <v>-1.4577259475218448E-2</v>
      </c>
      <c r="I588" s="7">
        <f>('Price data'!J589-'Price data'!J590)/'Price data'!J590</f>
        <v>-2.9914529914529902E-2</v>
      </c>
      <c r="J588" s="7">
        <f>('Price data'!K589-'Price data'!K590)/'Price data'!K590</f>
        <v>-3.5714285714284325E-3</v>
      </c>
      <c r="K588" s="7">
        <f>('Price data'!L589-'Price data'!L590)/'Price data'!L590</f>
        <v>-6.9384215091066719E-3</v>
      </c>
      <c r="L588" s="7">
        <f>('Price data'!O589-'Price data'!O590)/'Price data'!O590</f>
        <v>-9.6877136995669258E-3</v>
      </c>
      <c r="M588" s="7">
        <f>'Price data'!P589/100</f>
        <v>3.2120000000000003E-2</v>
      </c>
    </row>
    <row r="589" spans="1:13" x14ac:dyDescent="0.25">
      <c r="A589" s="1">
        <v>43833</v>
      </c>
      <c r="B589" s="7">
        <f>('Price data'!C590-'Price data'!C591)/'Price data'!C591</f>
        <v>-8.1521739130433757E-3</v>
      </c>
      <c r="C589" s="7">
        <f>('Price data'!D590-'Price data'!D591)/'Price data'!D591</f>
        <v>6.2499999999999067E-3</v>
      </c>
      <c r="D589" s="7">
        <f>('Price data'!E590-'Price data'!E591)/'Price data'!E591</f>
        <v>3.5335689045937137E-3</v>
      </c>
      <c r="E589" s="7">
        <f>('Price data'!F590-'Price data'!F591)/'Price data'!F591</f>
        <v>3.3927056827821405E-3</v>
      </c>
      <c r="F589" s="7">
        <f>('Price data'!G590-'Price data'!G591)/'Price data'!G591</f>
        <v>-1.7064846416382316E-2</v>
      </c>
      <c r="G589" s="7">
        <f>('Price data'!H590-'Price data'!H591)/'Price data'!H591</f>
        <v>-6.3025210084033615E-3</v>
      </c>
      <c r="H589" s="7">
        <f>('Price data'!I590-'Price data'!I591)/'Price data'!I591</f>
        <v>-5.7971014492754084E-3</v>
      </c>
      <c r="I589" s="7">
        <f>('Price data'!J590-'Price data'!J591)/'Price data'!J591</f>
        <v>-1.6806722689075643E-2</v>
      </c>
      <c r="J589" s="7">
        <f>('Price data'!K590-'Price data'!K591)/'Price data'!K591</f>
        <v>-2.6086956521739306E-2</v>
      </c>
      <c r="K589" s="7">
        <f>('Price data'!L590-'Price data'!L591)/'Price data'!L591</f>
        <v>2.6086956521739284E-3</v>
      </c>
      <c r="L589" s="7">
        <f>('Price data'!O590-'Price data'!O591)/'Price data'!O591</f>
        <v>-1.5827531629200996E-3</v>
      </c>
      <c r="M589" s="7">
        <f>'Price data'!P590/100</f>
        <v>3.3750000000000002E-2</v>
      </c>
    </row>
    <row r="590" spans="1:13" x14ac:dyDescent="0.25">
      <c r="A590" s="1">
        <v>43832</v>
      </c>
      <c r="B590" s="7">
        <f>('Price data'!C591-'Price data'!C592)/'Price data'!C592</f>
        <v>1.9390581717451841E-2</v>
      </c>
      <c r="C590" s="7">
        <f>('Price data'!D591-'Price data'!D592)/'Price data'!D592</f>
        <v>2.1276595744680746E-2</v>
      </c>
      <c r="D590" s="7">
        <f>('Price data'!E591-'Price data'!E592)/'Price data'!E592</f>
        <v>1.1792452830188551E-3</v>
      </c>
      <c r="E590" s="7">
        <f>('Price data'!F591-'Price data'!F592)/'Price data'!F592</f>
        <v>1.2017167381974036E-2</v>
      </c>
      <c r="F590" s="7">
        <f>('Price data'!G591-'Price data'!G592)/'Price data'!G592</f>
        <v>5.1457975986276307E-3</v>
      </c>
      <c r="G590" s="7">
        <f>('Price data'!H591-'Price data'!H592)/'Price data'!H592</f>
        <v>1.0615711252653927E-2</v>
      </c>
      <c r="H590" s="7">
        <f>('Price data'!I591-'Price data'!I592)/'Price data'!I592</f>
        <v>5.8309037900875103E-3</v>
      </c>
      <c r="I590" s="7">
        <f>('Price data'!J591-'Price data'!J592)/'Price data'!J592</f>
        <v>3.9301310043668027E-2</v>
      </c>
      <c r="J590" s="7">
        <f>('Price data'!K591-'Price data'!K592)/'Price data'!K592</f>
        <v>-3.3613445378151266E-2</v>
      </c>
      <c r="K590" s="7">
        <f>('Price data'!L591-'Price data'!L592)/'Price data'!L592</f>
        <v>0</v>
      </c>
      <c r="L590" s="7">
        <f>('Price data'!O591-'Price data'!O592)/'Price data'!O592</f>
        <v>5.9105713899207588E-3</v>
      </c>
      <c r="M590" s="7">
        <f>'Price data'!P591/100</f>
        <v>3.4169999999999999E-2</v>
      </c>
    </row>
    <row r="591" spans="1:13" x14ac:dyDescent="0.25">
      <c r="A591" s="1">
        <v>43830</v>
      </c>
      <c r="B591" s="7">
        <f>('Price data'!C592-'Price data'!C593)/'Price data'!C593</f>
        <v>-5.5096418732783533E-3</v>
      </c>
      <c r="C591" s="7">
        <f>('Price data'!D592-'Price data'!D593)/'Price data'!D593</f>
        <v>-6.3424947145876431E-3</v>
      </c>
      <c r="D591" s="7">
        <f>('Price data'!E592-'Price data'!E593)/'Price data'!E593</f>
        <v>-8.187134502923887E-3</v>
      </c>
      <c r="E591" s="7">
        <f>('Price data'!F592-'Price data'!F593)/'Price data'!F593</f>
        <v>0</v>
      </c>
      <c r="F591" s="7">
        <f>('Price data'!G592-'Price data'!G593)/'Price data'!G593</f>
        <v>-5.1194539249145203E-3</v>
      </c>
      <c r="G591" s="7">
        <f>('Price data'!H592-'Price data'!H593)/'Price data'!H593</f>
        <v>4.2643923240938165E-3</v>
      </c>
      <c r="H591" s="7">
        <f>('Price data'!I592-'Price data'!I593)/'Price data'!I593</f>
        <v>-1.1527377521613924E-2</v>
      </c>
      <c r="I591" s="7">
        <f>('Price data'!J592-'Price data'!J593)/'Price data'!J593</f>
        <v>-4.3478260869564012E-3</v>
      </c>
      <c r="J591" s="7">
        <f>('Price data'!K592-'Price data'!K593)/'Price data'!K593</f>
        <v>1.709401709401721E-2</v>
      </c>
      <c r="K591" s="7">
        <f>('Price data'!L592-'Price data'!L593)/'Price data'!L593</f>
        <v>0</v>
      </c>
      <c r="L591" s="7">
        <f>('Price data'!O592-'Price data'!O593)/'Price data'!O593</f>
        <v>-4.1863983503103155E-3</v>
      </c>
      <c r="M591" s="7">
        <f>'Price data'!P592/100</f>
        <v>3.3780000000000004E-2</v>
      </c>
    </row>
    <row r="592" spans="1:13" x14ac:dyDescent="0.25">
      <c r="A592" s="1">
        <v>43829</v>
      </c>
      <c r="B592" s="7">
        <f>('Price data'!C593-'Price data'!C594)/'Price data'!C594</f>
        <v>2.7624309392263002E-3</v>
      </c>
      <c r="C592" s="7">
        <f>('Price data'!D593-'Price data'!D594)/'Price data'!D594</f>
        <v>4.2462845010614219E-3</v>
      </c>
      <c r="D592" s="7">
        <f>('Price data'!E593-'Price data'!E594)/'Price data'!E594</f>
        <v>1.1834319526627203E-2</v>
      </c>
      <c r="E592" s="7">
        <f>('Price data'!F593-'Price data'!F594)/'Price data'!F594</f>
        <v>-1.4382402707275452E-2</v>
      </c>
      <c r="F592" s="7">
        <f>('Price data'!G593-'Price data'!G594)/'Price data'!G594</f>
        <v>1.7361111111111174E-2</v>
      </c>
      <c r="G592" s="7">
        <f>('Price data'!H593-'Price data'!H594)/'Price data'!H594</f>
        <v>1.0775862068965518E-2</v>
      </c>
      <c r="H592" s="7">
        <f>('Price data'!I593-'Price data'!I594)/'Price data'!I594</f>
        <v>8.7209302325580995E-3</v>
      </c>
      <c r="I592" s="7">
        <f>('Price data'!J593-'Price data'!J594)/'Price data'!J594</f>
        <v>-2.127659574468091E-2</v>
      </c>
      <c r="J592" s="7">
        <f>('Price data'!K593-'Price data'!K594)/'Price data'!K594</f>
        <v>1.0362694300518069E-2</v>
      </c>
      <c r="K592" s="7">
        <f>('Price data'!L593-'Price data'!L594)/'Price data'!L594</f>
        <v>-1.736111111111216E-3</v>
      </c>
      <c r="L592" s="7">
        <f>('Price data'!O593-'Price data'!O594)/'Price data'!O594</f>
        <v>1.5775653599858662E-3</v>
      </c>
      <c r="M592" s="7">
        <f>'Price data'!P593/100</f>
        <v>3.3860000000000001E-2</v>
      </c>
    </row>
    <row r="593" spans="1:13" x14ac:dyDescent="0.25">
      <c r="A593" s="1">
        <v>43826</v>
      </c>
      <c r="B593" s="7">
        <f>('Price data'!C594-'Price data'!C595)/'Price data'!C595</f>
        <v>-8.2191780821918598E-3</v>
      </c>
      <c r="C593" s="7">
        <f>('Price data'!D594-'Price data'!D595)/'Price data'!D595</f>
        <v>2.3913043478261082E-2</v>
      </c>
      <c r="D593" s="7">
        <f>('Price data'!E594-'Price data'!E595)/'Price data'!E595</f>
        <v>3.5629453681708684E-3</v>
      </c>
      <c r="E593" s="7">
        <f>('Price data'!F594-'Price data'!F595)/'Price data'!F595</f>
        <v>1.0256410256409823E-2</v>
      </c>
      <c r="F593" s="7">
        <f>('Price data'!G594-'Price data'!G595)/'Price data'!G595</f>
        <v>3.484320557491124E-3</v>
      </c>
      <c r="G593" s="7">
        <f>('Price data'!H594-'Price data'!H595)/'Price data'!H595</f>
        <v>6.5075921908893707E-3</v>
      </c>
      <c r="H593" s="7">
        <f>('Price data'!I594-'Price data'!I595)/'Price data'!I595</f>
        <v>1.1764705882353035E-2</v>
      </c>
      <c r="I593" s="7">
        <f>('Price data'!J594-'Price data'!J595)/'Price data'!J595</f>
        <v>-4.0816326530612207E-2</v>
      </c>
      <c r="J593" s="7">
        <f>('Price data'!K594-'Price data'!K595)/'Price data'!K595</f>
        <v>1.7574692442882369E-2</v>
      </c>
      <c r="K593" s="7">
        <f>('Price data'!L594-'Price data'!L595)/'Price data'!L595</f>
        <v>-1.7331022530328918E-3</v>
      </c>
      <c r="L593" s="7">
        <f>('Price data'!O594-'Price data'!O595)/'Price data'!O595</f>
        <v>5.1325384157981605E-3</v>
      </c>
      <c r="M593" s="7">
        <f>'Price data'!P594/100</f>
        <v>3.3700000000000001E-2</v>
      </c>
    </row>
    <row r="594" spans="1:13" x14ac:dyDescent="0.25">
      <c r="A594" s="1">
        <v>43825</v>
      </c>
      <c r="B594" s="7">
        <f>('Price data'!C595-'Price data'!C596)/'Price data'!C596</f>
        <v>2.7472527472530805E-3</v>
      </c>
      <c r="C594" s="7">
        <f>('Price data'!D595-'Price data'!D596)/'Price data'!D596</f>
        <v>-6.4794816414685871E-3</v>
      </c>
      <c r="D594" s="7">
        <f>('Price data'!E595-'Price data'!E596)/'Price data'!E596</f>
        <v>5.9737156511350548E-3</v>
      </c>
      <c r="E594" s="7">
        <f>('Price data'!F595-'Price data'!F596)/'Price data'!F596</f>
        <v>4.2735061009560399E-7</v>
      </c>
      <c r="F594" s="7">
        <f>('Price data'!G595-'Price data'!G596)/'Price data'!G596</f>
        <v>-1.7391304347826148E-3</v>
      </c>
      <c r="G594" s="7">
        <f>('Price data'!H595-'Price data'!H596)/'Price data'!H596</f>
        <v>2.1739130434782609E-3</v>
      </c>
      <c r="H594" s="7">
        <f>('Price data'!I595-'Price data'!I596)/'Price data'!I596</f>
        <v>-1.018922852983991E-2</v>
      </c>
      <c r="I594" s="7">
        <f>('Price data'!J595-'Price data'!J596)/'Price data'!J596</f>
        <v>-4.0650406504063917E-3</v>
      </c>
      <c r="J594" s="7">
        <f>('Price data'!K595-'Price data'!K596)/'Price data'!K596</f>
        <v>7.0796460176990707E-3</v>
      </c>
      <c r="K594" s="7">
        <f>('Price data'!L595-'Price data'!L596)/'Price data'!L596</f>
        <v>-8.6580086580077646E-4</v>
      </c>
      <c r="L594" s="7">
        <f>('Price data'!O595-'Price data'!O596)/'Price data'!O596</f>
        <v>-2.4247596053781038E-3</v>
      </c>
      <c r="M594" s="7">
        <f>'Price data'!P595/100</f>
        <v>3.3750000000000002E-2</v>
      </c>
    </row>
    <row r="595" spans="1:13" x14ac:dyDescent="0.25">
      <c r="A595" s="1">
        <v>43824</v>
      </c>
      <c r="B595" s="7">
        <f>('Price data'!C596-'Price data'!C597)/'Price data'!C597</f>
        <v>-8.1743869209810072E-3</v>
      </c>
      <c r="C595" s="7">
        <f>('Price data'!D596-'Price data'!D597)/'Price data'!D597</f>
        <v>-2.155172413793417E-3</v>
      </c>
      <c r="D595" s="7">
        <f>('Price data'!E596-'Price data'!E597)/'Price data'!E597</f>
        <v>0</v>
      </c>
      <c r="E595" s="7">
        <f>('Price data'!F596-'Price data'!F597)/'Price data'!F597</f>
        <v>-5.0590219224282236E-3</v>
      </c>
      <c r="F595" s="7">
        <f>('Price data'!G596-'Price data'!G597)/'Price data'!G597</f>
        <v>1.9503546099290666E-2</v>
      </c>
      <c r="G595" s="7">
        <f>('Price data'!H596-'Price data'!H597)/'Price data'!H597</f>
        <v>0</v>
      </c>
      <c r="H595" s="7">
        <f>('Price data'!I596-'Price data'!I597)/'Price data'!I597</f>
        <v>-1.2931034482758562E-2</v>
      </c>
      <c r="I595" s="7">
        <f>('Price data'!J596-'Price data'!J597)/'Price data'!J597</f>
        <v>-8.0645161290323428E-3</v>
      </c>
      <c r="J595" s="7">
        <f>('Price data'!K596-'Price data'!K597)/'Price data'!K597</f>
        <v>8.9285714285714905E-3</v>
      </c>
      <c r="K595" s="7">
        <f>('Price data'!L596-'Price data'!L597)/'Price data'!L597</f>
        <v>0</v>
      </c>
      <c r="L595" s="7">
        <f>('Price data'!O596-'Price data'!O597)/'Price data'!O597</f>
        <v>2.1274820624061024E-3</v>
      </c>
      <c r="M595" s="7">
        <f>'Price data'!P596/100</f>
        <v>3.422E-2</v>
      </c>
    </row>
    <row r="596" spans="1:13" x14ac:dyDescent="0.25">
      <c r="A596" s="1">
        <v>43823</v>
      </c>
      <c r="B596" s="7">
        <f>('Price data'!C597-'Price data'!C598)/'Price data'!C598</f>
        <v>0</v>
      </c>
      <c r="C596" s="7">
        <f>('Price data'!D597-'Price data'!D598)/'Price data'!D598</f>
        <v>6.5075921908895346E-3</v>
      </c>
      <c r="D596" s="7">
        <f>('Price data'!E597-'Price data'!E598)/'Price data'!E598</f>
        <v>-1.1933174224343544E-3</v>
      </c>
      <c r="E596" s="7">
        <f>('Price data'!F597-'Price data'!F598)/'Price data'!F598</f>
        <v>5.0847457627117556E-3</v>
      </c>
      <c r="F596" s="7">
        <f>('Price data'!G597-'Price data'!G598)/'Price data'!G598</f>
        <v>5.3475935828879015E-3</v>
      </c>
      <c r="G596" s="7">
        <f>('Price data'!H597-'Price data'!H598)/'Price data'!H598</f>
        <v>-4.329004329004329E-3</v>
      </c>
      <c r="H596" s="7">
        <f>('Price data'!I597-'Price data'!I598)/'Price data'!I598</f>
        <v>-3.3333333333333388E-2</v>
      </c>
      <c r="I596" s="7">
        <f>('Price data'!J597-'Price data'!J598)/'Price data'!J598</f>
        <v>0</v>
      </c>
      <c r="J596" s="7">
        <f>('Price data'!K597-'Price data'!K598)/'Price data'!K598</f>
        <v>0</v>
      </c>
      <c r="K596" s="7">
        <f>('Price data'!L597-'Price data'!L598)/'Price data'!L598</f>
        <v>-1.7286084701816082E-3</v>
      </c>
      <c r="L596" s="7">
        <f>('Price data'!O597-'Price data'!O598)/'Price data'!O598</f>
        <v>-5.7325703803295144E-4</v>
      </c>
      <c r="M596" s="7">
        <f>'Price data'!P597/100</f>
        <v>3.456E-2</v>
      </c>
    </row>
    <row r="597" spans="1:13" x14ac:dyDescent="0.25">
      <c r="A597" s="1">
        <v>43822</v>
      </c>
      <c r="B597" s="7">
        <f>('Price data'!C598-'Price data'!C599)/'Price data'!C599</f>
        <v>2.7322404371584361E-3</v>
      </c>
      <c r="C597" s="7">
        <f>('Price data'!D598-'Price data'!D599)/'Price data'!D599</f>
        <v>2.173913043478316E-3</v>
      </c>
      <c r="D597" s="7">
        <f>('Price data'!E598-'Price data'!E599)/'Price data'!E599</f>
        <v>-4.7505938242280894E-3</v>
      </c>
      <c r="E597" s="7">
        <f>('Price data'!F598-'Price data'!F599)/'Price data'!F599</f>
        <v>-1.6666666666666576E-2</v>
      </c>
      <c r="F597" s="7">
        <f>('Price data'!G598-'Price data'!G599)/'Price data'!G599</f>
        <v>-7.079646017699141E-3</v>
      </c>
      <c r="G597" s="7">
        <f>('Price data'!H598-'Price data'!H599)/'Price data'!H599</f>
        <v>1.3157894736842105E-2</v>
      </c>
      <c r="H597" s="7">
        <f>('Price data'!I598-'Price data'!I599)/'Price data'!I599</f>
        <v>-6.8965517241380368E-3</v>
      </c>
      <c r="I597" s="7">
        <f>('Price data'!J598-'Price data'!J599)/'Price data'!J599</f>
        <v>4.0485829959514595E-3</v>
      </c>
      <c r="J597" s="7">
        <f>('Price data'!K598-'Price data'!K599)/'Price data'!K599</f>
        <v>5.3859964093356935E-3</v>
      </c>
      <c r="K597" s="7">
        <f>('Price data'!L598-'Price data'!L599)/'Price data'!L599</f>
        <v>-8.6355785837642206E-4</v>
      </c>
      <c r="L597" s="7">
        <f>('Price data'!O598-'Price data'!O599)/'Price data'!O599</f>
        <v>3.1576415972229292E-3</v>
      </c>
      <c r="M597" s="7">
        <f>'Price data'!P598/100</f>
        <v>3.4840000000000003E-2</v>
      </c>
    </row>
    <row r="598" spans="1:13" x14ac:dyDescent="0.25">
      <c r="A598" s="1">
        <v>43819</v>
      </c>
      <c r="B598" s="7">
        <f>('Price data'!C599-'Price data'!C600)/'Price data'!C600</f>
        <v>1.1049723756905938E-2</v>
      </c>
      <c r="C598" s="7">
        <f>('Price data'!D599-'Price data'!D600)/'Price data'!D600</f>
        <v>8.7719298245614932E-3</v>
      </c>
      <c r="D598" s="7">
        <f>('Price data'!E599-'Price data'!E600)/'Price data'!E600</f>
        <v>3.5756853396901821E-3</v>
      </c>
      <c r="E598" s="7">
        <f>('Price data'!F599-'Price data'!F600)/'Price data'!F600</f>
        <v>2.5062656641601897E-3</v>
      </c>
      <c r="F598" s="7">
        <f>('Price data'!G599-'Price data'!G600)/'Price data'!G600</f>
        <v>1.2544802867383374E-2</v>
      </c>
      <c r="G598" s="7">
        <f>('Price data'!H599-'Price data'!H600)/'Price data'!H600</f>
        <v>2.0134228187919462E-2</v>
      </c>
      <c r="H598" s="7">
        <f>('Price data'!I599-'Price data'!I600)/'Price data'!I600</f>
        <v>1.3986013986013991E-2</v>
      </c>
      <c r="I598" s="7">
        <f>('Price data'!J599-'Price data'!J600)/'Price data'!J600</f>
        <v>-8.0321285140563092E-3</v>
      </c>
      <c r="J598" s="7">
        <f>('Price data'!K599-'Price data'!K600)/'Price data'!K600</f>
        <v>0</v>
      </c>
      <c r="K598" s="7">
        <f>('Price data'!L599-'Price data'!L600)/'Price data'!L600</f>
        <v>0</v>
      </c>
      <c r="L598" s="7">
        <f>('Price data'!O599-'Price data'!O600)/'Price data'!O600</f>
        <v>4.3580534727910205E-3</v>
      </c>
      <c r="M598" s="7">
        <f>'Price data'!P599/100</f>
        <v>3.4889999999999997E-2</v>
      </c>
    </row>
    <row r="599" spans="1:13" x14ac:dyDescent="0.25">
      <c r="A599" s="1">
        <v>43818</v>
      </c>
      <c r="B599" s="7">
        <f>('Price data'!C600-'Price data'!C601)/'Price data'!C601</f>
        <v>-1.6304347826086935E-2</v>
      </c>
      <c r="C599" s="7">
        <f>('Price data'!D600-'Price data'!D601)/'Price data'!D601</f>
        <v>1.1086474501108527E-2</v>
      </c>
      <c r="D599" s="7">
        <f>('Price data'!E600-'Price data'!E601)/'Price data'!E601</f>
        <v>0</v>
      </c>
      <c r="E599" s="7">
        <f>('Price data'!F600-'Price data'!F601)/'Price data'!F601</f>
        <v>9.2748735244521669E-3</v>
      </c>
      <c r="F599" s="7">
        <f>('Price data'!G600-'Price data'!G601)/'Price data'!G601</f>
        <v>5.4054054054056087E-3</v>
      </c>
      <c r="G599" s="7">
        <f>('Price data'!H600-'Price data'!H601)/'Price data'!H601</f>
        <v>-1.5418502202643172E-2</v>
      </c>
      <c r="H599" s="7">
        <f>('Price data'!I600-'Price data'!I601)/'Price data'!I601</f>
        <v>-2.0547945205479357E-2</v>
      </c>
      <c r="I599" s="7">
        <f>('Price data'!J600-'Price data'!J601)/'Price data'!J601</f>
        <v>8.0971659919029191E-3</v>
      </c>
      <c r="J599" s="7">
        <f>('Price data'!K600-'Price data'!K601)/'Price data'!K601</f>
        <v>1.7985611510791255E-3</v>
      </c>
      <c r="K599" s="7">
        <f>('Price data'!L600-'Price data'!L601)/'Price data'!L601</f>
        <v>0</v>
      </c>
      <c r="L599" s="7">
        <f>('Price data'!O600-'Price data'!O601)/'Price data'!O601</f>
        <v>1.1880605174897181E-3</v>
      </c>
      <c r="M599" s="7">
        <f>'Price data'!P600/100</f>
        <v>3.492E-2</v>
      </c>
    </row>
    <row r="600" spans="1:13" x14ac:dyDescent="0.25">
      <c r="A600" s="1">
        <v>43817</v>
      </c>
      <c r="B600" s="7">
        <f>('Price data'!C601-'Price data'!C602)/'Price data'!C602</f>
        <v>-1.3404825737265426E-2</v>
      </c>
      <c r="C600" s="7">
        <f>('Price data'!D601-'Price data'!D602)/'Price data'!D602</f>
        <v>-2.5917926565874608E-2</v>
      </c>
      <c r="D600" s="7">
        <f>('Price data'!E601-'Price data'!E602)/'Price data'!E602</f>
        <v>-1.8713450292397571E-2</v>
      </c>
      <c r="E600" s="7">
        <f>('Price data'!F601-'Price data'!F602)/'Price data'!F602</f>
        <v>1.2809564474807907E-2</v>
      </c>
      <c r="F600" s="7">
        <f>('Price data'!G601-'Price data'!G602)/'Price data'!G602</f>
        <v>1.8050541516245553E-3</v>
      </c>
      <c r="G600" s="7">
        <f>('Price data'!H601-'Price data'!H602)/'Price data'!H602</f>
        <v>-2.1978021978021978E-3</v>
      </c>
      <c r="H600" s="7">
        <f>('Price data'!I601-'Price data'!I602)/'Price data'!I602</f>
        <v>1.1080332409972178E-2</v>
      </c>
      <c r="I600" s="7">
        <f>('Price data'!J601-'Price data'!J602)/'Price data'!J602</f>
        <v>0</v>
      </c>
      <c r="J600" s="7">
        <f>('Price data'!K601-'Price data'!K602)/'Price data'!K602</f>
        <v>-7.1428571428570984E-3</v>
      </c>
      <c r="K600" s="7">
        <f>('Price data'!L601-'Price data'!L602)/'Price data'!L602</f>
        <v>0</v>
      </c>
      <c r="L600" s="7">
        <f>('Price data'!O601-'Price data'!O602)/'Price data'!O602</f>
        <v>-3.0397366959110063E-3</v>
      </c>
      <c r="M600" s="7">
        <f>'Price data'!P601/100</f>
        <v>3.508E-2</v>
      </c>
    </row>
    <row r="601" spans="1:13" x14ac:dyDescent="0.25">
      <c r="A601" s="1">
        <v>43816</v>
      </c>
      <c r="B601" s="7">
        <f>('Price data'!C602-'Price data'!C603)/'Price data'!C603</f>
        <v>-2.0997375328083902E-2</v>
      </c>
      <c r="C601" s="7">
        <f>('Price data'!D602-'Price data'!D603)/'Price data'!D603</f>
        <v>-2.5263157894737095E-2</v>
      </c>
      <c r="D601" s="7">
        <f>('Price data'!E602-'Price data'!E603)/'Price data'!E603</f>
        <v>-6.9686411149827241E-3</v>
      </c>
      <c r="E601" s="7">
        <f>('Price data'!F602-'Price data'!F603)/'Price data'!F603</f>
        <v>-1.347935973041289E-2</v>
      </c>
      <c r="F601" s="7">
        <f>('Price data'!G602-'Price data'!G603)/'Price data'!G603</f>
        <v>-1.9469026548672635E-2</v>
      </c>
      <c r="G601" s="7">
        <f>('Price data'!H602-'Price data'!H603)/'Price data'!H603</f>
        <v>-1.7278617710583154E-2</v>
      </c>
      <c r="H601" s="7">
        <f>('Price data'!I602-'Price data'!I603)/'Price data'!I603</f>
        <v>-6.8775790921596644E-3</v>
      </c>
      <c r="I601" s="7">
        <f>('Price data'!J602-'Price data'!J603)/'Price data'!J603</f>
        <v>-2.3715415019762796E-2</v>
      </c>
      <c r="J601" s="7">
        <f>('Price data'!K602-'Price data'!K603)/'Price data'!K603</f>
        <v>0</v>
      </c>
      <c r="K601" s="7">
        <f>('Price data'!L602-'Price data'!L603)/'Price data'!L603</f>
        <v>0</v>
      </c>
      <c r="L601" s="7">
        <f>('Price data'!O602-'Price data'!O603)/'Price data'!O603</f>
        <v>-7.7381509563481483E-3</v>
      </c>
      <c r="M601" s="7">
        <f>'Price data'!P602/100</f>
        <v>3.5019999999999996E-2</v>
      </c>
    </row>
    <row r="602" spans="1:13" x14ac:dyDescent="0.25">
      <c r="A602" s="1">
        <v>43815</v>
      </c>
      <c r="B602" s="7">
        <f>('Price data'!C603-'Price data'!C604)/'Price data'!C604</f>
        <v>-7.8124999999997311E-3</v>
      </c>
      <c r="C602" s="7">
        <f>('Price data'!D603-'Price data'!D604)/'Price data'!D604</f>
        <v>-2.1008403361345062E-3</v>
      </c>
      <c r="D602" s="7">
        <f>('Price data'!E603-'Price data'!E604)/'Price data'!E604</f>
        <v>-3.3670033670033621E-2</v>
      </c>
      <c r="E602" s="7">
        <f>('Price data'!F603-'Price data'!F604)/'Price data'!F604</f>
        <v>5.9322033898304349E-3</v>
      </c>
      <c r="F602" s="7">
        <f>('Price data'!G603-'Price data'!G604)/'Price data'!G604</f>
        <v>-1.0507880910682874E-2</v>
      </c>
      <c r="G602" s="7">
        <f>('Price data'!H603-'Price data'!H604)/'Price data'!H604</f>
        <v>0</v>
      </c>
      <c r="H602" s="7">
        <f>('Price data'!I603-'Price data'!I604)/'Price data'!I604</f>
        <v>6.9117647058823797E-2</v>
      </c>
      <c r="I602" s="7">
        <f>('Price data'!J603-'Price data'!J604)/'Price data'!J604</f>
        <v>2.4291497975708447E-2</v>
      </c>
      <c r="J602" s="7">
        <f>('Price data'!K603-'Price data'!K604)/'Price data'!K604</f>
        <v>1.8181818181817945E-2</v>
      </c>
      <c r="K602" s="7">
        <f>('Price data'!L603-'Price data'!L604)/'Price data'!L604</f>
        <v>-1.7241379310345868E-3</v>
      </c>
      <c r="L602" s="7">
        <f>('Price data'!O603-'Price data'!O604)/'Price data'!O604</f>
        <v>-4.8748680370116568E-3</v>
      </c>
      <c r="M602" s="7">
        <f>'Price data'!P603/100</f>
        <v>3.5099999999999999E-2</v>
      </c>
    </row>
    <row r="603" spans="1:13" x14ac:dyDescent="0.25">
      <c r="A603" s="1">
        <v>43812</v>
      </c>
      <c r="B603" s="7">
        <f>('Price data'!C604-'Price data'!C605)/'Price data'!C605</f>
        <v>-1.0309278350515851E-2</v>
      </c>
      <c r="C603" s="7">
        <f>('Price data'!D604-'Price data'!D605)/'Price data'!D605</f>
        <v>-1.6528925619834507E-2</v>
      </c>
      <c r="D603" s="7">
        <f>('Price data'!E604-'Price data'!E605)/'Price data'!E605</f>
        <v>-2.3026315789473846E-2</v>
      </c>
      <c r="E603" s="7">
        <f>('Price data'!F604-'Price data'!F605)/'Price data'!F605</f>
        <v>-1.0067114093959675E-2</v>
      </c>
      <c r="F603" s="7">
        <f>('Price data'!G604-'Price data'!G605)/'Price data'!G605</f>
        <v>1.7543859649122872E-3</v>
      </c>
      <c r="G603" s="7">
        <f>('Price data'!H604-'Price data'!H605)/'Price data'!H605</f>
        <v>0</v>
      </c>
      <c r="H603" s="7">
        <f>('Price data'!I604-'Price data'!I605)/'Price data'!I605</f>
        <v>0</v>
      </c>
      <c r="I603" s="7">
        <f>('Price data'!J604-'Price data'!J605)/'Price data'!J605</f>
        <v>-4.0322580645161714E-3</v>
      </c>
      <c r="J603" s="7">
        <f>('Price data'!K604-'Price data'!K605)/'Price data'!K605</f>
        <v>-1.7857142857142631E-2</v>
      </c>
      <c r="K603" s="7">
        <f>('Price data'!L604-'Price data'!L605)/'Price data'!L605</f>
        <v>0</v>
      </c>
      <c r="L603" s="7">
        <f>('Price data'!O604-'Price data'!O605)/'Price data'!O605</f>
        <v>-2.0554241507173424E-3</v>
      </c>
      <c r="M603" s="7">
        <f>'Price data'!P604/100</f>
        <v>3.5060000000000001E-2</v>
      </c>
    </row>
    <row r="604" spans="1:13" x14ac:dyDescent="0.25">
      <c r="A604" s="1">
        <v>43811</v>
      </c>
      <c r="B604" s="7">
        <f>('Price data'!C605-'Price data'!C606)/'Price data'!C606</f>
        <v>2.1052631578947635E-2</v>
      </c>
      <c r="C604" s="7">
        <f>('Price data'!D605-'Price data'!D606)/'Price data'!D606</f>
        <v>-8.196721311475615E-3</v>
      </c>
      <c r="D604" s="7">
        <f>('Price data'!E605-'Price data'!E606)/'Price data'!E606</f>
        <v>1.0976948408344461E-3</v>
      </c>
      <c r="E604" s="7">
        <f>('Price data'!F605-'Price data'!F606)/'Price data'!F606</f>
        <v>5.0590219224283823E-3</v>
      </c>
      <c r="F604" s="7">
        <f>('Price data'!G605-'Price data'!G606)/'Price data'!G606</f>
        <v>8.8495575221237462E-3</v>
      </c>
      <c r="G604" s="7">
        <f>('Price data'!H605-'Price data'!H606)/'Price data'!H606</f>
        <v>1.9823788546255508E-2</v>
      </c>
      <c r="H604" s="7">
        <f>('Price data'!I605-'Price data'!I606)/'Price data'!I606</f>
        <v>0</v>
      </c>
      <c r="I604" s="7">
        <f>('Price data'!J605-'Price data'!J606)/'Price data'!J606</f>
        <v>-7.9999999999999325E-3</v>
      </c>
      <c r="J604" s="7">
        <f>('Price data'!K605-'Price data'!K606)/'Price data'!K606</f>
        <v>0</v>
      </c>
      <c r="K604" s="7">
        <f>('Price data'!L605-'Price data'!L606)/'Price data'!L606</f>
        <v>8.628127696290427E-4</v>
      </c>
      <c r="L604" s="7">
        <f>('Price data'!O605-'Price data'!O606)/'Price data'!O606</f>
        <v>6.6439310445216022E-3</v>
      </c>
      <c r="M604" s="7">
        <f>'Price data'!P605/100</f>
        <v>3.5200000000000002E-2</v>
      </c>
    </row>
    <row r="605" spans="1:13" x14ac:dyDescent="0.25">
      <c r="A605" s="1">
        <v>43810</v>
      </c>
      <c r="B605" s="7">
        <f>('Price data'!C606-'Price data'!C607)/'Price data'!C607</f>
        <v>-1.0416666666666539E-2</v>
      </c>
      <c r="C605" s="7">
        <f>('Price data'!D606-'Price data'!D607)/'Price data'!D607</f>
        <v>0</v>
      </c>
      <c r="D605" s="7">
        <f>('Price data'!E606-'Price data'!E607)/'Price data'!E607</f>
        <v>-4.3715846994535042E-3</v>
      </c>
      <c r="E605" s="7">
        <f>('Price data'!F606-'Price data'!F607)/'Price data'!F607</f>
        <v>3.384094754653272E-3</v>
      </c>
      <c r="F605" s="7">
        <f>('Price data'!G606-'Price data'!G607)/'Price data'!G607</f>
        <v>1.8018018018018084E-2</v>
      </c>
      <c r="G605" s="7">
        <f>('Price data'!H606-'Price data'!H607)/'Price data'!H607</f>
        <v>1.3392857142857142E-2</v>
      </c>
      <c r="H605" s="7">
        <f>('Price data'!I606-'Price data'!I607)/'Price data'!I607</f>
        <v>4.4313146233382365E-3</v>
      </c>
      <c r="I605" s="7">
        <f>('Price data'!J606-'Price data'!J607)/'Price data'!J607</f>
        <v>1.2145748987854223E-2</v>
      </c>
      <c r="J605" s="7">
        <f>('Price data'!K606-'Price data'!K607)/'Price data'!K607</f>
        <v>1.4492753623188314E-2</v>
      </c>
      <c r="K605" s="7">
        <f>('Price data'!L606-'Price data'!L607)/'Price data'!L607</f>
        <v>0</v>
      </c>
      <c r="L605" s="7">
        <f>('Price data'!O606-'Price data'!O607)/'Price data'!O607</f>
        <v>1.5411850463397045E-3</v>
      </c>
      <c r="M605" s="7">
        <f>'Price data'!P606/100</f>
        <v>3.5130000000000002E-2</v>
      </c>
    </row>
    <row r="606" spans="1:13" x14ac:dyDescent="0.25">
      <c r="A606" s="1">
        <v>43809</v>
      </c>
      <c r="B606" s="7">
        <f>('Price data'!C607-'Price data'!C608)/'Price data'!C608</f>
        <v>-2.0408163265306381E-2</v>
      </c>
      <c r="C606" s="7">
        <f>('Price data'!D607-'Price data'!D608)/'Price data'!D608</f>
        <v>8.2644628099175638E-3</v>
      </c>
      <c r="D606" s="7">
        <f>('Price data'!E607-'Price data'!E608)/'Price data'!E608</f>
        <v>-5.4347826086958003E-3</v>
      </c>
      <c r="E606" s="7">
        <f>('Price data'!F607-'Price data'!F608)/'Price data'!F608</f>
        <v>8.4674005080427855E-4</v>
      </c>
      <c r="F606" s="7">
        <f>('Price data'!G607-'Price data'!G608)/'Price data'!G608</f>
        <v>3.6166365280289464E-3</v>
      </c>
      <c r="G606" s="7">
        <f>('Price data'!H607-'Price data'!H608)/'Price data'!H608</f>
        <v>-1.7543859649122806E-2</v>
      </c>
      <c r="H606" s="7">
        <f>('Price data'!I607-'Price data'!I608)/'Price data'!I608</f>
        <v>3.0441400304413897E-2</v>
      </c>
      <c r="I606" s="7">
        <f>('Price data'!J607-'Price data'!J608)/'Price data'!J608</f>
        <v>-1.9841269841269896E-2</v>
      </c>
      <c r="J606" s="7">
        <f>('Price data'!K607-'Price data'!K608)/'Price data'!K608</f>
        <v>-2.6455026455026519E-2</v>
      </c>
      <c r="K606" s="7">
        <f>('Price data'!L607-'Price data'!L608)/'Price data'!L608</f>
        <v>0</v>
      </c>
      <c r="L606" s="7">
        <f>('Price data'!O607-'Price data'!O608)/'Price data'!O608</f>
        <v>-5.9623625861747629E-3</v>
      </c>
      <c r="M606" s="7">
        <f>'Price data'!P607/100</f>
        <v>3.5150000000000001E-2</v>
      </c>
    </row>
    <row r="607" spans="1:13" x14ac:dyDescent="0.25">
      <c r="A607" s="1">
        <v>43808</v>
      </c>
      <c r="B607" s="7">
        <f>('Price data'!C608-'Price data'!C609)/'Price data'!C609</f>
        <v>5.1282051282052366E-3</v>
      </c>
      <c r="C607" s="7">
        <f>('Price data'!D608-'Price data'!D609)/'Price data'!D609</f>
        <v>1.4675052410901203E-2</v>
      </c>
      <c r="D607" s="7">
        <f>('Price data'!E608-'Price data'!E609)/'Price data'!E609</f>
        <v>0</v>
      </c>
      <c r="E607" s="7">
        <f>('Price data'!F608-'Price data'!F609)/'Price data'!F609</f>
        <v>1.5477214101461568E-2</v>
      </c>
      <c r="F607" s="7">
        <f>('Price data'!G608-'Price data'!G609)/'Price data'!G609</f>
        <v>5.4545454545454749E-3</v>
      </c>
      <c r="G607" s="7">
        <f>('Price data'!H608-'Price data'!H609)/'Price data'!H609</f>
        <v>-1.511879049676026E-2</v>
      </c>
      <c r="H607" s="7">
        <f>('Price data'!I608-'Price data'!I609)/'Price data'!I609</f>
        <v>-1.5197568389057302E-3</v>
      </c>
      <c r="I607" s="7">
        <f>('Price data'!J608-'Price data'!J609)/'Price data'!J609</f>
        <v>-3.9525691699603656E-3</v>
      </c>
      <c r="J607" s="7">
        <f>('Price data'!K608-'Price data'!K609)/'Price data'!K609</f>
        <v>-5.263157894736809E-3</v>
      </c>
      <c r="K607" s="7">
        <f>('Price data'!L608-'Price data'!L609)/'Price data'!L609</f>
        <v>0</v>
      </c>
      <c r="L607" s="7">
        <f>('Price data'!O608-'Price data'!O609)/'Price data'!O609</f>
        <v>2.5945452281124167E-3</v>
      </c>
      <c r="M607" s="7">
        <f>'Price data'!P608/100</f>
        <v>3.5139999999999998E-2</v>
      </c>
    </row>
    <row r="608" spans="1:13" x14ac:dyDescent="0.25">
      <c r="A608" s="1">
        <v>43805</v>
      </c>
      <c r="B608" s="7">
        <f>('Price data'!C609-'Price data'!C610)/'Price data'!C610</f>
        <v>-5.1020408163266378E-3</v>
      </c>
      <c r="C608" s="7">
        <f>('Price data'!D609-'Price data'!D610)/'Price data'!D610</f>
        <v>3.2467532467532631E-2</v>
      </c>
      <c r="D608" s="7">
        <f>('Price data'!E609-'Price data'!E610)/'Price data'!E610</f>
        <v>0</v>
      </c>
      <c r="E608" s="7">
        <f>('Price data'!F609-'Price data'!F610)/'Price data'!F610</f>
        <v>-1.2733446519524507E-2</v>
      </c>
      <c r="F608" s="7">
        <f>('Price data'!G609-'Price data'!G610)/'Price data'!G610</f>
        <v>1.82149362477232E-3</v>
      </c>
      <c r="G608" s="7">
        <f>('Price data'!H609-'Price data'!H610)/'Price data'!H610</f>
        <v>-4.3010752688172043E-3</v>
      </c>
      <c r="H608" s="7">
        <f>('Price data'!I609-'Price data'!I610)/'Price data'!I610</f>
        <v>-6.0422960725074878E-3</v>
      </c>
      <c r="I608" s="7">
        <f>('Price data'!J609-'Price data'!J610)/'Price data'!J610</f>
        <v>0</v>
      </c>
      <c r="J608" s="7">
        <f>('Price data'!K609-'Price data'!K610)/'Price data'!K610</f>
        <v>8.8495575221239544E-3</v>
      </c>
      <c r="K608" s="7">
        <f>('Price data'!L609-'Price data'!L610)/'Price data'!L610</f>
        <v>8.6355785837656344E-4</v>
      </c>
      <c r="L608" s="7">
        <f>('Price data'!O609-'Price data'!O610)/'Price data'!O610</f>
        <v>3.0105785501465177E-4</v>
      </c>
      <c r="M608" s="7">
        <f>'Price data'!P609/100</f>
        <v>3.5029999999999999E-2</v>
      </c>
    </row>
    <row r="609" spans="1:13" x14ac:dyDescent="0.25">
      <c r="A609" s="1">
        <v>43804</v>
      </c>
      <c r="B609" s="7">
        <f>('Price data'!C610-'Price data'!C611)/'Price data'!C611</f>
        <v>-1.0101010101010144E-2</v>
      </c>
      <c r="C609" s="7">
        <f>('Price data'!D610-'Price data'!D611)/'Price data'!D611</f>
        <v>-1.4925373134328349E-2</v>
      </c>
      <c r="D609" s="7">
        <f>('Price data'!E610-'Price data'!E611)/'Price data'!E611</f>
        <v>2.1786492374727428E-3</v>
      </c>
      <c r="E609" s="7">
        <f>('Price data'!F610-'Price data'!F611)/'Price data'!F611</f>
        <v>-8.4175084175082925E-3</v>
      </c>
      <c r="F609" s="7">
        <f>('Price data'!G610-'Price data'!G611)/'Price data'!G611</f>
        <v>-9.0252707581227765E-3</v>
      </c>
      <c r="G609" s="7">
        <f>('Price data'!H610-'Price data'!H611)/'Price data'!H611</f>
        <v>-8.5287846481876331E-3</v>
      </c>
      <c r="H609" s="7">
        <f>('Price data'!I610-'Price data'!I611)/'Price data'!I611</f>
        <v>-8.9820359281437834E-3</v>
      </c>
      <c r="I609" s="7">
        <f>('Price data'!J610-'Price data'!J611)/'Price data'!J611</f>
        <v>-3.9370078740157896E-3</v>
      </c>
      <c r="J609" s="7">
        <f>('Price data'!K610-'Price data'!K611)/'Price data'!K611</f>
        <v>1.7730496453900598E-3</v>
      </c>
      <c r="K609" s="7">
        <f>('Price data'!L610-'Price data'!L611)/'Price data'!L611</f>
        <v>2.597402597402613E-3</v>
      </c>
      <c r="L609" s="7">
        <f>('Price data'!O610-'Price data'!O611)/'Price data'!O611</f>
        <v>-2.7228491562273482E-3</v>
      </c>
      <c r="M609" s="7">
        <f>'Price data'!P610/100</f>
        <v>3.5159999999999997E-2</v>
      </c>
    </row>
    <row r="610" spans="1:13" x14ac:dyDescent="0.25">
      <c r="A610" s="1">
        <v>43803</v>
      </c>
      <c r="B610" s="7">
        <f>('Price data'!C611-'Price data'!C612)/'Price data'!C612</f>
        <v>2.5906735751295359E-2</v>
      </c>
      <c r="C610" s="7">
        <f>('Price data'!D611-'Price data'!D612)/'Price data'!D612</f>
        <v>0</v>
      </c>
      <c r="D610" s="7">
        <f>('Price data'!E611-'Price data'!E612)/'Price data'!E612</f>
        <v>0</v>
      </c>
      <c r="E610" s="7">
        <f>('Price data'!F611-'Price data'!F612)/'Price data'!F612</f>
        <v>2.061855670103065E-2</v>
      </c>
      <c r="F610" s="7">
        <f>('Price data'!G611-'Price data'!G612)/'Price data'!G612</f>
        <v>1.6513761467889781E-2</v>
      </c>
      <c r="G610" s="7">
        <f>('Price data'!H611-'Price data'!H612)/'Price data'!H612</f>
        <v>3.9911308203991129E-2</v>
      </c>
      <c r="H610" s="7">
        <f>('Price data'!I611-'Price data'!I612)/'Price data'!I612</f>
        <v>1.4992503748125492E-3</v>
      </c>
      <c r="I610" s="7">
        <f>('Price data'!J611-'Price data'!J612)/'Price data'!J612</f>
        <v>2.4193548387096718E-2</v>
      </c>
      <c r="J610" s="7">
        <f>('Price data'!K611-'Price data'!K612)/'Price data'!K612</f>
        <v>3.5587188612099421E-3</v>
      </c>
      <c r="K610" s="7">
        <f>('Price data'!L611-'Price data'!L612)/'Price data'!L612</f>
        <v>4.3478260869565001E-3</v>
      </c>
      <c r="L610" s="7">
        <f>('Price data'!O611-'Price data'!O612)/'Price data'!O612</f>
        <v>1.3079093378643453E-2</v>
      </c>
      <c r="M610" s="7">
        <f>'Price data'!P611/100</f>
        <v>3.542E-2</v>
      </c>
    </row>
    <row r="611" spans="1:13" x14ac:dyDescent="0.25">
      <c r="A611" s="1">
        <v>43802</v>
      </c>
      <c r="B611" s="7">
        <f>('Price data'!C612-'Price data'!C613)/'Price data'!C613</f>
        <v>-1.025641025641013E-2</v>
      </c>
      <c r="C611" s="7">
        <f>('Price data'!D612-'Price data'!D613)/'Price data'!D613</f>
        <v>2.1786492374727826E-2</v>
      </c>
      <c r="D611" s="7">
        <f>('Price data'!E612-'Price data'!E613)/'Price data'!E613</f>
        <v>-1.0881392818280621E-3</v>
      </c>
      <c r="E611" s="7">
        <f>('Price data'!F612-'Price data'!F613)/'Price data'!F613</f>
        <v>-1.6060862214708239E-2</v>
      </c>
      <c r="F611" s="7">
        <f>('Price data'!G612-'Price data'!G613)/'Price data'!G613</f>
        <v>-1.831501831501838E-3</v>
      </c>
      <c r="G611" s="7">
        <f>('Price data'!H612-'Price data'!H613)/'Price data'!H613</f>
        <v>-6.6079295154185024E-3</v>
      </c>
      <c r="H611" s="7">
        <f>('Price data'!I612-'Price data'!I613)/'Price data'!I613</f>
        <v>-2.6277372262773709E-2</v>
      </c>
      <c r="I611" s="7">
        <f>('Price data'!J612-'Price data'!J613)/'Price data'!J613</f>
        <v>-1.5873015873015886E-2</v>
      </c>
      <c r="J611" s="7">
        <f>('Price data'!K612-'Price data'!K613)/'Price data'!K613</f>
        <v>1.7825311942960057E-3</v>
      </c>
      <c r="K611" s="7">
        <f>('Price data'!L612-'Price data'!L613)/'Price data'!L613</f>
        <v>0</v>
      </c>
      <c r="L611" s="7">
        <f>('Price data'!O612-'Price data'!O613)/'Price data'!O613</f>
        <v>-6.129405510210459E-3</v>
      </c>
      <c r="M611" s="7">
        <f>'Price data'!P612/100</f>
        <v>3.5430000000000003E-2</v>
      </c>
    </row>
    <row r="612" spans="1:13" x14ac:dyDescent="0.25">
      <c r="A612" s="1">
        <v>43801</v>
      </c>
      <c r="B612" s="7">
        <f>('Price data'!C613-'Price data'!C614)/'Price data'!C614</f>
        <v>-1.5151515151515299E-2</v>
      </c>
      <c r="C612" s="7">
        <f>('Price data'!D613-'Price data'!D614)/'Price data'!D614</f>
        <v>4.3763676148794962E-3</v>
      </c>
      <c r="D612" s="7">
        <f>('Price data'!E613-'Price data'!E614)/'Price data'!E614</f>
        <v>0</v>
      </c>
      <c r="E612" s="7">
        <f>('Price data'!F613-'Price data'!F614)/'Price data'!F614</f>
        <v>-2.6337448559670792E-2</v>
      </c>
      <c r="F612" s="7">
        <f>('Price data'!G613-'Price data'!G614)/'Price data'!G614</f>
        <v>-3.1914893617021385E-2</v>
      </c>
      <c r="G612" s="7">
        <f>('Price data'!H613-'Price data'!H614)/'Price data'!H614</f>
        <v>-8.7336244541484712E-3</v>
      </c>
      <c r="H612" s="7">
        <f>('Price data'!I613-'Price data'!I614)/'Price data'!I614</f>
        <v>-2.5604551920341487E-2</v>
      </c>
      <c r="I612" s="7">
        <f>('Price data'!J613-'Price data'!J614)/'Price data'!J614</f>
        <v>-1.5624999999999868E-2</v>
      </c>
      <c r="J612" s="7">
        <f>('Price data'!K613-'Price data'!K614)/'Price data'!K614</f>
        <v>-1.232394366197187E-2</v>
      </c>
      <c r="K612" s="7">
        <f>('Price data'!L613-'Price data'!L614)/'Price data'!L614</f>
        <v>-6.050129645635346E-3</v>
      </c>
      <c r="L612" s="7">
        <f>('Price data'!O613-'Price data'!O614)/'Price data'!O614</f>
        <v>-1.1784702549575128E-2</v>
      </c>
      <c r="M612" s="7">
        <f>'Price data'!P613/100</f>
        <v>3.5450000000000002E-2</v>
      </c>
    </row>
    <row r="613" spans="1:13" x14ac:dyDescent="0.25">
      <c r="A613" s="1">
        <v>43798</v>
      </c>
      <c r="B613" s="7">
        <f>('Price data'!C614-'Price data'!C615)/'Price data'!C615</f>
        <v>-2.5188916876573994E-3</v>
      </c>
      <c r="C613" s="7">
        <f>('Price data'!D614-'Price data'!D615)/'Price data'!D615</f>
        <v>1.1061946902655015E-2</v>
      </c>
      <c r="D613" s="7">
        <f>('Price data'!E614-'Price data'!E615)/'Price data'!E615</f>
        <v>3.2751091703058502E-3</v>
      </c>
      <c r="E613" s="7">
        <f>('Price data'!F614-'Price data'!F615)/'Price data'!F615</f>
        <v>-4.9140049140048098E-3</v>
      </c>
      <c r="F613" s="7">
        <f>('Price data'!G614-'Price data'!G615)/'Price data'!G615</f>
        <v>7.1428571428575338E-3</v>
      </c>
      <c r="G613" s="7">
        <f>('Price data'!H614-'Price data'!H615)/'Price data'!H615</f>
        <v>0</v>
      </c>
      <c r="H613" s="7">
        <f>('Price data'!I614-'Price data'!I615)/'Price data'!I615</f>
        <v>2.8530670470757356E-3</v>
      </c>
      <c r="I613" s="7">
        <f>('Price data'!J614-'Price data'!J615)/'Price data'!J615</f>
        <v>-7.7519379844962055E-3</v>
      </c>
      <c r="J613" s="7">
        <f>('Price data'!K614-'Price data'!K615)/'Price data'!K615</f>
        <v>1.7636684303349705E-3</v>
      </c>
      <c r="K613" s="7">
        <f>('Price data'!L614-'Price data'!L615)/'Price data'!L615</f>
        <v>0</v>
      </c>
      <c r="L613" s="7">
        <f>('Price data'!O614-'Price data'!O615)/'Price data'!O615</f>
        <v>3.7098486175662736E-4</v>
      </c>
      <c r="M613" s="7">
        <f>'Price data'!P614/100</f>
        <v>3.5680000000000003E-2</v>
      </c>
    </row>
    <row r="614" spans="1:13" x14ac:dyDescent="0.25">
      <c r="A614" s="1">
        <v>43797</v>
      </c>
      <c r="B614" s="7">
        <f>('Price data'!C615-'Price data'!C616)/'Price data'!C616</f>
        <v>0</v>
      </c>
      <c r="C614" s="7">
        <f>('Price data'!D615-'Price data'!D616)/'Price data'!D616</f>
        <v>0</v>
      </c>
      <c r="D614" s="7">
        <f>('Price data'!E615-'Price data'!E616)/'Price data'!E616</f>
        <v>-1.5053763440860459E-2</v>
      </c>
      <c r="E614" s="7">
        <f>('Price data'!F615-'Price data'!F616)/'Price data'!F616</f>
        <v>0</v>
      </c>
      <c r="F614" s="7">
        <f>('Price data'!G615-'Price data'!G616)/'Price data'!G616</f>
        <v>-1.7543859649122872E-2</v>
      </c>
      <c r="G614" s="7">
        <f>('Price data'!H615-'Price data'!H616)/'Price data'!H616</f>
        <v>-1.9271948608137045E-2</v>
      </c>
      <c r="H614" s="7">
        <f>('Price data'!I615-'Price data'!I616)/'Price data'!I616</f>
        <v>-1.267605633802811E-2</v>
      </c>
      <c r="I614" s="7">
        <f>('Price data'!J615-'Price data'!J616)/'Price data'!J616</f>
        <v>-2.6415094339622632E-2</v>
      </c>
      <c r="J614" s="7">
        <f>('Price data'!K615-'Price data'!K616)/'Price data'!K616</f>
        <v>3.5398230088496511E-3</v>
      </c>
      <c r="K614" s="7">
        <f>('Price data'!L615-'Price data'!L616)/'Price data'!L616</f>
        <v>8.6505190311423914E-4</v>
      </c>
      <c r="L614" s="7">
        <f>('Price data'!O615-'Price data'!O616)/'Price data'!O616</f>
        <v>-7.9536276925278558E-3</v>
      </c>
      <c r="M614" s="7">
        <f>'Price data'!P615/100</f>
        <v>3.5390000000000005E-2</v>
      </c>
    </row>
    <row r="615" spans="1:13" x14ac:dyDescent="0.25">
      <c r="A615" s="1">
        <v>43796</v>
      </c>
      <c r="B615" s="7">
        <f>('Price data'!C616-'Price data'!C617)/'Price data'!C617</f>
        <v>-7.4999999999999069E-3</v>
      </c>
      <c r="C615" s="7">
        <f>('Price data'!D616-'Price data'!D617)/'Price data'!D617</f>
        <v>-2.2075055187638524E-3</v>
      </c>
      <c r="D615" s="7">
        <f>('Price data'!E616-'Price data'!E617)/'Price data'!E617</f>
        <v>-3.2154340836010463E-3</v>
      </c>
      <c r="E615" s="7">
        <f>('Price data'!F616-'Price data'!F617)/'Price data'!F617</f>
        <v>-7.3170731707318578E-3</v>
      </c>
      <c r="F615" s="7">
        <f>('Price data'!G616-'Price data'!G617)/'Price data'!G617</f>
        <v>-1.7513134851138419E-3</v>
      </c>
      <c r="G615" s="7">
        <f>('Price data'!H616-'Price data'!H617)/'Price data'!H617</f>
        <v>-4.2643923240938165E-3</v>
      </c>
      <c r="H615" s="7">
        <f>('Price data'!I616-'Price data'!I617)/'Price data'!I617</f>
        <v>-5.6022408963585877E-3</v>
      </c>
      <c r="I615" s="7">
        <f>('Price data'!J616-'Price data'!J617)/'Price data'!J617</f>
        <v>-1.1194029850746384E-2</v>
      </c>
      <c r="J615" s="7">
        <f>('Price data'!K616-'Price data'!K617)/'Price data'!K617</f>
        <v>0</v>
      </c>
      <c r="K615" s="7">
        <f>('Price data'!L616-'Price data'!L617)/'Price data'!L617</f>
        <v>3.4722222222221479E-3</v>
      </c>
      <c r="L615" s="7">
        <f>('Price data'!O616-'Price data'!O617)/'Price data'!O617</f>
        <v>1.4127908762374671E-3</v>
      </c>
      <c r="M615" s="7">
        <f>'Price data'!P616/100</f>
        <v>3.5430000000000003E-2</v>
      </c>
    </row>
    <row r="616" spans="1:13" x14ac:dyDescent="0.25">
      <c r="A616" s="1">
        <v>43795</v>
      </c>
      <c r="B616" s="7">
        <f>('Price data'!C617-'Price data'!C618)/'Price data'!C618</f>
        <v>-1.234567901234569E-2</v>
      </c>
      <c r="C616" s="7">
        <f>('Price data'!D617-'Price data'!D618)/'Price data'!D618</f>
        <v>1.7977528089887691E-2</v>
      </c>
      <c r="D616" s="7">
        <f>('Price data'!E617-'Price data'!E618)/'Price data'!E618</f>
        <v>1.0729613733905462E-3</v>
      </c>
      <c r="E616" s="7">
        <f>('Price data'!F617-'Price data'!F618)/'Price data'!F618</f>
        <v>8.1366965012193062E-4</v>
      </c>
      <c r="F616" s="7">
        <f>('Price data'!G617-'Price data'!G618)/'Price data'!G618</f>
        <v>8.8339222614841322E-3</v>
      </c>
      <c r="G616" s="7">
        <f>('Price data'!H617-'Price data'!H618)/'Price data'!H618</f>
        <v>6.4377682403433476E-3</v>
      </c>
      <c r="H616" s="7">
        <f>('Price data'!I617-'Price data'!I618)/'Price data'!I618</f>
        <v>-9.7087378640776933E-3</v>
      </c>
      <c r="I616" s="7">
        <f>('Price data'!J617-'Price data'!J618)/'Price data'!J618</f>
        <v>7.5187969924814264E-3</v>
      </c>
      <c r="J616" s="7">
        <f>('Price data'!K617-'Price data'!K618)/'Price data'!K618</f>
        <v>-1.2237762237762274E-2</v>
      </c>
      <c r="K616" s="7">
        <f>('Price data'!L617-'Price data'!L618)/'Price data'!L618</f>
        <v>-6.896551724137924E-3</v>
      </c>
      <c r="L616" s="7">
        <f>('Price data'!O617-'Price data'!O618)/'Price data'!O618</f>
        <v>4.506580631944906E-4</v>
      </c>
      <c r="M616" s="7">
        <f>'Price data'!P617/100</f>
        <v>3.7069999999999999E-2</v>
      </c>
    </row>
    <row r="617" spans="1:13" x14ac:dyDescent="0.25">
      <c r="A617" s="1">
        <v>43794</v>
      </c>
      <c r="B617" s="7">
        <f>('Price data'!C618-'Price data'!C619)/'Price data'!C619</f>
        <v>7.4626865671642536E-3</v>
      </c>
      <c r="C617" s="7">
        <f>('Price data'!D618-'Price data'!D619)/'Price data'!D619</f>
        <v>6.7873303167418431E-3</v>
      </c>
      <c r="D617" s="7">
        <f>('Price data'!E618-'Price data'!E619)/'Price data'!E619</f>
        <v>-3.2085561497325857E-3</v>
      </c>
      <c r="E617" s="7">
        <f>('Price data'!F618-'Price data'!F619)/'Price data'!F619</f>
        <v>1.1522633744856136E-2</v>
      </c>
      <c r="F617" s="7">
        <f>('Price data'!G618-'Price data'!G619)/'Price data'!G619</f>
        <v>1.0714285714285756E-2</v>
      </c>
      <c r="G617" s="7">
        <f>('Price data'!H618-'Price data'!H619)/'Price data'!H619</f>
        <v>1.0845986984815618E-2</v>
      </c>
      <c r="H617" s="7">
        <f>('Price data'!I618-'Price data'!I619)/'Price data'!I619</f>
        <v>1.6925246826516142E-2</v>
      </c>
      <c r="I617" s="7">
        <f>('Price data'!J618-'Price data'!J619)/'Price data'!J619</f>
        <v>0</v>
      </c>
      <c r="J617" s="7">
        <f>('Price data'!K618-'Price data'!K619)/'Price data'!K619</f>
        <v>3.5087719298245394E-3</v>
      </c>
      <c r="K617" s="7">
        <f>('Price data'!L618-'Price data'!L619)/'Price data'!L619</f>
        <v>-1.7211703958691542E-3</v>
      </c>
      <c r="L617" s="7">
        <f>('Price data'!O618-'Price data'!O619)/'Price data'!O619</f>
        <v>-1.4624966761438668E-3</v>
      </c>
      <c r="M617" s="7">
        <f>'Price data'!P618/100</f>
        <v>3.6789999999999996E-2</v>
      </c>
    </row>
    <row r="618" spans="1:13" x14ac:dyDescent="0.25">
      <c r="A618" s="1">
        <v>43791</v>
      </c>
      <c r="B618" s="7">
        <f>('Price data'!C619-'Price data'!C620)/'Price data'!C620</f>
        <v>-1.470588235294132E-2</v>
      </c>
      <c r="C618" s="7">
        <f>('Price data'!D619-'Price data'!D620)/'Price data'!D620</f>
        <v>4.5454545454546597E-3</v>
      </c>
      <c r="D618" s="7">
        <f>('Price data'!E619-'Price data'!E620)/'Price data'!E620</f>
        <v>-1.8887722980062954E-2</v>
      </c>
      <c r="E618" s="7">
        <f>('Price data'!F619-'Price data'!F620)/'Price data'!F620</f>
        <v>-4.0983606557374128E-3</v>
      </c>
      <c r="F618" s="7">
        <f>('Price data'!G619-'Price data'!G620)/'Price data'!G620</f>
        <v>0</v>
      </c>
      <c r="G618" s="7">
        <f>('Price data'!H619-'Price data'!H620)/'Price data'!H620</f>
        <v>-1.9148936170212766E-2</v>
      </c>
      <c r="H618" s="7">
        <f>('Price data'!I619-'Price data'!I620)/'Price data'!I620</f>
        <v>5.6737588652484849E-3</v>
      </c>
      <c r="I618" s="7">
        <f>('Price data'!J619-'Price data'!J620)/'Price data'!J620</f>
        <v>-2.9197080291970968E-2</v>
      </c>
      <c r="J618" s="7">
        <f>('Price data'!K619-'Price data'!K620)/'Price data'!K620</f>
        <v>0</v>
      </c>
      <c r="K618" s="7">
        <f>('Price data'!L619-'Price data'!L620)/'Price data'!L620</f>
        <v>7.805724197745059E-3</v>
      </c>
      <c r="L618" s="7">
        <f>('Price data'!O619-'Price data'!O620)/'Price data'!O620</f>
        <v>-1.0233932927755129E-2</v>
      </c>
      <c r="M618" s="7">
        <f>'Price data'!P619/100</f>
        <v>3.6830000000000002E-2</v>
      </c>
    </row>
    <row r="619" spans="1:13" x14ac:dyDescent="0.25">
      <c r="A619" s="1">
        <v>43790</v>
      </c>
      <c r="B619" s="7">
        <f>('Price data'!C620-'Price data'!C621)/'Price data'!C621</f>
        <v>-2.3923444976076576E-2</v>
      </c>
      <c r="C619" s="7">
        <f>('Price data'!D620-'Price data'!D621)/'Price data'!D621</f>
        <v>-1.7857142857142769E-2</v>
      </c>
      <c r="D619" s="7">
        <f>('Price data'!E620-'Price data'!E621)/'Price data'!E621</f>
        <v>-9.3555093555094514E-3</v>
      </c>
      <c r="E619" s="7">
        <f>('Price data'!F620-'Price data'!F621)/'Price data'!F621</f>
        <v>-1.6129032258064731E-2</v>
      </c>
      <c r="F619" s="7">
        <f>('Price data'!G620-'Price data'!G621)/'Price data'!G621</f>
        <v>-1.4084507042253573E-2</v>
      </c>
      <c r="G619" s="7">
        <f>('Price data'!H620-'Price data'!H621)/'Price data'!H621</f>
        <v>-3.6885245901639344E-2</v>
      </c>
      <c r="H619" s="7">
        <f>('Price data'!I620-'Price data'!I621)/'Price data'!I621</f>
        <v>-2.2191400832177705E-2</v>
      </c>
      <c r="I619" s="7">
        <f>('Price data'!J620-'Price data'!J621)/'Price data'!J621</f>
        <v>0</v>
      </c>
      <c r="J619" s="7">
        <f>('Price data'!K620-'Price data'!K621)/'Price data'!K621</f>
        <v>-2.3972602739726099E-2</v>
      </c>
      <c r="K619" s="7">
        <f>('Price data'!L620-'Price data'!L621)/'Price data'!L621</f>
        <v>-6.034482758620772E-3</v>
      </c>
      <c r="L619" s="7">
        <f>('Price data'!O620-'Price data'!O621)/'Price data'!O621</f>
        <v>-1.266290877108815E-2</v>
      </c>
      <c r="M619" s="7">
        <f>'Price data'!P620/100</f>
        <v>3.6920000000000001E-2</v>
      </c>
    </row>
    <row r="620" spans="1:13" x14ac:dyDescent="0.25">
      <c r="A620" s="1">
        <v>43789</v>
      </c>
      <c r="B620" s="7">
        <f>('Price data'!C621-'Price data'!C622)/'Price data'!C622</f>
        <v>-9.4786729857818733E-3</v>
      </c>
      <c r="C620" s="7">
        <f>('Price data'!D621-'Price data'!D622)/'Price data'!D622</f>
        <v>-1.7543859649122723E-2</v>
      </c>
      <c r="D620" s="7">
        <f>('Price data'!E621-'Price data'!E622)/'Price data'!E622</f>
        <v>-3.1088082901554064E-3</v>
      </c>
      <c r="E620" s="7">
        <f>('Price data'!F621-'Price data'!F622)/'Price data'!F622</f>
        <v>-3.2154340836014197E-3</v>
      </c>
      <c r="F620" s="7">
        <f>('Price data'!G621-'Price data'!G622)/'Price data'!G622</f>
        <v>-2.5728987993139201E-2</v>
      </c>
      <c r="G620" s="7">
        <f>('Price data'!H621-'Price data'!H622)/'Price data'!H622</f>
        <v>-1.4141414141414142E-2</v>
      </c>
      <c r="H620" s="7">
        <f>('Price data'!I621-'Price data'!I622)/'Price data'!I622</f>
        <v>-5.5172413793103878E-3</v>
      </c>
      <c r="I620" s="7">
        <f>('Price data'!J621-'Price data'!J622)/'Price data'!J622</f>
        <v>-3.6363636363636741E-3</v>
      </c>
      <c r="J620" s="7">
        <f>('Price data'!K621-'Price data'!K622)/'Price data'!K622</f>
        <v>1.7152658662092516E-3</v>
      </c>
      <c r="K620" s="7">
        <f>('Price data'!L621-'Price data'!L622)/'Price data'!L622</f>
        <v>-9.3936806148591026E-3</v>
      </c>
      <c r="L620" s="7">
        <f>('Price data'!O621-'Price data'!O622)/'Price data'!O622</f>
        <v>-7.7254921406258508E-3</v>
      </c>
      <c r="M620" s="7">
        <f>'Price data'!P621/100</f>
        <v>3.6810000000000002E-2</v>
      </c>
    </row>
    <row r="621" spans="1:13" x14ac:dyDescent="0.25">
      <c r="A621" s="1">
        <v>43788</v>
      </c>
      <c r="B621" s="7">
        <f>('Price data'!C622-'Price data'!C623)/'Price data'!C623</f>
        <v>4.7619047619045429E-3</v>
      </c>
      <c r="C621" s="7">
        <f>('Price data'!D622-'Price data'!D623)/'Price data'!D623</f>
        <v>-4.3668122270743457E-3</v>
      </c>
      <c r="D621" s="7">
        <f>('Price data'!E622-'Price data'!E623)/'Price data'!E623</f>
        <v>2.0768431983385028E-3</v>
      </c>
      <c r="E621" s="7">
        <f>('Price data'!F622-'Price data'!F623)/'Price data'!F623</f>
        <v>2.9801324503311247E-2</v>
      </c>
      <c r="F621" s="7">
        <f>('Price data'!G622-'Price data'!G623)/'Price data'!G623</f>
        <v>1.3913043478260919E-2</v>
      </c>
      <c r="G621" s="7">
        <f>('Price data'!H622-'Price data'!H623)/'Price data'!H623</f>
        <v>1.2269938650306749E-2</v>
      </c>
      <c r="H621" s="7">
        <f>('Price data'!I622-'Price data'!I623)/'Price data'!I623</f>
        <v>-6.8493150684930506E-3</v>
      </c>
      <c r="I621" s="7">
        <f>('Price data'!J622-'Price data'!J623)/'Price data'!J623</f>
        <v>7.3260073260074023E-3</v>
      </c>
      <c r="J621" s="7">
        <f>('Price data'!K622-'Price data'!K623)/'Price data'!K623</f>
        <v>1.7182130584192329E-3</v>
      </c>
      <c r="K621" s="7">
        <f>('Price data'!L622-'Price data'!L623)/'Price data'!L623</f>
        <v>-8.467400508043987E-3</v>
      </c>
      <c r="L621" s="7">
        <f>('Price data'!O622-'Price data'!O623)/'Price data'!O623</f>
        <v>5.4242155327996078E-3</v>
      </c>
      <c r="M621" s="7">
        <f>'Price data'!P622/100</f>
        <v>3.6339999999999997E-2</v>
      </c>
    </row>
    <row r="622" spans="1:13" x14ac:dyDescent="0.25">
      <c r="A622" s="1">
        <v>43787</v>
      </c>
      <c r="B622" s="7">
        <f>('Price data'!C623-'Price data'!C624)/'Price data'!C624</f>
        <v>-4.7393364928907788E-3</v>
      </c>
      <c r="C622" s="7">
        <f>('Price data'!D623-'Price data'!D624)/'Price data'!D624</f>
        <v>1.1037527593818998E-2</v>
      </c>
      <c r="D622" s="7">
        <f>('Price data'!E623-'Price data'!E624)/'Price data'!E624</f>
        <v>0</v>
      </c>
      <c r="E622" s="7">
        <f>('Price data'!F623-'Price data'!F624)/'Price data'!F624</f>
        <v>-1.7886178861788594E-2</v>
      </c>
      <c r="F622" s="7">
        <f>('Price data'!G623-'Price data'!G624)/'Price data'!G624</f>
        <v>-1.8771331058020372E-2</v>
      </c>
      <c r="G622" s="7">
        <f>('Price data'!H623-'Price data'!H624)/'Price data'!H624</f>
        <v>-1.8072289156626505E-2</v>
      </c>
      <c r="H622" s="7">
        <f>('Price data'!I623-'Price data'!I624)/'Price data'!I624</f>
        <v>-2.7322404371583893E-3</v>
      </c>
      <c r="I622" s="7">
        <f>('Price data'!J623-'Price data'!J624)/'Price data'!J624</f>
        <v>1.4869888475836302E-2</v>
      </c>
      <c r="J622" s="7">
        <f>('Price data'!K623-'Price data'!K624)/'Price data'!K624</f>
        <v>-5.1282051282049842E-3</v>
      </c>
      <c r="K622" s="7">
        <f>('Price data'!L623-'Price data'!L624)/'Price data'!L624</f>
        <v>-1.2541806020066828E-2</v>
      </c>
      <c r="L622" s="7">
        <f>('Price data'!O623-'Price data'!O624)/'Price data'!O624</f>
        <v>-7.0492955654782577E-3</v>
      </c>
      <c r="M622" s="7">
        <f>'Price data'!P623/100</f>
        <v>3.6639999999999999E-2</v>
      </c>
    </row>
    <row r="623" spans="1:13" x14ac:dyDescent="0.25">
      <c r="A623" s="1">
        <v>43784</v>
      </c>
      <c r="B623" s="7">
        <f>('Price data'!C624-'Price data'!C625)/'Price data'!C625</f>
        <v>-1.6317016317016271E-2</v>
      </c>
      <c r="C623" s="7">
        <f>('Price data'!D624-'Price data'!D625)/'Price data'!D625</f>
        <v>0</v>
      </c>
      <c r="D623" s="7">
        <f>('Price data'!E624-'Price data'!E625)/'Price data'!E625</f>
        <v>-1.0373443983402377E-3</v>
      </c>
      <c r="E623" s="7">
        <f>('Price data'!F624-'Price data'!F625)/'Price data'!F625</f>
        <v>-2.3034154090547966E-2</v>
      </c>
      <c r="F623" s="7">
        <f>('Price data'!G624-'Price data'!G625)/'Price data'!G625</f>
        <v>5.1457975986276307E-3</v>
      </c>
      <c r="G623" s="7">
        <f>('Price data'!H624-'Price data'!H625)/'Price data'!H625</f>
        <v>8.0971659919028341E-3</v>
      </c>
      <c r="H623" s="7">
        <f>('Price data'!I624-'Price data'!I625)/'Price data'!I625</f>
        <v>9.6547198099529719E-3</v>
      </c>
      <c r="I623" s="7">
        <f>('Price data'!J624-'Price data'!J625)/'Price data'!J625</f>
        <v>3.7313432835821285E-3</v>
      </c>
      <c r="J623" s="7">
        <f>('Price data'!K624-'Price data'!K625)/'Price data'!K625</f>
        <v>0</v>
      </c>
      <c r="K623" s="7">
        <f>('Price data'!L624-'Price data'!L625)/'Price data'!L625</f>
        <v>2.5146689019279276E-3</v>
      </c>
      <c r="L623" s="7">
        <f>('Price data'!O624-'Price data'!O625)/'Price data'!O625</f>
        <v>-2.2424182554578505E-3</v>
      </c>
      <c r="M623" s="7">
        <f>'Price data'!P624/100</f>
        <v>3.712E-2</v>
      </c>
    </row>
    <row r="624" spans="1:13" x14ac:dyDescent="0.25">
      <c r="A624" s="1">
        <v>43783</v>
      </c>
      <c r="B624" s="7">
        <f>('Price data'!C625-'Price data'!C626)/'Price data'!C626</f>
        <v>-9.2378752886836425E-3</v>
      </c>
      <c r="C624" s="7">
        <f>('Price data'!D625-'Price data'!D626)/'Price data'!D626</f>
        <v>0</v>
      </c>
      <c r="D624" s="7">
        <f>('Price data'!E625-'Price data'!E626)/'Price data'!E626</f>
        <v>-7.2090628218330838E-3</v>
      </c>
      <c r="E624" s="7">
        <f>('Price data'!F625-'Price data'!F626)/'Price data'!F626</f>
        <v>3.1872509960159186E-3</v>
      </c>
      <c r="F624" s="7">
        <f>('Price data'!G625-'Price data'!G626)/'Price data'!G626</f>
        <v>-3.6363636363636161E-2</v>
      </c>
      <c r="G624" s="7">
        <f>('Price data'!H625-'Price data'!H626)/'Price data'!H626</f>
        <v>-2.0202020202020202E-3</v>
      </c>
      <c r="H624" s="7">
        <f>('Price data'!I625-'Price data'!I626)/'Price data'!I626</f>
        <v>6.8493150684932188E-3</v>
      </c>
      <c r="I624" s="7">
        <f>('Price data'!J625-'Price data'!J626)/'Price data'!J626</f>
        <v>0</v>
      </c>
      <c r="J624" s="7">
        <f>('Price data'!K625-'Price data'!K626)/'Price data'!K626</f>
        <v>2.27272727272727E-2</v>
      </c>
      <c r="K624" s="7">
        <f>('Price data'!L625-'Price data'!L626)/'Price data'!L626</f>
        <v>2.5210084033612215E-3</v>
      </c>
      <c r="L624" s="7">
        <f>('Price data'!O625-'Price data'!O626)/'Price data'!O626</f>
        <v>-4.6407377785679602E-4</v>
      </c>
      <c r="M624" s="7">
        <f>'Price data'!P625/100</f>
        <v>3.6989999999999995E-2</v>
      </c>
    </row>
    <row r="625" spans="1:13" x14ac:dyDescent="0.25">
      <c r="A625" s="1">
        <v>43782</v>
      </c>
      <c r="B625" s="7">
        <f>('Price data'!C626-'Price data'!C627)/'Price data'!C627</f>
        <v>0</v>
      </c>
      <c r="C625" s="7">
        <f>('Price data'!D626-'Price data'!D627)/'Price data'!D627</f>
        <v>-1.5217391304347818E-2</v>
      </c>
      <c r="D625" s="7">
        <f>('Price data'!E626-'Price data'!E627)/'Price data'!E627</f>
        <v>-7.1574642126790537E-3</v>
      </c>
      <c r="E625" s="7">
        <f>('Price data'!F626-'Price data'!F627)/'Price data'!F627</f>
        <v>-1.5686274509803835E-2</v>
      </c>
      <c r="F625" s="7">
        <f>('Price data'!G626-'Price data'!G627)/'Price data'!G627</f>
        <v>-8.1967213114754398E-3</v>
      </c>
      <c r="G625" s="7">
        <f>('Price data'!H626-'Price data'!H627)/'Price data'!H627</f>
        <v>-1.5904572564612324E-2</v>
      </c>
      <c r="H625" s="7">
        <f>('Price data'!I626-'Price data'!I627)/'Price data'!I627</f>
        <v>-1.0840108401084118E-2</v>
      </c>
      <c r="I625" s="7">
        <f>('Price data'!J626-'Price data'!J627)/'Price data'!J627</f>
        <v>0</v>
      </c>
      <c r="J625" s="7">
        <f>('Price data'!K626-'Price data'!K627)/'Price data'!K627</f>
        <v>-1.5490533562822734E-2</v>
      </c>
      <c r="K625" s="7">
        <f>('Price data'!L626-'Price data'!L627)/'Price data'!L627</f>
        <v>-3.3500837520937308E-3</v>
      </c>
      <c r="L625" s="7">
        <f>('Price data'!O626-'Price data'!O627)/'Price data'!O627</f>
        <v>-5.4599196724048771E-3</v>
      </c>
      <c r="M625" s="7">
        <f>'Price data'!P626/100</f>
        <v>3.78E-2</v>
      </c>
    </row>
    <row r="626" spans="1:13" x14ac:dyDescent="0.25">
      <c r="A626" s="1">
        <v>43781</v>
      </c>
      <c r="B626" s="7">
        <f>('Price data'!C627-'Price data'!C628)/'Price data'!C628</f>
        <v>-2.3041474654377598E-3</v>
      </c>
      <c r="C626" s="7">
        <f>('Price data'!D627-'Price data'!D628)/'Price data'!D628</f>
        <v>8.7719298245614932E-3</v>
      </c>
      <c r="D626" s="7">
        <f>('Price data'!E627-'Price data'!E628)/'Price data'!E628</f>
        <v>-9.1185410334347437E-3</v>
      </c>
      <c r="E626" s="7">
        <f>('Price data'!F627-'Price data'!F628)/'Price data'!F628</f>
        <v>-1.3921113689095125E-2</v>
      </c>
      <c r="F626" s="7">
        <f>('Price data'!G627-'Price data'!G628)/'Price data'!G628</f>
        <v>1.6666666666666729E-2</v>
      </c>
      <c r="G626" s="7">
        <f>('Price data'!H627-'Price data'!H628)/'Price data'!H628</f>
        <v>0</v>
      </c>
      <c r="H626" s="7">
        <f>('Price data'!I627-'Price data'!I628)/'Price data'!I628</f>
        <v>2.7173913043480598E-3</v>
      </c>
      <c r="I626" s="7">
        <f>('Price data'!J627-'Price data'!J628)/'Price data'!J628</f>
        <v>0</v>
      </c>
      <c r="J626" s="7">
        <f>('Price data'!K627-'Price data'!K628)/'Price data'!K628</f>
        <v>0</v>
      </c>
      <c r="K626" s="7">
        <f>('Price data'!L627-'Price data'!L628)/'Price data'!L628</f>
        <v>4.205214465937742E-3</v>
      </c>
      <c r="L626" s="7">
        <f>('Price data'!O627-'Price data'!O628)/'Price data'!O628</f>
        <v>1.5539709859847955E-3</v>
      </c>
      <c r="M626" s="7">
        <f>'Price data'!P627/100</f>
        <v>3.7569999999999999E-2</v>
      </c>
    </row>
    <row r="627" spans="1:13" x14ac:dyDescent="0.25">
      <c r="A627" s="1">
        <v>43780</v>
      </c>
      <c r="B627" s="7">
        <f>('Price data'!C628-'Price data'!C629)/'Price data'!C629</f>
        <v>-1.587301587301598E-2</v>
      </c>
      <c r="C627" s="7">
        <f>('Price data'!D628-'Price data'!D629)/'Price data'!D629</f>
        <v>4.4052863436121808E-3</v>
      </c>
      <c r="D627" s="7">
        <f>('Price data'!E628-'Price data'!E629)/'Price data'!E629</f>
        <v>2.0304568527920504E-3</v>
      </c>
      <c r="E627" s="7">
        <f>('Price data'!F628-'Price data'!F629)/'Price data'!F629</f>
        <v>7.7399380804956796E-4</v>
      </c>
      <c r="F627" s="7">
        <f>('Price data'!G628-'Price data'!G629)/'Price data'!G629</f>
        <v>6.7114093959730076E-3</v>
      </c>
      <c r="G627" s="7">
        <f>('Price data'!H628-'Price data'!H629)/'Price data'!H629</f>
        <v>1.9920318725099601E-3</v>
      </c>
      <c r="H627" s="7">
        <f>('Price data'!I628-'Price data'!I629)/'Price data'!I629</f>
        <v>0</v>
      </c>
      <c r="I627" s="7">
        <f>('Price data'!J628-'Price data'!J629)/'Price data'!J629</f>
        <v>-7.4074074074073435E-3</v>
      </c>
      <c r="J627" s="7">
        <f>('Price data'!K628-'Price data'!K629)/'Price data'!K629</f>
        <v>-3.430531732418615E-3</v>
      </c>
      <c r="K627" s="7">
        <f>('Price data'!L628-'Price data'!L629)/'Price data'!L629</f>
        <v>-1.3278008298755174E-2</v>
      </c>
      <c r="L627" s="7">
        <f>('Price data'!O628-'Price data'!O629)/'Price data'!O629</f>
        <v>-5.6137468337098739E-3</v>
      </c>
      <c r="M627" s="7">
        <f>'Price data'!P628/100</f>
        <v>3.7400000000000003E-2</v>
      </c>
    </row>
    <row r="628" spans="1:13" x14ac:dyDescent="0.25">
      <c r="A628" s="1">
        <v>43777</v>
      </c>
      <c r="B628" s="7">
        <f>('Price data'!C629-'Price data'!C630)/'Price data'!C630</f>
        <v>0</v>
      </c>
      <c r="C628" s="7">
        <f>('Price data'!D629-'Price data'!D630)/'Price data'!D630</f>
        <v>0</v>
      </c>
      <c r="D628" s="7">
        <f>('Price data'!E629-'Price data'!E630)/'Price data'!E630</f>
        <v>-1.0050251256281489E-2</v>
      </c>
      <c r="E628" s="7">
        <f>('Price data'!F629-'Price data'!F630)/'Price data'!F630</f>
        <v>7.7459333849732128E-4</v>
      </c>
      <c r="F628" s="7">
        <f>('Price data'!G629-'Price data'!G630)/'Price data'!G630</f>
        <v>1.6806722689073977E-3</v>
      </c>
      <c r="G628" s="7">
        <f>('Price data'!H629-'Price data'!H630)/'Price data'!H630</f>
        <v>1.2096774193548387E-2</v>
      </c>
      <c r="H628" s="7">
        <f>('Price data'!I629-'Price data'!I630)/'Price data'!I630</f>
        <v>-6.747638326585763E-3</v>
      </c>
      <c r="I628" s="7">
        <f>('Price data'!J629-'Price data'!J630)/'Price data'!J630</f>
        <v>-7.3529411764706645E-3</v>
      </c>
      <c r="J628" s="7">
        <f>('Price data'!K629-'Price data'!K630)/'Price data'!K630</f>
        <v>3.4423407917384729E-3</v>
      </c>
      <c r="K628" s="7">
        <f>('Price data'!L629-'Price data'!L630)/'Price data'!L630</f>
        <v>-2.4834437086092859E-3</v>
      </c>
      <c r="L628" s="7">
        <f>('Price data'!O629-'Price data'!O630)/'Price data'!O630</f>
        <v>-1.5038621915373217E-3</v>
      </c>
      <c r="M628" s="7">
        <f>'Price data'!P629/100</f>
        <v>3.7280000000000001E-2</v>
      </c>
    </row>
    <row r="629" spans="1:13" x14ac:dyDescent="0.25">
      <c r="A629" s="1">
        <v>43776</v>
      </c>
      <c r="B629" s="7">
        <f>('Price data'!C630-'Price data'!C631)/'Price data'!C631</f>
        <v>1.6129032258064627E-2</v>
      </c>
      <c r="C629" s="7">
        <f>('Price data'!D630-'Price data'!D631)/'Price data'!D631</f>
        <v>3.1818181818181801E-2</v>
      </c>
      <c r="D629" s="7">
        <f>('Price data'!E630-'Price data'!E631)/'Price data'!E631</f>
        <v>1.006036217303812E-3</v>
      </c>
      <c r="E629" s="7">
        <f>('Price data'!F630-'Price data'!F631)/'Price data'!F631</f>
        <v>-7.6863950807074671E-3</v>
      </c>
      <c r="F629" s="7">
        <f>('Price data'!G630-'Price data'!G631)/'Price data'!G631</f>
        <v>0</v>
      </c>
      <c r="G629" s="7">
        <f>('Price data'!H630-'Price data'!H631)/'Price data'!H631</f>
        <v>2.0202020202020202E-3</v>
      </c>
      <c r="H629" s="7">
        <f>('Price data'!I630-'Price data'!I631)/'Price data'!I631</f>
        <v>-1.3315579227696337E-2</v>
      </c>
      <c r="I629" s="7">
        <f>('Price data'!J630-'Price data'!J631)/'Price data'!J631</f>
        <v>0</v>
      </c>
      <c r="J629" s="7">
        <f>('Price data'!K630-'Price data'!K631)/'Price data'!K631</f>
        <v>-1.0221465076660925E-2</v>
      </c>
      <c r="K629" s="7">
        <f>('Price data'!L630-'Price data'!L631)/'Price data'!L631</f>
        <v>-9.0237899917965624E-3</v>
      </c>
      <c r="L629" s="7">
        <f>('Price data'!O630-'Price data'!O631)/'Price data'!O631</f>
        <v>-8.5861197568577643E-4</v>
      </c>
      <c r="M629" s="7">
        <f>'Price data'!P630/100</f>
        <v>3.7229999999999999E-2</v>
      </c>
    </row>
    <row r="630" spans="1:13" x14ac:dyDescent="0.25">
      <c r="A630" s="1">
        <v>43775</v>
      </c>
      <c r="B630" s="7">
        <f>('Price data'!C631-'Price data'!C632)/'Price data'!C632</f>
        <v>-4.5871559633028488E-3</v>
      </c>
      <c r="C630" s="7">
        <f>('Price data'!D631-'Price data'!D632)/'Price data'!D632</f>
        <v>4.5662100456620777E-3</v>
      </c>
      <c r="D630" s="7">
        <f>('Price data'!E631-'Price data'!E632)/'Price data'!E632</f>
        <v>1.5321756894790631E-2</v>
      </c>
      <c r="E630" s="7">
        <f>('Price data'!F631-'Price data'!F632)/'Price data'!F632</f>
        <v>6.9659442724461116E-3</v>
      </c>
      <c r="F630" s="7">
        <f>('Price data'!G631-'Price data'!G632)/'Price data'!G632</f>
        <v>-5.0167224080266033E-3</v>
      </c>
      <c r="G630" s="7">
        <f>('Price data'!H631-'Price data'!H632)/'Price data'!H632</f>
        <v>0</v>
      </c>
      <c r="H630" s="7">
        <f>('Price data'!I631-'Price data'!I632)/'Price data'!I632</f>
        <v>-1.3297872340427683E-3</v>
      </c>
      <c r="I630" s="7">
        <f>('Price data'!J631-'Price data'!J632)/'Price data'!J632</f>
        <v>-7.299270072992638E-3</v>
      </c>
      <c r="J630" s="7">
        <f>('Price data'!K631-'Price data'!K632)/'Price data'!K632</f>
        <v>3.4188034188033976E-3</v>
      </c>
      <c r="K630" s="7">
        <f>('Price data'!L631-'Price data'!L632)/'Price data'!L632</f>
        <v>3.2921810699589123E-3</v>
      </c>
      <c r="L630" s="7">
        <f>('Price data'!O631-'Price data'!O632)/'Price data'!O632</f>
        <v>5.564558642639785E-4</v>
      </c>
      <c r="M630" s="7">
        <f>'Price data'!P631/100</f>
        <v>3.7450000000000004E-2</v>
      </c>
    </row>
    <row r="631" spans="1:13" x14ac:dyDescent="0.25">
      <c r="A631" s="1">
        <v>43774</v>
      </c>
      <c r="B631" s="7">
        <f>('Price data'!C632-'Price data'!C633)/'Price data'!C633</f>
        <v>2.2988505747124611E-3</v>
      </c>
      <c r="C631" s="7">
        <f>('Price data'!D632-'Price data'!D633)/'Price data'!D633</f>
        <v>6.8965517241378269E-3</v>
      </c>
      <c r="D631" s="7">
        <f>('Price data'!E632-'Price data'!E633)/'Price data'!E633</f>
        <v>1.9791666666666648E-2</v>
      </c>
      <c r="E631" s="7">
        <f>('Price data'!F632-'Price data'!F633)/'Price data'!F633</f>
        <v>-1.5993907083015943E-2</v>
      </c>
      <c r="F631" s="7">
        <f>('Price data'!G632-'Price data'!G633)/'Price data'!G633</f>
        <v>-1.6694490818028411E-3</v>
      </c>
      <c r="G631" s="7">
        <f>('Price data'!H632-'Price data'!H633)/'Price data'!H633</f>
        <v>1.6427104722792608E-2</v>
      </c>
      <c r="H631" s="7">
        <f>('Price data'!I632-'Price data'!I633)/'Price data'!I633</f>
        <v>1.621621621621638E-2</v>
      </c>
      <c r="I631" s="7">
        <f>('Price data'!J632-'Price data'!J633)/'Price data'!J633</f>
        <v>-3.6363636363636741E-3</v>
      </c>
      <c r="J631" s="7">
        <f>('Price data'!K632-'Price data'!K633)/'Price data'!K633</f>
        <v>-1.182432432432425E-2</v>
      </c>
      <c r="K631" s="7">
        <f>('Price data'!L632-'Price data'!L633)/'Price data'!L633</f>
        <v>-1.6433853738702718E-3</v>
      </c>
      <c r="L631" s="7">
        <f>('Price data'!O632-'Price data'!O633)/'Price data'!O633</f>
        <v>1.8680985495339224E-3</v>
      </c>
      <c r="M631" s="7">
        <f>'Price data'!P632/100</f>
        <v>3.7559999999999996E-2</v>
      </c>
    </row>
    <row r="632" spans="1:13" x14ac:dyDescent="0.25">
      <c r="A632" s="1">
        <v>43773</v>
      </c>
      <c r="B632" s="7">
        <f>('Price data'!C633-'Price data'!C634)/'Price data'!C634</f>
        <v>1.1627906976744352E-2</v>
      </c>
      <c r="C632" s="7">
        <f>('Price data'!D633-'Price data'!D634)/'Price data'!D634</f>
        <v>-6.849315068493048E-3</v>
      </c>
      <c r="D632" s="7">
        <f>('Price data'!E633-'Price data'!E634)/'Price data'!E634</f>
        <v>8.403361344537924E-3</v>
      </c>
      <c r="E632" s="7">
        <f>('Price data'!F633-'Price data'!F634)/'Price data'!F634</f>
        <v>-8.3081570996979479E-3</v>
      </c>
      <c r="F632" s="7">
        <f>('Price data'!G633-'Price data'!G634)/'Price data'!G634</f>
        <v>2.3931623931623847E-2</v>
      </c>
      <c r="G632" s="7">
        <f>('Price data'!H633-'Price data'!H634)/'Price data'!H634</f>
        <v>2.5263157894736842E-2</v>
      </c>
      <c r="H632" s="7">
        <f>('Price data'!I633-'Price data'!I634)/'Price data'!I634</f>
        <v>0</v>
      </c>
      <c r="I632" s="7">
        <f>('Price data'!J633-'Price data'!J634)/'Price data'!J634</f>
        <v>1.4760147601476028E-2</v>
      </c>
      <c r="J632" s="7">
        <f>('Price data'!K633-'Price data'!K634)/'Price data'!K634</f>
        <v>3.3898305084743329E-3</v>
      </c>
      <c r="K632" s="7">
        <f>('Price data'!L633-'Price data'!L634)/'Price data'!L634</f>
        <v>-6.5306122448979525E-3</v>
      </c>
      <c r="L632" s="7">
        <f>('Price data'!O633-'Price data'!O634)/'Price data'!O634</f>
        <v>6.7350013292764976E-3</v>
      </c>
      <c r="M632" s="7">
        <f>'Price data'!P633/100</f>
        <v>3.737E-2</v>
      </c>
    </row>
    <row r="633" spans="1:13" x14ac:dyDescent="0.25">
      <c r="A633" s="1">
        <v>43770</v>
      </c>
      <c r="B633" s="7">
        <f>('Price data'!C634-'Price data'!C635)/'Price data'!C635</f>
        <v>7.0257611241218492E-3</v>
      </c>
      <c r="C633" s="7">
        <f>('Price data'!D634-'Price data'!D635)/'Price data'!D635</f>
        <v>4.5871559633028679E-3</v>
      </c>
      <c r="D633" s="7">
        <f>('Price data'!E634-'Price data'!E635)/'Price data'!E635</f>
        <v>6.9662921348314491E-2</v>
      </c>
      <c r="E633" s="7">
        <f>('Price data'!F634-'Price data'!F635)/'Price data'!F635</f>
        <v>1.8461538461538359E-2</v>
      </c>
      <c r="F633" s="7">
        <f>('Price data'!G634-'Price data'!G635)/'Price data'!G635</f>
        <v>1.0362694300518173E-2</v>
      </c>
      <c r="G633" s="7">
        <f>('Price data'!H634-'Price data'!H635)/'Price data'!H635</f>
        <v>2.1097046413502108E-3</v>
      </c>
      <c r="H633" s="7">
        <f>('Price data'!I634-'Price data'!I635)/'Price data'!I635</f>
        <v>2.6352288488210657E-2</v>
      </c>
      <c r="I633" s="7">
        <f>('Price data'!J634-'Price data'!J635)/'Price data'!J635</f>
        <v>3.8314176245210836E-2</v>
      </c>
      <c r="J633" s="7">
        <f>('Price data'!K634-'Price data'!K635)/'Price data'!K635</f>
        <v>-8.403361344537761E-3</v>
      </c>
      <c r="K633" s="7">
        <f>('Price data'!L634-'Price data'!L635)/'Price data'!L635</f>
        <v>2.9411764705882342E-2</v>
      </c>
      <c r="L633" s="7">
        <f>('Price data'!O634-'Price data'!O635)/'Price data'!O635</f>
        <v>1.678981197813418E-2</v>
      </c>
      <c r="M633" s="7">
        <f>'Price data'!P634/100</f>
        <v>3.6589999999999998E-2</v>
      </c>
    </row>
    <row r="634" spans="1:13" x14ac:dyDescent="0.25">
      <c r="A634" s="1">
        <v>43769</v>
      </c>
      <c r="B634" s="7">
        <f>('Price data'!C635-'Price data'!C636)/'Price data'!C636</f>
        <v>0</v>
      </c>
      <c r="C634" s="7">
        <f>('Price data'!D635-'Price data'!D636)/'Price data'!D636</f>
        <v>-9.0909090909091824E-3</v>
      </c>
      <c r="D634" s="7">
        <f>('Price data'!E635-'Price data'!E636)/'Price data'!E636</f>
        <v>2.2522522522522275E-3</v>
      </c>
      <c r="E634" s="7">
        <f>('Price data'!F635-'Price data'!F636)/'Price data'!F636</f>
        <v>-1.5151515151515069E-2</v>
      </c>
      <c r="F634" s="7">
        <f>('Price data'!G635-'Price data'!G636)/'Price data'!G636</f>
        <v>1.73010380622838E-3</v>
      </c>
      <c r="G634" s="7">
        <f>('Price data'!H635-'Price data'!H636)/'Price data'!H636</f>
        <v>-4.2016806722689074E-3</v>
      </c>
      <c r="H634" s="7">
        <f>('Price data'!I635-'Price data'!I636)/'Price data'!I636</f>
        <v>1.8361581920903921E-2</v>
      </c>
      <c r="I634" s="7">
        <f>('Price data'!J635-'Price data'!J636)/'Price data'!J636</f>
        <v>7.7220077220076554E-3</v>
      </c>
      <c r="J634" s="7">
        <f>('Price data'!K635-'Price data'!K636)/'Price data'!K636</f>
        <v>3.3726812816188656E-3</v>
      </c>
      <c r="K634" s="7">
        <f>('Price data'!L635-'Price data'!L636)/'Price data'!L636</f>
        <v>-5.0167224080266484E-3</v>
      </c>
      <c r="L634" s="7">
        <f>('Price data'!O635-'Price data'!O636)/'Price data'!O636</f>
        <v>-2.0681593381889482E-3</v>
      </c>
      <c r="M634" s="7">
        <f>'Price data'!P635/100</f>
        <v>3.6490000000000002E-2</v>
      </c>
    </row>
    <row r="635" spans="1:13" x14ac:dyDescent="0.25">
      <c r="A635" s="1">
        <v>43768</v>
      </c>
      <c r="B635" s="7">
        <f>('Price data'!C636-'Price data'!C637)/'Price data'!C637</f>
        <v>9.4562647754135934E-3</v>
      </c>
      <c r="C635" s="7">
        <f>('Price data'!D636-'Price data'!D637)/'Price data'!D637</f>
        <v>-9.0090090090089656E-3</v>
      </c>
      <c r="D635" s="7">
        <f>('Price data'!E636-'Price data'!E637)/'Price data'!E637</f>
        <v>1.369863013698637E-2</v>
      </c>
      <c r="E635" s="7">
        <f>('Price data'!F636-'Price data'!F637)/'Price data'!F637</f>
        <v>-1.5659955257270784E-2</v>
      </c>
      <c r="F635" s="7">
        <f>('Price data'!G636-'Price data'!G637)/'Price data'!G637</f>
        <v>-1.7271157167530289E-3</v>
      </c>
      <c r="G635" s="7">
        <f>('Price data'!H636-'Price data'!H637)/'Price data'!H637</f>
        <v>4.2194092827004216E-3</v>
      </c>
      <c r="H635" s="7">
        <f>('Price data'!I636-'Price data'!I637)/'Price data'!I637</f>
        <v>-1.4104372355430322E-3</v>
      </c>
      <c r="I635" s="7">
        <f>('Price data'!J636-'Price data'!J637)/'Price data'!J637</f>
        <v>3.8759689922481027E-3</v>
      </c>
      <c r="J635" s="7">
        <f>('Price data'!K636-'Price data'!K637)/'Price data'!K637</f>
        <v>3.3840947546533305E-3</v>
      </c>
      <c r="K635" s="7">
        <f>('Price data'!L636-'Price data'!L637)/'Price data'!L637</f>
        <v>1.5280135823429493E-2</v>
      </c>
      <c r="L635" s="7">
        <f>('Price data'!O636-'Price data'!O637)/'Price data'!O637</f>
        <v>5.0408185807384312E-3</v>
      </c>
      <c r="M635" s="7">
        <f>'Price data'!P636/100</f>
        <v>3.6330000000000001E-2</v>
      </c>
    </row>
    <row r="636" spans="1:13" x14ac:dyDescent="0.25">
      <c r="A636" s="1">
        <v>43767</v>
      </c>
      <c r="B636" s="7">
        <f>('Price data'!C637-'Price data'!C638)/'Price data'!C638</f>
        <v>-4.7058823529412741E-3</v>
      </c>
      <c r="C636" s="7">
        <f>('Price data'!D637-'Price data'!D638)/'Price data'!D638</f>
        <v>0</v>
      </c>
      <c r="D636" s="7">
        <f>('Price data'!E637-'Price data'!E638)/'Price data'!E638</f>
        <v>1.8604651162790604E-2</v>
      </c>
      <c r="E636" s="7">
        <f>('Price data'!F637-'Price data'!F638)/'Price data'!F638</f>
        <v>2.2421524663676653E-3</v>
      </c>
      <c r="F636" s="7">
        <f>('Price data'!G637-'Price data'!G638)/'Price data'!G638</f>
        <v>-3.4423407917383948E-3</v>
      </c>
      <c r="G636" s="7">
        <f>('Price data'!H637-'Price data'!H638)/'Price data'!H638</f>
        <v>-4.2016806722689074E-3</v>
      </c>
      <c r="H636" s="7">
        <f>('Price data'!I637-'Price data'!I638)/'Price data'!I638</f>
        <v>-1.4084507042251525E-3</v>
      </c>
      <c r="I636" s="7">
        <f>('Price data'!J637-'Price data'!J638)/'Price data'!J638</f>
        <v>-1.5267175572519099E-2</v>
      </c>
      <c r="J636" s="7">
        <f>('Price data'!K637-'Price data'!K638)/'Price data'!K638</f>
        <v>-1.6891891891891787E-3</v>
      </c>
      <c r="K636" s="7">
        <f>('Price data'!L637-'Price data'!L638)/'Price data'!L638</f>
        <v>8.4961767204763E-4</v>
      </c>
      <c r="L636" s="7">
        <f>('Price data'!O637-'Price data'!O638)/'Price data'!O638</f>
        <v>-6.1215478484265978E-4</v>
      </c>
      <c r="M636" s="7">
        <f>'Price data'!P637/100</f>
        <v>3.637E-2</v>
      </c>
    </row>
    <row r="637" spans="1:13" x14ac:dyDescent="0.25">
      <c r="A637" s="1">
        <v>43766</v>
      </c>
      <c r="B637" s="7">
        <f>('Price data'!C638-'Price data'!C639)/'Price data'!C639</f>
        <v>-2.3474178403754009E-3</v>
      </c>
      <c r="C637" s="7">
        <f>('Price data'!D638-'Price data'!D639)/'Price data'!D639</f>
        <v>1.8348623853211059E-2</v>
      </c>
      <c r="D637" s="7">
        <f>('Price data'!E638-'Price data'!E639)/'Price data'!E639</f>
        <v>0</v>
      </c>
      <c r="E637" s="7">
        <f>('Price data'!F638-'Price data'!F639)/'Price data'!F639</f>
        <v>-5.2044609665426872E-3</v>
      </c>
      <c r="F637" s="7">
        <f>('Price data'!G638-'Price data'!G639)/'Price data'!G639</f>
        <v>1.724137931034489E-3</v>
      </c>
      <c r="G637" s="7">
        <f>('Price data'!H638-'Price data'!H639)/'Price data'!H639</f>
        <v>-2.0964360587002098E-3</v>
      </c>
      <c r="H637" s="7">
        <f>('Price data'!I638-'Price data'!I639)/'Price data'!I639</f>
        <v>-6.9930069930070624E-3</v>
      </c>
      <c r="I637" s="7">
        <f>('Price data'!J638-'Price data'!J639)/'Price data'!J639</f>
        <v>-7.5757575757575109E-3</v>
      </c>
      <c r="J637" s="7">
        <f>('Price data'!K638-'Price data'!K639)/'Price data'!K639</f>
        <v>-2.1487603305785207E-2</v>
      </c>
      <c r="K637" s="7">
        <f>('Price data'!L638-'Price data'!L639)/'Price data'!L639</f>
        <v>4.2662116040955416E-3</v>
      </c>
      <c r="L637" s="7">
        <f>('Price data'!O638-'Price data'!O639)/'Price data'!O639</f>
        <v>-9.0309762485356597E-5</v>
      </c>
      <c r="M637" s="7">
        <f>'Price data'!P638/100</f>
        <v>3.7309999999999996E-2</v>
      </c>
    </row>
    <row r="638" spans="1:13" x14ac:dyDescent="0.25">
      <c r="A638" s="1">
        <v>43763</v>
      </c>
      <c r="B638" s="7">
        <f>('Price data'!C639-'Price data'!C640)/'Price data'!C640</f>
        <v>0</v>
      </c>
      <c r="C638" s="7">
        <f>('Price data'!D639-'Price data'!D640)/'Price data'!D640</f>
        <v>-9.0909090909091824E-3</v>
      </c>
      <c r="D638" s="7">
        <f>('Price data'!E639-'Price data'!E640)/'Price data'!E640</f>
        <v>-1.1614401858304169E-3</v>
      </c>
      <c r="E638" s="7">
        <f>('Price data'!F639-'Price data'!F640)/'Price data'!F640</f>
        <v>1.4328808446455534E-2</v>
      </c>
      <c r="F638" s="7">
        <f>('Price data'!G639-'Price data'!G640)/'Price data'!G640</f>
        <v>-3.4364261168388492E-3</v>
      </c>
      <c r="G638" s="7">
        <f>('Price data'!H639-'Price data'!H640)/'Price data'!H640</f>
        <v>0</v>
      </c>
      <c r="H638" s="7">
        <f>('Price data'!I639-'Price data'!I640)/'Price data'!I640</f>
        <v>1.131541725601143E-2</v>
      </c>
      <c r="I638" s="7">
        <f>('Price data'!J639-'Price data'!J640)/'Price data'!J640</f>
        <v>7.6335877862594766E-3</v>
      </c>
      <c r="J638" s="7">
        <f>('Price data'!K639-'Price data'!K640)/'Price data'!K640</f>
        <v>-6.5681444991791543E-3</v>
      </c>
      <c r="K638" s="7">
        <f>('Price data'!L639-'Price data'!L640)/'Price data'!L640</f>
        <v>0</v>
      </c>
      <c r="L638" s="7">
        <f>('Price data'!O639-'Price data'!O640)/'Price data'!O640</f>
        <v>2.9891304347826361E-3</v>
      </c>
      <c r="M638" s="7">
        <f>'Price data'!P639/100</f>
        <v>3.6880000000000003E-2</v>
      </c>
    </row>
    <row r="639" spans="1:13" x14ac:dyDescent="0.25">
      <c r="A639" s="1">
        <v>43762</v>
      </c>
      <c r="B639" s="7">
        <f>('Price data'!C640-'Price data'!C641)/'Price data'!C641</f>
        <v>2.4038461538461727E-2</v>
      </c>
      <c r="C639" s="7">
        <f>('Price data'!D640-'Price data'!D641)/'Price data'!D641</f>
        <v>6.8649885583525767E-3</v>
      </c>
      <c r="D639" s="7">
        <f>('Price data'!E640-'Price data'!E641)/'Price data'!E641</f>
        <v>2.328288707799853E-3</v>
      </c>
      <c r="E639" s="7">
        <f>('Price data'!F640-'Price data'!F641)/'Price data'!F641</f>
        <v>2.2675736961450766E-3</v>
      </c>
      <c r="F639" s="7">
        <f>('Price data'!G640-'Price data'!G641)/'Price data'!G641</f>
        <v>3.1914893617021385E-2</v>
      </c>
      <c r="G639" s="7">
        <f>('Price data'!H640-'Price data'!H641)/'Price data'!H641</f>
        <v>-4.1753653444676405E-3</v>
      </c>
      <c r="H639" s="7">
        <f>('Price data'!I640-'Price data'!I641)/'Price data'!I641</f>
        <v>-1.4124293785313018E-3</v>
      </c>
      <c r="I639" s="7">
        <f>('Price data'!J640-'Price data'!J641)/'Price data'!J641</f>
        <v>7.6923076923077734E-3</v>
      </c>
      <c r="J639" s="7">
        <f>('Price data'!K640-'Price data'!K641)/'Price data'!K641</f>
        <v>6.6115702479340593E-3</v>
      </c>
      <c r="K639" s="7">
        <f>('Price data'!L640-'Price data'!L641)/'Price data'!L641</f>
        <v>8.5397096498710217E-4</v>
      </c>
      <c r="L639" s="7">
        <f>('Price data'!O640-'Price data'!O641)/'Price data'!O641</f>
        <v>5.8818169853916916E-3</v>
      </c>
      <c r="M639" s="7">
        <f>'Price data'!P640/100</f>
        <v>3.5869999999999999E-2</v>
      </c>
    </row>
    <row r="640" spans="1:13" x14ac:dyDescent="0.25">
      <c r="A640" s="1">
        <v>43761</v>
      </c>
      <c r="B640" s="7">
        <f>('Price data'!C641-'Price data'!C642)/'Price data'!C642</f>
        <v>-4.784688995215571E-3</v>
      </c>
      <c r="C640" s="7">
        <f>('Price data'!D641-'Price data'!D642)/'Price data'!D642</f>
        <v>1.1574074074073949E-2</v>
      </c>
      <c r="D640" s="7">
        <f>('Price data'!E641-'Price data'!E642)/'Price data'!E642</f>
        <v>-1.162790697674517E-3</v>
      </c>
      <c r="E640" s="7">
        <f>('Price data'!F641-'Price data'!F642)/'Price data'!F642</f>
        <v>-1.5094339622642138E-3</v>
      </c>
      <c r="F640" s="7">
        <f>('Price data'!G641-'Price data'!G642)/'Price data'!G642</f>
        <v>1.7761989342806456E-3</v>
      </c>
      <c r="G640" s="7">
        <f>('Price data'!H641-'Price data'!H642)/'Price data'!H642</f>
        <v>-2.0833333333333333E-3</v>
      </c>
      <c r="H640" s="7">
        <f>('Price data'!I641-'Price data'!I642)/'Price data'!I642</f>
        <v>4.2553191489364288E-3</v>
      </c>
      <c r="I640" s="7">
        <f>('Price data'!J641-'Price data'!J642)/'Price data'!J642</f>
        <v>-3.8314176245211129E-3</v>
      </c>
      <c r="J640" s="7">
        <f>('Price data'!K641-'Price data'!K642)/'Price data'!K642</f>
        <v>0</v>
      </c>
      <c r="K640" s="7">
        <f>('Price data'!L641-'Price data'!L642)/'Price data'!L642</f>
        <v>2.5684931506849465E-3</v>
      </c>
      <c r="L640" s="7">
        <f>('Price data'!O641-'Price data'!O642)/'Price data'!O642</f>
        <v>6.0778573526870108E-4</v>
      </c>
      <c r="M640" s="7">
        <f>'Price data'!P641/100</f>
        <v>3.5470000000000002E-2</v>
      </c>
    </row>
    <row r="641" spans="1:13" x14ac:dyDescent="0.25">
      <c r="A641" s="1">
        <v>43760</v>
      </c>
      <c r="B641" s="7">
        <f>('Price data'!C642-'Price data'!C643)/'Price data'!C643</f>
        <v>4.8076923076925699E-3</v>
      </c>
      <c r="C641" s="7">
        <f>('Price data'!D642-'Price data'!D643)/'Price data'!D643</f>
        <v>1.8867924528301792E-2</v>
      </c>
      <c r="D641" s="7">
        <f>('Price data'!E642-'Price data'!E643)/'Price data'!E643</f>
        <v>-5.7803468208090757E-3</v>
      </c>
      <c r="E641" s="7">
        <f>('Price data'!F642-'Price data'!F643)/'Price data'!F643</f>
        <v>-8.2335329341315152E-3</v>
      </c>
      <c r="F641" s="7">
        <f>('Price data'!G642-'Price data'!G643)/'Price data'!G643</f>
        <v>-3.5398230088493901E-3</v>
      </c>
      <c r="G641" s="7">
        <f>('Price data'!H642-'Price data'!H643)/'Price data'!H643</f>
        <v>4.1841004184100415E-3</v>
      </c>
      <c r="H641" s="7">
        <f>('Price data'!I642-'Price data'!I643)/'Price data'!I643</f>
        <v>-4.2372881355934762E-3</v>
      </c>
      <c r="I641" s="7">
        <f>('Price data'!J642-'Price data'!J643)/'Price data'!J643</f>
        <v>-7.6045627376425213E-3</v>
      </c>
      <c r="J641" s="7">
        <f>('Price data'!K642-'Price data'!K643)/'Price data'!K643</f>
        <v>3.3167495854062811E-3</v>
      </c>
      <c r="K641" s="7">
        <f>('Price data'!L642-'Price data'!L643)/'Price data'!L643</f>
        <v>-8.5543199315645576E-4</v>
      </c>
      <c r="L641" s="7">
        <f>('Price data'!O642-'Price data'!O643)/'Price data'!O643</f>
        <v>3.6906746919355294E-3</v>
      </c>
      <c r="M641" s="7">
        <f>'Price data'!P642/100</f>
        <v>3.6060000000000002E-2</v>
      </c>
    </row>
    <row r="642" spans="1:13" x14ac:dyDescent="0.25">
      <c r="A642" s="1">
        <v>43759</v>
      </c>
      <c r="B642" s="7">
        <f>('Price data'!C643-'Price data'!C644)/'Price data'!C644</f>
        <v>-1.4218009478673127E-2</v>
      </c>
      <c r="C642" s="7">
        <f>('Price data'!D643-'Price data'!D644)/'Price data'!D644</f>
        <v>-9.3457943925231799E-3</v>
      </c>
      <c r="D642" s="7">
        <f>('Price data'!E643-'Price data'!E644)/'Price data'!E644</f>
        <v>-5.7471264367817661E-3</v>
      </c>
      <c r="E642" s="7">
        <f>('Price data'!F643-'Price data'!F644)/'Price data'!F644</f>
        <v>8.3018867924526049E-3</v>
      </c>
      <c r="F642" s="7">
        <f>('Price data'!G643-'Price data'!G644)/'Price data'!G644</f>
        <v>-1.0507880910682874E-2</v>
      </c>
      <c r="G642" s="7">
        <f>('Price data'!H643-'Price data'!H644)/'Price data'!H644</f>
        <v>-2.0491803278688523E-2</v>
      </c>
      <c r="H642" s="7">
        <f>('Price data'!I643-'Price data'!I644)/'Price data'!I644</f>
        <v>-8.4033613445376864E-3</v>
      </c>
      <c r="I642" s="7">
        <f>('Price data'!J643-'Price data'!J644)/'Price data'!J644</f>
        <v>-1.1278195488721781E-2</v>
      </c>
      <c r="J642" s="7">
        <f>('Price data'!K643-'Price data'!K644)/'Price data'!K644</f>
        <v>3.3277870216305945E-3</v>
      </c>
      <c r="K642" s="7">
        <f>('Price data'!L643-'Price data'!L644)/'Price data'!L644</f>
        <v>-8.5470085470090642E-4</v>
      </c>
      <c r="L642" s="7">
        <f>('Price data'!O643-'Price data'!O644)/'Price data'!O644</f>
        <v>-5.7015770319451074E-3</v>
      </c>
      <c r="M642" s="7">
        <f>'Price data'!P643/100</f>
        <v>3.6479999999999999E-2</v>
      </c>
    </row>
    <row r="643" spans="1:13" x14ac:dyDescent="0.25">
      <c r="A643" s="1">
        <v>43756</v>
      </c>
      <c r="B643" s="7">
        <f>('Price data'!C644-'Price data'!C645)/'Price data'!C645</f>
        <v>-1.1709601873536311E-2</v>
      </c>
      <c r="C643" s="7">
        <f>('Price data'!D644-'Price data'!D645)/'Price data'!D645</f>
        <v>0</v>
      </c>
      <c r="D643" s="7">
        <f>('Price data'!E644-'Price data'!E645)/'Price data'!E645</f>
        <v>5.780346820809407E-3</v>
      </c>
      <c r="E643" s="7">
        <f>('Price data'!F644-'Price data'!F645)/'Price data'!F645</f>
        <v>1.1450381679389358E-2</v>
      </c>
      <c r="F643" s="7">
        <f>('Price data'!G644-'Price data'!G645)/'Price data'!G645</f>
        <v>7.0546737213404145E-3</v>
      </c>
      <c r="G643" s="7">
        <f>('Price data'!H644-'Price data'!H645)/'Price data'!H645</f>
        <v>0</v>
      </c>
      <c r="H643" s="7">
        <f>('Price data'!I644-'Price data'!I645)/'Price data'!I645</f>
        <v>1.4025245441795372E-3</v>
      </c>
      <c r="I643" s="7">
        <f>('Price data'!J644-'Price data'!J645)/'Price data'!J645</f>
        <v>7.5757575757575109E-3</v>
      </c>
      <c r="J643" s="7">
        <f>('Price data'!K644-'Price data'!K645)/'Price data'!K645</f>
        <v>-3.3167495854062811E-3</v>
      </c>
      <c r="K643" s="7">
        <f>('Price data'!L644-'Price data'!L645)/'Price data'!L645</f>
        <v>0</v>
      </c>
      <c r="L643" s="7">
        <f>('Price data'!O644-'Price data'!O645)/'Price data'!O645</f>
        <v>-6.2637651290134021E-4</v>
      </c>
      <c r="M643" s="7">
        <f>'Price data'!P644/100</f>
        <v>3.6830000000000002E-2</v>
      </c>
    </row>
    <row r="644" spans="1:13" x14ac:dyDescent="0.25">
      <c r="A644" s="1">
        <v>43755</v>
      </c>
      <c r="B644" s="7">
        <f>('Price data'!C645-'Price data'!C646)/'Price data'!C646</f>
        <v>-9.2807424593967913E-3</v>
      </c>
      <c r="C644" s="7">
        <f>('Price data'!D645-'Price data'!D646)/'Price data'!D646</f>
        <v>4.6948356807511513E-3</v>
      </c>
      <c r="D644" s="7">
        <f>('Price data'!E645-'Price data'!E646)/'Price data'!E646</f>
        <v>1.1574074074073948E-3</v>
      </c>
      <c r="E644" s="7">
        <f>('Price data'!F645-'Price data'!F646)/'Price data'!F646</f>
        <v>4.6012269938650778E-3</v>
      </c>
      <c r="F644" s="7">
        <f>('Price data'!G645-'Price data'!G646)/'Price data'!G646</f>
        <v>-1.3913043478261096E-2</v>
      </c>
      <c r="G644" s="7">
        <f>('Price data'!H645-'Price data'!H646)/'Price data'!H646</f>
        <v>-2.0449897750511249E-3</v>
      </c>
      <c r="H644" s="7">
        <f>('Price data'!I645-'Price data'!I646)/'Price data'!I646</f>
        <v>-6.9637883008357238E-3</v>
      </c>
      <c r="I644" s="7">
        <f>('Price data'!J645-'Price data'!J646)/'Price data'!J646</f>
        <v>3.8022813688213331E-3</v>
      </c>
      <c r="J644" s="7">
        <f>('Price data'!K645-'Price data'!K646)/'Price data'!K646</f>
        <v>-2.7419354838709716E-2</v>
      </c>
      <c r="K644" s="7">
        <f>('Price data'!L645-'Price data'!L646)/'Price data'!L646</f>
        <v>-8.474576271186399E-3</v>
      </c>
      <c r="L644" s="7">
        <f>('Price data'!O645-'Price data'!O646)/'Price data'!O646</f>
        <v>-4.6658488023650887E-3</v>
      </c>
      <c r="M644" s="7">
        <f>'Price data'!P645/100</f>
        <v>3.746E-2</v>
      </c>
    </row>
    <row r="645" spans="1:13" x14ac:dyDescent="0.25">
      <c r="A645" s="1">
        <v>43754</v>
      </c>
      <c r="B645" s="7">
        <f>('Price data'!C646-'Price data'!C647)/'Price data'!C647</f>
        <v>-2.3148148148147861E-3</v>
      </c>
      <c r="C645" s="7">
        <f>('Price data'!D646-'Price data'!D647)/'Price data'!D647</f>
        <v>-2.3419203747074594E-3</v>
      </c>
      <c r="D645" s="7">
        <f>('Price data'!E646-'Price data'!E647)/'Price data'!E647</f>
        <v>0</v>
      </c>
      <c r="E645" s="7">
        <f>('Price data'!F646-'Price data'!F647)/'Price data'!F647</f>
        <v>1.6367887763055283E-2</v>
      </c>
      <c r="F645" s="7">
        <f>('Price data'!G646-'Price data'!G647)/'Price data'!G647</f>
        <v>1.7421602787456509E-3</v>
      </c>
      <c r="G645" s="7">
        <f>('Price data'!H646-'Price data'!H647)/'Price data'!H647</f>
        <v>8.2474226804123713E-3</v>
      </c>
      <c r="H645" s="7">
        <f>('Price data'!I646-'Price data'!I647)/'Price data'!I647</f>
        <v>2.7932960893855027E-3</v>
      </c>
      <c r="I645" s="7">
        <f>('Price data'!J646-'Price data'!J647)/'Price data'!J647</f>
        <v>2.734374999999999E-2</v>
      </c>
      <c r="J645" s="7">
        <f>('Price data'!K646-'Price data'!K647)/'Price data'!K647</f>
        <v>-1.6103059581318246E-3</v>
      </c>
      <c r="K645" s="7">
        <f>('Price data'!L646-'Price data'!L647)/'Price data'!L647</f>
        <v>-3.3783783783784441E-3</v>
      </c>
      <c r="L645" s="7">
        <f>('Price data'!O646-'Price data'!O647)/'Price data'!O647</f>
        <v>1.4198680831781702E-3</v>
      </c>
      <c r="M645" s="7">
        <f>'Price data'!P646/100</f>
        <v>3.8379999999999997E-2</v>
      </c>
    </row>
    <row r="646" spans="1:13" x14ac:dyDescent="0.25">
      <c r="A646" s="1">
        <v>43753</v>
      </c>
      <c r="B646" s="7">
        <f>('Price data'!C647-'Price data'!C648)/'Price data'!C648</f>
        <v>-6.8965517241381512E-3</v>
      </c>
      <c r="C646" s="7">
        <f>('Price data'!D647-'Price data'!D648)/'Price data'!D648</f>
        <v>-4.6620046620046386E-3</v>
      </c>
      <c r="D646" s="7">
        <f>('Price data'!E647-'Price data'!E648)/'Price data'!E648</f>
        <v>-1.7064846416382284E-2</v>
      </c>
      <c r="E646" s="7">
        <f>('Price data'!F647-'Price data'!F648)/'Price data'!F648</f>
        <v>-2.3328149300155024E-3</v>
      </c>
      <c r="F646" s="7">
        <f>('Price data'!G647-'Price data'!G648)/'Price data'!G648</f>
        <v>-5.1993067590988054E-3</v>
      </c>
      <c r="G646" s="7">
        <f>('Price data'!H647-'Price data'!H648)/'Price data'!H648</f>
        <v>1.4644351464435146E-2</v>
      </c>
      <c r="H646" s="7">
        <f>('Price data'!I647-'Price data'!I648)/'Price data'!I648</f>
        <v>-5.5555555555554005E-3</v>
      </c>
      <c r="I646" s="7">
        <f>('Price data'!J647-'Price data'!J648)/'Price data'!J648</f>
        <v>-3.8910505836576284E-3</v>
      </c>
      <c r="J646" s="7">
        <f>('Price data'!K647-'Price data'!K648)/'Price data'!K648</f>
        <v>1.6129032258062304E-3</v>
      </c>
      <c r="K646" s="7">
        <f>('Price data'!L647-'Price data'!L648)/'Price data'!L648</f>
        <v>3.3898305084746425E-3</v>
      </c>
      <c r="L646" s="7">
        <f>('Price data'!O647-'Price data'!O648)/'Price data'!O648</f>
        <v>-5.2336523848354468E-4</v>
      </c>
      <c r="M646" s="7">
        <f>'Price data'!P647/100</f>
        <v>3.8789999999999998E-2</v>
      </c>
    </row>
    <row r="647" spans="1:13" x14ac:dyDescent="0.25">
      <c r="A647" s="1">
        <v>43752</v>
      </c>
      <c r="B647" s="7">
        <f>('Price data'!C648-'Price data'!C649)/'Price data'!C649</f>
        <v>2.1126760563380489E-2</v>
      </c>
      <c r="C647" s="7">
        <f>('Price data'!D648-'Price data'!D649)/'Price data'!D649</f>
        <v>-2.3255813953487556E-3</v>
      </c>
      <c r="D647" s="7">
        <f>('Price data'!E648-'Price data'!E649)/'Price data'!E649</f>
        <v>-5.656108597285007E-3</v>
      </c>
      <c r="E647" s="7">
        <f>('Price data'!F648-'Price data'!F649)/'Price data'!F649</f>
        <v>4.6874999999999001E-3</v>
      </c>
      <c r="F647" s="7">
        <f>('Price data'!G648-'Price data'!G649)/'Price data'!G649</f>
        <v>2.1238938053097421E-2</v>
      </c>
      <c r="G647" s="7">
        <f>('Price data'!H648-'Price data'!H649)/'Price data'!H649</f>
        <v>1.2711864406779662E-2</v>
      </c>
      <c r="H647" s="7">
        <f>('Price data'!I648-'Price data'!I649)/'Price data'!I649</f>
        <v>-1.3869625520113199E-3</v>
      </c>
      <c r="I647" s="7">
        <f>('Price data'!J648-'Price data'!J649)/'Price data'!J649</f>
        <v>7.843137254901893E-3</v>
      </c>
      <c r="J647" s="7">
        <f>('Price data'!K648-'Price data'!K649)/'Price data'!K649</f>
        <v>1.6155088852988588E-3</v>
      </c>
      <c r="K647" s="7">
        <f>('Price data'!L648-'Price data'!L649)/'Price data'!L649</f>
        <v>0</v>
      </c>
      <c r="L647" s="7">
        <f>('Price data'!O648-'Price data'!O649)/'Price data'!O649</f>
        <v>1.7442329407969209E-3</v>
      </c>
      <c r="M647" s="7">
        <f>'Price data'!P648/100</f>
        <v>3.9019999999999999E-2</v>
      </c>
    </row>
    <row r="648" spans="1:13" x14ac:dyDescent="0.25">
      <c r="A648" s="1">
        <v>43749</v>
      </c>
      <c r="B648" s="7">
        <f>('Price data'!C649-'Price data'!C650)/'Price data'!C650</f>
        <v>0</v>
      </c>
      <c r="C648" s="7">
        <f>('Price data'!D649-'Price data'!D650)/'Price data'!D650</f>
        <v>0</v>
      </c>
      <c r="D648" s="7">
        <f>('Price data'!E649-'Price data'!E650)/'Price data'!E650</f>
        <v>-1.1299435028248467E-3</v>
      </c>
      <c r="E648" s="7">
        <f>('Price data'!F649-'Price data'!F650)/'Price data'!F650</f>
        <v>7.8740157480316764E-3</v>
      </c>
      <c r="F648" s="7">
        <f>('Price data'!G649-'Price data'!G650)/'Price data'!G650</f>
        <v>1.7730496453898963E-3</v>
      </c>
      <c r="G648" s="7">
        <f>('Price data'!H649-'Price data'!H650)/'Price data'!H650</f>
        <v>-2.1141649048625794E-3</v>
      </c>
      <c r="H648" s="7">
        <f>('Price data'!I649-'Price data'!I650)/'Price data'!I650</f>
        <v>8.3916083916084749E-3</v>
      </c>
      <c r="I648" s="7">
        <f>('Price data'!J649-'Price data'!J650)/'Price data'!J650</f>
        <v>-1.162790697674416E-2</v>
      </c>
      <c r="J648" s="7">
        <f>('Price data'!K649-'Price data'!K650)/'Price data'!K650</f>
        <v>9.7879282218596431E-3</v>
      </c>
      <c r="K648" s="7">
        <f>('Price data'!L649-'Price data'!L650)/'Price data'!L650</f>
        <v>9.4097519247219943E-3</v>
      </c>
      <c r="L648" s="7">
        <f>('Price data'!O649-'Price data'!O650)/'Price data'!O650</f>
        <v>4.5170045980271389E-3</v>
      </c>
      <c r="M648" s="7">
        <f>'Price data'!P649/100</f>
        <v>3.9190000000000003E-2</v>
      </c>
    </row>
    <row r="649" spans="1:13" x14ac:dyDescent="0.25">
      <c r="A649" s="1">
        <v>43748</v>
      </c>
      <c r="B649" s="7">
        <f>('Price data'!C650-'Price data'!C651)/'Price data'!C651</f>
        <v>0</v>
      </c>
      <c r="C649" s="7">
        <f>('Price data'!D650-'Price data'!D651)/'Price data'!D651</f>
        <v>-1.8264840182648449E-2</v>
      </c>
      <c r="D649" s="7">
        <f>('Price data'!E650-'Price data'!E651)/'Price data'!E651</f>
        <v>0</v>
      </c>
      <c r="E649" s="7">
        <f>('Price data'!F650-'Price data'!F651)/'Price data'!F651</f>
        <v>0</v>
      </c>
      <c r="F649" s="7">
        <f>('Price data'!G650-'Price data'!G651)/'Price data'!G651</f>
        <v>0</v>
      </c>
      <c r="G649" s="7">
        <f>('Price data'!H650-'Price data'!H651)/'Price data'!H651</f>
        <v>0</v>
      </c>
      <c r="H649" s="7">
        <f>('Price data'!I650-'Price data'!I651)/'Price data'!I651</f>
        <v>4.2134831460672439E-3</v>
      </c>
      <c r="I649" s="7">
        <f>('Price data'!J650-'Price data'!J651)/'Price data'!J651</f>
        <v>3.8910505836576284E-3</v>
      </c>
      <c r="J649" s="7">
        <f>('Price data'!K650-'Price data'!K651)/'Price data'!K651</f>
        <v>-1.6051364365971005E-2</v>
      </c>
      <c r="K649" s="7">
        <f>('Price data'!L650-'Price data'!L651)/'Price data'!L651</f>
        <v>-8.5470085470090642E-4</v>
      </c>
      <c r="L649" s="7">
        <f>('Price data'!O650-'Price data'!O651)/'Price data'!O651</f>
        <v>-4.5554397011636158E-4</v>
      </c>
      <c r="M649" s="7">
        <f>'Price data'!P650/100</f>
        <v>3.9269999999999999E-2</v>
      </c>
    </row>
    <row r="650" spans="1:13" x14ac:dyDescent="0.25">
      <c r="A650" s="1">
        <v>43747</v>
      </c>
      <c r="B650" s="7">
        <f>('Price data'!C651-'Price data'!C652)/'Price data'!C652</f>
        <v>-4.6728971962616246E-3</v>
      </c>
      <c r="C650" s="7">
        <f>('Price data'!D651-'Price data'!D652)/'Price data'!D652</f>
        <v>0</v>
      </c>
      <c r="D650" s="7">
        <f>('Price data'!E651-'Price data'!E652)/'Price data'!E652</f>
        <v>-1.1286681715577656E-3</v>
      </c>
      <c r="E650" s="7">
        <f>('Price data'!F651-'Price data'!F652)/'Price data'!F652</f>
        <v>-1.5503875968992309E-2</v>
      </c>
      <c r="F650" s="7">
        <f>('Price data'!G651-'Price data'!G652)/'Price data'!G652</f>
        <v>5.3475935828879015E-3</v>
      </c>
      <c r="G650" s="7">
        <f>('Price data'!H651-'Price data'!H652)/'Price data'!H652</f>
        <v>4.246284501061571E-3</v>
      </c>
      <c r="H650" s="7">
        <f>('Price data'!I651-'Price data'!I652)/'Price data'!I652</f>
        <v>-9.7357440890124027E-3</v>
      </c>
      <c r="I650" s="7">
        <f>('Price data'!J651-'Price data'!J652)/'Price data'!J652</f>
        <v>-7.7220077220078029E-3</v>
      </c>
      <c r="J650" s="7">
        <f>('Price data'!K651-'Price data'!K652)/'Price data'!K652</f>
        <v>-4.7923322683705773E-3</v>
      </c>
      <c r="K650" s="7">
        <f>('Price data'!L651-'Price data'!L652)/'Price data'!L652</f>
        <v>-8.5397096498724203E-4</v>
      </c>
      <c r="L650" s="7">
        <f>('Price data'!O651-'Price data'!O652)/'Price data'!O652</f>
        <v>-3.9464896480539388E-4</v>
      </c>
      <c r="M650" s="7">
        <f>'Price data'!P651/100</f>
        <v>3.9599999999999996E-2</v>
      </c>
    </row>
    <row r="651" spans="1:13" x14ac:dyDescent="0.25">
      <c r="A651" s="1">
        <v>43746</v>
      </c>
      <c r="B651" s="7">
        <f>('Price data'!C652-'Price data'!C653)/'Price data'!C653</f>
        <v>1.4218009478672968E-2</v>
      </c>
      <c r="C651" s="7">
        <f>('Price data'!D652-'Price data'!D653)/'Price data'!D653</f>
        <v>2.8169014084507189E-2</v>
      </c>
      <c r="D651" s="7">
        <f>('Price data'!E652-'Price data'!E653)/'Price data'!E653</f>
        <v>-4.4943820224718611E-3</v>
      </c>
      <c r="E651" s="7">
        <f>('Price data'!F652-'Price data'!F653)/'Price data'!F653</f>
        <v>-7.7459333849717513E-4</v>
      </c>
      <c r="F651" s="7">
        <f>('Price data'!G652-'Price data'!G653)/'Price data'!G653</f>
        <v>1.0810810810810851E-2</v>
      </c>
      <c r="G651" s="7">
        <f>('Price data'!H652-'Price data'!H653)/'Price data'!H653</f>
        <v>1.7278617710583154E-2</v>
      </c>
      <c r="H651" s="7">
        <f>('Price data'!I652-'Price data'!I653)/'Price data'!I653</f>
        <v>1.6973125884017143E-2</v>
      </c>
      <c r="I651" s="7">
        <f>('Price data'!J652-'Price data'!J653)/'Price data'!J653</f>
        <v>-3.8461538461537401E-3</v>
      </c>
      <c r="J651" s="7">
        <f>('Price data'!K652-'Price data'!K653)/'Price data'!K653</f>
        <v>1.5999999999999899E-3</v>
      </c>
      <c r="K651" s="7">
        <f>('Price data'!L652-'Price data'!L653)/'Price data'!L653</f>
        <v>8.5470085470090642E-4</v>
      </c>
      <c r="L651" s="7">
        <f>('Price data'!O652-'Price data'!O653)/'Price data'!O653</f>
        <v>5.2182404459408553E-3</v>
      </c>
      <c r="M651" s="7">
        <f>'Price data'!P652/100</f>
        <v>3.9759999999999997E-2</v>
      </c>
    </row>
    <row r="652" spans="1:13" x14ac:dyDescent="0.25">
      <c r="A652" s="1">
        <v>43745</v>
      </c>
      <c r="B652" s="7">
        <f>('Price data'!C653-'Price data'!C654)/'Price data'!C654</f>
        <v>-2.3148148148148171E-2</v>
      </c>
      <c r="C652" s="7">
        <f>('Price data'!D653-'Price data'!D654)/'Price data'!D654</f>
        <v>-2.3419203747074594E-3</v>
      </c>
      <c r="D652" s="7">
        <f>('Price data'!E653-'Price data'!E654)/'Price data'!E654</f>
        <v>-2.2421524663676887E-3</v>
      </c>
      <c r="E652" s="7">
        <f>('Price data'!F653-'Price data'!F654)/'Price data'!F654</f>
        <v>3.8880248833591219E-3</v>
      </c>
      <c r="F652" s="7">
        <f>('Price data'!G653-'Price data'!G654)/'Price data'!G654</f>
        <v>-2.2887323943661879E-2</v>
      </c>
      <c r="G652" s="7">
        <f>('Price data'!H653-'Price data'!H654)/'Price data'!H654</f>
        <v>-1.9067796610169493E-2</v>
      </c>
      <c r="H652" s="7">
        <f>('Price data'!I653-'Price data'!I654)/'Price data'!I654</f>
        <v>-2.8846153846153928E-2</v>
      </c>
      <c r="I652" s="7">
        <f>('Price data'!J653-'Price data'!J654)/'Price data'!J654</f>
        <v>1.1673151750972737E-2</v>
      </c>
      <c r="J652" s="7">
        <f>('Price data'!K653-'Price data'!K654)/'Price data'!K654</f>
        <v>-1.7295597484276826E-2</v>
      </c>
      <c r="K652" s="7">
        <f>('Price data'!L653-'Price data'!L654)/'Price data'!L654</f>
        <v>-8.474576271186399E-3</v>
      </c>
      <c r="L652" s="7">
        <f>('Price data'!O653-'Price data'!O654)/'Price data'!O654</f>
        <v>-4.5565467451067748E-3</v>
      </c>
      <c r="M652" s="7">
        <f>'Price data'!P653/100</f>
        <v>3.993E-2</v>
      </c>
    </row>
    <row r="653" spans="1:13" x14ac:dyDescent="0.25">
      <c r="A653" s="1">
        <v>43742</v>
      </c>
      <c r="B653" s="7">
        <f>('Price data'!C654-'Price data'!C655)/'Price data'!C655</f>
        <v>-3.5248715694951596E-2</v>
      </c>
      <c r="C653" s="7">
        <f>('Price data'!D654-'Price data'!D655)/'Price data'!D655</f>
        <v>-9.2807424593967063E-3</v>
      </c>
      <c r="D653" s="7">
        <f>('Price data'!E654-'Price data'!E655)/'Price data'!E655</f>
        <v>-1.1198208286674011E-3</v>
      </c>
      <c r="E653" s="7">
        <f>('Price data'!F654-'Price data'!F655)/'Price data'!F655</f>
        <v>-3.1007751937984327E-3</v>
      </c>
      <c r="F653" s="7">
        <f>('Price data'!G654-'Price data'!G655)/'Price data'!G655</f>
        <v>-6.993006993007196E-3</v>
      </c>
      <c r="G653" s="7">
        <f>('Price data'!H654-'Price data'!H655)/'Price data'!H655</f>
        <v>-8.4033613445378148E-3</v>
      </c>
      <c r="H653" s="7">
        <f>('Price data'!I654-'Price data'!I655)/'Price data'!I655</f>
        <v>-2.281879194630855E-2</v>
      </c>
      <c r="I653" s="7">
        <f>('Price data'!J654-'Price data'!J655)/'Price data'!J655</f>
        <v>1.9841269841269746E-2</v>
      </c>
      <c r="J653" s="7">
        <f>('Price data'!K654-'Price data'!K655)/'Price data'!K655</f>
        <v>-1.5698587127156406E-3</v>
      </c>
      <c r="K653" s="7">
        <f>('Price data'!L654-'Price data'!L655)/'Price data'!L655</f>
        <v>0</v>
      </c>
      <c r="L653" s="7">
        <f>('Price data'!O654-'Price data'!O655)/'Price data'!O655</f>
        <v>-2.1017106712337722E-3</v>
      </c>
      <c r="M653" s="7">
        <f>'Price data'!P654/100</f>
        <v>3.9989999999999998E-2</v>
      </c>
    </row>
    <row r="654" spans="1:13" x14ac:dyDescent="0.25">
      <c r="A654" s="1">
        <v>43741</v>
      </c>
      <c r="B654" s="7">
        <f>('Price data'!C655-'Price data'!C656)/'Price data'!C656</f>
        <v>0</v>
      </c>
      <c r="C654" s="7">
        <f>('Price data'!D655-'Price data'!D656)/'Price data'!D656</f>
        <v>-9.1954022988506665E-3</v>
      </c>
      <c r="D654" s="7">
        <f>('Price data'!E655-'Price data'!E656)/'Price data'!E656</f>
        <v>3.3707865168538958E-3</v>
      </c>
      <c r="E654" s="7">
        <f>('Price data'!F655-'Price data'!F656)/'Price data'!F656</f>
        <v>1.5748031496063054E-2</v>
      </c>
      <c r="F654" s="7">
        <f>('Price data'!G655-'Price data'!G656)/'Price data'!G656</f>
        <v>0</v>
      </c>
      <c r="G654" s="7">
        <f>('Price data'!H655-'Price data'!H656)/'Price data'!H656</f>
        <v>2.1052631578947368E-3</v>
      </c>
      <c r="H654" s="7">
        <f>('Price data'!I655-'Price data'!I656)/'Price data'!I656</f>
        <v>-4.0106951871658157E-3</v>
      </c>
      <c r="I654" s="7">
        <f>('Price data'!J655-'Price data'!J656)/'Price data'!J656</f>
        <v>-1.5624999999999868E-2</v>
      </c>
      <c r="J654" s="7">
        <f>('Price data'!K655-'Price data'!K656)/'Price data'!K656</f>
        <v>3.1496062992123724E-3</v>
      </c>
      <c r="K654" s="7">
        <f>('Price data'!L655-'Price data'!L656)/'Price data'!L656</f>
        <v>0</v>
      </c>
      <c r="L654" s="7">
        <f>('Price data'!O655-'Price data'!O656)/'Price data'!O656</f>
        <v>-1.5335102250830773E-3</v>
      </c>
      <c r="M654" s="7">
        <f>'Price data'!P655/100</f>
        <v>4.0160000000000001E-2</v>
      </c>
    </row>
    <row r="655" spans="1:13" x14ac:dyDescent="0.25">
      <c r="A655" s="1">
        <v>43740</v>
      </c>
      <c r="B655" s="7">
        <f>('Price data'!C656-'Price data'!C657)/'Price data'!C657</f>
        <v>1.0799136069114276E-2</v>
      </c>
      <c r="C655" s="7">
        <f>('Price data'!D656-'Price data'!D657)/'Price data'!D657</f>
        <v>-6.849315068493048E-3</v>
      </c>
      <c r="D655" s="7">
        <f>('Price data'!E656-'Price data'!E657)/'Price data'!E657</f>
        <v>-2.2421524663676887E-3</v>
      </c>
      <c r="E655" s="7">
        <f>('Price data'!F656-'Price data'!F657)/'Price data'!F657</f>
        <v>-7.8125000000001769E-3</v>
      </c>
      <c r="F655" s="7">
        <f>('Price data'!G656-'Price data'!G657)/'Price data'!G657</f>
        <v>-2.2222222222222129E-2</v>
      </c>
      <c r="G655" s="7">
        <f>('Price data'!H656-'Price data'!H657)/'Price data'!H657</f>
        <v>0</v>
      </c>
      <c r="H655" s="7">
        <f>('Price data'!I656-'Price data'!I657)/'Price data'!I657</f>
        <v>-1.188903566710712E-2</v>
      </c>
      <c r="I655" s="7">
        <f>('Price data'!J656-'Price data'!J657)/'Price data'!J657</f>
        <v>-3.8910505836576284E-3</v>
      </c>
      <c r="J655" s="7">
        <f>('Price data'!K656-'Price data'!K657)/'Price data'!K657</f>
        <v>-1.5723270440251471E-3</v>
      </c>
      <c r="K655" s="7">
        <f>('Price data'!L656-'Price data'!L657)/'Price data'!L657</f>
        <v>-1.5846538782318603E-2</v>
      </c>
      <c r="L655" s="7">
        <f>('Price data'!O656-'Price data'!O657)/'Price data'!O657</f>
        <v>-8.4034454126191514E-3</v>
      </c>
      <c r="M655" s="7">
        <f>'Price data'!P656/100</f>
        <v>0.04</v>
      </c>
    </row>
    <row r="656" spans="1:13" x14ac:dyDescent="0.25">
      <c r="A656" s="1">
        <v>43739</v>
      </c>
      <c r="B656" s="7">
        <f>('Price data'!C657-'Price data'!C658)/'Price data'!C658</f>
        <v>6.5217391304348473E-3</v>
      </c>
      <c r="C656" s="7">
        <f>('Price data'!D657-'Price data'!D658)/'Price data'!D658</f>
        <v>-2.2779043280181438E-3</v>
      </c>
      <c r="D656" s="7">
        <f>('Price data'!E657-'Price data'!E658)/'Price data'!E658</f>
        <v>-1.1198208286674011E-3</v>
      </c>
      <c r="E656" s="7">
        <f>('Price data'!F657-'Price data'!F658)/'Price data'!F658</f>
        <v>-1.3107170393215075E-2</v>
      </c>
      <c r="F656" s="7">
        <f>('Price data'!G657-'Price data'!G658)/'Price data'!G658</f>
        <v>1.3864818024263304E-2</v>
      </c>
      <c r="G656" s="7">
        <f>('Price data'!H657-'Price data'!H658)/'Price data'!H658</f>
        <v>1.7130620985010708E-2</v>
      </c>
      <c r="H656" s="7">
        <f>('Price data'!I657-'Price data'!I658)/'Price data'!I658</f>
        <v>1.2032085561497449E-2</v>
      </c>
      <c r="I656" s="7">
        <f>('Price data'!J657-'Price data'!J658)/'Price data'!J658</f>
        <v>-3.8759689922481027E-3</v>
      </c>
      <c r="J656" s="7">
        <f>('Price data'!K657-'Price data'!K658)/'Price data'!K658</f>
        <v>-3.134796238244494E-3</v>
      </c>
      <c r="K656" s="7">
        <f>('Price data'!L657-'Price data'!L658)/'Price data'!L658</f>
        <v>8.3472454090141623E-4</v>
      </c>
      <c r="L656" s="7">
        <f>('Price data'!O657-'Price data'!O658)/'Price data'!O658</f>
        <v>3.0404591795778345E-3</v>
      </c>
      <c r="M656" s="7">
        <f>'Price data'!P657/100</f>
        <v>4.0259999999999997E-2</v>
      </c>
    </row>
    <row r="657" spans="1:13" x14ac:dyDescent="0.25">
      <c r="A657" s="1">
        <v>43738</v>
      </c>
      <c r="B657" s="7">
        <f>('Price data'!C658-'Price data'!C659)/'Price data'!C659</f>
        <v>-8.6206896551724987E-3</v>
      </c>
      <c r="C657" s="7">
        <f>('Price data'!D658-'Price data'!D659)/'Price data'!D659</f>
        <v>-9.0293453724605878E-3</v>
      </c>
      <c r="D657" s="7">
        <f>('Price data'!E658-'Price data'!E659)/'Price data'!E659</f>
        <v>0</v>
      </c>
      <c r="E657" s="7">
        <f>('Price data'!F658-'Price data'!F659)/'Price data'!F659</f>
        <v>-3.0745580322829869E-3</v>
      </c>
      <c r="F657" s="7">
        <f>('Price data'!G658-'Price data'!G659)/'Price data'!G659</f>
        <v>-1.367521367521355E-2</v>
      </c>
      <c r="G657" s="7">
        <f>('Price data'!H658-'Price data'!H659)/'Price data'!H659</f>
        <v>6.4655172413793103E-3</v>
      </c>
      <c r="H657" s="7">
        <f>('Price data'!I658-'Price data'!I659)/'Price data'!I659</f>
        <v>2.0463847203274217E-2</v>
      </c>
      <c r="I657" s="7">
        <f>('Price data'!J658-'Price data'!J659)/'Price data'!J659</f>
        <v>1.5748031496063006E-2</v>
      </c>
      <c r="J657" s="7">
        <f>('Price data'!K658-'Price data'!K659)/'Price data'!K659</f>
        <v>1.2698412698412827E-2</v>
      </c>
      <c r="K657" s="7">
        <f>('Price data'!L658-'Price data'!L659)/'Price data'!L659</f>
        <v>0</v>
      </c>
      <c r="L657" s="7">
        <f>('Price data'!O658-'Price data'!O659)/'Price data'!O659</f>
        <v>-1.2827707848954606E-3</v>
      </c>
      <c r="M657" s="7">
        <f>'Price data'!P658/100</f>
        <v>4.0570000000000002E-2</v>
      </c>
    </row>
    <row r="658" spans="1:13" x14ac:dyDescent="0.25">
      <c r="A658" s="1">
        <v>43735</v>
      </c>
      <c r="B658" s="7">
        <f>('Price data'!C659-'Price data'!C660)/'Price data'!C660</f>
        <v>2.4282560706401852E-2</v>
      </c>
      <c r="C658" s="7">
        <f>('Price data'!D659-'Price data'!D660)/'Price data'!D660</f>
        <v>-4.4943820224717535E-3</v>
      </c>
      <c r="D658" s="7">
        <f>('Price data'!E659-'Price data'!E660)/'Price data'!E660</f>
        <v>6.7643742953776035E-3</v>
      </c>
      <c r="E658" s="7">
        <f>('Price data'!F659-'Price data'!F660)/'Price data'!F660</f>
        <v>7.6923076923094639E-4</v>
      </c>
      <c r="F658" s="7">
        <f>('Price data'!G659-'Price data'!G660)/'Price data'!G660</f>
        <v>1.3864818024263304E-2</v>
      </c>
      <c r="G658" s="7">
        <f>('Price data'!H659-'Price data'!H660)/'Price data'!H660</f>
        <v>4.329004329004329E-3</v>
      </c>
      <c r="H658" s="7">
        <f>('Price data'!I659-'Price data'!I660)/'Price data'!I660</f>
        <v>1.3831258644536583E-2</v>
      </c>
      <c r="I658" s="7">
        <f>('Price data'!J659-'Price data'!J660)/'Price data'!J660</f>
        <v>3.2520325203252064E-2</v>
      </c>
      <c r="J658" s="7">
        <f>('Price data'!K659-'Price data'!K660)/'Price data'!K660</f>
        <v>1.2861736334405063E-2</v>
      </c>
      <c r="K658" s="7">
        <f>('Price data'!L659-'Price data'!L660)/'Price data'!L660</f>
        <v>6.7226890756302456E-3</v>
      </c>
      <c r="L658" s="7">
        <f>('Price data'!O659-'Price data'!O660)/'Price data'!O660</f>
        <v>7.1561948019177712E-3</v>
      </c>
      <c r="M658" s="7">
        <f>'Price data'!P659/100</f>
        <v>4.0500000000000001E-2</v>
      </c>
    </row>
    <row r="659" spans="1:13" x14ac:dyDescent="0.25">
      <c r="A659" s="1">
        <v>43734</v>
      </c>
      <c r="B659" s="7">
        <f>('Price data'!C660-'Price data'!C661)/'Price data'!C661</f>
        <v>4.6189376443417987E-2</v>
      </c>
      <c r="C659" s="7">
        <f>('Price data'!D660-'Price data'!D661)/'Price data'!D661</f>
        <v>1.5981735159817205E-2</v>
      </c>
      <c r="D659" s="7">
        <f>('Price data'!E660-'Price data'!E661)/'Price data'!E661</f>
        <v>-8.9385474860334217E-3</v>
      </c>
      <c r="E659" s="7">
        <f>('Price data'!F660-'Price data'!F661)/'Price data'!F661</f>
        <v>2.848101265822784E-2</v>
      </c>
      <c r="F659" s="7">
        <f>('Price data'!G660-'Price data'!G661)/'Price data'!G661</f>
        <v>5.2264808362369524E-3</v>
      </c>
      <c r="G659" s="7">
        <f>('Price data'!H660-'Price data'!H661)/'Price data'!H661</f>
        <v>1.9867549668874173E-2</v>
      </c>
      <c r="H659" s="7">
        <f>('Price data'!I660-'Price data'!I661)/'Price data'!I661</f>
        <v>2.7739251040220085E-3</v>
      </c>
      <c r="I659" s="7">
        <f>('Price data'!J660-'Price data'!J661)/'Price data'!J661</f>
        <v>-4.0485829959514595E-3</v>
      </c>
      <c r="J659" s="7">
        <f>('Price data'!K660-'Price data'!K661)/'Price data'!K661</f>
        <v>3.2258064516128828E-3</v>
      </c>
      <c r="K659" s="7">
        <f>('Price data'!L660-'Price data'!L661)/'Price data'!L661</f>
        <v>-5.8479532163742123E-3</v>
      </c>
      <c r="L659" s="7">
        <f>('Price data'!O660-'Price data'!O661)/'Price data'!O661</f>
        <v>3.4943786083257832E-3</v>
      </c>
      <c r="M659" s="7">
        <f>'Price data'!P660/100</f>
        <v>4.0300000000000002E-2</v>
      </c>
    </row>
    <row r="660" spans="1:13" x14ac:dyDescent="0.25">
      <c r="A660" s="1">
        <v>43733</v>
      </c>
      <c r="B660" s="7">
        <f>('Price data'!C661-'Price data'!C662)/'Price data'!C662</f>
        <v>0</v>
      </c>
      <c r="C660" s="7">
        <f>('Price data'!D661-'Price data'!D662)/'Price data'!D662</f>
        <v>-1.1286681715575633E-2</v>
      </c>
      <c r="D660" s="7">
        <f>('Price data'!E661-'Price data'!E662)/'Price data'!E662</f>
        <v>0</v>
      </c>
      <c r="E660" s="7">
        <f>('Price data'!F661-'Price data'!F662)/'Price data'!F662</f>
        <v>-3.9401103230889134E-3</v>
      </c>
      <c r="F660" s="7">
        <f>('Price data'!G661-'Price data'!G662)/'Price data'!G662</f>
        <v>2.1352313167259863E-2</v>
      </c>
      <c r="G660" s="7">
        <f>('Price data'!H661-'Price data'!H662)/'Price data'!H662</f>
        <v>2.2123893805309734E-3</v>
      </c>
      <c r="H660" s="7">
        <f>('Price data'!I661-'Price data'!I662)/'Price data'!I662</f>
        <v>-1.5027322404371322E-2</v>
      </c>
      <c r="I660" s="7">
        <f>('Price data'!J661-'Price data'!J662)/'Price data'!J662</f>
        <v>-1.1999999999999974E-2</v>
      </c>
      <c r="J660" s="7">
        <f>('Price data'!K661-'Price data'!K662)/'Price data'!K662</f>
        <v>8.1300813008129569E-3</v>
      </c>
      <c r="K660" s="7">
        <f>('Price data'!L661-'Price data'!L662)/'Price data'!L662</f>
        <v>-3.3305578684428932E-3</v>
      </c>
      <c r="L660" s="7">
        <f>('Price data'!O661-'Price data'!O662)/'Price data'!O662</f>
        <v>-8.399704492324299E-4</v>
      </c>
      <c r="M660" s="7">
        <f>'Price data'!P661/100</f>
        <v>4.0099999999999997E-2</v>
      </c>
    </row>
    <row r="661" spans="1:13" x14ac:dyDescent="0.25">
      <c r="A661" s="1">
        <v>43732</v>
      </c>
      <c r="B661" s="7">
        <f>('Price data'!C662-'Price data'!C663)/'Price data'!C663</f>
        <v>1.4051522248243534E-2</v>
      </c>
      <c r="C661" s="7">
        <f>('Price data'!D662-'Price data'!D663)/'Price data'!D663</f>
        <v>6.8181818181818534E-3</v>
      </c>
      <c r="D661" s="7">
        <f>('Price data'!E662-'Price data'!E663)/'Price data'!E663</f>
        <v>0</v>
      </c>
      <c r="E661" s="7">
        <f>('Price data'!F662-'Price data'!F663)/'Price data'!F663</f>
        <v>1.9277108433734678E-2</v>
      </c>
      <c r="F661" s="7">
        <f>('Price data'!G662-'Price data'!G663)/'Price data'!G663</f>
        <v>-5.3097345132743553E-3</v>
      </c>
      <c r="G661" s="7">
        <f>('Price data'!H662-'Price data'!H663)/'Price data'!H663</f>
        <v>-2.2075055187637969E-3</v>
      </c>
      <c r="H661" s="7">
        <f>('Price data'!I662-'Price data'!I663)/'Price data'!I663</f>
        <v>1.3679890560873572E-3</v>
      </c>
      <c r="I661" s="7">
        <f>('Price data'!J662-'Price data'!J663)/'Price data'!J663</f>
        <v>-3.9840637450199619E-3</v>
      </c>
      <c r="J661" s="7">
        <f>('Price data'!K662-'Price data'!K663)/'Price data'!K663</f>
        <v>-1.623376623376401E-3</v>
      </c>
      <c r="K661" s="7">
        <f>('Price data'!L662-'Price data'!L663)/'Price data'!L663</f>
        <v>9.2436974789914667E-3</v>
      </c>
      <c r="L661" s="7">
        <f>('Price data'!O662-'Price data'!O663)/'Price data'!O663</f>
        <v>2.414405275171185E-3</v>
      </c>
      <c r="M661" s="7">
        <f>'Price data'!P662/100</f>
        <v>4.0030000000000003E-2</v>
      </c>
    </row>
    <row r="662" spans="1:13" x14ac:dyDescent="0.25">
      <c r="A662" s="1">
        <v>43731</v>
      </c>
      <c r="B662" s="7">
        <f>('Price data'!C663-'Price data'!C664)/'Price data'!C664</f>
        <v>-4.6620046620045458E-3</v>
      </c>
      <c r="C662" s="7">
        <f>('Price data'!D663-'Price data'!D664)/'Price data'!D664</f>
        <v>-2.8697571743929288E-2</v>
      </c>
      <c r="D662" s="7">
        <f>('Price data'!E663-'Price data'!E664)/'Price data'!E664</f>
        <v>-1.1160714285714164E-3</v>
      </c>
      <c r="E662" s="7">
        <f>('Price data'!F663-'Price data'!F664)/'Price data'!F664</f>
        <v>1.9656019656019857E-2</v>
      </c>
      <c r="F662" s="7">
        <f>('Price data'!G663-'Price data'!G664)/'Price data'!G664</f>
        <v>-2.9209621993127419E-2</v>
      </c>
      <c r="G662" s="7">
        <f>('Price data'!H663-'Price data'!H664)/'Price data'!H664</f>
        <v>-2.159827213822894E-2</v>
      </c>
      <c r="H662" s="7">
        <f>('Price data'!I663-'Price data'!I664)/'Price data'!I664</f>
        <v>1.5277777777777932E-2</v>
      </c>
      <c r="I662" s="7">
        <f>('Price data'!J663-'Price data'!J664)/'Price data'!J664</f>
        <v>0</v>
      </c>
      <c r="J662" s="7">
        <f>('Price data'!K663-'Price data'!K664)/'Price data'!K664</f>
        <v>0</v>
      </c>
      <c r="K662" s="7">
        <f>('Price data'!L663-'Price data'!L664)/'Price data'!L664</f>
        <v>-3.3500837520937308E-3</v>
      </c>
      <c r="L662" s="7">
        <f>('Price data'!O663-'Price data'!O664)/'Price data'!O664</f>
        <v>-4.6548729754836765E-3</v>
      </c>
      <c r="M662" s="7">
        <f>'Price data'!P663/100</f>
        <v>4.0430000000000001E-2</v>
      </c>
    </row>
    <row r="663" spans="1:13" x14ac:dyDescent="0.25">
      <c r="A663" s="1">
        <v>43728</v>
      </c>
      <c r="B663" s="7">
        <f>('Price data'!C664-'Price data'!C665)/'Price data'!C665</f>
        <v>-1.3793103448276155E-2</v>
      </c>
      <c r="C663" s="7">
        <f>('Price data'!D664-'Price data'!D665)/'Price data'!D665</f>
        <v>-1.3071895424836539E-2</v>
      </c>
      <c r="D663" s="7">
        <f>('Price data'!E664-'Price data'!E665)/'Price data'!E665</f>
        <v>-7.7519379844960407E-3</v>
      </c>
      <c r="E663" s="7">
        <f>('Price data'!F664-'Price data'!F665)/'Price data'!F665</f>
        <v>-1.2135922330096985E-2</v>
      </c>
      <c r="F663" s="7">
        <f>('Price data'!G664-'Price data'!G665)/'Price data'!G665</f>
        <v>6.9204152249138732E-3</v>
      </c>
      <c r="G663" s="7">
        <f>('Price data'!H664-'Price data'!H665)/'Price data'!H665</f>
        <v>8.7145969498910684E-3</v>
      </c>
      <c r="H663" s="7">
        <f>('Price data'!I664-'Price data'!I665)/'Price data'!I665</f>
        <v>-2.3066485753052944E-2</v>
      </c>
      <c r="I663" s="7">
        <f>('Price data'!J664-'Price data'!J665)/'Price data'!J665</f>
        <v>-1.1811023622047218E-2</v>
      </c>
      <c r="J663" s="7">
        <f>('Price data'!K664-'Price data'!K665)/'Price data'!K665</f>
        <v>-2.531645569620258E-2</v>
      </c>
      <c r="K663" s="7">
        <f>('Price data'!L664-'Price data'!L665)/'Price data'!L665</f>
        <v>-1.7283950617283918E-2</v>
      </c>
      <c r="L663" s="7">
        <f>('Price data'!O664-'Price data'!O665)/'Price data'!O665</f>
        <v>-6.7596028482599631E-3</v>
      </c>
      <c r="M663" s="7">
        <f>'Price data'!P664/100</f>
        <v>4.0069999999999995E-2</v>
      </c>
    </row>
    <row r="664" spans="1:13" x14ac:dyDescent="0.25">
      <c r="A664" s="1">
        <v>43727</v>
      </c>
      <c r="B664" s="7">
        <f>('Price data'!C665-'Price data'!C666)/'Price data'!C666</f>
        <v>6.9444444444446748E-3</v>
      </c>
      <c r="C664" s="7">
        <f>('Price data'!D665-'Price data'!D666)/'Price data'!D666</f>
        <v>-2.173913043478316E-3</v>
      </c>
      <c r="D664" s="7">
        <f>('Price data'!E665-'Price data'!E666)/'Price data'!E666</f>
        <v>-1.1061946902656862E-3</v>
      </c>
      <c r="E664" s="7">
        <f>('Price data'!F665-'Price data'!F666)/'Price data'!F666</f>
        <v>-8.0840743734845739E-4</v>
      </c>
      <c r="F664" s="7">
        <f>('Price data'!G665-'Price data'!G666)/'Price data'!G666</f>
        <v>2.4822695035460716E-2</v>
      </c>
      <c r="G664" s="7">
        <f>('Price data'!H665-'Price data'!H666)/'Price data'!H666</f>
        <v>1.5486725663716814E-2</v>
      </c>
      <c r="H664" s="7">
        <f>('Price data'!I665-'Price data'!I666)/'Price data'!I666</f>
        <v>0</v>
      </c>
      <c r="I664" s="7">
        <f>('Price data'!J665-'Price data'!J666)/'Price data'!J666</f>
        <v>0</v>
      </c>
      <c r="J664" s="7">
        <f>('Price data'!K665-'Price data'!K666)/'Price data'!K666</f>
        <v>-4.7244094488190736E-3</v>
      </c>
      <c r="K664" s="7">
        <f>('Price data'!L665-'Price data'!L666)/'Price data'!L666</f>
        <v>-5.7283142389526146E-3</v>
      </c>
      <c r="L664" s="7">
        <f>('Price data'!O665-'Price data'!O666)/'Price data'!O666</f>
        <v>1.9595035924232984E-3</v>
      </c>
      <c r="M664" s="7">
        <f>'Price data'!P665/100</f>
        <v>4.0410000000000001E-2</v>
      </c>
    </row>
    <row r="665" spans="1:13" x14ac:dyDescent="0.25">
      <c r="A665" s="1">
        <v>43726</v>
      </c>
      <c r="B665" s="7">
        <f>('Price data'!C666-'Price data'!C667)/'Price data'!C667</f>
        <v>-2.3094688221709232E-3</v>
      </c>
      <c r="C665" s="7">
        <f>('Price data'!D666-'Price data'!D667)/'Price data'!D667</f>
        <v>1.3215859030836939E-2</v>
      </c>
      <c r="D665" s="7">
        <f>('Price data'!E666-'Price data'!E667)/'Price data'!E667</f>
        <v>1.1074197120710747E-3</v>
      </c>
      <c r="E665" s="7">
        <f>('Price data'!F666-'Price data'!F667)/'Price data'!F667</f>
        <v>9.7959183673468862E-3</v>
      </c>
      <c r="F665" s="7">
        <f>('Price data'!G666-'Price data'!G667)/'Price data'!G667</f>
        <v>-2.0833333333333058E-2</v>
      </c>
      <c r="G665" s="7">
        <f>('Price data'!H666-'Price data'!H667)/'Price data'!H667</f>
        <v>0</v>
      </c>
      <c r="H665" s="7">
        <f>('Price data'!I666-'Price data'!I667)/'Price data'!I667</f>
        <v>5.4570259208731797E-3</v>
      </c>
      <c r="I665" s="7">
        <f>('Price data'!J666-'Price data'!J667)/'Price data'!J667</f>
        <v>1.6000000000000014E-2</v>
      </c>
      <c r="J665" s="7">
        <f>('Price data'!K666-'Price data'!K667)/'Price data'!K667</f>
        <v>-7.8124999999999506E-3</v>
      </c>
      <c r="K665" s="7">
        <f>('Price data'!L666-'Price data'!L667)/'Price data'!L667</f>
        <v>-4.885993485341915E-3</v>
      </c>
      <c r="L665" s="7">
        <f>('Price data'!O666-'Price data'!O667)/'Price data'!O667</f>
        <v>-1.595200353151305E-3</v>
      </c>
      <c r="M665" s="7">
        <f>'Price data'!P666/100</f>
        <v>4.0129999999999999E-2</v>
      </c>
    </row>
    <row r="666" spans="1:13" x14ac:dyDescent="0.25">
      <c r="A666" s="1">
        <v>43725</v>
      </c>
      <c r="B666" s="7">
        <f>('Price data'!C667-'Price data'!C668)/'Price data'!C668</f>
        <v>9.3240093240094159E-3</v>
      </c>
      <c r="C666" s="7">
        <f>('Price data'!D667-'Price data'!D668)/'Price data'!D668</f>
        <v>2.2075055187638524E-3</v>
      </c>
      <c r="D666" s="7">
        <f>('Price data'!E667-'Price data'!E668)/'Price data'!E668</f>
        <v>2.0338983050847453E-2</v>
      </c>
      <c r="E666" s="7">
        <f>('Price data'!F667-'Price data'!F668)/'Price data'!F668</f>
        <v>8.2304526748969951E-3</v>
      </c>
      <c r="F666" s="7">
        <f>('Price data'!G667-'Price data'!G668)/'Price data'!G668</f>
        <v>-1.7331022530331116E-3</v>
      </c>
      <c r="G666" s="7">
        <f>('Price data'!H667-'Price data'!H668)/'Price data'!H668</f>
        <v>0</v>
      </c>
      <c r="H666" s="7">
        <f>('Price data'!I667-'Price data'!I668)/'Price data'!I668</f>
        <v>-6.7750677506777796E-3</v>
      </c>
      <c r="I666" s="7">
        <f>('Price data'!J667-'Price data'!J668)/'Price data'!J668</f>
        <v>-1.5748031496063006E-2</v>
      </c>
      <c r="J666" s="7">
        <f>('Price data'!K667-'Price data'!K668)/'Price data'!K668</f>
        <v>3.5598705501618109E-2</v>
      </c>
      <c r="K666" s="7">
        <f>('Price data'!L667-'Price data'!L668)/'Price data'!L668</f>
        <v>0</v>
      </c>
      <c r="L666" s="7">
        <f>('Price data'!O667-'Price data'!O668)/'Price data'!O668</f>
        <v>6.9504778453518632E-3</v>
      </c>
      <c r="M666" s="7">
        <f>'Price data'!P667/100</f>
        <v>4.0490000000000005E-2</v>
      </c>
    </row>
    <row r="667" spans="1:13" x14ac:dyDescent="0.25">
      <c r="A667" s="1">
        <v>43724</v>
      </c>
      <c r="B667" s="7">
        <f>('Price data'!C668-'Price data'!C669)/'Price data'!C669</f>
        <v>4.6838407494144028E-3</v>
      </c>
      <c r="C667" s="7">
        <f>('Price data'!D668-'Price data'!D669)/'Price data'!D669</f>
        <v>2.2123893805310294E-3</v>
      </c>
      <c r="D667" s="7">
        <f>('Price data'!E668-'Price data'!E669)/'Price data'!E669</f>
        <v>5.6818181818179018E-3</v>
      </c>
      <c r="E667" s="7">
        <f>('Price data'!F668-'Price data'!F669)/'Price data'!F669</f>
        <v>1.1656935692640601E-2</v>
      </c>
      <c r="F667" s="7">
        <f>('Price data'!G668-'Price data'!G669)/'Price data'!G669</f>
        <v>1.584507042253545E-2</v>
      </c>
      <c r="G667" s="7">
        <f>('Price data'!H668-'Price data'!H669)/'Price data'!H669</f>
        <v>-2.2075055187637969E-3</v>
      </c>
      <c r="H667" s="7">
        <f>('Price data'!I668-'Price data'!I669)/'Price data'!I669</f>
        <v>-6.7294751009419895E-3</v>
      </c>
      <c r="I667" s="7">
        <f>('Price data'!J668-'Price data'!J669)/'Price data'!J669</f>
        <v>3.9525691699605157E-3</v>
      </c>
      <c r="J667" s="7">
        <f>('Price data'!K668-'Price data'!K669)/'Price data'!K669</f>
        <v>0</v>
      </c>
      <c r="K667" s="7">
        <f>('Price data'!L668-'Price data'!L669)/'Price data'!L669</f>
        <v>3.2679738562090806E-3</v>
      </c>
      <c r="L667" s="7">
        <f>('Price data'!O668-'Price data'!O669)/'Price data'!O669</f>
        <v>2.6741759688823021E-3</v>
      </c>
      <c r="M667" s="7">
        <f>'Price data'!P668/100</f>
        <v>4.0060000000000005E-2</v>
      </c>
    </row>
    <row r="668" spans="1:13" x14ac:dyDescent="0.25">
      <c r="A668" s="1">
        <v>43721</v>
      </c>
      <c r="B668" s="7">
        <f>('Price data'!C669-'Price data'!C670)/'Price data'!C670</f>
        <v>2.3980815347721722E-2</v>
      </c>
      <c r="C668" s="7">
        <f>('Price data'!D669-'Price data'!D670)/'Price data'!D670</f>
        <v>2.2172949002216519E-3</v>
      </c>
      <c r="D668" s="7">
        <f>('Price data'!E669-'Price data'!E670)/'Price data'!E670</f>
        <v>1.2658227848101347E-2</v>
      </c>
      <c r="E668" s="7">
        <f>('Price data'!F669-'Price data'!F670)/'Price data'!F670</f>
        <v>8.1967213114773614E-4</v>
      </c>
      <c r="F668" s="7">
        <f>('Price data'!G669-'Price data'!G670)/'Price data'!G670</f>
        <v>5.3097345132741749E-3</v>
      </c>
      <c r="G668" s="7">
        <f>('Price data'!H669-'Price data'!H670)/'Price data'!H670</f>
        <v>3.1890660592255128E-2</v>
      </c>
      <c r="H668" s="7">
        <f>('Price data'!I669-'Price data'!I670)/'Price data'!I670</f>
        <v>5.4127198917456563E-3</v>
      </c>
      <c r="I668" s="7">
        <f>('Price data'!J669-'Price data'!J670)/'Price data'!J670</f>
        <v>2.0161290322580547E-2</v>
      </c>
      <c r="J668" s="7">
        <f>('Price data'!K669-'Price data'!K670)/'Price data'!K670</f>
        <v>1.6207455429497466E-3</v>
      </c>
      <c r="K668" s="7">
        <f>('Price data'!L669-'Price data'!L670)/'Price data'!L670</f>
        <v>7.4074074074074511E-3</v>
      </c>
      <c r="L668" s="7">
        <f>('Price data'!O669-'Price data'!O670)/'Price data'!O670</f>
        <v>1.142336102943434E-2</v>
      </c>
      <c r="M668" s="7">
        <f>'Price data'!P669/100</f>
        <v>3.984E-2</v>
      </c>
    </row>
    <row r="669" spans="1:13" x14ac:dyDescent="0.25">
      <c r="A669" s="1">
        <v>43720</v>
      </c>
      <c r="B669" s="7">
        <f>('Price data'!C670-'Price data'!C671)/'Price data'!C671</f>
        <v>4.8192771084339513E-3</v>
      </c>
      <c r="C669" s="7">
        <f>('Price data'!D670-'Price data'!D671)/'Price data'!D671</f>
        <v>2.2675736961451275E-2</v>
      </c>
      <c r="D669" s="7">
        <f>('Price data'!E670-'Price data'!E671)/'Price data'!E671</f>
        <v>6.952491309385786E-3</v>
      </c>
      <c r="E669" s="7">
        <f>('Price data'!F670-'Price data'!F671)/'Price data'!F671</f>
        <v>-8.1900081900101378E-4</v>
      </c>
      <c r="F669" s="7">
        <f>('Price data'!G670-'Price data'!G671)/'Price data'!G671</f>
        <v>4.4362292051755979E-2</v>
      </c>
      <c r="G669" s="7">
        <f>('Price data'!H670-'Price data'!H671)/'Price data'!H671</f>
        <v>9.1954022988505746E-3</v>
      </c>
      <c r="H669" s="7">
        <f>('Price data'!I670-'Price data'!I671)/'Price data'!I671</f>
        <v>2.3545706371190949E-2</v>
      </c>
      <c r="I669" s="7">
        <f>('Price data'!J670-'Price data'!J671)/'Price data'!J671</f>
        <v>1.6393442622950834E-2</v>
      </c>
      <c r="J669" s="7">
        <f>('Price data'!K670-'Price data'!K671)/'Price data'!K671</f>
        <v>0</v>
      </c>
      <c r="K669" s="7">
        <f>('Price data'!L670-'Price data'!L671)/'Price data'!L671</f>
        <v>0</v>
      </c>
      <c r="L669" s="7">
        <f>('Price data'!O670-'Price data'!O671)/'Price data'!O671</f>
        <v>6.9740330750741302E-3</v>
      </c>
      <c r="M669" s="7">
        <f>'Price data'!P670/100</f>
        <v>4.054E-2</v>
      </c>
    </row>
    <row r="670" spans="1:13" x14ac:dyDescent="0.25">
      <c r="A670" s="1">
        <v>43719</v>
      </c>
      <c r="B670" s="7">
        <f>('Price data'!C671-'Price data'!C672)/'Price data'!C672</f>
        <v>2.4154589371977535E-3</v>
      </c>
      <c r="C670" s="7">
        <f>('Price data'!D671-'Price data'!D672)/'Price data'!D672</f>
        <v>3.5211267605633846E-2</v>
      </c>
      <c r="D670" s="7">
        <f>('Price data'!E671-'Price data'!E672)/'Price data'!E672</f>
        <v>-1.9318181818181821E-2</v>
      </c>
      <c r="E670" s="7">
        <f>('Price data'!F671-'Price data'!F672)/'Price data'!F672</f>
        <v>-1.2934518997574753E-2</v>
      </c>
      <c r="F670" s="7">
        <f>('Price data'!G671-'Price data'!G672)/'Price data'!G672</f>
        <v>1.8518518518518584E-3</v>
      </c>
      <c r="G670" s="7">
        <f>('Price data'!H671-'Price data'!H672)/'Price data'!H672</f>
        <v>1.3986013986013986E-2</v>
      </c>
      <c r="H670" s="7">
        <f>('Price data'!I671-'Price data'!I672)/'Price data'!I672</f>
        <v>-1.3831258644534693E-3</v>
      </c>
      <c r="I670" s="7">
        <f>('Price data'!J671-'Price data'!J672)/'Price data'!J672</f>
        <v>-8.1300813008129396E-3</v>
      </c>
      <c r="J670" s="7">
        <f>('Price data'!K671-'Price data'!K672)/'Price data'!K672</f>
        <v>-1.618122977346268E-3</v>
      </c>
      <c r="K670" s="7">
        <f>('Price data'!L671-'Price data'!L672)/'Price data'!L672</f>
        <v>-4.0983606557376843E-3</v>
      </c>
      <c r="L670" s="7">
        <f>('Price data'!O671-'Price data'!O672)/'Price data'!O672</f>
        <v>-9.7911899903123443E-4</v>
      </c>
      <c r="M670" s="7">
        <f>'Price data'!P671/100</f>
        <v>4.1200000000000001E-2</v>
      </c>
    </row>
    <row r="671" spans="1:13" x14ac:dyDescent="0.25">
      <c r="A671" s="1">
        <v>43718</v>
      </c>
      <c r="B671" s="7">
        <f>('Price data'!C672-'Price data'!C673)/'Price data'!C673</f>
        <v>-9.5693779904303822E-3</v>
      </c>
      <c r="C671" s="7">
        <f>('Price data'!D672-'Price data'!D673)/'Price data'!D673</f>
        <v>4.7169811320753067E-3</v>
      </c>
      <c r="D671" s="7">
        <f>('Price data'!E672-'Price data'!E673)/'Price data'!E673</f>
        <v>-4.5248868778277893E-3</v>
      </c>
      <c r="E671" s="7">
        <f>('Price data'!F672-'Price data'!F673)/'Price data'!F673</f>
        <v>-6.4257028112452742E-3</v>
      </c>
      <c r="F671" s="7">
        <f>('Price data'!G672-'Price data'!G673)/'Price data'!G673</f>
        <v>3.717472118959311E-3</v>
      </c>
      <c r="G671" s="7">
        <f>('Price data'!H672-'Price data'!H673)/'Price data'!H673</f>
        <v>-1.1520737327188941E-2</v>
      </c>
      <c r="H671" s="7">
        <f>('Price data'!I672-'Price data'!I673)/'Price data'!I673</f>
        <v>-3.6000000000000157E-2</v>
      </c>
      <c r="I671" s="7">
        <f>('Price data'!J672-'Price data'!J673)/'Price data'!J673</f>
        <v>-2.3809523809523905E-2</v>
      </c>
      <c r="J671" s="7">
        <f>('Price data'!K672-'Price data'!K673)/'Price data'!K673</f>
        <v>8.1566068515497026E-3</v>
      </c>
      <c r="K671" s="7">
        <f>('Price data'!L672-'Price data'!L673)/'Price data'!L673</f>
        <v>-4.8939641109298822E-3</v>
      </c>
      <c r="L671" s="7">
        <f>('Price data'!O672-'Price data'!O673)/'Price data'!O673</f>
        <v>-3.9625508150946632E-3</v>
      </c>
      <c r="M671" s="7">
        <f>'Price data'!P672/100</f>
        <v>4.1100000000000005E-2</v>
      </c>
    </row>
    <row r="672" spans="1:13" x14ac:dyDescent="0.25">
      <c r="A672" s="1">
        <v>43717</v>
      </c>
      <c r="B672" s="7">
        <f>('Price data'!C673-'Price data'!C674)/'Price data'!C674</f>
        <v>-9.4786729857819184E-3</v>
      </c>
      <c r="C672" s="7">
        <f>('Price data'!D673-'Price data'!D674)/'Price data'!D674</f>
        <v>-9.3457943925231799E-3</v>
      </c>
      <c r="D672" s="7">
        <f>('Price data'!E673-'Price data'!E674)/'Price data'!E674</f>
        <v>-4.5045045045046701E-3</v>
      </c>
      <c r="E672" s="7">
        <f>('Price data'!F673-'Price data'!F674)/'Price data'!F674</f>
        <v>1.3843648208469223E-2</v>
      </c>
      <c r="F672" s="7">
        <f>('Price data'!G673-'Price data'!G674)/'Price data'!G674</f>
        <v>1.7013232514177759E-2</v>
      </c>
      <c r="G672" s="7">
        <f>('Price data'!H673-'Price data'!H674)/'Price data'!H674</f>
        <v>-2.2522522522522521E-2</v>
      </c>
      <c r="H672" s="7">
        <f>('Price data'!I673-'Price data'!I674)/'Price data'!I674</f>
        <v>-6.6225165562914558E-3</v>
      </c>
      <c r="I672" s="7">
        <f>('Price data'!J673-'Price data'!J674)/'Price data'!J674</f>
        <v>-1.5624999999999868E-2</v>
      </c>
      <c r="J672" s="7">
        <f>('Price data'!K673-'Price data'!K674)/'Price data'!K674</f>
        <v>-1.2882447665056071E-2</v>
      </c>
      <c r="K672" s="7">
        <f>('Price data'!L673-'Price data'!L674)/'Price data'!L674</f>
        <v>1.2386457473162613E-2</v>
      </c>
      <c r="L672" s="7">
        <f>('Price data'!O673-'Price data'!O674)/'Price data'!O674</f>
        <v>4.1064388961854897E-5</v>
      </c>
      <c r="M672" s="7">
        <f>'Price data'!P673/100</f>
        <v>4.0750000000000001E-2</v>
      </c>
    </row>
    <row r="673" spans="1:13" x14ac:dyDescent="0.25">
      <c r="A673" s="1">
        <v>43714</v>
      </c>
      <c r="B673" s="7">
        <f>('Price data'!C674-'Price data'!C675)/'Price data'!C675</f>
        <v>-9.3896713615024396E-3</v>
      </c>
      <c r="C673" s="7">
        <f>('Price data'!D674-'Price data'!D675)/'Price data'!D675</f>
        <v>-1.38248847926268E-2</v>
      </c>
      <c r="D673" s="7">
        <f>('Price data'!E674-'Price data'!E675)/'Price data'!E675</f>
        <v>-2.2471910112359305E-3</v>
      </c>
      <c r="E673" s="7">
        <f>('Price data'!F674-'Price data'!F675)/'Price data'!F675</f>
        <v>6.5573770491806314E-3</v>
      </c>
      <c r="F673" s="7">
        <f>('Price data'!G674-'Price data'!G675)/'Price data'!G675</f>
        <v>5.7034220532315716E-3</v>
      </c>
      <c r="G673" s="7">
        <f>('Price data'!H674-'Price data'!H675)/'Price data'!H675</f>
        <v>0</v>
      </c>
      <c r="H673" s="7">
        <f>('Price data'!I674-'Price data'!I675)/'Price data'!I675</f>
        <v>-6.5789473684209187E-3</v>
      </c>
      <c r="I673" s="7">
        <f>('Price data'!J674-'Price data'!J675)/'Price data'!J675</f>
        <v>-3.8910505836576284E-3</v>
      </c>
      <c r="J673" s="7">
        <f>('Price data'!K674-'Price data'!K675)/'Price data'!K675</f>
        <v>1.6129032258062304E-3</v>
      </c>
      <c r="K673" s="7">
        <f>('Price data'!L674-'Price data'!L675)/'Price data'!L675</f>
        <v>-7.3770491803277789E-3</v>
      </c>
      <c r="L673" s="7">
        <f>('Price data'!O674-'Price data'!O675)/'Price data'!O675</f>
        <v>-2.774393677248869E-3</v>
      </c>
      <c r="M673" s="7">
        <f>'Price data'!P674/100</f>
        <v>4.079E-2</v>
      </c>
    </row>
    <row r="674" spans="1:13" x14ac:dyDescent="0.25">
      <c r="A674" s="1">
        <v>43713</v>
      </c>
      <c r="B674" s="7">
        <f>('Price data'!C675-'Price data'!C676)/'Price data'!C676</f>
        <v>-4.6728971962615657E-3</v>
      </c>
      <c r="C674" s="7">
        <f>('Price data'!D675-'Price data'!D676)/'Price data'!D676</f>
        <v>4.6296296296296068E-3</v>
      </c>
      <c r="D674" s="7">
        <f>('Price data'!E675-'Price data'!E676)/'Price data'!E676</f>
        <v>0</v>
      </c>
      <c r="E674" s="7">
        <f>('Price data'!F675-'Price data'!F676)/'Price data'!F676</f>
        <v>-1.453957996769018E-2</v>
      </c>
      <c r="F674" s="7">
        <f>('Price data'!G675-'Price data'!G676)/'Price data'!G676</f>
        <v>-1.1278195488721655E-2</v>
      </c>
      <c r="G674" s="7">
        <f>('Price data'!H675-'Price data'!H676)/'Price data'!H676</f>
        <v>2.3041474654377881E-2</v>
      </c>
      <c r="H674" s="7">
        <f>('Price data'!I675-'Price data'!I676)/'Price data'!I676</f>
        <v>0</v>
      </c>
      <c r="I674" s="7">
        <f>('Price data'!J675-'Price data'!J676)/'Price data'!J676</f>
        <v>-3.8759689922481027E-3</v>
      </c>
      <c r="J674" s="7">
        <f>('Price data'!K675-'Price data'!K676)/'Price data'!K676</f>
        <v>-4.8154093097913016E-3</v>
      </c>
      <c r="K674" s="7">
        <f>('Price data'!L675-'Price data'!L676)/'Price data'!L676</f>
        <v>-3.2679738562092142E-3</v>
      </c>
      <c r="L674" s="7">
        <f>('Price data'!O675-'Price data'!O676)/'Price data'!O676</f>
        <v>-8.5922076859346768E-4</v>
      </c>
      <c r="M674" s="7">
        <f>'Price data'!P675/100</f>
        <v>4.0869999999999997E-2</v>
      </c>
    </row>
    <row r="675" spans="1:13" x14ac:dyDescent="0.25">
      <c r="A675" s="1">
        <v>43712</v>
      </c>
      <c r="B675" s="7">
        <f>('Price data'!C676-'Price data'!C677)/'Price data'!C677</f>
        <v>-2.331002331002354E-3</v>
      </c>
      <c r="C675" s="7">
        <f>('Price data'!D676-'Price data'!D677)/'Price data'!D677</f>
        <v>-2.3094688221709588E-3</v>
      </c>
      <c r="D675" s="7">
        <f>('Price data'!E676-'Price data'!E677)/'Price data'!E677</f>
        <v>1.5981735159817396E-2</v>
      </c>
      <c r="E675" s="7">
        <f>('Price data'!F676-'Price data'!F677)/'Price data'!F677</f>
        <v>-1.6129032258063709E-3</v>
      </c>
      <c r="F675" s="7">
        <f>('Price data'!G676-'Price data'!G677)/'Price data'!G677</f>
        <v>-9.3109869646180957E-3</v>
      </c>
      <c r="G675" s="7">
        <f>('Price data'!H676-'Price data'!H677)/'Price data'!H677</f>
        <v>1.4018691588785047E-2</v>
      </c>
      <c r="H675" s="7">
        <f>('Price data'!I676-'Price data'!I677)/'Price data'!I677</f>
        <v>6.6225165562912545E-3</v>
      </c>
      <c r="I675" s="7">
        <f>('Price data'!J676-'Price data'!J677)/'Price data'!J677</f>
        <v>0</v>
      </c>
      <c r="J675" s="7">
        <f>('Price data'!K676-'Price data'!K677)/'Price data'!K677</f>
        <v>3.220611916264281E-3</v>
      </c>
      <c r="K675" s="7">
        <f>('Price data'!L676-'Price data'!L677)/'Price data'!L677</f>
        <v>-4.8780487804878335E-3</v>
      </c>
      <c r="L675" s="7">
        <f>('Price data'!O676-'Price data'!O677)/'Price data'!O677</f>
        <v>-1.7664597288025018E-3</v>
      </c>
      <c r="M675" s="7">
        <f>'Price data'!P676/100</f>
        <v>4.1390000000000003E-2</v>
      </c>
    </row>
    <row r="676" spans="1:13" x14ac:dyDescent="0.25">
      <c r="A676" s="1">
        <v>43711</v>
      </c>
      <c r="B676" s="7">
        <f>('Price data'!C677-'Price data'!C678)/'Price data'!C678</f>
        <v>-2.3255813953490224E-3</v>
      </c>
      <c r="C676" s="7">
        <f>('Price data'!D677-'Price data'!D678)/'Price data'!D678</f>
        <v>-2.4774774774774723E-2</v>
      </c>
      <c r="D676" s="7">
        <f>('Price data'!E677-'Price data'!E678)/'Price data'!E678</f>
        <v>-2.2779043280181984E-3</v>
      </c>
      <c r="E676" s="7">
        <f>('Price data'!F677-'Price data'!F678)/'Price data'!F678</f>
        <v>8.1300813008129136E-3</v>
      </c>
      <c r="F676" s="7">
        <f>('Price data'!G677-'Price data'!G678)/'Price data'!G678</f>
        <v>1.1299435028248242E-2</v>
      </c>
      <c r="G676" s="7">
        <f>('Price data'!H677-'Price data'!H678)/'Price data'!H678</f>
        <v>-4.6511627906976744E-3</v>
      </c>
      <c r="H676" s="7">
        <f>('Price data'!I677-'Price data'!I678)/'Price data'!I678</f>
        <v>-6.5789473684209187E-3</v>
      </c>
      <c r="I676" s="7">
        <f>('Price data'!J677-'Price data'!J678)/'Price data'!J678</f>
        <v>0</v>
      </c>
      <c r="J676" s="7">
        <f>('Price data'!K677-'Price data'!K678)/'Price data'!K678</f>
        <v>-3.2102728731944114E-3</v>
      </c>
      <c r="K676" s="7">
        <f>('Price data'!L677-'Price data'!L678)/'Price data'!L678</f>
        <v>-4.0485829959513962E-3</v>
      </c>
      <c r="L676" s="7">
        <f>('Price data'!O677-'Price data'!O678)/'Price data'!O678</f>
        <v>-4.7761315366948477E-3</v>
      </c>
      <c r="M676" s="7">
        <f>'Price data'!P677/100</f>
        <v>4.172E-2</v>
      </c>
    </row>
    <row r="677" spans="1:13" x14ac:dyDescent="0.25">
      <c r="A677" s="1">
        <v>43707</v>
      </c>
      <c r="B677" s="7">
        <f>('Price data'!C678-'Price data'!C679)/'Price data'!C679</f>
        <v>1.6548463356973991E-2</v>
      </c>
      <c r="C677" s="7">
        <f>('Price data'!D678-'Price data'!D679)/'Price data'!D679</f>
        <v>2.257336343115045E-3</v>
      </c>
      <c r="D677" s="7">
        <f>('Price data'!E678-'Price data'!E679)/'Price data'!E679</f>
        <v>1.1520737327188814E-2</v>
      </c>
      <c r="E677" s="7">
        <f>('Price data'!F678-'Price data'!F679)/'Price data'!F679</f>
        <v>0</v>
      </c>
      <c r="F677" s="7">
        <f>('Price data'!G678-'Price data'!G679)/'Price data'!G679</f>
        <v>7.5901328273246995E-3</v>
      </c>
      <c r="G677" s="7">
        <f>('Price data'!H678-'Price data'!H679)/'Price data'!H679</f>
        <v>7.0257611241217799E-3</v>
      </c>
      <c r="H677" s="7">
        <f>('Price data'!I678-'Price data'!I679)/'Price data'!I679</f>
        <v>0</v>
      </c>
      <c r="I677" s="7">
        <f>('Price data'!J678-'Price data'!J679)/'Price data'!J679</f>
        <v>7.8125000000000833E-3</v>
      </c>
      <c r="J677" s="7">
        <f>('Price data'!K678-'Price data'!K679)/'Price data'!K679</f>
        <v>6.4620355411954353E-3</v>
      </c>
      <c r="K677" s="7">
        <f>('Price data'!L678-'Price data'!L679)/'Price data'!L679</f>
        <v>8.1632653061224081E-3</v>
      </c>
      <c r="L677" s="7">
        <f>('Price data'!O678-'Price data'!O679)/'Price data'!O679</f>
        <v>5.5896749404754937E-3</v>
      </c>
      <c r="M677" s="7">
        <f>'Price data'!P678/100</f>
        <v>4.1619999999999997E-2</v>
      </c>
    </row>
    <row r="678" spans="1:13" x14ac:dyDescent="0.25">
      <c r="A678" s="1">
        <v>43706</v>
      </c>
      <c r="B678" s="7">
        <f>('Price data'!C679-'Price data'!C680)/'Price data'!C680</f>
        <v>-9.3676814988289687E-3</v>
      </c>
      <c r="C678" s="7">
        <f>('Price data'!D679-'Price data'!D680)/'Price data'!D680</f>
        <v>-4.4943820224717535E-3</v>
      </c>
      <c r="D678" s="7">
        <f>('Price data'!E679-'Price data'!E680)/'Price data'!E680</f>
        <v>0</v>
      </c>
      <c r="E678" s="7">
        <f>('Price data'!F679-'Price data'!F680)/'Price data'!F680</f>
        <v>3.015075376884432E-2</v>
      </c>
      <c r="F678" s="7">
        <f>('Price data'!G679-'Price data'!G680)/'Price data'!G680</f>
        <v>1.1516314779270478E-2</v>
      </c>
      <c r="G678" s="7">
        <f>('Price data'!H679-'Price data'!H680)/'Price data'!H680</f>
        <v>-2.3364485981308409E-3</v>
      </c>
      <c r="H678" s="7">
        <f>('Price data'!I679-'Price data'!I680)/'Price data'!I680</f>
        <v>-1.5544041450777162E-2</v>
      </c>
      <c r="I678" s="7">
        <f>('Price data'!J679-'Price data'!J680)/'Price data'!J680</f>
        <v>-7.7519379844962055E-3</v>
      </c>
      <c r="J678" s="7">
        <f>('Price data'!K679-'Price data'!K680)/'Price data'!K680</f>
        <v>0</v>
      </c>
      <c r="K678" s="7">
        <f>('Price data'!L679-'Price data'!L680)/'Price data'!L680</f>
        <v>4.0983606557378188E-3</v>
      </c>
      <c r="L678" s="7">
        <f>('Price data'!O679-'Price data'!O680)/'Price data'!O680</f>
        <v>1.3609479565315687E-3</v>
      </c>
      <c r="M678" s="7">
        <f>'Price data'!P679/100</f>
        <v>4.2089999999999995E-2</v>
      </c>
    </row>
    <row r="679" spans="1:13" x14ac:dyDescent="0.25">
      <c r="A679" s="1">
        <v>43705</v>
      </c>
      <c r="B679" s="7">
        <f>('Price data'!C680-'Price data'!C681)/'Price data'!C681</f>
        <v>-2.3364485981307013E-3</v>
      </c>
      <c r="C679" s="7">
        <f>('Price data'!D680-'Price data'!D681)/'Price data'!D681</f>
        <v>-6.6964285714286066E-3</v>
      </c>
      <c r="D679" s="7">
        <f>('Price data'!E680-'Price data'!E681)/'Price data'!E681</f>
        <v>2.3094688221710967E-3</v>
      </c>
      <c r="E679" s="7">
        <f>('Price data'!F680-'Price data'!F681)/'Price data'!F681</f>
        <v>3.3613445378149575E-3</v>
      </c>
      <c r="F679" s="7">
        <f>('Price data'!G680-'Price data'!G681)/'Price data'!G681</f>
        <v>-1.3257575757575803E-2</v>
      </c>
      <c r="G679" s="7">
        <f>('Price data'!H680-'Price data'!H681)/'Price data'!H681</f>
        <v>-2.331002331002331E-3</v>
      </c>
      <c r="H679" s="7">
        <f>('Price data'!I680-'Price data'!I681)/'Price data'!I681</f>
        <v>2.5974025974026234E-3</v>
      </c>
      <c r="I679" s="7">
        <f>('Price data'!J680-'Price data'!J681)/'Price data'!J681</f>
        <v>-1.9011406844106377E-2</v>
      </c>
      <c r="J679" s="7">
        <f>('Price data'!K680-'Price data'!K681)/'Price data'!K681</f>
        <v>1.9769357495881476E-2</v>
      </c>
      <c r="K679" s="7">
        <f>('Price data'!L680-'Price data'!L681)/'Price data'!L681</f>
        <v>-4.0816326530613376E-3</v>
      </c>
      <c r="L679" s="7">
        <f>('Price data'!O680-'Price data'!O681)/'Price data'!O681</f>
        <v>4.8116790712438424E-4</v>
      </c>
      <c r="M679" s="7">
        <f>'Price data'!P680/100</f>
        <v>4.2169999999999999E-2</v>
      </c>
    </row>
    <row r="680" spans="1:13" x14ac:dyDescent="0.25">
      <c r="A680" s="1">
        <v>43704</v>
      </c>
      <c r="B680" s="7">
        <f>('Price data'!C681-'Price data'!C682)/'Price data'!C682</f>
        <v>-9.2592592592593507E-3</v>
      </c>
      <c r="C680" s="7">
        <f>('Price data'!D681-'Price data'!D682)/'Price data'!D682</f>
        <v>-1.7543859649122723E-2</v>
      </c>
      <c r="D680" s="7">
        <f>('Price data'!E681-'Price data'!E682)/'Price data'!E682</f>
        <v>8.149010477299096E-3</v>
      </c>
      <c r="E680" s="7">
        <f>('Price data'!F681-'Price data'!F682)/'Price data'!F682</f>
        <v>-1.2448132780082607E-2</v>
      </c>
      <c r="F680" s="7">
        <f>('Price data'!G681-'Price data'!G682)/'Price data'!G682</f>
        <v>-1.6759776536312533E-2</v>
      </c>
      <c r="G680" s="7">
        <f>('Price data'!H681-'Price data'!H682)/'Price data'!H682</f>
        <v>9.4117647058823521E-3</v>
      </c>
      <c r="H680" s="7">
        <f>('Price data'!I681-'Price data'!I682)/'Price data'!I682</f>
        <v>-1.0282776349614305E-2</v>
      </c>
      <c r="I680" s="7">
        <f>('Price data'!J681-'Price data'!J682)/'Price data'!J682</f>
        <v>1.9379844961240216E-2</v>
      </c>
      <c r="J680" s="7">
        <f>('Price data'!K681-'Price data'!K682)/'Price data'!K682</f>
        <v>-2.0967741935483949E-2</v>
      </c>
      <c r="K680" s="7">
        <f>('Price data'!L681-'Price data'!L682)/'Price data'!L682</f>
        <v>-1.8429487179487114E-2</v>
      </c>
      <c r="L680" s="7">
        <f>('Price data'!O681-'Price data'!O682)/'Price data'!O682</f>
        <v>-6.1960768354224647E-3</v>
      </c>
      <c r="M680" s="7">
        <f>'Price data'!P681/100</f>
        <v>4.2409999999999996E-2</v>
      </c>
    </row>
    <row r="681" spans="1:13" x14ac:dyDescent="0.25">
      <c r="A681" s="1">
        <v>43703</v>
      </c>
      <c r="B681" s="7">
        <f>('Price data'!C682-'Price data'!C683)/'Price data'!C683</f>
        <v>-3.1390134529147976E-2</v>
      </c>
      <c r="C681" s="7">
        <f>('Price data'!D682-'Price data'!D683)/'Price data'!D683</f>
        <v>-2.5641025641025772E-2</v>
      </c>
      <c r="D681" s="7">
        <f>('Price data'!E682-'Price data'!E683)/'Price data'!E683</f>
        <v>-1.2643678160919622E-2</v>
      </c>
      <c r="E681" s="7">
        <f>('Price data'!F682-'Price data'!F683)/'Price data'!F683</f>
        <v>-2.0325203252032829E-2</v>
      </c>
      <c r="F681" s="7">
        <f>('Price data'!G682-'Price data'!G683)/'Price data'!G683</f>
        <v>-1.2867647058823947E-2</v>
      </c>
      <c r="G681" s="7">
        <f>('Price data'!H682-'Price data'!H683)/'Price data'!H683</f>
        <v>-1.8475750577367205E-2</v>
      </c>
      <c r="H681" s="7">
        <f>('Price data'!I682-'Price data'!I683)/'Price data'!I683</f>
        <v>-8.9171974522295801E-3</v>
      </c>
      <c r="I681" s="7">
        <f>('Price data'!J682-'Price data'!J683)/'Price data'!J683</f>
        <v>-2.2727272727272679E-2</v>
      </c>
      <c r="J681" s="7">
        <f>('Price data'!K682-'Price data'!K683)/'Price data'!K683</f>
        <v>0</v>
      </c>
      <c r="K681" s="7">
        <f>('Price data'!L682-'Price data'!L683)/'Price data'!L683</f>
        <v>-1.5999999999999658E-3</v>
      </c>
      <c r="L681" s="7">
        <f>('Price data'!O682-'Price data'!O683)/'Price data'!O683</f>
        <v>-9.6428031638873986E-3</v>
      </c>
      <c r="M681" s="7">
        <f>'Price data'!P682/100</f>
        <v>4.24E-2</v>
      </c>
    </row>
    <row r="682" spans="1:13" x14ac:dyDescent="0.25">
      <c r="A682" s="1">
        <v>43700</v>
      </c>
      <c r="B682" s="7">
        <f>('Price data'!C683-'Price data'!C684)/'Price data'!C684</f>
        <v>-4.4642857142857583E-3</v>
      </c>
      <c r="C682" s="7">
        <f>('Price data'!D683-'Price data'!D684)/'Price data'!D684</f>
        <v>1.5184381778741856E-2</v>
      </c>
      <c r="D682" s="7">
        <f>('Price data'!E683-'Price data'!E684)/'Price data'!E684</f>
        <v>-1.023890784982924E-2</v>
      </c>
      <c r="E682" s="7">
        <f>('Price data'!F683-'Price data'!F684)/'Price data'!F684</f>
        <v>-8.0645161290321642E-3</v>
      </c>
      <c r="F682" s="7">
        <f>('Price data'!G683-'Price data'!G684)/'Price data'!G684</f>
        <v>2.6415094339622733E-2</v>
      </c>
      <c r="G682" s="7">
        <f>('Price data'!H683-'Price data'!H684)/'Price data'!H684</f>
        <v>0</v>
      </c>
      <c r="H682" s="7">
        <f>('Price data'!I683-'Price data'!I684)/'Price data'!I684</f>
        <v>-2.5412960609909382E-3</v>
      </c>
      <c r="I682" s="7">
        <f>('Price data'!J683-'Price data'!J684)/'Price data'!J684</f>
        <v>-3.7735849056604169E-3</v>
      </c>
      <c r="J682" s="7">
        <f>('Price data'!K683-'Price data'!K684)/'Price data'!K684</f>
        <v>-1.2738853503184634E-2</v>
      </c>
      <c r="K682" s="7">
        <f>('Price data'!L683-'Price data'!L684)/'Price data'!L684</f>
        <v>-8.7232355273592476E-3</v>
      </c>
      <c r="L682" s="7">
        <f>('Price data'!O683-'Price data'!O684)/'Price data'!O684</f>
        <v>-4.8232156107734644E-3</v>
      </c>
      <c r="M682" s="7">
        <f>'Price data'!P683/100</f>
        <v>4.2020000000000002E-2</v>
      </c>
    </row>
    <row r="683" spans="1:13" x14ac:dyDescent="0.25">
      <c r="A683" s="1">
        <v>43699</v>
      </c>
      <c r="B683" s="7">
        <f>('Price data'!C684-'Price data'!C685)/'Price data'!C685</f>
        <v>-4.4444444444443334E-3</v>
      </c>
      <c r="C683" s="7">
        <f>('Price data'!D684-'Price data'!D685)/'Price data'!D685</f>
        <v>-6.4655172413794725E-3</v>
      </c>
      <c r="D683" s="7">
        <f>('Price data'!E684-'Price data'!E685)/'Price data'!E685</f>
        <v>6.8728522336769004E-3</v>
      </c>
      <c r="E683" s="7">
        <f>('Price data'!F684-'Price data'!F685)/'Price data'!F685</f>
        <v>8.0710250201779341E-4</v>
      </c>
      <c r="F683" s="7">
        <f>('Price data'!G684-'Price data'!G685)/'Price data'!G685</f>
        <v>-1.1194029850746119E-2</v>
      </c>
      <c r="G683" s="7">
        <f>('Price data'!H684-'Price data'!H685)/'Price data'!H685</f>
        <v>0</v>
      </c>
      <c r="H683" s="7">
        <f>('Price data'!I684-'Price data'!I685)/'Price data'!I685</f>
        <v>1.1568123393316313E-2</v>
      </c>
      <c r="I683" s="7">
        <f>('Price data'!J684-'Price data'!J685)/'Price data'!J685</f>
        <v>-3.7593984962404981E-3</v>
      </c>
      <c r="J683" s="7">
        <f>('Price data'!K684-'Price data'!K685)/'Price data'!K685</f>
        <v>-3.1746031746031547E-3</v>
      </c>
      <c r="K683" s="7">
        <f>('Price data'!L684-'Price data'!L685)/'Price data'!L685</f>
        <v>3.0228758169934596E-2</v>
      </c>
      <c r="L683" s="7">
        <f>('Price data'!O684-'Price data'!O685)/'Price data'!O685</f>
        <v>2.8962770771737119E-3</v>
      </c>
      <c r="M683" s="7">
        <f>'Price data'!P684/100</f>
        <v>4.2610000000000002E-2</v>
      </c>
    </row>
    <row r="684" spans="1:13" x14ac:dyDescent="0.25">
      <c r="A684" s="1">
        <v>43698</v>
      </c>
      <c r="B684" s="7">
        <f>('Price data'!C685-'Price data'!C686)/'Price data'!C686</f>
        <v>1.809954751131208E-2</v>
      </c>
      <c r="C684" s="7">
        <f>('Price data'!D685-'Price data'!D686)/'Price data'!D686</f>
        <v>1.3100436681222906E-2</v>
      </c>
      <c r="D684" s="7">
        <f>('Price data'!E685-'Price data'!E686)/'Price data'!E686</f>
        <v>6.9204152249134187E-3</v>
      </c>
      <c r="E684" s="7">
        <f>('Price data'!F685-'Price data'!F686)/'Price data'!F686</f>
        <v>-4.0192926045017922E-3</v>
      </c>
      <c r="F684" s="7">
        <f>('Price data'!G685-'Price data'!G686)/'Price data'!G686</f>
        <v>-7.4074074074074337E-3</v>
      </c>
      <c r="G684" s="7">
        <f>('Price data'!H685-'Price data'!H686)/'Price data'!H686</f>
        <v>4.6403712296983757E-3</v>
      </c>
      <c r="H684" s="7">
        <f>('Price data'!I685-'Price data'!I686)/'Price data'!I686</f>
        <v>1.0389610389610298E-2</v>
      </c>
      <c r="I684" s="7">
        <f>('Price data'!J685-'Price data'!J686)/'Price data'!J686</f>
        <v>2.7027027027026869E-2</v>
      </c>
      <c r="J684" s="7">
        <f>('Price data'!K685-'Price data'!K686)/'Price data'!K686</f>
        <v>0</v>
      </c>
      <c r="K684" s="7">
        <f>('Price data'!L685-'Price data'!L686)/'Price data'!L686</f>
        <v>1.1570247933884321E-2</v>
      </c>
      <c r="L684" s="7">
        <f>('Price data'!O685-'Price data'!O686)/'Price data'!O686</f>
        <v>9.8611717631288016E-3</v>
      </c>
      <c r="M684" s="7">
        <f>'Price data'!P685/100</f>
        <v>4.3189999999999999E-2</v>
      </c>
    </row>
    <row r="685" spans="1:13" x14ac:dyDescent="0.25">
      <c r="A685" s="1">
        <v>43697</v>
      </c>
      <c r="B685" s="7">
        <f>('Price data'!C686-'Price data'!C687)/'Price data'!C687</f>
        <v>-4.5045045045043917E-3</v>
      </c>
      <c r="C685" s="7">
        <f>('Price data'!D686-'Price data'!D687)/'Price data'!D687</f>
        <v>-6.5075921908894045E-3</v>
      </c>
      <c r="D685" s="7">
        <f>('Price data'!E686-'Price data'!E687)/'Price data'!E687</f>
        <v>2.969121140142519E-2</v>
      </c>
      <c r="E685" s="7">
        <f>('Price data'!F686-'Price data'!F687)/'Price data'!F687</f>
        <v>-4.0032025620493636E-3</v>
      </c>
      <c r="F685" s="7">
        <f>('Price data'!G686-'Price data'!G687)/'Price data'!G687</f>
        <v>3.0534351145038281E-2</v>
      </c>
      <c r="G685" s="7">
        <f>('Price data'!H686-'Price data'!H687)/'Price data'!H687</f>
        <v>0</v>
      </c>
      <c r="H685" s="7">
        <f>('Price data'!I686-'Price data'!I687)/'Price data'!I687</f>
        <v>-9.0090090090090991E-3</v>
      </c>
      <c r="I685" s="7">
        <f>('Price data'!J686-'Price data'!J687)/'Price data'!J687</f>
        <v>0</v>
      </c>
      <c r="J685" s="7">
        <f>('Price data'!K686-'Price data'!K687)/'Price data'!K687</f>
        <v>1.4492753623188527E-2</v>
      </c>
      <c r="K685" s="7">
        <f>('Price data'!L686-'Price data'!L687)/'Price data'!L687</f>
        <v>-7.3831009023790422E-3</v>
      </c>
      <c r="L685" s="7">
        <f>('Price data'!O686-'Price data'!O687)/'Price data'!O687</f>
        <v>3.7103860228535177E-3</v>
      </c>
      <c r="M685" s="7">
        <f>'Price data'!P686/100</f>
        <v>4.3319999999999997E-2</v>
      </c>
    </row>
    <row r="686" spans="1:13" x14ac:dyDescent="0.25">
      <c r="A686" s="1">
        <v>43696</v>
      </c>
      <c r="B686" s="7">
        <f>('Price data'!C687-'Price data'!C688)/'Price data'!C688</f>
        <v>-2.2471910112359774E-3</v>
      </c>
      <c r="C686" s="7">
        <f>('Price data'!D687-'Price data'!D688)/'Price data'!D688</f>
        <v>0</v>
      </c>
      <c r="D686" s="7">
        <f>('Price data'!E687-'Price data'!E688)/'Price data'!E688</f>
        <v>8.38323353293427E-3</v>
      </c>
      <c r="E686" s="7">
        <f>('Price data'!F687-'Price data'!F688)/'Price data'!F688</f>
        <v>6.446414182111033E-3</v>
      </c>
      <c r="F686" s="7">
        <f>('Price data'!G687-'Price data'!G688)/'Price data'!G688</f>
        <v>7.6923076923075236E-3</v>
      </c>
      <c r="G686" s="7">
        <f>('Price data'!H687-'Price data'!H688)/'Price data'!H688</f>
        <v>-1.5981735159817351E-2</v>
      </c>
      <c r="H686" s="7">
        <f>('Price data'!I687-'Price data'!I688)/'Price data'!I688</f>
        <v>7.7821011673152533E-3</v>
      </c>
      <c r="I686" s="7">
        <f>('Price data'!J687-'Price data'!J688)/'Price data'!J688</f>
        <v>3.8759689922481027E-3</v>
      </c>
      <c r="J686" s="7">
        <f>('Price data'!K687-'Price data'!K688)/'Price data'!K688</f>
        <v>4.8543689320385925E-3</v>
      </c>
      <c r="K686" s="7">
        <f>('Price data'!L687-'Price data'!L688)/'Price data'!L688</f>
        <v>-8.1967213114745642E-4</v>
      </c>
      <c r="L686" s="7">
        <f>('Price data'!O687-'Price data'!O688)/'Price data'!O688</f>
        <v>1.0510204081632375E-3</v>
      </c>
      <c r="M686" s="7">
        <f>'Price data'!P687/100</f>
        <v>4.3230000000000005E-2</v>
      </c>
    </row>
    <row r="687" spans="1:13" x14ac:dyDescent="0.25">
      <c r="A687" s="1">
        <v>43693</v>
      </c>
      <c r="B687" s="7">
        <f>('Price data'!C688-'Price data'!C689)/'Price data'!C689</f>
        <v>1.8306636155606428E-2</v>
      </c>
      <c r="C687" s="7">
        <f>('Price data'!D688-'Price data'!D689)/'Price data'!D689</f>
        <v>-8.602150537634367E-3</v>
      </c>
      <c r="D687" s="7">
        <f>('Price data'!E688-'Price data'!E689)/'Price data'!E689</f>
        <v>-5.9523809523810015E-3</v>
      </c>
      <c r="E687" s="7">
        <f>('Price data'!F688-'Price data'!F689)/'Price data'!F689</f>
        <v>1.7213114754098684E-2</v>
      </c>
      <c r="F687" s="7">
        <f>('Price data'!G688-'Price data'!G689)/'Price data'!G689</f>
        <v>-1.8867924528301952E-2</v>
      </c>
      <c r="G687" s="7">
        <f>('Price data'!H688-'Price data'!H689)/'Price data'!H689</f>
        <v>4.2857142857142858E-2</v>
      </c>
      <c r="H687" s="7">
        <f>('Price data'!I688-'Price data'!I689)/'Price data'!I689</f>
        <v>-1.6581632653061389E-2</v>
      </c>
      <c r="I687" s="7">
        <f>('Price data'!J688-'Price data'!J689)/'Price data'!J689</f>
        <v>7.8125000000000833E-3</v>
      </c>
      <c r="J687" s="7">
        <f>('Price data'!K688-'Price data'!K689)/'Price data'!K689</f>
        <v>-1.6155088852988588E-3</v>
      </c>
      <c r="K687" s="7">
        <f>('Price data'!L688-'Price data'!L689)/'Price data'!L689</f>
        <v>8.264462809917314E-3</v>
      </c>
      <c r="L687" s="7">
        <f>('Price data'!O688-'Price data'!O689)/'Price data'!O689</f>
        <v>6.3305356449999445E-4</v>
      </c>
      <c r="M687" s="7">
        <f>'Price data'!P688/100</f>
        <v>4.2599999999999999E-2</v>
      </c>
    </row>
    <row r="688" spans="1:13" x14ac:dyDescent="0.25">
      <c r="A688" s="1">
        <v>43692</v>
      </c>
      <c r="B688" s="7">
        <f>('Price data'!C689-'Price data'!C690)/'Price data'!C690</f>
        <v>2.2935779816512384E-3</v>
      </c>
      <c r="C688" s="7">
        <f>('Price data'!D689-'Price data'!D690)/'Price data'!D690</f>
        <v>-8.5287846481877198E-3</v>
      </c>
      <c r="D688" s="7">
        <f>('Price data'!E689-'Price data'!E690)/'Price data'!E690</f>
        <v>1.2048192771084321E-2</v>
      </c>
      <c r="E688" s="7">
        <f>('Price data'!F689-'Price data'!F690)/'Price data'!F690</f>
        <v>2.780117944397607E-2</v>
      </c>
      <c r="F688" s="7">
        <f>('Price data'!G689-'Price data'!G690)/'Price data'!G690</f>
        <v>1.5325678278357744E-2</v>
      </c>
      <c r="G688" s="7">
        <f>('Price data'!H689-'Price data'!H690)/'Price data'!H690</f>
        <v>7.1942446043165471E-3</v>
      </c>
      <c r="H688" s="7">
        <f>('Price data'!I689-'Price data'!I690)/'Price data'!I690</f>
        <v>-1.2738853503184838E-3</v>
      </c>
      <c r="I688" s="7">
        <f>('Price data'!J689-'Price data'!J690)/'Price data'!J690</f>
        <v>-7.7519379844962055E-3</v>
      </c>
      <c r="J688" s="7">
        <f>('Price data'!K689-'Price data'!K690)/'Price data'!K690</f>
        <v>2.8239202657807348E-2</v>
      </c>
      <c r="K688" s="7">
        <f>('Price data'!L689-'Price data'!L690)/'Price data'!L690</f>
        <v>2.0236087689713304E-2</v>
      </c>
      <c r="L688" s="7">
        <f>('Price data'!O689-'Price data'!O690)/'Price data'!O690</f>
        <v>1.0805957209647983E-2</v>
      </c>
      <c r="M688" s="7">
        <f>'Price data'!P689/100</f>
        <v>4.2679999999999996E-2</v>
      </c>
    </row>
    <row r="689" spans="1:13" x14ac:dyDescent="0.25">
      <c r="A689" s="1">
        <v>43691</v>
      </c>
      <c r="B689" s="7">
        <f>('Price data'!C690-'Price data'!C691)/'Price data'!C691</f>
        <v>-2.2883295194506639E-3</v>
      </c>
      <c r="C689" s="7">
        <f>('Price data'!D690-'Price data'!D691)/'Price data'!D691</f>
        <v>0</v>
      </c>
      <c r="D689" s="7">
        <f>('Price data'!E690-'Price data'!E691)/'Price data'!E691</f>
        <v>1.2062726176115669E-3</v>
      </c>
      <c r="E689" s="7">
        <f>('Price data'!F690-'Price data'!F691)/'Price data'!F691</f>
        <v>5.9322033898304557E-3</v>
      </c>
      <c r="F689" s="7">
        <f>('Price data'!G690-'Price data'!G691)/'Price data'!G691</f>
        <v>1.3333333333333234E-2</v>
      </c>
      <c r="G689" s="7">
        <f>('Price data'!H690-'Price data'!H691)/'Price data'!H691</f>
        <v>9.6852300242130755E-3</v>
      </c>
      <c r="H689" s="7">
        <f>('Price data'!I690-'Price data'!I691)/'Price data'!I691</f>
        <v>1.5523932729624794E-2</v>
      </c>
      <c r="I689" s="7">
        <f>('Price data'!J690-'Price data'!J691)/'Price data'!J691</f>
        <v>0</v>
      </c>
      <c r="J689" s="7">
        <f>('Price data'!K690-'Price data'!K691)/'Price data'!K691</f>
        <v>8.3752093802344531E-3</v>
      </c>
      <c r="K689" s="7">
        <f>('Price data'!L690-'Price data'!L691)/'Price data'!L691</f>
        <v>4.2337002540219935E-3</v>
      </c>
      <c r="L689" s="7">
        <f>('Price data'!O690-'Price data'!O691)/'Price data'!O691</f>
        <v>2.1513606321689718E-3</v>
      </c>
      <c r="M689" s="7">
        <f>'Price data'!P690/100</f>
        <v>4.4109999999999996E-2</v>
      </c>
    </row>
    <row r="690" spans="1:13" x14ac:dyDescent="0.25">
      <c r="A690" s="1">
        <v>43690</v>
      </c>
      <c r="B690" s="7">
        <f>('Price data'!C691-'Price data'!C692)/'Price data'!C692</f>
        <v>-1.3544018058690876E-2</v>
      </c>
      <c r="C690" s="7">
        <f>('Price data'!D691-'Price data'!D692)/'Price data'!D692</f>
        <v>-6.3559322033897364E-3</v>
      </c>
      <c r="D690" s="7">
        <f>('Price data'!E691-'Price data'!E692)/'Price data'!E692</f>
        <v>-1.5439429928741149E-2</v>
      </c>
      <c r="E690" s="7">
        <f>('Price data'!F691-'Price data'!F692)/'Price data'!F692</f>
        <v>-2.1558872305140996E-2</v>
      </c>
      <c r="F690" s="7">
        <f>('Price data'!G691-'Price data'!G692)/'Price data'!G692</f>
        <v>3.8240917782027335E-3</v>
      </c>
      <c r="G690" s="7">
        <f>('Price data'!H691-'Price data'!H692)/'Price data'!H692</f>
        <v>1.9753086419753086E-2</v>
      </c>
      <c r="H690" s="7">
        <f>('Price data'!I691-'Price data'!I692)/'Price data'!I692</f>
        <v>-8.9743589743588696E-3</v>
      </c>
      <c r="I690" s="7">
        <f>('Price data'!J691-'Price data'!J692)/'Price data'!J692</f>
        <v>-3.0075187969924699E-2</v>
      </c>
      <c r="J690" s="7">
        <f>('Price data'!K691-'Price data'!K692)/'Price data'!K692</f>
        <v>-3.3388981636059889E-3</v>
      </c>
      <c r="K690" s="7">
        <f>('Price data'!L691-'Price data'!L692)/'Price data'!L692</f>
        <v>-1.5833333333333335E-2</v>
      </c>
      <c r="L690" s="7">
        <f>('Price data'!O691-'Price data'!O692)/'Price data'!O692</f>
        <v>-8.694671437799166E-3</v>
      </c>
      <c r="M690" s="7">
        <f>'Price data'!P691/100</f>
        <v>4.446E-2</v>
      </c>
    </row>
    <row r="691" spans="1:13" x14ac:dyDescent="0.25">
      <c r="A691" s="1">
        <v>43689</v>
      </c>
      <c r="B691" s="7">
        <f>('Price data'!C692-'Price data'!C693)/'Price data'!C693</f>
        <v>6.8181818181820451E-3</v>
      </c>
      <c r="C691" s="7">
        <f>('Price data'!D692-'Price data'!D693)/'Price data'!D693</f>
        <v>2.1645021645021537E-2</v>
      </c>
      <c r="D691" s="7">
        <f>('Price data'!E692-'Price data'!E693)/'Price data'!E693</f>
        <v>2.3809523809524688E-3</v>
      </c>
      <c r="E691" s="7">
        <f>('Price data'!F692-'Price data'!F693)/'Price data'!F693</f>
        <v>-3.3057851239667773E-3</v>
      </c>
      <c r="F691" s="7">
        <f>('Price data'!G692-'Price data'!G693)/'Price data'!G693</f>
        <v>2.3483365949119522E-2</v>
      </c>
      <c r="G691" s="7">
        <f>('Price data'!H692-'Price data'!H693)/'Price data'!H693</f>
        <v>2.4752475247524753E-3</v>
      </c>
      <c r="H691" s="7">
        <f>('Price data'!I692-'Price data'!I693)/'Price data'!I693</f>
        <v>0</v>
      </c>
      <c r="I691" s="7">
        <f>('Price data'!J692-'Price data'!J693)/'Price data'!J693</f>
        <v>-1.1152416356877581E-2</v>
      </c>
      <c r="J691" s="7">
        <f>('Price data'!K692-'Price data'!K693)/'Price data'!K693</f>
        <v>-1.6666666666666561E-3</v>
      </c>
      <c r="K691" s="7">
        <f>('Price data'!L692-'Price data'!L693)/'Price data'!L693</f>
        <v>-1.6638935108152723E-3</v>
      </c>
      <c r="L691" s="7">
        <f>('Price data'!O692-'Price data'!O693)/'Price data'!O693</f>
        <v>9.9554570273201713E-4</v>
      </c>
      <c r="M691" s="7">
        <f>'Price data'!P692/100</f>
        <v>4.4549999999999999E-2</v>
      </c>
    </row>
    <row r="692" spans="1:13" x14ac:dyDescent="0.25">
      <c r="A692" s="1">
        <v>43686</v>
      </c>
      <c r="B692" s="7">
        <f>('Price data'!C693-'Price data'!C694)/'Price data'!C694</f>
        <v>3.7735849056603654E-2</v>
      </c>
      <c r="C692" s="7">
        <f>('Price data'!D693-'Price data'!D694)/'Price data'!D694</f>
        <v>-8.5836909871245502E-3</v>
      </c>
      <c r="D692" s="7">
        <f>('Price data'!E693-'Price data'!E694)/'Price data'!E694</f>
        <v>-5.9171597633135451E-3</v>
      </c>
      <c r="E692" s="7">
        <f>('Price data'!F693-'Price data'!F694)/'Price data'!F694</f>
        <v>8.2712985938796196E-4</v>
      </c>
      <c r="F692" s="7">
        <f>('Price data'!G693-'Price data'!G694)/'Price data'!G694</f>
        <v>1.5904572564612359E-2</v>
      </c>
      <c r="G692" s="7">
        <f>('Price data'!H693-'Price data'!H694)/'Price data'!H694</f>
        <v>0</v>
      </c>
      <c r="H692" s="7">
        <f>('Price data'!I693-'Price data'!I694)/'Price data'!I694</f>
        <v>-2.3779724655819633E-2</v>
      </c>
      <c r="I692" s="7">
        <f>('Price data'!J693-'Price data'!J694)/'Price data'!J694</f>
        <v>7.4906367041199283E-3</v>
      </c>
      <c r="J692" s="7">
        <f>('Price data'!K693-'Price data'!K694)/'Price data'!K694</f>
        <v>1.8675721561969658E-2</v>
      </c>
      <c r="K692" s="7">
        <f>('Price data'!L693-'Price data'!L694)/'Price data'!L694</f>
        <v>-1.4754098360655691E-2</v>
      </c>
      <c r="L692" s="7">
        <f>('Price data'!O693-'Price data'!O694)/'Price data'!O694</f>
        <v>-9.2284976005903904E-4</v>
      </c>
      <c r="M692" s="7">
        <f>'Price data'!P693/100</f>
        <v>4.4500000000000005E-2</v>
      </c>
    </row>
    <row r="693" spans="1:13" x14ac:dyDescent="0.25">
      <c r="A693" s="1">
        <v>43685</v>
      </c>
      <c r="B693" s="7">
        <f>('Price data'!C694-'Price data'!C695)/'Price data'!C695</f>
        <v>0</v>
      </c>
      <c r="C693" s="7">
        <f>('Price data'!D694-'Price data'!D695)/'Price data'!D695</f>
        <v>5.4298642533936653E-2</v>
      </c>
      <c r="D693" s="7">
        <f>('Price data'!E694-'Price data'!E695)/'Price data'!E695</f>
        <v>1.8072534475309557E-2</v>
      </c>
      <c r="E693" s="7">
        <f>('Price data'!F694-'Price data'!F695)/'Price data'!F695</f>
        <v>-8.2644628099177357E-4</v>
      </c>
      <c r="F693" s="7">
        <f>('Price data'!G694-'Price data'!G695)/'Price data'!G695</f>
        <v>1.1055276381909557E-2</v>
      </c>
      <c r="G693" s="7">
        <f>('Price data'!H694-'Price data'!H695)/'Price data'!H695</f>
        <v>4.9751243781094526E-3</v>
      </c>
      <c r="H693" s="7">
        <f>('Price data'!I694-'Price data'!I695)/'Price data'!I695</f>
        <v>5.8278145695364006E-2</v>
      </c>
      <c r="I693" s="7">
        <f>('Price data'!J694-'Price data'!J695)/'Price data'!J695</f>
        <v>-3.7313432835821285E-3</v>
      </c>
      <c r="J693" s="7">
        <f>('Price data'!K694-'Price data'!K695)/'Price data'!K695</f>
        <v>-1.1744966442953057E-2</v>
      </c>
      <c r="K693" s="7">
        <f>('Price data'!L694-'Price data'!L695)/'Price data'!L695</f>
        <v>3.3898305084745735E-2</v>
      </c>
      <c r="L693" s="7">
        <f>('Price data'!O694-'Price data'!O695)/'Price data'!O695</f>
        <v>9.6383795927241726E-3</v>
      </c>
      <c r="M693" s="7">
        <f>'Price data'!P694/100</f>
        <v>4.4690000000000001E-2</v>
      </c>
    </row>
    <row r="694" spans="1:13" x14ac:dyDescent="0.25">
      <c r="A694" s="1">
        <v>43684</v>
      </c>
      <c r="B694" s="7">
        <f>('Price data'!C695-'Price data'!C696)/'Price data'!C696</f>
        <v>-2.078521939953815E-2</v>
      </c>
      <c r="C694" s="7">
        <f>('Price data'!D695-'Price data'!D696)/'Price data'!D696</f>
        <v>1.6091954022988495E-2</v>
      </c>
      <c r="D694" s="7">
        <f>('Price data'!E695-'Price data'!E696)/'Price data'!E696</f>
        <v>5.988023952095853E-3</v>
      </c>
      <c r="E694" s="7">
        <f>('Price data'!F695-'Price data'!F696)/'Price data'!F696</f>
        <v>6.6555740432612184E-3</v>
      </c>
      <c r="F694" s="7">
        <f>('Price data'!G695-'Price data'!G696)/'Price data'!G696</f>
        <v>1.6343207354443126E-2</v>
      </c>
      <c r="G694" s="7">
        <f>('Price data'!H695-'Price data'!H696)/'Price data'!H696</f>
        <v>-7.4074074074074077E-3</v>
      </c>
      <c r="H694" s="7">
        <f>('Price data'!I695-'Price data'!I696)/'Price data'!I696</f>
        <v>-1.9480519480519282E-2</v>
      </c>
      <c r="I694" s="7">
        <f>('Price data'!J695-'Price data'!J696)/'Price data'!J696</f>
        <v>-3.7174721189591462E-3</v>
      </c>
      <c r="J694" s="7">
        <f>('Price data'!K695-'Price data'!K696)/'Price data'!K696</f>
        <v>1.1884550084889683E-2</v>
      </c>
      <c r="K694" s="7">
        <f>('Price data'!L695-'Price data'!L696)/'Price data'!L696</f>
        <v>-1.5025041736227132E-2</v>
      </c>
      <c r="L694" s="7">
        <f>('Price data'!O695-'Price data'!O696)/'Price data'!O696</f>
        <v>1.3684286913881634E-3</v>
      </c>
      <c r="M694" s="7">
        <f>'Price data'!P695/100</f>
        <v>4.4600000000000001E-2</v>
      </c>
    </row>
    <row r="695" spans="1:13" x14ac:dyDescent="0.25">
      <c r="A695" s="1">
        <v>43683</v>
      </c>
      <c r="B695" s="7">
        <f>('Price data'!C696-'Price data'!C697)/'Price data'!C697</f>
        <v>-2.9147982062780242E-2</v>
      </c>
      <c r="C695" s="7">
        <f>('Price data'!D696-'Price data'!D697)/'Price data'!D697</f>
        <v>-1.8058690744920905E-2</v>
      </c>
      <c r="D695" s="7">
        <f>('Price data'!E696-'Price data'!E697)/'Price data'!E697</f>
        <v>-1.9953051643192679E-2</v>
      </c>
      <c r="E695" s="7">
        <f>('Price data'!F696-'Price data'!F697)/'Price data'!F697</f>
        <v>-1.4754098360655476E-2</v>
      </c>
      <c r="F695" s="7">
        <f>('Price data'!G696-'Price data'!G697)/'Price data'!G697</f>
        <v>-1.0204081632652683E-3</v>
      </c>
      <c r="G695" s="7">
        <f>('Price data'!H696-'Price data'!H697)/'Price data'!H697</f>
        <v>-7.3529411764705881E-3</v>
      </c>
      <c r="H695" s="7">
        <f>('Price data'!I696-'Price data'!I697)/'Price data'!I697</f>
        <v>-2.0356234096692124E-2</v>
      </c>
      <c r="I695" s="7">
        <f>('Price data'!J696-'Price data'!J697)/'Price data'!J697</f>
        <v>-3.2374100719424384E-2</v>
      </c>
      <c r="J695" s="7">
        <f>('Price data'!K696-'Price data'!K697)/'Price data'!K697</f>
        <v>-1.0084033613445644E-2</v>
      </c>
      <c r="K695" s="7">
        <f>('Price data'!L696-'Price data'!L697)/'Price data'!L697</f>
        <v>1.5254237288135684E-2</v>
      </c>
      <c r="L695" s="7">
        <f>('Price data'!O696-'Price data'!O697)/'Price data'!O697</f>
        <v>-8.7756255459075817E-3</v>
      </c>
      <c r="M695" s="7">
        <f>'Price data'!P696/100</f>
        <v>4.4640000000000006E-2</v>
      </c>
    </row>
    <row r="696" spans="1:13" x14ac:dyDescent="0.25">
      <c r="A696" s="1">
        <v>43682</v>
      </c>
      <c r="B696" s="7">
        <f>('Price data'!C697-'Price data'!C698)/'Price data'!C698</f>
        <v>-3.2537960954446873E-2</v>
      </c>
      <c r="C696" s="7">
        <f>('Price data'!D697-'Price data'!D698)/'Price data'!D698</f>
        <v>-1.3363028953229333E-2</v>
      </c>
      <c r="D696" s="7">
        <f>('Price data'!E697-'Price data'!E698)/'Price data'!E698</f>
        <v>-5.5432372505543212E-2</v>
      </c>
      <c r="E696" s="7">
        <f>('Price data'!F697-'Price data'!F698)/'Price data'!F698</f>
        <v>-1.6129032258064793E-2</v>
      </c>
      <c r="F696" s="7">
        <f>('Price data'!G697-'Price data'!G698)/'Price data'!G698</f>
        <v>4.0983606557377658E-3</v>
      </c>
      <c r="G696" s="7">
        <f>('Price data'!H697-'Price data'!H698)/'Price data'!H698</f>
        <v>-7.2992700729927005E-3</v>
      </c>
      <c r="H696" s="7">
        <f>('Price data'!I697-'Price data'!I698)/'Price data'!I698</f>
        <v>-5.3012048192770896E-2</v>
      </c>
      <c r="I696" s="7">
        <f>('Price data'!J697-'Price data'!J698)/'Price data'!J698</f>
        <v>-7.1428571428570819E-3</v>
      </c>
      <c r="J696" s="7">
        <f>('Price data'!K697-'Price data'!K698)/'Price data'!K698</f>
        <v>-9.9833610648917843E-3</v>
      </c>
      <c r="K696" s="7">
        <f>('Price data'!L697-'Price data'!L698)/'Price data'!L698</f>
        <v>-3.67346938775511E-2</v>
      </c>
      <c r="L696" s="7">
        <f>('Price data'!O697-'Price data'!O698)/'Price data'!O698</f>
        <v>-1.8111189587327256E-2</v>
      </c>
      <c r="M696" s="7">
        <f>'Price data'!P697/100</f>
        <v>4.4539999999999996E-2</v>
      </c>
    </row>
    <row r="697" spans="1:13" x14ac:dyDescent="0.25">
      <c r="A697" s="1">
        <v>43679</v>
      </c>
      <c r="B697" s="7">
        <f>('Price data'!C698-'Price data'!C699)/'Price data'!C699</f>
        <v>-1.0729613733905387E-2</v>
      </c>
      <c r="C697" s="7">
        <f>('Price data'!D698-'Price data'!D699)/'Price data'!D699</f>
        <v>-6.6371681415928222E-3</v>
      </c>
      <c r="D697" s="7">
        <f>('Price data'!E698-'Price data'!E699)/'Price data'!E699</f>
        <v>-3.3149171270718046E-3</v>
      </c>
      <c r="E697" s="7">
        <f>('Price data'!F698-'Price data'!F699)/'Price data'!F699</f>
        <v>-1.6103059581322732E-3</v>
      </c>
      <c r="F697" s="7">
        <f>('Price data'!G698-'Price data'!G699)/'Price data'!G699</f>
        <v>9.3071354705270559E-3</v>
      </c>
      <c r="G697" s="7">
        <f>('Price data'!H698-'Price data'!H699)/'Price data'!H699</f>
        <v>-7.246376811594203E-3</v>
      </c>
      <c r="H697" s="7">
        <f>('Price data'!I698-'Price data'!I699)/'Price data'!I699</f>
        <v>-1.425178147268423E-2</v>
      </c>
      <c r="I697" s="7">
        <f>('Price data'!J698-'Price data'!J699)/'Price data'!J699</f>
        <v>7.1942446043164847E-3</v>
      </c>
      <c r="J697" s="7">
        <f>('Price data'!K698-'Price data'!K699)/'Price data'!K699</f>
        <v>1.520270270270283E-2</v>
      </c>
      <c r="K697" s="7">
        <f>('Price data'!L698-'Price data'!L699)/'Price data'!L699</f>
        <v>-1.5273311897106111E-2</v>
      </c>
      <c r="L697" s="7">
        <f>('Price data'!O698-'Price data'!O699)/'Price data'!O699</f>
        <v>-6.3064598602351777E-3</v>
      </c>
      <c r="M697" s="7">
        <f>'Price data'!P698/100</f>
        <v>4.4490000000000002E-2</v>
      </c>
    </row>
    <row r="698" spans="1:13" x14ac:dyDescent="0.25">
      <c r="A698" s="1">
        <v>43678</v>
      </c>
      <c r="B698" s="7">
        <f>('Price data'!C699-'Price data'!C700)/'Price data'!C700</f>
        <v>4.3103448275859484E-3</v>
      </c>
      <c r="C698" s="7">
        <f>('Price data'!D699-'Price data'!D700)/'Price data'!D700</f>
        <v>2.2172949002216519E-3</v>
      </c>
      <c r="D698" s="7">
        <f>('Price data'!E699-'Price data'!E700)/'Price data'!E700</f>
        <v>2.6077097505668858E-2</v>
      </c>
      <c r="E698" s="7">
        <f>('Price data'!F699-'Price data'!F700)/'Price data'!F700</f>
        <v>8.1168831168831768E-3</v>
      </c>
      <c r="F698" s="7">
        <f>('Price data'!G699-'Price data'!G700)/'Price data'!G700</f>
        <v>-1.0330578512394166E-3</v>
      </c>
      <c r="G698" s="7">
        <f>('Price data'!H699-'Price data'!H700)/'Price data'!H700</f>
        <v>7.2992700729927005E-3</v>
      </c>
      <c r="H698" s="7">
        <f>('Price data'!I699-'Price data'!I700)/'Price data'!I700</f>
        <v>2.3809523809522237E-3</v>
      </c>
      <c r="I698" s="7">
        <f>('Price data'!J699-'Price data'!J700)/'Price data'!J700</f>
        <v>-1.4184397163120579E-2</v>
      </c>
      <c r="J698" s="7">
        <f>('Price data'!K699-'Price data'!K700)/'Price data'!K700</f>
        <v>2.5996533795493885E-2</v>
      </c>
      <c r="K698" s="7">
        <f>('Price data'!L699-'Price data'!L700)/'Price data'!L700</f>
        <v>1.96721311475411E-2</v>
      </c>
      <c r="L698" s="7">
        <f>('Price data'!O699-'Price data'!O700)/'Price data'!O700</f>
        <v>5.7781901054797195E-3</v>
      </c>
      <c r="M698" s="7">
        <f>'Price data'!P699/100</f>
        <v>4.478E-2</v>
      </c>
    </row>
    <row r="699" spans="1:13" x14ac:dyDescent="0.25">
      <c r="A699" s="1">
        <v>43677</v>
      </c>
      <c r="B699" s="7">
        <f>('Price data'!C700-'Price data'!C701)/'Price data'!C701</f>
        <v>-6.423982869378929E-3</v>
      </c>
      <c r="C699" s="7">
        <f>('Price data'!D700-'Price data'!D701)/'Price data'!D701</f>
        <v>4.8837209302325553E-2</v>
      </c>
      <c r="D699" s="7">
        <f>('Price data'!E700-'Price data'!E701)/'Price data'!E701</f>
        <v>5.0000000000000183E-2</v>
      </c>
      <c r="E699" s="7">
        <f>('Price data'!F700-'Price data'!F701)/'Price data'!F701</f>
        <v>-2.4291497975708061E-3</v>
      </c>
      <c r="F699" s="7">
        <f>('Price data'!G700-'Price data'!G701)/'Price data'!G701</f>
        <v>1.2552301255230094E-2</v>
      </c>
      <c r="G699" s="7">
        <f>('Price data'!H700-'Price data'!H701)/'Price data'!H701</f>
        <v>-7.246376811594203E-3</v>
      </c>
      <c r="H699" s="7">
        <f>('Price data'!I700-'Price data'!I701)/'Price data'!I701</f>
        <v>-1.5240328253223889E-2</v>
      </c>
      <c r="I699" s="7">
        <f>('Price data'!J700-'Price data'!J701)/'Price data'!J701</f>
        <v>2.1739130434782698E-2</v>
      </c>
      <c r="J699" s="7">
        <f>('Price data'!K700-'Price data'!K701)/'Price data'!K701</f>
        <v>-1.198630136986316E-2</v>
      </c>
      <c r="K699" s="7">
        <f>('Price data'!L700-'Price data'!L701)/'Price data'!L701</f>
        <v>-4.0816326530613376E-3</v>
      </c>
      <c r="L699" s="7">
        <f>('Price data'!O700-'Price data'!O701)/'Price data'!O701</f>
        <v>5.7199651122695145E-3</v>
      </c>
      <c r="M699" s="7">
        <f>'Price data'!P700/100</f>
        <v>4.4039999999999996E-2</v>
      </c>
    </row>
    <row r="700" spans="1:13" x14ac:dyDescent="0.25">
      <c r="A700" s="1">
        <v>43676</v>
      </c>
      <c r="B700" s="7">
        <f>('Price data'!C701-'Price data'!C702)/'Price data'!C702</f>
        <v>-3.1120331950207487E-2</v>
      </c>
      <c r="C700" s="7">
        <f>('Price data'!D701-'Price data'!D702)/'Price data'!D702</f>
        <v>-2.7149321266968462E-2</v>
      </c>
      <c r="D700" s="7">
        <f>('Price data'!E701-'Price data'!E702)/'Price data'!E702</f>
        <v>-4.3280182232346295E-2</v>
      </c>
      <c r="E700" s="7">
        <f>('Price data'!F701-'Price data'!F702)/'Price data'!F702</f>
        <v>0</v>
      </c>
      <c r="F700" s="7">
        <f>('Price data'!G701-'Price data'!G702)/'Price data'!G702</f>
        <v>-1.6460905349794056E-2</v>
      </c>
      <c r="G700" s="7">
        <f>('Price data'!H701-'Price data'!H702)/'Price data'!H702</f>
        <v>-4.807692307692308E-3</v>
      </c>
      <c r="H700" s="7">
        <f>('Price data'!I701-'Price data'!I702)/'Price data'!I702</f>
        <v>-2.3391812865497311E-3</v>
      </c>
      <c r="I700" s="7">
        <f>('Price data'!J701-'Price data'!J702)/'Price data'!J702</f>
        <v>-1.7793594306049872E-2</v>
      </c>
      <c r="J700" s="7">
        <f>('Price data'!K701-'Price data'!K702)/'Price data'!K702</f>
        <v>-1.7094017094015869E-3</v>
      </c>
      <c r="K700" s="7">
        <f>('Price data'!L701-'Price data'!L702)/'Price data'!L702</f>
        <v>-1.5273311897106111E-2</v>
      </c>
      <c r="L700" s="7">
        <f>('Price data'!O701-'Price data'!O702)/'Price data'!O702</f>
        <v>-1.1944605888129619E-2</v>
      </c>
      <c r="M700" s="7">
        <f>'Price data'!P701/100</f>
        <v>4.444E-2</v>
      </c>
    </row>
    <row r="701" spans="1:13" x14ac:dyDescent="0.25">
      <c r="A701" s="1">
        <v>43675</v>
      </c>
      <c r="B701" s="7">
        <f>('Price data'!C702-'Price data'!C703)/'Price data'!C703</f>
        <v>-1.2295081967212951E-2</v>
      </c>
      <c r="C701" s="7">
        <f>('Price data'!D702-'Price data'!D703)/'Price data'!D703</f>
        <v>-1.9955654101995401E-2</v>
      </c>
      <c r="D701" s="7">
        <f>('Price data'!E702-'Price data'!E703)/'Price data'!E703</f>
        <v>3.4285714285714093E-3</v>
      </c>
      <c r="E701" s="7">
        <f>('Price data'!F702-'Price data'!F703)/'Price data'!F703</f>
        <v>-8.0321285140562849E-3</v>
      </c>
      <c r="F701" s="7">
        <f>('Price data'!G702-'Price data'!G703)/'Price data'!G703</f>
        <v>-4.0983606557377658E-3</v>
      </c>
      <c r="G701" s="7">
        <f>('Price data'!H702-'Price data'!H703)/'Price data'!H703</f>
        <v>0</v>
      </c>
      <c r="H701" s="7">
        <f>('Price data'!I702-'Price data'!I703)/'Price data'!I703</f>
        <v>1.1709601873538197E-3</v>
      </c>
      <c r="I701" s="7">
        <f>('Price data'!J702-'Price data'!J703)/'Price data'!J703</f>
        <v>-7.0671378091872183E-3</v>
      </c>
      <c r="J701" s="7">
        <f>('Price data'!K702-'Price data'!K703)/'Price data'!K703</f>
        <v>3.4305317324183908E-3</v>
      </c>
      <c r="K701" s="7">
        <f>('Price data'!L702-'Price data'!L703)/'Price data'!L703</f>
        <v>1.8837018837018903E-2</v>
      </c>
      <c r="L701" s="7">
        <f>('Price data'!O702-'Price data'!O703)/'Price data'!O703</f>
        <v>4.6207278401369425E-3</v>
      </c>
      <c r="M701" s="7">
        <f>'Price data'!P702/100</f>
        <v>4.4470000000000003E-2</v>
      </c>
    </row>
    <row r="702" spans="1:13" x14ac:dyDescent="0.25">
      <c r="A702" s="1">
        <v>43672</v>
      </c>
      <c r="B702" s="7">
        <f>('Price data'!C703-'Price data'!C704)/'Price data'!C704</f>
        <v>2.0533880903489529E-3</v>
      </c>
      <c r="C702" s="7">
        <f>('Price data'!D703-'Price data'!D704)/'Price data'!D704</f>
        <v>6.6964285714286066E-3</v>
      </c>
      <c r="D702" s="7">
        <f>('Price data'!E703-'Price data'!E704)/'Price data'!E704</f>
        <v>0</v>
      </c>
      <c r="E702" s="7">
        <f>('Price data'!F703-'Price data'!F704)/'Price data'!F704</f>
        <v>-4.7961630695441248E-3</v>
      </c>
      <c r="F702" s="7">
        <f>('Price data'!G703-'Price data'!G704)/'Price data'!G704</f>
        <v>3.0832476875641197E-3</v>
      </c>
      <c r="G702" s="7">
        <f>('Price data'!H703-'Price data'!H704)/'Price data'!H704</f>
        <v>-4.7846889952153108E-3</v>
      </c>
      <c r="H702" s="7">
        <f>('Price data'!I703-'Price data'!I704)/'Price data'!I704</f>
        <v>7.0754716981130993E-3</v>
      </c>
      <c r="I702" s="7">
        <f>('Price data'!J703-'Price data'!J704)/'Price data'!J704</f>
        <v>0</v>
      </c>
      <c r="J702" s="7">
        <f>('Price data'!K703-'Price data'!K704)/'Price data'!K704</f>
        <v>-3.4188034188032857E-3</v>
      </c>
      <c r="K702" s="7">
        <f>('Price data'!L703-'Price data'!L704)/'Price data'!L704</f>
        <v>-8.9285714285714367E-3</v>
      </c>
      <c r="L702" s="7">
        <f>('Price data'!O703-'Price data'!O704)/'Price data'!O704</f>
        <v>-1.6081210111061086E-3</v>
      </c>
      <c r="M702" s="7">
        <f>'Price data'!P703/100</f>
        <v>4.446E-2</v>
      </c>
    </row>
    <row r="703" spans="1:13" x14ac:dyDescent="0.25">
      <c r="A703" s="1">
        <v>43671</v>
      </c>
      <c r="B703" s="7">
        <f>('Price data'!C704-'Price data'!C705)/'Price data'!C705</f>
        <v>-1.4170040485829958E-2</v>
      </c>
      <c r="C703" s="7">
        <f>('Price data'!D704-'Price data'!D705)/'Price data'!D705</f>
        <v>3.9443155452436068E-2</v>
      </c>
      <c r="D703" s="7">
        <f>('Price data'!E704-'Price data'!E705)/'Price data'!E705</f>
        <v>1.9813519813519892E-2</v>
      </c>
      <c r="E703" s="7">
        <f>('Price data'!F704-'Price data'!F705)/'Price data'!F705</f>
        <v>-3.9808917197451015E-3</v>
      </c>
      <c r="F703" s="7">
        <f>('Price data'!G704-'Price data'!G705)/'Price data'!G705</f>
        <v>1.0288065843623154E-3</v>
      </c>
      <c r="G703" s="7">
        <f>('Price data'!H704-'Price data'!H705)/'Price data'!H705</f>
        <v>-2.3866348448687352E-3</v>
      </c>
      <c r="H703" s="7">
        <f>('Price data'!I704-'Price data'!I705)/'Price data'!I705</f>
        <v>-4.6948356807513976E-3</v>
      </c>
      <c r="I703" s="7">
        <f>('Price data'!J704-'Price data'!J705)/'Price data'!J705</f>
        <v>7.1174377224198677E-3</v>
      </c>
      <c r="J703" s="7">
        <f>('Price data'!K704-'Price data'!K705)/'Price data'!K705</f>
        <v>-6.7911714770796435E-3</v>
      </c>
      <c r="K703" s="7">
        <f>('Price data'!L704-'Price data'!L705)/'Price data'!L705</f>
        <v>9.8360655737705499E-3</v>
      </c>
      <c r="L703" s="7">
        <f>('Price data'!O704-'Price data'!O705)/'Price data'!O705</f>
        <v>6.6166874070477614E-3</v>
      </c>
      <c r="M703" s="7">
        <f>'Price data'!P704/100</f>
        <v>4.4379999999999996E-2</v>
      </c>
    </row>
    <row r="704" spans="1:13" x14ac:dyDescent="0.25">
      <c r="A704" s="1">
        <v>43670</v>
      </c>
      <c r="B704" s="7">
        <f>('Price data'!C705-'Price data'!C706)/'Price data'!C706</f>
        <v>-1.5936254980079698E-2</v>
      </c>
      <c r="C704" s="7">
        <f>('Price data'!D705-'Price data'!D706)/'Price data'!D706</f>
        <v>-6.9124423963132613E-3</v>
      </c>
      <c r="D704" s="7">
        <f>('Price data'!E705-'Price data'!E706)/'Price data'!E706</f>
        <v>0</v>
      </c>
      <c r="E704" s="7">
        <f>('Price data'!F705-'Price data'!F706)/'Price data'!F706</f>
        <v>1.5948963317383574E-3</v>
      </c>
      <c r="F704" s="7">
        <f>('Price data'!G705-'Price data'!G706)/'Price data'!G706</f>
        <v>-4.0983606557377658E-3</v>
      </c>
      <c r="G704" s="7">
        <f>('Price data'!H705-'Price data'!H706)/'Price data'!H706</f>
        <v>-4.7505938242280287E-3</v>
      </c>
      <c r="H704" s="7">
        <f>('Price data'!I705-'Price data'!I706)/'Price data'!I706</f>
        <v>1.1876484560570371E-2</v>
      </c>
      <c r="I704" s="7">
        <f>('Price data'!J705-'Price data'!J706)/'Price data'!J706</f>
        <v>-3.5460992907801786E-3</v>
      </c>
      <c r="J704" s="7">
        <f>('Price data'!K705-'Price data'!K706)/'Price data'!K706</f>
        <v>1.0291595197255284E-2</v>
      </c>
      <c r="K704" s="7">
        <f>('Price data'!L705-'Price data'!L706)/'Price data'!L706</f>
        <v>1.8363939899832933E-2</v>
      </c>
      <c r="L704" s="7">
        <f>('Price data'!O705-'Price data'!O706)/'Price data'!O706</f>
        <v>-1.0611848887272534E-3</v>
      </c>
      <c r="M704" s="7">
        <f>'Price data'!P705/100</f>
        <v>4.4649999999999995E-2</v>
      </c>
    </row>
    <row r="705" spans="1:13" x14ac:dyDescent="0.25">
      <c r="A705" s="1">
        <v>43669</v>
      </c>
      <c r="B705" s="7">
        <f>('Price data'!C706-'Price data'!C707)/'Price data'!C707</f>
        <v>1.9960079840318163E-3</v>
      </c>
      <c r="C705" s="7">
        <f>('Price data'!D706-'Price data'!D707)/'Price data'!D707</f>
        <v>4.5783132530120479E-2</v>
      </c>
      <c r="D705" s="7">
        <f>('Price data'!E706-'Price data'!E707)/'Price data'!E707</f>
        <v>1.4184397163120603E-2</v>
      </c>
      <c r="E705" s="7">
        <f>('Price data'!F706-'Price data'!F707)/'Price data'!F707</f>
        <v>-7.9681274900402074E-4</v>
      </c>
      <c r="F705" s="7">
        <f>('Price data'!G706-'Price data'!G707)/'Price data'!G707</f>
        <v>9.3071354705270559E-3</v>
      </c>
      <c r="G705" s="7">
        <f>('Price data'!H706-'Price data'!H707)/'Price data'!H707</f>
        <v>0</v>
      </c>
      <c r="H705" s="7">
        <f>('Price data'!I706-'Price data'!I707)/'Price data'!I707</f>
        <v>-1.8648018648018832E-2</v>
      </c>
      <c r="I705" s="7">
        <f>('Price data'!J706-'Price data'!J707)/'Price data'!J707</f>
        <v>7.1428571428572181E-3</v>
      </c>
      <c r="J705" s="7">
        <f>('Price data'!K706-'Price data'!K707)/'Price data'!K707</f>
        <v>1.2152777777777929E-2</v>
      </c>
      <c r="K705" s="7">
        <f>('Price data'!L706-'Price data'!L707)/'Price data'!L707</f>
        <v>2.8326180257510755E-2</v>
      </c>
      <c r="L705" s="7">
        <f>('Price data'!O706-'Price data'!O707)/'Price data'!O707</f>
        <v>7.5557003788033822E-3</v>
      </c>
      <c r="M705" s="7">
        <f>'Price data'!P706/100</f>
        <v>4.4690000000000001E-2</v>
      </c>
    </row>
    <row r="706" spans="1:13" x14ac:dyDescent="0.25">
      <c r="A706" s="1">
        <v>43668</v>
      </c>
      <c r="B706" s="7">
        <f>('Price data'!C707-'Price data'!C708)/'Price data'!C708</f>
        <v>-2.1484374999999938E-2</v>
      </c>
      <c r="C706" s="7">
        <f>('Price data'!D707-'Price data'!D708)/'Price data'!D708</f>
        <v>7.28155339805829E-3</v>
      </c>
      <c r="D706" s="7">
        <f>('Price data'!E707-'Price data'!E708)/'Price data'!E708</f>
        <v>1.1834319526626389E-3</v>
      </c>
      <c r="E706" s="7">
        <f>('Price data'!F707-'Price data'!F708)/'Price data'!F708</f>
        <v>-1.1032308904649233E-2</v>
      </c>
      <c r="F706" s="7">
        <f>('Price data'!G707-'Price data'!G708)/'Price data'!G708</f>
        <v>3.1120331950212784E-3</v>
      </c>
      <c r="G706" s="7">
        <f>('Price data'!H707-'Price data'!H708)/'Price data'!H708</f>
        <v>-7.0754716981132077E-3</v>
      </c>
      <c r="H706" s="7">
        <f>('Price data'!I707-'Price data'!I708)/'Price data'!I708</f>
        <v>1.538461538461554E-2</v>
      </c>
      <c r="I706" s="7">
        <f>('Price data'!J707-'Price data'!J708)/'Price data'!J708</f>
        <v>-3.5587188612100015E-3</v>
      </c>
      <c r="J706" s="7">
        <f>('Price data'!K707-'Price data'!K708)/'Price data'!K708</f>
        <v>-1.0309278350515623E-2</v>
      </c>
      <c r="K706" s="7">
        <f>('Price data'!L707-'Price data'!L708)/'Price data'!L708</f>
        <v>4.3103448275861852E-3</v>
      </c>
      <c r="L706" s="7">
        <f>('Price data'!O707-'Price data'!O708)/'Price data'!O708</f>
        <v>-3.0539324470149664E-4</v>
      </c>
      <c r="M706" s="7">
        <f>'Price data'!P707/100</f>
        <v>4.4519999999999997E-2</v>
      </c>
    </row>
    <row r="707" spans="1:13" x14ac:dyDescent="0.25">
      <c r="A707" s="1">
        <v>43665</v>
      </c>
      <c r="B707" s="7">
        <f>('Price data'!C708-'Price data'!C709)/'Price data'!C709</f>
        <v>1.9569471624266339E-3</v>
      </c>
      <c r="C707" s="7">
        <f>('Price data'!D708-'Price data'!D709)/'Price data'!D709</f>
        <v>-1.6706443914081139E-2</v>
      </c>
      <c r="D707" s="7">
        <f>('Price data'!E708-'Price data'!E709)/'Price data'!E709</f>
        <v>5.9523809523809963E-3</v>
      </c>
      <c r="E707" s="7">
        <f>('Price data'!F708-'Price data'!F709)/'Price data'!F709</f>
        <v>1.8459069020866699E-2</v>
      </c>
      <c r="F707" s="7">
        <f>('Price data'!G708-'Price data'!G709)/'Price data'!G709</f>
        <v>2.9914529914529694E-2</v>
      </c>
      <c r="G707" s="7">
        <f>('Price data'!H708-'Price data'!H709)/'Price data'!H709</f>
        <v>1.4354066985645933E-2</v>
      </c>
      <c r="H707" s="7">
        <f>('Price data'!I708-'Price data'!I709)/'Price data'!I709</f>
        <v>-1.5151515151515301E-2</v>
      </c>
      <c r="I707" s="7">
        <f>('Price data'!J708-'Price data'!J709)/'Price data'!J709</f>
        <v>-2.0905923344947688E-2</v>
      </c>
      <c r="J707" s="7">
        <f>('Price data'!K708-'Price data'!K709)/'Price data'!K709</f>
        <v>6.9204152249135644E-3</v>
      </c>
      <c r="K707" s="7">
        <f>('Price data'!L708-'Price data'!L709)/'Price data'!L709</f>
        <v>1.0452961672473929E-2</v>
      </c>
      <c r="L707" s="7">
        <f>('Price data'!O708-'Price data'!O709)/'Price data'!O709</f>
        <v>6.4443419906767864E-3</v>
      </c>
      <c r="M707" s="7">
        <f>'Price data'!P708/100</f>
        <v>4.4880000000000003E-2</v>
      </c>
    </row>
    <row r="708" spans="1:13" x14ac:dyDescent="0.25">
      <c r="A708" s="1">
        <v>43664</v>
      </c>
      <c r="B708" s="7">
        <f>('Price data'!C709-'Price data'!C710)/'Price data'!C710</f>
        <v>-9.6899224806203839E-3</v>
      </c>
      <c r="C708" s="7">
        <f>('Price data'!D709-'Price data'!D710)/'Price data'!D710</f>
        <v>-1.8735362997658267E-2</v>
      </c>
      <c r="D708" s="7">
        <f>('Price data'!E709-'Price data'!E710)/'Price data'!E710</f>
        <v>0</v>
      </c>
      <c r="E708" s="7">
        <f>('Price data'!F709-'Price data'!F710)/'Price data'!F710</f>
        <v>-6.3795853269537359E-3</v>
      </c>
      <c r="F708" s="7">
        <f>('Price data'!G709-'Price data'!G710)/'Price data'!G710</f>
        <v>-5.3134962805526272E-3</v>
      </c>
      <c r="G708" s="7">
        <f>('Price data'!H709-'Price data'!H710)/'Price data'!H710</f>
        <v>-9.4786729857819912E-3</v>
      </c>
      <c r="H708" s="7">
        <f>('Price data'!I709-'Price data'!I710)/'Price data'!I710</f>
        <v>-2.4999999999999904E-2</v>
      </c>
      <c r="I708" s="7">
        <f>('Price data'!J709-'Price data'!J710)/'Price data'!J710</f>
        <v>-1.3745704467353966E-2</v>
      </c>
      <c r="J708" s="7">
        <f>('Price data'!K709-'Price data'!K710)/'Price data'!K710</f>
        <v>-2.8571428571428609E-2</v>
      </c>
      <c r="K708" s="7">
        <f>('Price data'!L709-'Price data'!L710)/'Price data'!L710</f>
        <v>-6.0606060606060025E-3</v>
      </c>
      <c r="L708" s="7">
        <f>('Price data'!O709-'Price data'!O710)/'Price data'!O710</f>
        <v>-6.635659545884868E-3</v>
      </c>
      <c r="M708" s="7">
        <f>'Price data'!P709/100</f>
        <v>4.5229999999999999E-2</v>
      </c>
    </row>
    <row r="709" spans="1:13" x14ac:dyDescent="0.25">
      <c r="A709" s="1">
        <v>43663</v>
      </c>
      <c r="B709" s="7">
        <f>('Price data'!C710-'Price data'!C711)/'Price data'!C711</f>
        <v>3.200000000000032E-2</v>
      </c>
      <c r="C709" s="7">
        <f>('Price data'!D710-'Price data'!D711)/'Price data'!D711</f>
        <v>-1.1574074074073949E-2</v>
      </c>
      <c r="D709" s="7">
        <f>('Price data'!E710-'Price data'!E711)/'Price data'!E711</f>
        <v>1.1918951132299522E-3</v>
      </c>
      <c r="E709" s="7">
        <f>('Price data'!F710-'Price data'!F711)/'Price data'!F711</f>
        <v>1.1290322580645062E-2</v>
      </c>
      <c r="F709" s="7">
        <f>('Price data'!G710-'Price data'!G711)/'Price data'!G711</f>
        <v>-5.2854122621562531E-3</v>
      </c>
      <c r="G709" s="7">
        <f>('Price data'!H710-'Price data'!H711)/'Price data'!H711</f>
        <v>-4.7169811320754715E-3</v>
      </c>
      <c r="H709" s="7">
        <f>('Price data'!I710-'Price data'!I711)/'Price data'!I711</f>
        <v>1.8518518518518528E-2</v>
      </c>
      <c r="I709" s="7">
        <f>('Price data'!J710-'Price data'!J711)/'Price data'!J711</f>
        <v>-3.4246575342466111E-3</v>
      </c>
      <c r="J709" s="7">
        <f>('Price data'!K710-'Price data'!K711)/'Price data'!K711</f>
        <v>-1.4900662251655535E-2</v>
      </c>
      <c r="K709" s="7">
        <f>('Price data'!L710-'Price data'!L711)/'Price data'!L711</f>
        <v>-3.4512510785160294E-3</v>
      </c>
      <c r="L709" s="7">
        <f>('Price data'!O710-'Price data'!O711)/'Price data'!O711</f>
        <v>4.6837930578044859E-4</v>
      </c>
      <c r="M709" s="7">
        <f>'Price data'!P710/100</f>
        <v>4.5199999999999997E-2</v>
      </c>
    </row>
    <row r="710" spans="1:13" x14ac:dyDescent="0.25">
      <c r="A710" s="1">
        <v>43662</v>
      </c>
      <c r="B710" s="7">
        <f>('Price data'!C711-'Price data'!C712)/'Price data'!C712</f>
        <v>0</v>
      </c>
      <c r="C710" s="7">
        <f>('Price data'!D711-'Price data'!D712)/'Price data'!D712</f>
        <v>6.9930069930068881E-3</v>
      </c>
      <c r="D710" s="7">
        <f>('Price data'!E711-'Price data'!E712)/'Price data'!E712</f>
        <v>2.3170731707317101E-2</v>
      </c>
      <c r="E710" s="7">
        <f>('Price data'!F711-'Price data'!F712)/'Price data'!F712</f>
        <v>6.4935064935063239E-3</v>
      </c>
      <c r="F710" s="7">
        <f>('Price data'!G711-'Price data'!G712)/'Price data'!G712</f>
        <v>0</v>
      </c>
      <c r="G710" s="7">
        <f>('Price data'!H711-'Price data'!H712)/'Price data'!H712</f>
        <v>2.3640661938534278E-3</v>
      </c>
      <c r="H710" s="7">
        <f>('Price data'!I711-'Price data'!I712)/'Price data'!I712</f>
        <v>2.4911032028469636E-2</v>
      </c>
      <c r="I710" s="7">
        <f>('Price data'!J711-'Price data'!J712)/'Price data'!J712</f>
        <v>-6.8027210884353158E-3</v>
      </c>
      <c r="J710" s="7">
        <f>('Price data'!K711-'Price data'!K712)/'Price data'!K712</f>
        <v>3.3222591362126038E-3</v>
      </c>
      <c r="K710" s="7">
        <f>('Price data'!L711-'Price data'!L712)/'Price data'!L712</f>
        <v>1.4886164623467641E-2</v>
      </c>
      <c r="L710" s="7">
        <f>('Price data'!O711-'Price data'!O712)/'Price data'!O712</f>
        <v>9.850595868507955E-3</v>
      </c>
      <c r="M710" s="7">
        <f>'Price data'!P711/100</f>
        <v>4.5339999999999998E-2</v>
      </c>
    </row>
    <row r="711" spans="1:13" x14ac:dyDescent="0.25">
      <c r="A711" s="1">
        <v>43661</v>
      </c>
      <c r="B711" s="7">
        <f>('Price data'!C712-'Price data'!C713)/'Price data'!C713</f>
        <v>-1.9960079840320951E-3</v>
      </c>
      <c r="C711" s="7">
        <f>('Price data'!D712-'Price data'!D713)/'Price data'!D713</f>
        <v>-2.054794520547942E-2</v>
      </c>
      <c r="D711" s="7">
        <f>('Price data'!E712-'Price data'!E713)/'Price data'!E713</f>
        <v>-1.3237063778580027E-2</v>
      </c>
      <c r="E711" s="7">
        <f>('Price data'!F712-'Price data'!F713)/'Price data'!F713</f>
        <v>-6.451612903225639E-3</v>
      </c>
      <c r="F711" s="7">
        <f>('Price data'!G712-'Price data'!G713)/'Price data'!G713</f>
        <v>6.3829787234042411E-3</v>
      </c>
      <c r="G711" s="7">
        <f>('Price data'!H712-'Price data'!H713)/'Price data'!H713</f>
        <v>2.1739130434782608E-2</v>
      </c>
      <c r="H711" s="7">
        <f>('Price data'!I712-'Price data'!I713)/'Price data'!I713</f>
        <v>-7.0671378091871715E-3</v>
      </c>
      <c r="I711" s="7">
        <f>('Price data'!J712-'Price data'!J713)/'Price data'!J713</f>
        <v>-1.3422818791946322E-2</v>
      </c>
      <c r="J711" s="7">
        <f>('Price data'!K712-'Price data'!K713)/'Price data'!K713</f>
        <v>-1.3114754098360574E-2</v>
      </c>
      <c r="K711" s="7">
        <f>('Price data'!L712-'Price data'!L713)/'Price data'!L713</f>
        <v>-1.5517241379310435E-2</v>
      </c>
      <c r="L711" s="7">
        <f>('Price data'!O712-'Price data'!O713)/'Price data'!O713</f>
        <v>-2.942382612261641E-3</v>
      </c>
      <c r="M711" s="7">
        <f>'Price data'!P712/100</f>
        <v>4.539E-2</v>
      </c>
    </row>
    <row r="712" spans="1:13" x14ac:dyDescent="0.25">
      <c r="A712" s="1">
        <v>43658</v>
      </c>
      <c r="B712" s="7">
        <f>('Price data'!C713-'Price data'!C714)/'Price data'!C714</f>
        <v>-1.9920318725098409E-3</v>
      </c>
      <c r="C712" s="7">
        <f>('Price data'!D713-'Price data'!D714)/'Price data'!D714</f>
        <v>1.6241299303944304E-2</v>
      </c>
      <c r="D712" s="7">
        <f>('Price data'!E713-'Price data'!E714)/'Price data'!E714</f>
        <v>0</v>
      </c>
      <c r="E712" s="7">
        <f>('Price data'!F713-'Price data'!F714)/'Price data'!F714</f>
        <v>-9.5846645367410437E-3</v>
      </c>
      <c r="F712" s="7">
        <f>('Price data'!G713-'Price data'!G714)/'Price data'!G714</f>
        <v>0</v>
      </c>
      <c r="G712" s="7">
        <f>('Price data'!H713-'Price data'!H714)/'Price data'!H714</f>
        <v>-1.4285714285714285E-2</v>
      </c>
      <c r="H712" s="7">
        <f>('Price data'!I713-'Price data'!I714)/'Price data'!I714</f>
        <v>0</v>
      </c>
      <c r="I712" s="7">
        <f>('Price data'!J713-'Price data'!J714)/'Price data'!J714</f>
        <v>6.7567567567566982E-3</v>
      </c>
      <c r="J712" s="7">
        <f>('Price data'!K713-'Price data'!K714)/'Price data'!K714</f>
        <v>-8.1300813008131686E-3</v>
      </c>
      <c r="K712" s="7">
        <f>('Price data'!L713-'Price data'!L714)/'Price data'!L714</f>
        <v>-4.2918454935622101E-3</v>
      </c>
      <c r="L712" s="7">
        <f>('Price data'!O713-'Price data'!O714)/'Price data'!O714</f>
        <v>-3.3005323768942481E-3</v>
      </c>
      <c r="M712" s="7">
        <f>'Price data'!P713/100</f>
        <v>4.5560000000000003E-2</v>
      </c>
    </row>
    <row r="713" spans="1:13" x14ac:dyDescent="0.25">
      <c r="A713" s="1">
        <v>43657</v>
      </c>
      <c r="B713" s="7">
        <f>('Price data'!C714-'Price data'!C715)/'Price data'!C715</f>
        <v>8.0321285140561634E-3</v>
      </c>
      <c r="C713" s="7">
        <f>('Price data'!D714-'Price data'!D715)/'Price data'!D715</f>
        <v>9.367681498828993E-3</v>
      </c>
      <c r="D713" s="7">
        <f>('Price data'!E714-'Price data'!E715)/'Price data'!E715</f>
        <v>-3.597122302158369E-3</v>
      </c>
      <c r="E713" s="7">
        <f>('Price data'!F714-'Price data'!F715)/'Price data'!F715</f>
        <v>1.5999999999997665E-3</v>
      </c>
      <c r="F713" s="7">
        <f>('Price data'!G714-'Price data'!G715)/'Price data'!G715</f>
        <v>-1.0626992561107019E-3</v>
      </c>
      <c r="G713" s="7">
        <f>('Price data'!H714-'Price data'!H715)/'Price data'!H715</f>
        <v>1.4492753623188406E-2</v>
      </c>
      <c r="H713" s="7">
        <f>('Price data'!I714-'Price data'!I715)/'Price data'!I715</f>
        <v>3.5460992907801773E-3</v>
      </c>
      <c r="I713" s="7">
        <f>('Price data'!J714-'Price data'!J715)/'Price data'!J715</f>
        <v>6.8027210884354459E-3</v>
      </c>
      <c r="J713" s="7">
        <f>('Price data'!K714-'Price data'!K715)/'Price data'!K715</f>
        <v>1.1513157894736985E-2</v>
      </c>
      <c r="K713" s="7">
        <f>('Price data'!L714-'Price data'!L715)/'Price data'!L715</f>
        <v>-2.5684931506849465E-3</v>
      </c>
      <c r="L713" s="7">
        <f>('Price data'!O714-'Price data'!O715)/'Price data'!O715</f>
        <v>5.1147743028809312E-3</v>
      </c>
      <c r="M713" s="7">
        <f>'Price data'!P714/100</f>
        <v>4.5410000000000006E-2</v>
      </c>
    </row>
    <row r="714" spans="1:13" x14ac:dyDescent="0.25">
      <c r="A714" s="1">
        <v>43656</v>
      </c>
      <c r="B714" s="7">
        <f>('Price data'!C715-'Price data'!C716)/'Price data'!C716</f>
        <v>-5.9880239520958669E-3</v>
      </c>
      <c r="C714" s="7">
        <f>('Price data'!D715-'Price data'!D716)/'Price data'!D716</f>
        <v>0</v>
      </c>
      <c r="D714" s="7">
        <f>('Price data'!E715-'Price data'!E716)/'Price data'!E716</f>
        <v>3.6101083032491939E-3</v>
      </c>
      <c r="E714" s="7">
        <f>('Price data'!F715-'Price data'!F716)/'Price data'!F716</f>
        <v>0</v>
      </c>
      <c r="F714" s="7">
        <f>('Price data'!G715-'Price data'!G716)/'Price data'!G716</f>
        <v>6.4171122994652243E-3</v>
      </c>
      <c r="G714" s="7">
        <f>('Price data'!H715-'Price data'!H716)/'Price data'!H716</f>
        <v>0</v>
      </c>
      <c r="H714" s="7">
        <f>('Price data'!I715-'Price data'!I716)/'Price data'!I716</f>
        <v>1.4388489208633056E-2</v>
      </c>
      <c r="I714" s="7">
        <f>('Price data'!J715-'Price data'!J716)/'Price data'!J716</f>
        <v>1.3793103448275876E-2</v>
      </c>
      <c r="J714" s="7">
        <f>('Price data'!K715-'Price data'!K716)/'Price data'!K716</f>
        <v>1.1647254575707082E-2</v>
      </c>
      <c r="K714" s="7">
        <f>('Price data'!L715-'Price data'!L716)/'Price data'!L716</f>
        <v>6.896551724137924E-3</v>
      </c>
      <c r="L714" s="7">
        <f>('Price data'!O715-'Price data'!O716)/'Price data'!O716</f>
        <v>4.7469170837418327E-3</v>
      </c>
      <c r="M714" s="7">
        <f>'Price data'!P715/100</f>
        <v>4.5949999999999998E-2</v>
      </c>
    </row>
    <row r="715" spans="1:13" x14ac:dyDescent="0.25">
      <c r="A715" s="1">
        <v>43655</v>
      </c>
      <c r="B715" s="7">
        <f>('Price data'!C716-'Price data'!C717)/'Price data'!C717</f>
        <v>-1.9920318725098409E-3</v>
      </c>
      <c r="C715" s="7">
        <f>('Price data'!D716-'Price data'!D717)/'Price data'!D717</f>
        <v>-1.8390804597701194E-2</v>
      </c>
      <c r="D715" s="7">
        <f>('Price data'!E716-'Price data'!E717)/'Price data'!E717</f>
        <v>1.2048192771084659E-3</v>
      </c>
      <c r="E715" s="7">
        <f>('Price data'!F716-'Price data'!F717)/'Price data'!F717</f>
        <v>6.4412238325280112E-3</v>
      </c>
      <c r="F715" s="7">
        <f>('Price data'!G716-'Price data'!G717)/'Price data'!G717</f>
        <v>9.7192224622032249E-3</v>
      </c>
      <c r="G715" s="7">
        <f>('Price data'!H716-'Price data'!H717)/'Price data'!H717</f>
        <v>-9.5693779904306216E-3</v>
      </c>
      <c r="H715" s="7">
        <f>('Price data'!I716-'Price data'!I717)/'Price data'!I717</f>
        <v>6.0313630880579616E-3</v>
      </c>
      <c r="I715" s="7">
        <f>('Price data'!J716-'Price data'!J717)/'Price data'!J717</f>
        <v>-1.0238907849829329E-2</v>
      </c>
      <c r="J715" s="7">
        <f>('Price data'!K716-'Price data'!K717)/'Price data'!K717</f>
        <v>-1.6611295681063019E-3</v>
      </c>
      <c r="K715" s="7">
        <f>('Price data'!L716-'Price data'!L717)/'Price data'!L717</f>
        <v>0</v>
      </c>
      <c r="L715" s="7">
        <f>('Price data'!O716-'Price data'!O717)/'Price data'!O717</f>
        <v>2.7940187302736398E-3</v>
      </c>
      <c r="M715" s="7">
        <f>'Price data'!P716/100</f>
        <v>4.6130000000000004E-2</v>
      </c>
    </row>
    <row r="716" spans="1:13" x14ac:dyDescent="0.25">
      <c r="A716" s="1">
        <v>43654</v>
      </c>
      <c r="B716" s="7">
        <f>('Price data'!C717-'Price data'!C718)/'Price data'!C718</f>
        <v>-9.8619329388559759E-3</v>
      </c>
      <c r="C716" s="7">
        <f>('Price data'!D717-'Price data'!D718)/'Price data'!D718</f>
        <v>-2.4663677130044918E-2</v>
      </c>
      <c r="D716" s="7">
        <f>('Price data'!E717-'Price data'!E718)/'Price data'!E718</f>
        <v>-3.4883720930232696E-2</v>
      </c>
      <c r="E716" s="7">
        <f>('Price data'!F717-'Price data'!F718)/'Price data'!F718</f>
        <v>-1.5847860538826926E-2</v>
      </c>
      <c r="F716" s="7">
        <f>('Price data'!G717-'Price data'!G718)/'Price data'!G718</f>
        <v>-6.4377682403433329E-3</v>
      </c>
      <c r="G716" s="7">
        <f>('Price data'!H717-'Price data'!H718)/'Price data'!H718</f>
        <v>-2.1077283372365339E-2</v>
      </c>
      <c r="H716" s="7">
        <f>('Price data'!I717-'Price data'!I718)/'Price data'!I718</f>
        <v>0</v>
      </c>
      <c r="I716" s="7">
        <f>('Price data'!J717-'Price data'!J718)/'Price data'!J718</f>
        <v>-3.4013605442177229E-3</v>
      </c>
      <c r="J716" s="7">
        <f>('Price data'!K717-'Price data'!K718)/'Price data'!K718</f>
        <v>-1.6583747927031405E-3</v>
      </c>
      <c r="K716" s="7">
        <f>('Price data'!L717-'Price data'!L718)/'Price data'!L718</f>
        <v>-5.9982862039416728E-3</v>
      </c>
      <c r="L716" s="7">
        <f>('Price data'!O717-'Price data'!O718)/'Price data'!O718</f>
        <v>-9.2172985830582255E-3</v>
      </c>
      <c r="M716" s="7">
        <f>'Price data'!P717/100</f>
        <v>4.6130000000000004E-2</v>
      </c>
    </row>
    <row r="717" spans="1:13" x14ac:dyDescent="0.25">
      <c r="A717" s="1">
        <v>43651</v>
      </c>
      <c r="B717" s="7">
        <f>('Price data'!C718-'Price data'!C719)/'Price data'!C719</f>
        <v>5.9523809523810119E-3</v>
      </c>
      <c r="C717" s="7">
        <f>('Price data'!D718-'Price data'!D719)/'Price data'!D719</f>
        <v>0</v>
      </c>
      <c r="D717" s="7">
        <f>('Price data'!E718-'Price data'!E719)/'Price data'!E719</f>
        <v>1.1764705882352912E-2</v>
      </c>
      <c r="E717" s="7">
        <f>('Price data'!F718-'Price data'!F719)/'Price data'!F719</f>
        <v>0</v>
      </c>
      <c r="F717" s="7">
        <f>('Price data'!G718-'Price data'!G719)/'Price data'!G719</f>
        <v>-7.454739084132112E-3</v>
      </c>
      <c r="G717" s="7">
        <f>('Price data'!H718-'Price data'!H719)/'Price data'!H719</f>
        <v>-2.3364485981308409E-3</v>
      </c>
      <c r="H717" s="7">
        <f>('Price data'!I718-'Price data'!I719)/'Price data'!I719</f>
        <v>2.4183796856106655E-3</v>
      </c>
      <c r="I717" s="7">
        <f>('Price data'!J718-'Price data'!J719)/'Price data'!J719</f>
        <v>-6.7567567567568274E-3</v>
      </c>
      <c r="J717" s="7">
        <f>('Price data'!K718-'Price data'!K719)/'Price data'!K719</f>
        <v>8.361204013377874E-3</v>
      </c>
      <c r="K717" s="7">
        <f>('Price data'!L718-'Price data'!L719)/'Price data'!L719</f>
        <v>1.716738197424856E-3</v>
      </c>
      <c r="L717" s="7">
        <f>('Price data'!O718-'Price data'!O719)/'Price data'!O719</f>
        <v>2.3637260544274318E-3</v>
      </c>
      <c r="M717" s="7">
        <f>'Price data'!P718/100</f>
        <v>4.6130000000000004E-2</v>
      </c>
    </row>
    <row r="718" spans="1:13" x14ac:dyDescent="0.25">
      <c r="A718" s="1">
        <v>43650</v>
      </c>
      <c r="B718" s="7">
        <f>('Price data'!C719-'Price data'!C720)/'Price data'!C720</f>
        <v>1.4084507042253379E-2</v>
      </c>
      <c r="C718" s="7">
        <f>('Price data'!D719-'Price data'!D720)/'Price data'!D720</f>
        <v>6.7720090293455423E-3</v>
      </c>
      <c r="D718" s="7">
        <f>('Price data'!E719-'Price data'!E720)/'Price data'!E720</f>
        <v>3.6585365853658687E-2</v>
      </c>
      <c r="E718" s="7">
        <f>('Price data'!F719-'Price data'!F720)/'Price data'!F720</f>
        <v>1.5873015873015079E-3</v>
      </c>
      <c r="F718" s="7">
        <f>('Price data'!G719-'Price data'!G720)/'Price data'!G720</f>
        <v>3.2051282051280866E-3</v>
      </c>
      <c r="G718" s="7">
        <f>('Price data'!H719-'Price data'!H720)/'Price data'!H720</f>
        <v>2.8846153846153848E-2</v>
      </c>
      <c r="H718" s="7">
        <f>('Price data'!I719-'Price data'!I720)/'Price data'!I720</f>
        <v>0</v>
      </c>
      <c r="I718" s="7">
        <f>('Price data'!J719-'Price data'!J720)/'Price data'!J720</f>
        <v>3.3898305084746117E-3</v>
      </c>
      <c r="J718" s="7">
        <f>('Price data'!K719-'Price data'!K720)/'Price data'!K720</f>
        <v>1.873935264054525E-2</v>
      </c>
      <c r="K718" s="7">
        <f>('Price data'!L719-'Price data'!L720)/'Price data'!L720</f>
        <v>9.5320623916811172E-3</v>
      </c>
      <c r="L718" s="7">
        <f>('Price data'!O719-'Price data'!O720)/'Price data'!O720</f>
        <v>1.3171732317079497E-2</v>
      </c>
      <c r="M718" s="7">
        <f>'Price data'!P719/100</f>
        <v>4.6280000000000002E-2</v>
      </c>
    </row>
    <row r="719" spans="1:13" x14ac:dyDescent="0.25">
      <c r="A719" s="1">
        <v>43649</v>
      </c>
      <c r="B719" s="7">
        <f>('Price data'!C720-'Price data'!C721)/'Price data'!C721</f>
        <v>4.0404040404039389E-3</v>
      </c>
      <c r="C719" s="7">
        <f>('Price data'!D720-'Price data'!D721)/'Price data'!D721</f>
        <v>-1.9911504424778598E-2</v>
      </c>
      <c r="D719" s="7">
        <f>('Price data'!E720-'Price data'!E721)/'Price data'!E721</f>
        <v>1.1097410604192292E-2</v>
      </c>
      <c r="E719" s="7">
        <f>('Price data'!F720-'Price data'!F721)/'Price data'!F721</f>
        <v>7.1942446043165714E-3</v>
      </c>
      <c r="F719" s="7">
        <f>('Price data'!G720-'Price data'!G721)/'Price data'!G721</f>
        <v>-2.1321961620470505E-3</v>
      </c>
      <c r="G719" s="7">
        <f>('Price data'!H720-'Price data'!H721)/'Price data'!H721</f>
        <v>-4.7846889952153108E-3</v>
      </c>
      <c r="H719" s="7">
        <f>('Price data'!I720-'Price data'!I721)/'Price data'!I721</f>
        <v>1.7220172201722003E-2</v>
      </c>
      <c r="I719" s="7">
        <f>('Price data'!J720-'Price data'!J721)/'Price data'!J721</f>
        <v>-3.3783783783784137E-3</v>
      </c>
      <c r="J719" s="7">
        <f>('Price data'!K720-'Price data'!K721)/'Price data'!K721</f>
        <v>-2.4916943521594744E-2</v>
      </c>
      <c r="K719" s="7">
        <f>('Price data'!L720-'Price data'!L721)/'Price data'!L721</f>
        <v>-3.454231433505971E-3</v>
      </c>
      <c r="L719" s="7">
        <f>('Price data'!O720-'Price data'!O721)/'Price data'!O721</f>
        <v>-1.6528410154057586E-3</v>
      </c>
      <c r="M719" s="7">
        <f>'Price data'!P720/100</f>
        <v>4.6519999999999999E-2</v>
      </c>
    </row>
    <row r="720" spans="1:13" x14ac:dyDescent="0.25">
      <c r="A720" s="1">
        <v>43648</v>
      </c>
      <c r="B720" s="7">
        <f>('Price data'!C721-'Price data'!C722)/'Price data'!C722</f>
        <v>-9.9999999999998198E-3</v>
      </c>
      <c r="C720" s="7">
        <f>('Price data'!D721-'Price data'!D722)/'Price data'!D722</f>
        <v>-1.7391304347826132E-2</v>
      </c>
      <c r="D720" s="7">
        <f>('Price data'!E721-'Price data'!E722)/'Price data'!E722</f>
        <v>1.2345679012346008E-3</v>
      </c>
      <c r="E720" s="7">
        <f>('Price data'!F721-'Price data'!F722)/'Price data'!F722</f>
        <v>7.9999999999988327E-4</v>
      </c>
      <c r="F720" s="7">
        <f>('Price data'!G721-'Price data'!G722)/'Price data'!G722</f>
        <v>-4.2462845010614141E-3</v>
      </c>
      <c r="G720" s="7">
        <f>('Price data'!H721-'Price data'!H722)/'Price data'!H722</f>
        <v>-4.7619047619047623E-3</v>
      </c>
      <c r="H720" s="7">
        <f>('Price data'!I721-'Price data'!I722)/'Price data'!I722</f>
        <v>2.4660912453761037E-3</v>
      </c>
      <c r="I720" s="7">
        <f>('Price data'!J721-'Price data'!J722)/'Price data'!J722</f>
        <v>-1.333333333333322E-2</v>
      </c>
      <c r="J720" s="7">
        <f>('Price data'!K721-'Price data'!K722)/'Price data'!K722</f>
        <v>-8.237232289950526E-3</v>
      </c>
      <c r="K720" s="7">
        <f>('Price data'!L721-'Price data'!L722)/'Price data'!L722</f>
        <v>-1.19453924914676E-2</v>
      </c>
      <c r="L720" s="7">
        <f>('Price data'!O721-'Price data'!O722)/'Price data'!O722</f>
        <v>-3.7592816975797637E-3</v>
      </c>
      <c r="M720" s="7">
        <f>'Price data'!P721/100</f>
        <v>4.6500000000000007E-2</v>
      </c>
    </row>
    <row r="721" spans="1:13" x14ac:dyDescent="0.25">
      <c r="A721" s="1">
        <v>43647</v>
      </c>
      <c r="B721" s="7">
        <f>('Price data'!C722-'Price data'!C723)/'Price data'!C723</f>
        <v>8.0645161290321971E-3</v>
      </c>
      <c r="C721" s="7">
        <f>('Price data'!D722-'Price data'!D723)/'Price data'!D723</f>
        <v>-2.1276595744681E-2</v>
      </c>
      <c r="D721" s="7">
        <f>('Price data'!E722-'Price data'!E723)/'Price data'!E723</f>
        <v>2.1437578814627954E-2</v>
      </c>
      <c r="E721" s="7">
        <f>('Price data'!F722-'Price data'!F723)/'Price data'!F723</f>
        <v>1.6260162601625983E-2</v>
      </c>
      <c r="F721" s="7">
        <f>('Price data'!G722-'Price data'!G723)/'Price data'!G723</f>
        <v>3.5164835164835234E-2</v>
      </c>
      <c r="G721" s="7">
        <f>('Price data'!H722-'Price data'!H723)/'Price data'!H723</f>
        <v>3.1941031941031942E-2</v>
      </c>
      <c r="H721" s="7">
        <f>('Price data'!I722-'Price data'!I723)/'Price data'!I723</f>
        <v>3.7128712871287504E-3</v>
      </c>
      <c r="I721" s="7">
        <f>('Price data'!J722-'Price data'!J723)/'Price data'!J723</f>
        <v>-1.3157894736842118E-2</v>
      </c>
      <c r="J721" s="7">
        <f>('Price data'!K722-'Price data'!K723)/'Price data'!K723</f>
        <v>1.845637583892628E-2</v>
      </c>
      <c r="K721" s="7">
        <f>('Price data'!L722-'Price data'!L723)/'Price data'!L723</f>
        <v>1.2964563526361213E-2</v>
      </c>
      <c r="L721" s="7">
        <f>('Price data'!O722-'Price data'!O723)/'Price data'!O723</f>
        <v>1.649577868075874E-2</v>
      </c>
      <c r="M721" s="7">
        <f>'Price data'!P722/100</f>
        <v>4.6679999999999999E-2</v>
      </c>
    </row>
    <row r="722" spans="1:13" x14ac:dyDescent="0.25">
      <c r="A722" s="1">
        <v>43644</v>
      </c>
      <c r="B722" s="7">
        <f>('Price data'!C723-'Price data'!C724)/'Price data'!C724</f>
        <v>8.1300813008130888E-3</v>
      </c>
      <c r="C722" s="7">
        <f>('Price data'!D723-'Price data'!D724)/'Price data'!D724</f>
        <v>4.2128603104212986E-2</v>
      </c>
      <c r="D722" s="7">
        <f>('Price data'!E723-'Price data'!E724)/'Price data'!E724</f>
        <v>2.3225806451612898E-2</v>
      </c>
      <c r="E722" s="7">
        <f>('Price data'!F723-'Price data'!F724)/'Price data'!F724</f>
        <v>-8.1234768480897975E-4</v>
      </c>
      <c r="F722" s="7">
        <f>('Price data'!G723-'Price data'!G724)/'Price data'!G724</f>
        <v>2.2026431718064295E-3</v>
      </c>
      <c r="G722" s="7">
        <f>('Price data'!H723-'Price data'!H724)/'Price data'!H724</f>
        <v>7.4257425742574254E-3</v>
      </c>
      <c r="H722" s="7">
        <f>('Price data'!I723-'Price data'!I724)/'Price data'!I724</f>
        <v>-1.2360939431398787E-3</v>
      </c>
      <c r="I722" s="7">
        <f>('Price data'!J723-'Price data'!J724)/'Price data'!J724</f>
        <v>5.190311418685109E-2</v>
      </c>
      <c r="J722" s="7">
        <f>('Price data'!K723-'Price data'!K724)/'Price data'!K724</f>
        <v>1.6806722689073324E-3</v>
      </c>
      <c r="K722" s="7">
        <f>('Price data'!L723-'Price data'!L724)/'Price data'!L724</f>
        <v>6.9625761531766682E-3</v>
      </c>
      <c r="L722" s="7">
        <f>('Price data'!O723-'Price data'!O724)/'Price data'!O724</f>
        <v>7.2419972219571853E-3</v>
      </c>
      <c r="M722" s="7">
        <f>'Price data'!P723/100</f>
        <v>4.6539999999999998E-2</v>
      </c>
    </row>
    <row r="723" spans="1:13" x14ac:dyDescent="0.25">
      <c r="A723" s="1">
        <v>43643</v>
      </c>
      <c r="B723" s="7">
        <f>('Price data'!C724-'Price data'!C725)/'Price data'!C725</f>
        <v>-8.0645161290323376E-3</v>
      </c>
      <c r="C723" s="7">
        <f>('Price data'!D724-'Price data'!D725)/'Price data'!D725</f>
        <v>-1.5283842794759816E-2</v>
      </c>
      <c r="D723" s="7">
        <f>('Price data'!E724-'Price data'!E725)/'Price data'!E725</f>
        <v>-1.8987341772151792E-2</v>
      </c>
      <c r="E723" s="7">
        <f>('Price data'!F724-'Price data'!F725)/'Price data'!F725</f>
        <v>-3.2388663967612822E-3</v>
      </c>
      <c r="F723" s="7">
        <f>('Price data'!G724-'Price data'!G725)/'Price data'!G725</f>
        <v>-1.6251354279523702E-2</v>
      </c>
      <c r="G723" s="7">
        <f>('Price data'!H724-'Price data'!H725)/'Price data'!H725</f>
        <v>-9.8039215686274508E-3</v>
      </c>
      <c r="H723" s="7">
        <f>('Price data'!I724-'Price data'!I725)/'Price data'!I725</f>
        <v>1.237623762376438E-3</v>
      </c>
      <c r="I723" s="7">
        <f>('Price data'!J724-'Price data'!J725)/'Price data'!J725</f>
        <v>-2.3648648648648636E-2</v>
      </c>
      <c r="J723" s="7">
        <f>('Price data'!K724-'Price data'!K725)/'Price data'!K725</f>
        <v>-6.6777963272119777E-3</v>
      </c>
      <c r="K723" s="7">
        <f>('Price data'!L724-'Price data'!L725)/'Price data'!L725</f>
        <v>-1.7108639863130794E-2</v>
      </c>
      <c r="L723" s="7">
        <f>('Price data'!O724-'Price data'!O725)/'Price data'!O725</f>
        <v>-1.6702636764567871E-2</v>
      </c>
      <c r="M723" s="7">
        <f>'Price data'!P724/100</f>
        <v>4.6589999999999999E-2</v>
      </c>
    </row>
    <row r="724" spans="1:13" x14ac:dyDescent="0.25">
      <c r="A724" s="1">
        <v>43642</v>
      </c>
      <c r="B724" s="7">
        <f>('Price data'!C725-'Price data'!C726)/'Price data'!C726</f>
        <v>-2.0120724346076656E-3</v>
      </c>
      <c r="C724" s="7">
        <f>('Price data'!D725-'Price data'!D726)/'Price data'!D726</f>
        <v>-8.6580086580087447E-3</v>
      </c>
      <c r="D724" s="7">
        <f>('Price data'!E725-'Price data'!E726)/'Price data'!E726</f>
        <v>-6.2893081761007958E-3</v>
      </c>
      <c r="E724" s="7">
        <f>('Price data'!F725-'Price data'!F726)/'Price data'!F726</f>
        <v>8.1037277147491559E-4</v>
      </c>
      <c r="F724" s="7">
        <f>('Price data'!G725-'Price data'!G726)/'Price data'!G726</f>
        <v>-7.5268817204299414E-3</v>
      </c>
      <c r="G724" s="7">
        <f>('Price data'!H725-'Price data'!H726)/'Price data'!H726</f>
        <v>-1.6867469879518072E-2</v>
      </c>
      <c r="H724" s="7">
        <f>('Price data'!I725-'Price data'!I726)/'Price data'!I726</f>
        <v>8.7390761548061992E-3</v>
      </c>
      <c r="I724" s="7">
        <f>('Price data'!J725-'Price data'!J726)/'Price data'!J726</f>
        <v>-3.367003367003274E-3</v>
      </c>
      <c r="J724" s="7">
        <f>('Price data'!K725-'Price data'!K726)/'Price data'!K726</f>
        <v>2.3931623931624006E-2</v>
      </c>
      <c r="K724" s="7">
        <f>('Price data'!L725-'Price data'!L726)/'Price data'!L726</f>
        <v>4.2955326460480886E-3</v>
      </c>
      <c r="L724" s="7">
        <f>('Price data'!O725-'Price data'!O726)/'Price data'!O726</f>
        <v>-1.041525626738046E-3</v>
      </c>
      <c r="M724" s="7">
        <f>'Price data'!P725/100</f>
        <v>4.6710000000000002E-2</v>
      </c>
    </row>
    <row r="725" spans="1:13" x14ac:dyDescent="0.25">
      <c r="A725" s="1">
        <v>43641</v>
      </c>
      <c r="B725" s="7">
        <f>('Price data'!C726-'Price data'!C727)/'Price data'!C727</f>
        <v>-2.008032128514076E-3</v>
      </c>
      <c r="C725" s="7">
        <f>('Price data'!D726-'Price data'!D727)/'Price data'!D727</f>
        <v>-1.0706638115631448E-2</v>
      </c>
      <c r="D725" s="7">
        <f>('Price data'!E726-'Price data'!E727)/'Price data'!E727</f>
        <v>0</v>
      </c>
      <c r="E725" s="7">
        <f>('Price data'!F726-'Price data'!F727)/'Price data'!F727</f>
        <v>2.4370430544274069E-3</v>
      </c>
      <c r="F725" s="7">
        <f>('Price data'!G726-'Price data'!G727)/'Price data'!G727</f>
        <v>2.9900332225913314E-2</v>
      </c>
      <c r="G725" s="7">
        <f>('Price data'!H726-'Price data'!H727)/'Price data'!H727</f>
        <v>-7.1770334928229667E-3</v>
      </c>
      <c r="H725" s="7">
        <f>('Price data'!I726-'Price data'!I727)/'Price data'!I727</f>
        <v>-2.4906600249066249E-3</v>
      </c>
      <c r="I725" s="7">
        <f>('Price data'!J726-'Price data'!J727)/'Price data'!J727</f>
        <v>0</v>
      </c>
      <c r="J725" s="7">
        <f>('Price data'!K726-'Price data'!K727)/'Price data'!K727</f>
        <v>1.0362694300518069E-2</v>
      </c>
      <c r="K725" s="7">
        <f>('Price data'!L726-'Price data'!L727)/'Price data'!L727</f>
        <v>0</v>
      </c>
      <c r="L725" s="7">
        <f>('Price data'!O726-'Price data'!O727)/'Price data'!O727</f>
        <v>-2.8249467726021989E-3</v>
      </c>
      <c r="M725" s="7">
        <f>'Price data'!P726/100</f>
        <v>4.6529999999999995E-2</v>
      </c>
    </row>
    <row r="726" spans="1:13" x14ac:dyDescent="0.25">
      <c r="A726" s="1">
        <v>43640</v>
      </c>
      <c r="B726" s="7">
        <f>('Price data'!C727-'Price data'!C728)/'Price data'!C728</f>
        <v>-7.9681274900397798E-3</v>
      </c>
      <c r="C726" s="7">
        <f>('Price data'!D727-'Price data'!D728)/'Price data'!D728</f>
        <v>-1.4767932489451472E-2</v>
      </c>
      <c r="D726" s="7">
        <f>('Price data'!E727-'Price data'!E728)/'Price data'!E728</f>
        <v>1.2738853503184681E-2</v>
      </c>
      <c r="E726" s="7">
        <f>('Price data'!F727-'Price data'!F728)/'Price data'!F728</f>
        <v>-1.9123505976095582E-2</v>
      </c>
      <c r="F726" s="7">
        <f>('Price data'!G727-'Price data'!G728)/'Price data'!G728</f>
        <v>-5.5066079295148732E-3</v>
      </c>
      <c r="G726" s="7">
        <f>('Price data'!H727-'Price data'!H728)/'Price data'!H728</f>
        <v>4.807692307692308E-3</v>
      </c>
      <c r="H726" s="7">
        <f>('Price data'!I727-'Price data'!I728)/'Price data'!I728</f>
        <v>1.0062893081761106E-2</v>
      </c>
      <c r="I726" s="7">
        <f>('Price data'!J727-'Price data'!J728)/'Price data'!J728</f>
        <v>-3.5714285714285837E-2</v>
      </c>
      <c r="J726" s="7">
        <f>('Price data'!K727-'Price data'!K728)/'Price data'!K728</f>
        <v>1.5789473684210541E-2</v>
      </c>
      <c r="K726" s="7">
        <f>('Price data'!L727-'Price data'!L728)/'Price data'!L728</f>
        <v>1.6593886462882099E-2</v>
      </c>
      <c r="L726" s="7">
        <f>('Price data'!O727-'Price data'!O728)/'Price data'!O728</f>
        <v>3.8052543786488502E-3</v>
      </c>
      <c r="M726" s="7">
        <f>'Price data'!P727/100</f>
        <v>4.6550000000000001E-2</v>
      </c>
    </row>
    <row r="727" spans="1:13" x14ac:dyDescent="0.25">
      <c r="A727" s="1">
        <v>43637</v>
      </c>
      <c r="B727" s="7">
        <f>('Price data'!C728-'Price data'!C729)/'Price data'!C729</f>
        <v>0</v>
      </c>
      <c r="C727" s="7">
        <f>('Price data'!D728-'Price data'!D729)/'Price data'!D729</f>
        <v>4.237288135593072E-3</v>
      </c>
      <c r="D727" s="7">
        <f>('Price data'!E728-'Price data'!E729)/'Price data'!E729</f>
        <v>1.2755102040817902E-3</v>
      </c>
      <c r="E727" s="7">
        <f>('Price data'!F728-'Price data'!F729)/'Price data'!F729</f>
        <v>1.7842660178426489E-2</v>
      </c>
      <c r="F727" s="7">
        <f>('Price data'!G728-'Price data'!G729)/'Price data'!G729</f>
        <v>0</v>
      </c>
      <c r="G727" s="7">
        <f>('Price data'!H728-'Price data'!H729)/'Price data'!H729</f>
        <v>9.7087378640776691E-3</v>
      </c>
      <c r="H727" s="7">
        <f>('Price data'!I728-'Price data'!I729)/'Price data'!I729</f>
        <v>-1.1194029850746192E-2</v>
      </c>
      <c r="I727" s="7">
        <f>('Price data'!J728-'Price data'!J729)/'Price data'!J729</f>
        <v>-6.4516129032257509E-3</v>
      </c>
      <c r="J727" s="7">
        <f>('Price data'!K728-'Price data'!K729)/'Price data'!K729</f>
        <v>-1.0416666666666602E-2</v>
      </c>
      <c r="K727" s="7">
        <f>('Price data'!L728-'Price data'!L729)/'Price data'!L729</f>
        <v>-1.2931034482758697E-2</v>
      </c>
      <c r="L727" s="7">
        <f>('Price data'!O728-'Price data'!O729)/'Price data'!O729</f>
        <v>2.0851143685330697E-5</v>
      </c>
      <c r="M727" s="7">
        <f>'Price data'!P728/100</f>
        <v>4.657E-2</v>
      </c>
    </row>
    <row r="728" spans="1:13" x14ac:dyDescent="0.25">
      <c r="A728" s="1">
        <v>43636</v>
      </c>
      <c r="B728" s="7">
        <f>('Price data'!C729-'Price data'!C730)/'Price data'!C730</f>
        <v>1.2096774193548366E-2</v>
      </c>
      <c r="C728" s="7">
        <f>('Price data'!D729-'Price data'!D730)/'Price data'!D730</f>
        <v>-1.0482180293501311E-2</v>
      </c>
      <c r="D728" s="7">
        <f>('Price data'!E729-'Price data'!E730)/'Price data'!E730</f>
        <v>3.841229193341848E-3</v>
      </c>
      <c r="E728" s="7">
        <f>('Price data'!F729-'Price data'!F730)/'Price data'!F730</f>
        <v>-8.1037277147491559E-4</v>
      </c>
      <c r="F728" s="7">
        <f>('Price data'!G729-'Price data'!G730)/'Price data'!G730</f>
        <v>1.6797312430010924E-2</v>
      </c>
      <c r="G728" s="7">
        <f>('Price data'!H729-'Price data'!H730)/'Price data'!H730</f>
        <v>2.4875621890547265E-2</v>
      </c>
      <c r="H728" s="7">
        <f>('Price data'!I729-'Price data'!I730)/'Price data'!I730</f>
        <v>7.5187969924810872E-3</v>
      </c>
      <c r="I728" s="7">
        <f>('Price data'!J729-'Price data'!J730)/'Price data'!J730</f>
        <v>-9.5846645367411928E-3</v>
      </c>
      <c r="J728" s="7">
        <f>('Price data'!K729-'Price data'!K730)/'Price data'!K730</f>
        <v>3.484320557491153E-3</v>
      </c>
      <c r="K728" s="7">
        <f>('Price data'!L729-'Price data'!L730)/'Price data'!L730</f>
        <v>8.628127696290427E-4</v>
      </c>
      <c r="L728" s="7">
        <f>('Price data'!O729-'Price data'!O730)/'Price data'!O730</f>
        <v>9.9927344712484028E-3</v>
      </c>
      <c r="M728" s="7">
        <f>'Price data'!P729/100</f>
        <v>4.6600000000000003E-2</v>
      </c>
    </row>
    <row r="729" spans="1:13" x14ac:dyDescent="0.25">
      <c r="A729" s="1">
        <v>43635</v>
      </c>
      <c r="B729" s="7">
        <f>('Price data'!C730-'Price data'!C731)/'Price data'!C731</f>
        <v>1.4314928425358016E-2</v>
      </c>
      <c r="C729" s="7">
        <f>('Price data'!D730-'Price data'!D731)/'Price data'!D731</f>
        <v>3.4707158351410201E-2</v>
      </c>
      <c r="D729" s="7">
        <f>('Price data'!E730-'Price data'!E731)/'Price data'!E731</f>
        <v>1.2820512820513163E-3</v>
      </c>
      <c r="E729" s="7">
        <f>('Price data'!F730-'Price data'!F731)/'Price data'!F731</f>
        <v>3.2520325203251963E-3</v>
      </c>
      <c r="F729" s="7">
        <f>('Price data'!G730-'Price data'!G731)/'Price data'!G731</f>
        <v>1.3620885357548207E-2</v>
      </c>
      <c r="G729" s="7">
        <f>('Price data'!H730-'Price data'!H731)/'Price data'!H731</f>
        <v>-9.852216748768473E-3</v>
      </c>
      <c r="H729" s="7">
        <f>('Price data'!I730-'Price data'!I731)/'Price data'!I731</f>
        <v>-8.6956521739129412E-3</v>
      </c>
      <c r="I729" s="7">
        <f>('Price data'!J730-'Price data'!J731)/'Price data'!J731</f>
        <v>-9.4936708860760485E-3</v>
      </c>
      <c r="J729" s="7">
        <f>('Price data'!K730-'Price data'!K731)/'Price data'!K731</f>
        <v>1.0563380281690305E-2</v>
      </c>
      <c r="K729" s="7">
        <f>('Price data'!L730-'Price data'!L731)/'Price data'!L731</f>
        <v>1.666666666666667E-2</v>
      </c>
      <c r="L729" s="7">
        <f>('Price data'!O730-'Price data'!O731)/'Price data'!O731</f>
        <v>6.0168854143494918E-3</v>
      </c>
      <c r="M729" s="7">
        <f>'Price data'!P730/100</f>
        <v>4.6679999999999999E-2</v>
      </c>
    </row>
    <row r="730" spans="1:13" x14ac:dyDescent="0.25">
      <c r="A730" s="1">
        <v>43634</v>
      </c>
      <c r="B730" s="7">
        <f>('Price data'!C731-'Price data'!C732)/'Price data'!C732</f>
        <v>-6.097560975609817E-3</v>
      </c>
      <c r="C730" s="7">
        <f>('Price data'!D731-'Price data'!D732)/'Price data'!D732</f>
        <v>2.6726057906458801E-2</v>
      </c>
      <c r="D730" s="7">
        <f>('Price data'!E731-'Price data'!E732)/'Price data'!E732</f>
        <v>0</v>
      </c>
      <c r="E730" s="7">
        <f>('Price data'!F731-'Price data'!F732)/'Price data'!F732</f>
        <v>-5.658852061438761E-3</v>
      </c>
      <c r="F730" s="7">
        <f>('Price data'!G731-'Price data'!G732)/'Price data'!G732</f>
        <v>0</v>
      </c>
      <c r="G730" s="7">
        <f>('Price data'!H731-'Price data'!H732)/'Price data'!H732</f>
        <v>-2.403846153846154E-2</v>
      </c>
      <c r="H730" s="7">
        <f>('Price data'!I731-'Price data'!I732)/'Price data'!I732</f>
        <v>0</v>
      </c>
      <c r="I730" s="7">
        <f>('Price data'!J731-'Price data'!J732)/'Price data'!J732</f>
        <v>-9.4043887147335203E-3</v>
      </c>
      <c r="J730" s="7">
        <f>('Price data'!K731-'Price data'!K732)/'Price data'!K732</f>
        <v>-1.7301038062283853E-2</v>
      </c>
      <c r="K730" s="7">
        <f>('Price data'!L731-'Price data'!L732)/'Price data'!L732</f>
        <v>-4.3668122270742139E-3</v>
      </c>
      <c r="L730" s="7">
        <f>('Price data'!O731-'Price data'!O732)/'Price data'!O732</f>
        <v>-3.1047045778552769E-3</v>
      </c>
      <c r="M730" s="7">
        <f>'Price data'!P731/100</f>
        <v>4.6589999999999999E-2</v>
      </c>
    </row>
    <row r="731" spans="1:13" x14ac:dyDescent="0.25">
      <c r="A731" s="1">
        <v>43633</v>
      </c>
      <c r="B731" s="7">
        <f>('Price data'!C732-'Price data'!C733)/'Price data'!C733</f>
        <v>-8.0645161290323376E-3</v>
      </c>
      <c r="C731" s="7">
        <f>('Price data'!D732-'Price data'!D733)/'Price data'!D733</f>
        <v>-2.1786492374727566E-2</v>
      </c>
      <c r="D731" s="7">
        <f>('Price data'!E732-'Price data'!E733)/'Price data'!E733</f>
        <v>-2.3779724655819685E-2</v>
      </c>
      <c r="E731" s="7">
        <f>('Price data'!F732-'Price data'!F733)/'Price data'!F733</f>
        <v>0</v>
      </c>
      <c r="F731" s="7">
        <f>('Price data'!G732-'Price data'!G733)/'Price data'!G733</f>
        <v>-7.8828828828827087E-3</v>
      </c>
      <c r="G731" s="7">
        <f>('Price data'!H732-'Price data'!H733)/'Price data'!H733</f>
        <v>-1.8867924528301886E-2</v>
      </c>
      <c r="H731" s="7">
        <f>('Price data'!I732-'Price data'!I733)/'Price data'!I733</f>
        <v>6.2500000000000628E-3</v>
      </c>
      <c r="I731" s="7">
        <f>('Price data'!J732-'Price data'!J733)/'Price data'!J733</f>
        <v>2.2435897435897426E-2</v>
      </c>
      <c r="J731" s="7">
        <f>('Price data'!K732-'Price data'!K733)/'Price data'!K733</f>
        <v>-2.6936026936026768E-2</v>
      </c>
      <c r="K731" s="7">
        <f>('Price data'!L732-'Price data'!L733)/'Price data'!L733</f>
        <v>-8.6580086580086146E-3</v>
      </c>
      <c r="L731" s="7">
        <f>('Price data'!O732-'Price data'!O733)/'Price data'!O733</f>
        <v>-6.9839871645640964E-3</v>
      </c>
      <c r="M731" s="7">
        <f>'Price data'!P732/100</f>
        <v>4.6600000000000003E-2</v>
      </c>
    </row>
    <row r="732" spans="1:13" x14ac:dyDescent="0.25">
      <c r="A732" s="1">
        <v>43630</v>
      </c>
      <c r="B732" s="7">
        <f>('Price data'!C733-'Price data'!C734)/'Price data'!C734</f>
        <v>0</v>
      </c>
      <c r="C732" s="7">
        <f>('Price data'!D733-'Price data'!D734)/'Price data'!D734</f>
        <v>-2.173913043478316E-3</v>
      </c>
      <c r="D732" s="7">
        <f>('Price data'!E733-'Price data'!E734)/'Price data'!E734</f>
        <v>-1.2500000000001542E-3</v>
      </c>
      <c r="E732" s="7">
        <f>('Price data'!F733-'Price data'!F734)/'Price data'!F734</f>
        <v>4.058441558441277E-3</v>
      </c>
      <c r="F732" s="7">
        <f>('Price data'!G733-'Price data'!G734)/'Price data'!G734</f>
        <v>-3.3670033670032433E-3</v>
      </c>
      <c r="G732" s="7">
        <f>('Price data'!H733-'Price data'!H734)/'Price data'!H734</f>
        <v>2.3640661938534278E-3</v>
      </c>
      <c r="H732" s="7">
        <f>('Price data'!I733-'Price data'!I734)/'Price data'!I734</f>
        <v>0</v>
      </c>
      <c r="I732" s="7">
        <f>('Price data'!J733-'Price data'!J734)/'Price data'!J734</f>
        <v>0</v>
      </c>
      <c r="J732" s="7">
        <f>('Price data'!K733-'Price data'!K734)/'Price data'!K734</f>
        <v>6.7796610169488869E-3</v>
      </c>
      <c r="K732" s="7">
        <f>('Price data'!L733-'Price data'!L734)/'Price data'!L734</f>
        <v>0</v>
      </c>
      <c r="L732" s="7">
        <f>('Price data'!O733-'Price data'!O734)/'Price data'!O734</f>
        <v>3.7154765914449023E-3</v>
      </c>
      <c r="M732" s="7">
        <f>'Price data'!P733/100</f>
        <v>4.6719999999999998E-2</v>
      </c>
    </row>
    <row r="733" spans="1:13" x14ac:dyDescent="0.25">
      <c r="A733" s="1">
        <v>43629</v>
      </c>
      <c r="B733" s="7">
        <f>('Price data'!C734-'Price data'!C735)/'Price data'!C735</f>
        <v>-2.0120724346076656E-3</v>
      </c>
      <c r="C733" s="7">
        <f>('Price data'!D734-'Price data'!D735)/'Price data'!D735</f>
        <v>-4.3290043290044374E-3</v>
      </c>
      <c r="D733" s="7">
        <f>('Price data'!E734-'Price data'!E735)/'Price data'!E735</f>
        <v>0</v>
      </c>
      <c r="E733" s="7">
        <f>('Price data'!F734-'Price data'!F735)/'Price data'!F735</f>
        <v>-1.5974440894568353E-2</v>
      </c>
      <c r="F733" s="7">
        <f>('Price data'!G734-'Price data'!G735)/'Price data'!G735</f>
        <v>-1.1098779134295281E-2</v>
      </c>
      <c r="G733" s="7">
        <f>('Price data'!H734-'Price data'!H735)/'Price data'!H735</f>
        <v>-7.0422535211267607E-3</v>
      </c>
      <c r="H733" s="7">
        <f>('Price data'!I734-'Price data'!I735)/'Price data'!I735</f>
        <v>-3.7359900373601261E-3</v>
      </c>
      <c r="I733" s="7">
        <f>('Price data'!J734-'Price data'!J735)/'Price data'!J735</f>
        <v>-9.5238095238095021E-3</v>
      </c>
      <c r="J733" s="7">
        <f>('Price data'!K734-'Price data'!K735)/'Price data'!K735</f>
        <v>-1.502504173622695E-2</v>
      </c>
      <c r="K733" s="7">
        <f>('Price data'!L734-'Price data'!L735)/'Price data'!L735</f>
        <v>-4.3103448275863265E-3</v>
      </c>
      <c r="L733" s="7">
        <f>('Price data'!O734-'Price data'!O735)/'Price data'!O735</f>
        <v>-4.2864479076054774E-3</v>
      </c>
      <c r="M733" s="7">
        <f>'Price data'!P734/100</f>
        <v>4.6790000000000005E-2</v>
      </c>
    </row>
    <row r="734" spans="1:13" x14ac:dyDescent="0.25">
      <c r="A734" s="1">
        <v>43628</v>
      </c>
      <c r="B734" s="7">
        <f>('Price data'!C735-'Price data'!C736)/'Price data'!C736</f>
        <v>-1.3888888888888751E-2</v>
      </c>
      <c r="C734" s="7">
        <f>('Price data'!D735-'Price data'!D736)/'Price data'!D736</f>
        <v>4.3478260869566319E-3</v>
      </c>
      <c r="D734" s="7">
        <f>('Price data'!E735-'Price data'!E736)/'Price data'!E736</f>
        <v>-2.3199023199023224E-2</v>
      </c>
      <c r="E734" s="7">
        <f>('Price data'!F735-'Price data'!F736)/'Price data'!F736</f>
        <v>-2.3904382470120622E-3</v>
      </c>
      <c r="F734" s="7">
        <f>('Price data'!G735-'Price data'!G736)/'Price data'!G736</f>
        <v>-3.3185840707965677E-3</v>
      </c>
      <c r="G734" s="7">
        <f>('Price data'!H735-'Price data'!H736)/'Price data'!H736</f>
        <v>-9.3023255813953487E-3</v>
      </c>
      <c r="H734" s="7">
        <f>('Price data'!I735-'Price data'!I736)/'Price data'!I736</f>
        <v>6.2656641604010646E-3</v>
      </c>
      <c r="I734" s="7">
        <f>('Price data'!J735-'Price data'!J736)/'Price data'!J736</f>
        <v>-6.3091482649841732E-3</v>
      </c>
      <c r="J734" s="7">
        <f>('Price data'!K735-'Price data'!K736)/'Price data'!K736</f>
        <v>-9.9173553719007646E-3</v>
      </c>
      <c r="K734" s="7">
        <f>('Price data'!L735-'Price data'!L736)/'Price data'!L736</f>
        <v>-8.5470085470085045E-3</v>
      </c>
      <c r="L734" s="7">
        <f>('Price data'!O735-'Price data'!O736)/'Price data'!O736</f>
        <v>-8.2114607045226332E-3</v>
      </c>
      <c r="M734" s="7">
        <f>'Price data'!P735/100</f>
        <v>4.6719999999999998E-2</v>
      </c>
    </row>
    <row r="735" spans="1:13" x14ac:dyDescent="0.25">
      <c r="A735" s="1">
        <v>43627</v>
      </c>
      <c r="B735" s="7">
        <f>('Price data'!C736-'Price data'!C737)/'Price data'!C737</f>
        <v>0</v>
      </c>
      <c r="C735" s="7">
        <f>('Price data'!D736-'Price data'!D737)/'Price data'!D737</f>
        <v>4.3668122270742148E-3</v>
      </c>
      <c r="D735" s="7">
        <f>('Price data'!E736-'Price data'!E737)/'Price data'!E737</f>
        <v>-1.2195121951218658E-3</v>
      </c>
      <c r="E735" s="7">
        <f>('Price data'!F736-'Price data'!F737)/'Price data'!F737</f>
        <v>-1.1032308904649233E-2</v>
      </c>
      <c r="F735" s="7">
        <f>('Price data'!G736-'Price data'!G737)/'Price data'!G737</f>
        <v>2.2172949002215322E-3</v>
      </c>
      <c r="G735" s="7">
        <f>('Price data'!H736-'Price data'!H737)/'Price data'!H737</f>
        <v>0</v>
      </c>
      <c r="H735" s="7">
        <f>('Price data'!I736-'Price data'!I737)/'Price data'!I737</f>
        <v>1.0126582278481113E-2</v>
      </c>
      <c r="I735" s="7">
        <f>('Price data'!J736-'Price data'!J737)/'Price data'!J737</f>
        <v>-1.5527950310559049E-2</v>
      </c>
      <c r="J735" s="7">
        <f>('Price data'!K736-'Price data'!K737)/'Price data'!K737</f>
        <v>-3.2948929159802099E-3</v>
      </c>
      <c r="K735" s="7">
        <f>('Price data'!L736-'Price data'!L737)/'Price data'!L737</f>
        <v>-5.1020408163265606E-3</v>
      </c>
      <c r="L735" s="7">
        <f>('Price data'!O736-'Price data'!O737)/'Price data'!O737</f>
        <v>-8.6197943711696678E-4</v>
      </c>
      <c r="M735" s="7">
        <f>'Price data'!P736/100</f>
        <v>4.6689999999999995E-2</v>
      </c>
    </row>
    <row r="736" spans="1:13" x14ac:dyDescent="0.25">
      <c r="A736" s="1">
        <v>43626</v>
      </c>
      <c r="B736" s="7">
        <f>('Price data'!C737-'Price data'!C738)/'Price data'!C738</f>
        <v>5.9880239520955884E-3</v>
      </c>
      <c r="C736" s="7">
        <f>('Price data'!D737-'Price data'!D738)/'Price data'!D738</f>
        <v>-2.1786492374726908E-3</v>
      </c>
      <c r="D736" s="7">
        <f>('Price data'!E737-'Price data'!E738)/'Price data'!E738</f>
        <v>-2.4330900243309649E-3</v>
      </c>
      <c r="E736" s="7">
        <f>('Price data'!F737-'Price data'!F738)/'Price data'!F738</f>
        <v>2.3696682464454553E-3</v>
      </c>
      <c r="F736" s="7">
        <f>('Price data'!G737-'Price data'!G738)/'Price data'!G738</f>
        <v>-2.212389380530777E-3</v>
      </c>
      <c r="G736" s="7">
        <f>('Price data'!H737-'Price data'!H738)/'Price data'!H738</f>
        <v>-4.6296296296296294E-3</v>
      </c>
      <c r="H736" s="7">
        <f>('Price data'!I737-'Price data'!I738)/'Price data'!I738</f>
        <v>8.9399744572159264E-3</v>
      </c>
      <c r="I736" s="7">
        <f>('Price data'!J737-'Price data'!J738)/'Price data'!J738</f>
        <v>3.1152647975078206E-3</v>
      </c>
      <c r="J736" s="7">
        <f>('Price data'!K737-'Price data'!K738)/'Price data'!K738</f>
        <v>0</v>
      </c>
      <c r="K736" s="7">
        <f>('Price data'!L737-'Price data'!L738)/'Price data'!L738</f>
        <v>5.1282051282051586E-3</v>
      </c>
      <c r="L736" s="7">
        <f>('Price data'!O737-'Price data'!O738)/'Price data'!O738</f>
        <v>4.8211378720207088E-3</v>
      </c>
      <c r="M736" s="7">
        <f>'Price data'!P737/100</f>
        <v>4.6780000000000002E-2</v>
      </c>
    </row>
    <row r="737" spans="1:13" x14ac:dyDescent="0.25">
      <c r="A737" s="1">
        <v>43623</v>
      </c>
      <c r="B737" s="7">
        <f>('Price data'!C738-'Price data'!C739)/'Price data'!C739</f>
        <v>1.41700404858301E-2</v>
      </c>
      <c r="C737" s="7">
        <f>('Price data'!D738-'Price data'!D739)/'Price data'!D739</f>
        <v>1.1013215859030716E-2</v>
      </c>
      <c r="D737" s="7">
        <f>('Price data'!E738-'Price data'!E739)/'Price data'!E739</f>
        <v>2.3661270236612731E-2</v>
      </c>
      <c r="E737" s="7">
        <f>('Price data'!F738-'Price data'!F739)/'Price data'!F739</f>
        <v>7.9051383399213128E-4</v>
      </c>
      <c r="F737" s="7">
        <f>('Price data'!G738-'Price data'!G739)/'Price data'!G739</f>
        <v>1.5730337078651572E-2</v>
      </c>
      <c r="G737" s="7">
        <f>('Price data'!H738-'Price data'!H739)/'Price data'!H739</f>
        <v>1.1709601873536301E-2</v>
      </c>
      <c r="H737" s="7">
        <f>('Price data'!I738-'Price data'!I739)/'Price data'!I739</f>
        <v>6.4267352185090627E-3</v>
      </c>
      <c r="I737" s="7">
        <f>('Price data'!J738-'Price data'!J739)/'Price data'!J739</f>
        <v>1.9047619047619004E-2</v>
      </c>
      <c r="J737" s="7">
        <f>('Price data'!K738-'Price data'!K739)/'Price data'!K739</f>
        <v>6.6334991708125622E-3</v>
      </c>
      <c r="K737" s="7">
        <f>('Price data'!L738-'Price data'!L739)/'Price data'!L739</f>
        <v>9.4909404659189039E-3</v>
      </c>
      <c r="L737" s="7">
        <f>('Price data'!O738-'Price data'!O739)/'Price data'!O739</f>
        <v>1.0620010335263217E-2</v>
      </c>
      <c r="M737" s="7">
        <f>'Price data'!P738/100</f>
        <v>4.6589999999999999E-2</v>
      </c>
    </row>
    <row r="738" spans="1:13" x14ac:dyDescent="0.25">
      <c r="A738" s="1">
        <v>43622</v>
      </c>
      <c r="B738" s="7">
        <f>('Price data'!C739-'Price data'!C740)/'Price data'!C740</f>
        <v>-6.0362173038229971E-3</v>
      </c>
      <c r="C738" s="7">
        <f>('Price data'!D739-'Price data'!D740)/'Price data'!D740</f>
        <v>-4.6218487394958131E-2</v>
      </c>
      <c r="D738" s="7">
        <f>('Price data'!E739-'Price data'!E740)/'Price data'!E740</f>
        <v>-3.7220843672456367E-3</v>
      </c>
      <c r="E738" s="7">
        <f>('Price data'!F739-'Price data'!F740)/'Price data'!F740</f>
        <v>-7.8431372549020214E-3</v>
      </c>
      <c r="F738" s="7">
        <f>('Price data'!G739-'Price data'!G740)/'Price data'!G740</f>
        <v>2.0642201834862334E-2</v>
      </c>
      <c r="G738" s="7">
        <f>('Price data'!H739-'Price data'!H740)/'Price data'!H740</f>
        <v>2.3474178403755869E-3</v>
      </c>
      <c r="H738" s="7">
        <f>('Price data'!I739-'Price data'!I740)/'Price data'!I740</f>
        <v>0</v>
      </c>
      <c r="I738" s="7">
        <f>('Price data'!J739-'Price data'!J740)/'Price data'!J740</f>
        <v>9.6153846153845934E-3</v>
      </c>
      <c r="J738" s="7">
        <f>('Price data'!K739-'Price data'!K740)/'Price data'!K740</f>
        <v>-3.3057851239669213E-3</v>
      </c>
      <c r="K738" s="7">
        <f>('Price data'!L739-'Price data'!L740)/'Price data'!L740</f>
        <v>0</v>
      </c>
      <c r="L738" s="7">
        <f>('Price data'!O739-'Price data'!O740)/'Price data'!O740</f>
        <v>-3.3634290158816196E-3</v>
      </c>
      <c r="M738" s="7">
        <f>'Price data'!P739/100</f>
        <v>4.6760000000000003E-2</v>
      </c>
    </row>
    <row r="739" spans="1:13" x14ac:dyDescent="0.25">
      <c r="A739" s="1">
        <v>43621</v>
      </c>
      <c r="B739" s="7">
        <f>('Price data'!C740-'Price data'!C741)/'Price data'!C741</f>
        <v>2.0161290322580844E-3</v>
      </c>
      <c r="C739" s="7">
        <f>('Price data'!D740-'Price data'!D741)/'Price data'!D741</f>
        <v>-2.0576131687242698E-2</v>
      </c>
      <c r="D739" s="7">
        <f>('Price data'!E740-'Price data'!E741)/'Price data'!E741</f>
        <v>0</v>
      </c>
      <c r="E739" s="7">
        <f>('Price data'!F740-'Price data'!F741)/'Price data'!F741</f>
        <v>3.1470524766978179E-3</v>
      </c>
      <c r="F739" s="7">
        <f>('Price data'!G740-'Price data'!G741)/'Price data'!G741</f>
        <v>6.9284064665128056E-3</v>
      </c>
      <c r="G739" s="7">
        <f>('Price data'!H740-'Price data'!H741)/'Price data'!H741</f>
        <v>4.7169811320754715E-3</v>
      </c>
      <c r="H739" s="7">
        <f>('Price data'!I740-'Price data'!I741)/'Price data'!I741</f>
        <v>0</v>
      </c>
      <c r="I739" s="7">
        <f>('Price data'!J740-'Price data'!J741)/'Price data'!J741</f>
        <v>6.4516129032258741E-3</v>
      </c>
      <c r="J739" s="7">
        <f>('Price data'!K740-'Price data'!K741)/'Price data'!K741</f>
        <v>4.9833887043189053E-3</v>
      </c>
      <c r="K739" s="7">
        <f>('Price data'!L740-'Price data'!L741)/'Price data'!L741</f>
        <v>1.1343804537521786E-2</v>
      </c>
      <c r="L739" s="7">
        <f>('Price data'!O740-'Price data'!O741)/'Price data'!O741</f>
        <v>2.6283695697884688E-4</v>
      </c>
      <c r="M739" s="7">
        <f>'Price data'!P740/100</f>
        <v>4.6929999999999999E-2</v>
      </c>
    </row>
    <row r="740" spans="1:13" x14ac:dyDescent="0.25">
      <c r="A740" s="1">
        <v>43620</v>
      </c>
      <c r="B740" s="7">
        <f>('Price data'!C741-'Price data'!C742)/'Price data'!C742</f>
        <v>2.0202020202018988E-3</v>
      </c>
      <c r="C740" s="7">
        <f>('Price data'!D741-'Price data'!D742)/'Price data'!D742</f>
        <v>2.8568420000901242E-3</v>
      </c>
      <c r="D740" s="7">
        <f>('Price data'!E741-'Price data'!E742)/'Price data'!E742</f>
        <v>0</v>
      </c>
      <c r="E740" s="7">
        <f>('Price data'!F741-'Price data'!F742)/'Price data'!F742</f>
        <v>4.6874999999999114E-3</v>
      </c>
      <c r="F740" s="7">
        <f>('Price data'!G741-'Price data'!G742)/'Price data'!G742</f>
        <v>-4.5977011494253558E-3</v>
      </c>
      <c r="G740" s="7">
        <f>('Price data'!H741-'Price data'!H742)/'Price data'!H742</f>
        <v>-1.3953488372093023E-2</v>
      </c>
      <c r="H740" s="7">
        <f>('Price data'!I741-'Price data'!I742)/'Price data'!I742</f>
        <v>6.46830530401002E-3</v>
      </c>
      <c r="I740" s="7">
        <f>('Price data'!J741-'Price data'!J742)/'Price data'!J742</f>
        <v>1.973684210526324E-2</v>
      </c>
      <c r="J740" s="7">
        <f>('Price data'!K741-'Price data'!K742)/'Price data'!K742</f>
        <v>3.3333333333333123E-3</v>
      </c>
      <c r="K740" s="7">
        <f>('Price data'!L741-'Price data'!L742)/'Price data'!L742</f>
        <v>8.7336244541489998E-4</v>
      </c>
      <c r="L740" s="7">
        <f>('Price data'!O741-'Price data'!O742)/'Price data'!O742</f>
        <v>4.9552547888469158E-3</v>
      </c>
      <c r="M740" s="7">
        <f>'Price data'!P741/100</f>
        <v>4.6940000000000003E-2</v>
      </c>
    </row>
    <row r="741" spans="1:13" x14ac:dyDescent="0.25">
      <c r="A741" s="1">
        <v>43619</v>
      </c>
      <c r="B741" s="7">
        <f>('Price data'!C742-'Price data'!C743)/'Price data'!C743</f>
        <v>-4.0241448692151906E-3</v>
      </c>
      <c r="C741" s="7">
        <f>('Price data'!D742-'Price data'!D743)/'Price data'!D743</f>
        <v>-1.869158878504644E-2</v>
      </c>
      <c r="D741" s="7">
        <f>('Price data'!E742-'Price data'!E743)/'Price data'!E743</f>
        <v>-1.7073170731707301E-2</v>
      </c>
      <c r="E741" s="7">
        <f>('Price data'!F742-'Price data'!F743)/'Price data'!F743</f>
        <v>-1.1583011583011737E-2</v>
      </c>
      <c r="F741" s="7">
        <f>('Price data'!G742-'Price data'!G743)/'Price data'!G743</f>
        <v>-1.3605442176870833E-2</v>
      </c>
      <c r="G741" s="7">
        <f>('Price data'!H742-'Price data'!H743)/'Price data'!H743</f>
        <v>-4.8672566371681415E-2</v>
      </c>
      <c r="H741" s="7">
        <f>('Price data'!I742-'Price data'!I743)/'Price data'!I743</f>
        <v>6.5104166666667311E-3</v>
      </c>
      <c r="I741" s="7">
        <f>('Price data'!J742-'Price data'!J743)/'Price data'!J743</f>
        <v>-3.2786885245901982E-3</v>
      </c>
      <c r="J741" s="7">
        <f>('Price data'!K742-'Price data'!K743)/'Price data'!K743</f>
        <v>-3.3222591362126038E-3</v>
      </c>
      <c r="K741" s="7">
        <f>('Price data'!L742-'Price data'!L743)/'Price data'!L743</f>
        <v>-8.7260034904019233E-4</v>
      </c>
      <c r="L741" s="7">
        <f>('Price data'!O742-'Price data'!O743)/'Price data'!O743</f>
        <v>-1.3970496312038972E-2</v>
      </c>
      <c r="M741" s="7">
        <f>'Price data'!P742/100</f>
        <v>4.6820000000000001E-2</v>
      </c>
    </row>
    <row r="742" spans="1:13" x14ac:dyDescent="0.25">
      <c r="A742" s="1">
        <v>43616</v>
      </c>
      <c r="B742" s="7">
        <f>('Price data'!C743-'Price data'!C744)/'Price data'!C744</f>
        <v>-9.9601593625497607E-3</v>
      </c>
      <c r="C742" s="7">
        <f>('Price data'!D743-'Price data'!D744)/'Price data'!D744</f>
        <v>3.1249999999998696E-3</v>
      </c>
      <c r="D742" s="7">
        <f>('Price data'!E743-'Price data'!E744)/'Price data'!E744</f>
        <v>-7.2639225181597659E-3</v>
      </c>
      <c r="E742" s="7">
        <f>('Price data'!F743-'Price data'!F744)/'Price data'!F744</f>
        <v>-1.5209125475284789E-2</v>
      </c>
      <c r="F742" s="7">
        <f>('Price data'!G743-'Price data'!G744)/'Price data'!G744</f>
        <v>-1.0101010101009731E-2</v>
      </c>
      <c r="G742" s="7">
        <f>('Price data'!H743-'Price data'!H744)/'Price data'!H744</f>
        <v>-1.5250544662309368E-2</v>
      </c>
      <c r="H742" s="7">
        <f>('Price data'!I743-'Price data'!I744)/'Price data'!I744</f>
        <v>-9.0322580645158298E-3</v>
      </c>
      <c r="I742" s="7">
        <f>('Price data'!J743-'Price data'!J744)/'Price data'!J744</f>
        <v>-2.8662420382165661E-2</v>
      </c>
      <c r="J742" s="7">
        <f>('Price data'!K743-'Price data'!K744)/'Price data'!K744</f>
        <v>1.6638935108152972E-3</v>
      </c>
      <c r="K742" s="7">
        <f>('Price data'!L743-'Price data'!L744)/'Price data'!L744</f>
        <v>-3.4782608695651429E-3</v>
      </c>
      <c r="L742" s="7">
        <f>('Price data'!O743-'Price data'!O744)/'Price data'!O744</f>
        <v>-9.7592176119834489E-3</v>
      </c>
      <c r="M742" s="7">
        <f>'Price data'!P743/100</f>
        <v>4.7009999999999996E-2</v>
      </c>
    </row>
    <row r="743" spans="1:13" x14ac:dyDescent="0.25">
      <c r="A743" s="1">
        <v>43615</v>
      </c>
      <c r="B743" s="7">
        <f>('Price data'!C744-'Price data'!C745)/'Price data'!C745</f>
        <v>1.9960079840318163E-3</v>
      </c>
      <c r="C743" s="7">
        <f>('Price data'!D744-'Price data'!D745)/'Price data'!D745</f>
        <v>-1.5384615384615346E-2</v>
      </c>
      <c r="D743" s="7">
        <f>('Price data'!E744-'Price data'!E745)/'Price data'!E745</f>
        <v>-1.196172248803825E-2</v>
      </c>
      <c r="E743" s="7">
        <f>('Price data'!F744-'Price data'!F745)/'Price data'!F745</f>
        <v>-1.0534236267870723E-2</v>
      </c>
      <c r="F743" s="7">
        <f>('Price data'!G744-'Price data'!G745)/'Price data'!G745</f>
        <v>1.0204081632652682E-2</v>
      </c>
      <c r="G743" s="7">
        <f>('Price data'!H744-'Price data'!H745)/'Price data'!H745</f>
        <v>8.7912087912087912E-3</v>
      </c>
      <c r="H743" s="7">
        <f>('Price data'!I744-'Price data'!I745)/'Price data'!I745</f>
        <v>5.1880674448766383E-3</v>
      </c>
      <c r="I743" s="7">
        <f>('Price data'!J744-'Price data'!J745)/'Price data'!J745</f>
        <v>0</v>
      </c>
      <c r="J743" s="7">
        <f>('Price data'!K744-'Price data'!K745)/'Price data'!K745</f>
        <v>1.6920473773265769E-2</v>
      </c>
      <c r="K743" s="7">
        <f>('Price data'!L744-'Price data'!L745)/'Price data'!L745</f>
        <v>-1.736111111111216E-3</v>
      </c>
      <c r="L743" s="7">
        <f>('Price data'!O744-'Price data'!O745)/'Price data'!O745</f>
        <v>-2.2644461370606786E-3</v>
      </c>
      <c r="M743" s="7">
        <f>'Price data'!P744/100</f>
        <v>4.7080000000000004E-2</v>
      </c>
    </row>
    <row r="744" spans="1:13" x14ac:dyDescent="0.25">
      <c r="A744" s="1">
        <v>43614</v>
      </c>
      <c r="B744" s="7">
        <f>('Price data'!C745-'Price data'!C746)/'Price data'!C746</f>
        <v>-5.9523809523807343E-3</v>
      </c>
      <c r="C744" s="7">
        <f>('Price data'!D745-'Price data'!D746)/'Price data'!D746</f>
        <v>1.4040561622464677E-2</v>
      </c>
      <c r="D744" s="7">
        <f>('Price data'!E745-'Price data'!E746)/'Price data'!E746</f>
        <v>1.1976047904191938E-3</v>
      </c>
      <c r="E744" s="7">
        <f>('Price data'!F745-'Price data'!F746)/'Price data'!F746</f>
        <v>6.8181818181819115E-3</v>
      </c>
      <c r="F744" s="7">
        <f>('Price data'!G745-'Price data'!G746)/'Price data'!G746</f>
        <v>-1.6722408026755925E-2</v>
      </c>
      <c r="G744" s="7">
        <f>('Price data'!H745-'Price data'!H746)/'Price data'!H746</f>
        <v>-1.5151515151515152E-2</v>
      </c>
      <c r="H744" s="7">
        <f>('Price data'!I745-'Price data'!I746)/'Price data'!I746</f>
        <v>1.0484927916120481E-2</v>
      </c>
      <c r="I744" s="7">
        <f>('Price data'!J745-'Price data'!J746)/'Price data'!J746</f>
        <v>-1.8749999999999958E-2</v>
      </c>
      <c r="J744" s="7">
        <f>('Price data'!K745-'Price data'!K746)/'Price data'!K746</f>
        <v>1.0256410256410192E-2</v>
      </c>
      <c r="K744" s="7">
        <f>('Price data'!L745-'Price data'!L746)/'Price data'!L746</f>
        <v>1.0526315789473746E-2</v>
      </c>
      <c r="L744" s="7">
        <f>('Price data'!O745-'Price data'!O746)/'Price data'!O746</f>
        <v>-4.732510288066218E-4</v>
      </c>
      <c r="M744" s="7">
        <f>'Price data'!P745/100</f>
        <v>4.7140000000000001E-2</v>
      </c>
    </row>
    <row r="745" spans="1:13" x14ac:dyDescent="0.25">
      <c r="A745" s="1">
        <v>43613</v>
      </c>
      <c r="B745" s="7">
        <f>('Price data'!C746-'Price data'!C747)/'Price data'!C747</f>
        <v>-5.9171597633136683E-3</v>
      </c>
      <c r="C745" s="7">
        <f>('Price data'!D746-'Price data'!D747)/'Price data'!D747</f>
        <v>-4.6583850931675077E-3</v>
      </c>
      <c r="D745" s="7">
        <f>('Price data'!E746-'Price data'!E747)/'Price data'!E747</f>
        <v>-1.0663507109004796E-2</v>
      </c>
      <c r="E745" s="7">
        <f>('Price data'!F746-'Price data'!F747)/'Price data'!F747</f>
        <v>-1.4925373134328559E-2</v>
      </c>
      <c r="F745" s="7">
        <f>('Price data'!G746-'Price data'!G747)/'Price data'!G747</f>
        <v>-8.8397790055248782E-3</v>
      </c>
      <c r="G745" s="7">
        <f>('Price data'!H746-'Price data'!H747)/'Price data'!H747</f>
        <v>-2.1598272138228943E-3</v>
      </c>
      <c r="H745" s="7">
        <f>('Price data'!I746-'Price data'!I747)/'Price data'!I747</f>
        <v>0</v>
      </c>
      <c r="I745" s="7">
        <f>('Price data'!J746-'Price data'!J747)/'Price data'!J747</f>
        <v>1.2658227848101156E-2</v>
      </c>
      <c r="J745" s="7">
        <f>('Price data'!K746-'Price data'!K747)/'Price data'!K747</f>
        <v>3.4305317324183908E-3</v>
      </c>
      <c r="K745" s="7">
        <f>('Price data'!L746-'Price data'!L747)/'Price data'!L747</f>
        <v>-8.6956521739130002E-3</v>
      </c>
      <c r="L745" s="7">
        <f>('Price data'!O746-'Price data'!O747)/'Price data'!O747</f>
        <v>-3.2200504542937284E-3</v>
      </c>
      <c r="M745" s="7">
        <f>'Price data'!P746/100</f>
        <v>4.7220000000000005E-2</v>
      </c>
    </row>
    <row r="746" spans="1:13" x14ac:dyDescent="0.25">
      <c r="A746" s="1">
        <v>43612</v>
      </c>
      <c r="B746" s="7">
        <f>('Price data'!C747-'Price data'!C748)/'Price data'!C748</f>
        <v>-7.8277886497065356E-3</v>
      </c>
      <c r="C746" s="7">
        <f>('Price data'!D747-'Price data'!D748)/'Price data'!D748</f>
        <v>1.5552099533437584E-3</v>
      </c>
      <c r="D746" s="7">
        <f>('Price data'!E747-'Price data'!E748)/'Price data'!E748</f>
        <v>-1.1834319526627536E-3</v>
      </c>
      <c r="E746" s="7">
        <f>('Price data'!F747-'Price data'!F748)/'Price data'!F748</f>
        <v>2.6819923371647729E-2</v>
      </c>
      <c r="F746" s="7">
        <f>('Price data'!G747-'Price data'!G748)/'Price data'!G748</f>
        <v>-7.6754385964910576E-3</v>
      </c>
      <c r="G746" s="7">
        <f>('Price data'!H747-'Price data'!H748)/'Price data'!H748</f>
        <v>-2.1551724137931034E-3</v>
      </c>
      <c r="H746" s="7">
        <f>('Price data'!I747-'Price data'!I748)/'Price data'!I748</f>
        <v>-1.1658031088082822E-2</v>
      </c>
      <c r="I746" s="7">
        <f>('Price data'!J747-'Price data'!J748)/'Price data'!J748</f>
        <v>6.3694267515924229E-3</v>
      </c>
      <c r="J746" s="7">
        <f>('Price data'!K747-'Price data'!K748)/'Price data'!K748</f>
        <v>1.7182130584192329E-3</v>
      </c>
      <c r="K746" s="7">
        <f>('Price data'!L747-'Price data'!L748)/'Price data'!L748</f>
        <v>0</v>
      </c>
      <c r="L746" s="7">
        <f>('Price data'!O747-'Price data'!O748)/'Price data'!O748</f>
        <v>5.267878313041879E-3</v>
      </c>
      <c r="M746" s="7">
        <f>'Price data'!P747/100</f>
        <v>4.7270000000000006E-2</v>
      </c>
    </row>
    <row r="747" spans="1:13" x14ac:dyDescent="0.25">
      <c r="A747" s="1">
        <v>43609</v>
      </c>
      <c r="B747" s="7">
        <f>('Price data'!C748-'Price data'!C749)/'Price data'!C749</f>
        <v>-1.9193857965450846E-2</v>
      </c>
      <c r="C747" s="7">
        <f>('Price data'!D748-'Price data'!D749)/'Price data'!D749</f>
        <v>-1.8320610687022974E-2</v>
      </c>
      <c r="D747" s="7">
        <f>('Price data'!E748-'Price data'!E749)/'Price data'!E749</f>
        <v>-2.3121387283236941E-2</v>
      </c>
      <c r="E747" s="7">
        <f>('Price data'!F748-'Price data'!F749)/'Price data'!F749</f>
        <v>-1.2112036336109171E-2</v>
      </c>
      <c r="F747" s="7">
        <f>('Price data'!G748-'Price data'!G749)/'Price data'!G749</f>
        <v>-2.1881838074398574E-3</v>
      </c>
      <c r="G747" s="7">
        <f>('Price data'!H748-'Price data'!H749)/'Price data'!H749</f>
        <v>-1.9027484143763214E-2</v>
      </c>
      <c r="H747" s="7">
        <f>('Price data'!I748-'Price data'!I749)/'Price data'!I749</f>
        <v>-1.7811704834605584E-2</v>
      </c>
      <c r="I747" s="7">
        <f>('Price data'!J748-'Price data'!J749)/'Price data'!J749</f>
        <v>1.2903225806451625E-2</v>
      </c>
      <c r="J747" s="7">
        <f>('Price data'!K748-'Price data'!K749)/'Price data'!K749</f>
        <v>0</v>
      </c>
      <c r="K747" s="7">
        <f>('Price data'!L748-'Price data'!L749)/'Price data'!L749</f>
        <v>-1.7094017094017148E-2</v>
      </c>
      <c r="L747" s="7">
        <f>('Price data'!O748-'Price data'!O749)/'Price data'!O749</f>
        <v>-1.2903094503973769E-2</v>
      </c>
      <c r="M747" s="7">
        <f>'Price data'!P748/100</f>
        <v>4.7289999999999999E-2</v>
      </c>
    </row>
    <row r="748" spans="1:13" x14ac:dyDescent="0.25">
      <c r="A748" s="1">
        <v>43608</v>
      </c>
      <c r="B748" s="7">
        <f>('Price data'!C749-'Price data'!C750)/'Price data'!C750</f>
        <v>0</v>
      </c>
      <c r="C748" s="7">
        <f>('Price data'!D749-'Price data'!D750)/'Price data'!D750</f>
        <v>-7.575757575757615E-3</v>
      </c>
      <c r="D748" s="7">
        <f>('Price data'!E749-'Price data'!E750)/'Price data'!E750</f>
        <v>0</v>
      </c>
      <c r="E748" s="7">
        <f>('Price data'!F749-'Price data'!F750)/'Price data'!F750</f>
        <v>0</v>
      </c>
      <c r="F748" s="7">
        <f>('Price data'!G749-'Price data'!G750)/'Price data'!G750</f>
        <v>9.9447513812153301E-3</v>
      </c>
      <c r="G748" s="7">
        <f>('Price data'!H749-'Price data'!H750)/'Price data'!H750</f>
        <v>-2.1097046413502108E-3</v>
      </c>
      <c r="H748" s="7">
        <f>('Price data'!I749-'Price data'!I750)/'Price data'!I750</f>
        <v>3.8314176245211116E-3</v>
      </c>
      <c r="I748" s="7">
        <f>('Price data'!J749-'Price data'!J750)/'Price data'!J750</f>
        <v>3.2362459546924666E-3</v>
      </c>
      <c r="J748" s="7">
        <f>('Price data'!K749-'Price data'!K750)/'Price data'!K750</f>
        <v>8.6655112651648179E-3</v>
      </c>
      <c r="K748" s="7">
        <f>('Price data'!L749-'Price data'!L750)/'Price data'!L750</f>
        <v>-4.2553191489361486E-3</v>
      </c>
      <c r="L748" s="7">
        <f>('Price data'!O749-'Price data'!O750)/'Price data'!O750</f>
        <v>-1.087641545874013E-3</v>
      </c>
      <c r="M748" s="7">
        <f>'Price data'!P749/100</f>
        <v>4.7350000000000003E-2</v>
      </c>
    </row>
    <row r="749" spans="1:13" x14ac:dyDescent="0.25">
      <c r="A749" s="1">
        <v>43607</v>
      </c>
      <c r="B749" s="7">
        <f>('Price data'!C750-'Price data'!C751)/'Price data'!C751</f>
        <v>0</v>
      </c>
      <c r="C749" s="7">
        <f>('Price data'!D750-'Price data'!D751)/'Price data'!D751</f>
        <v>3.0395136778119001E-3</v>
      </c>
      <c r="D749" s="7">
        <f>('Price data'!E750-'Price data'!E751)/'Price data'!E751</f>
        <v>-2.306805074971338E-3</v>
      </c>
      <c r="E749" s="7">
        <f>('Price data'!F750-'Price data'!F751)/'Price data'!F751</f>
        <v>-1.0486891385767787E-2</v>
      </c>
      <c r="F749" s="7">
        <f>('Price data'!G750-'Price data'!G751)/'Price data'!G751</f>
        <v>-1.4161220043573135E-2</v>
      </c>
      <c r="G749" s="7">
        <f>('Price data'!H750-'Price data'!H751)/'Price data'!H751</f>
        <v>-1.4553014553014554E-2</v>
      </c>
      <c r="H749" s="7">
        <f>('Price data'!I750-'Price data'!I751)/'Price data'!I751</f>
        <v>-1.1363636363636288E-2</v>
      </c>
      <c r="I749" s="7">
        <f>('Price data'!J750-'Price data'!J751)/'Price data'!J751</f>
        <v>3.2467532467532804E-3</v>
      </c>
      <c r="J749" s="7">
        <f>('Price data'!K750-'Price data'!K751)/'Price data'!K751</f>
        <v>-2.2033898305084936E-2</v>
      </c>
      <c r="K749" s="7">
        <f>('Price data'!L750-'Price data'!L751)/'Price data'!L751</f>
        <v>0</v>
      </c>
      <c r="L749" s="7">
        <f>('Price data'!O750-'Price data'!O751)/'Price data'!O751</f>
        <v>-2.5448904480426557E-3</v>
      </c>
      <c r="M749" s="7">
        <f>'Price data'!P750/100</f>
        <v>4.7380000000000005E-2</v>
      </c>
    </row>
    <row r="750" spans="1:13" x14ac:dyDescent="0.25">
      <c r="A750" s="1">
        <v>43606</v>
      </c>
      <c r="B750" s="7">
        <f>('Price data'!C751-'Price data'!C752)/'Price data'!C752</f>
        <v>-1.9157088122608225E-3</v>
      </c>
      <c r="C750" s="7">
        <f>('Price data'!D751-'Price data'!D752)/'Price data'!D752</f>
        <v>3.0487804878047515E-3</v>
      </c>
      <c r="D750" s="7">
        <f>('Price data'!E751-'Price data'!E752)/'Price data'!E752</f>
        <v>-1.1520737327189246E-3</v>
      </c>
      <c r="E750" s="7">
        <f>('Price data'!F751-'Price data'!F752)/'Price data'!F752</f>
        <v>-2.9090909090909063E-2</v>
      </c>
      <c r="F750" s="7">
        <f>('Price data'!G751-'Price data'!G752)/'Price data'!G752</f>
        <v>1.4364640883978055E-2</v>
      </c>
      <c r="G750" s="7">
        <f>('Price data'!H751-'Price data'!H752)/'Price data'!H752</f>
        <v>8.385744234800839E-3</v>
      </c>
      <c r="H750" s="7">
        <f>('Price data'!I751-'Price data'!I752)/'Price data'!I752</f>
        <v>7.6335877862594255E-3</v>
      </c>
      <c r="I750" s="7">
        <f>('Price data'!J751-'Price data'!J752)/'Price data'!J752</f>
        <v>-6.4516129032257509E-3</v>
      </c>
      <c r="J750" s="7">
        <f>('Price data'!K751-'Price data'!K752)/'Price data'!K752</f>
        <v>-6.7340067340064726E-3</v>
      </c>
      <c r="K750" s="7">
        <f>('Price data'!L751-'Price data'!L752)/'Price data'!L752</f>
        <v>0</v>
      </c>
      <c r="L750" s="7">
        <f>('Price data'!O751-'Price data'!O752)/'Price data'!O752</f>
        <v>-8.5095174900978786E-4</v>
      </c>
      <c r="M750" s="7">
        <f>'Price data'!P751/100</f>
        <v>4.7370000000000002E-2</v>
      </c>
    </row>
    <row r="751" spans="1:13" x14ac:dyDescent="0.25">
      <c r="A751" s="1">
        <v>43605</v>
      </c>
      <c r="B751" s="7">
        <f>('Price data'!C752-'Price data'!C753)/'Price data'!C753</f>
        <v>1.5564202334630366E-2</v>
      </c>
      <c r="C751" s="7">
        <f>('Price data'!D752-'Price data'!D753)/'Price data'!D753</f>
        <v>1.7054263565891369E-2</v>
      </c>
      <c r="D751" s="7">
        <f>('Price data'!E752-'Price data'!E753)/'Price data'!E753</f>
        <v>1.1534025374856131E-3</v>
      </c>
      <c r="E751" s="7">
        <f>('Price data'!F752-'Price data'!F753)/'Price data'!F753</f>
        <v>1.4011799410029837E-2</v>
      </c>
      <c r="F751" s="7">
        <f>('Price data'!G752-'Price data'!G753)/'Price data'!G753</f>
        <v>1.7997750281214999E-2</v>
      </c>
      <c r="G751" s="7">
        <f>('Price data'!H752-'Price data'!H753)/'Price data'!H753</f>
        <v>1.059322033898305E-2</v>
      </c>
      <c r="H751" s="7">
        <f>('Price data'!I752-'Price data'!I753)/'Price data'!I753</f>
        <v>2.5510204081630968E-3</v>
      </c>
      <c r="I751" s="7">
        <f>('Price data'!J752-'Price data'!J753)/'Price data'!J753</f>
        <v>3.2362459546924666E-3</v>
      </c>
      <c r="J751" s="7">
        <f>('Price data'!K752-'Price data'!K753)/'Price data'!K753</f>
        <v>1.5384615384615288E-2</v>
      </c>
      <c r="K751" s="7">
        <f>('Price data'!L752-'Price data'!L753)/'Price data'!L753</f>
        <v>5.1325919589392949E-3</v>
      </c>
      <c r="L751" s="7">
        <f>('Price data'!O752-'Price data'!O753)/'Price data'!O753</f>
        <v>1.0906521382926406E-2</v>
      </c>
      <c r="M751" s="7">
        <f>'Price data'!P752/100</f>
        <v>4.743E-2</v>
      </c>
    </row>
    <row r="752" spans="1:13" x14ac:dyDescent="0.25">
      <c r="A752" s="1">
        <v>43602</v>
      </c>
      <c r="B752" s="7">
        <f>('Price data'!C753-'Price data'!C754)/'Price data'!C754</f>
        <v>5.8708414872799012E-3</v>
      </c>
      <c r="C752" s="7">
        <f>('Price data'!D753-'Price data'!D754)/'Price data'!D754</f>
        <v>-1.5479876160993697E-3</v>
      </c>
      <c r="D752" s="7">
        <f>('Price data'!E753-'Price data'!E754)/'Price data'!E754</f>
        <v>-3.448275862068946E-3</v>
      </c>
      <c r="E752" s="7">
        <f>('Price data'!F753-'Price data'!F754)/'Price data'!F754</f>
        <v>-5.865102639296552E-3</v>
      </c>
      <c r="F752" s="7">
        <f>('Price data'!G753-'Price data'!G754)/'Price data'!G754</f>
        <v>3.1613405503202424E-3</v>
      </c>
      <c r="G752" s="7">
        <f>('Price data'!H753-'Price data'!H754)/'Price data'!H754</f>
        <v>-6.3157894736842104E-3</v>
      </c>
      <c r="H752" s="7">
        <f>('Price data'!I753-'Price data'!I754)/'Price data'!I754</f>
        <v>5.1282051282051794E-3</v>
      </c>
      <c r="I752" s="7">
        <f>('Price data'!J753-'Price data'!J754)/'Price data'!J754</f>
        <v>1.6447368421052804E-2</v>
      </c>
      <c r="J752" s="7">
        <f>('Price data'!K753-'Price data'!K754)/'Price data'!K754</f>
        <v>0</v>
      </c>
      <c r="K752" s="7">
        <f>('Price data'!L753-'Price data'!L754)/'Price data'!L754</f>
        <v>0</v>
      </c>
      <c r="L752" s="7">
        <f>('Price data'!O753-'Price data'!O754)/'Price data'!O754</f>
        <v>8.0968340354002145E-4</v>
      </c>
      <c r="M752" s="7">
        <f>'Price data'!P753/100</f>
        <v>4.743E-2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245C-CAAE-475F-B818-86F1A309CD3C}">
  <dimension ref="A1:Z753"/>
  <sheetViews>
    <sheetView workbookViewId="0">
      <selection activeCell="P12" sqref="P12"/>
    </sheetView>
  </sheetViews>
  <sheetFormatPr defaultRowHeight="15" x14ac:dyDescent="0.25"/>
  <cols>
    <col min="1" max="1" width="10.7109375" bestFit="1" customWidth="1"/>
    <col min="3" max="3" width="9.5703125" customWidth="1"/>
    <col min="4" max="4" width="10.5703125" customWidth="1"/>
    <col min="5" max="6" width="11" customWidth="1"/>
    <col min="7" max="7" width="10" customWidth="1"/>
    <col min="8" max="8" width="10.140625" customWidth="1"/>
    <col min="9" max="9" width="10.42578125" customWidth="1"/>
    <col min="10" max="10" width="11.28515625" customWidth="1"/>
    <col min="11" max="11" width="10.140625" customWidth="1"/>
    <col min="12" max="12" width="9.85546875" customWidth="1"/>
    <col min="14" max="14" width="5.5703125" bestFit="1" customWidth="1"/>
    <col min="15" max="15" width="7.7109375" bestFit="1" customWidth="1"/>
    <col min="16" max="16" width="17.140625" customWidth="1"/>
    <col min="26" max="26" width="12.5703125" customWidth="1"/>
  </cols>
  <sheetData>
    <row r="1" spans="1:26" x14ac:dyDescent="0.25">
      <c r="A1" s="27" t="s">
        <v>54</v>
      </c>
      <c r="B1" s="28" t="s">
        <v>812</v>
      </c>
      <c r="C1" s="29" t="s">
        <v>824</v>
      </c>
      <c r="D1" s="29" t="s">
        <v>825</v>
      </c>
      <c r="E1" s="29" t="s">
        <v>826</v>
      </c>
      <c r="F1" s="29" t="s">
        <v>827</v>
      </c>
      <c r="G1" s="29" t="s">
        <v>828</v>
      </c>
      <c r="H1" s="29" t="s">
        <v>829</v>
      </c>
      <c r="I1" s="29" t="s">
        <v>830</v>
      </c>
      <c r="J1" s="29" t="s">
        <v>831</v>
      </c>
      <c r="K1" s="29" t="s">
        <v>832</v>
      </c>
      <c r="L1" s="30" t="s">
        <v>833</v>
      </c>
      <c r="N1" s="26" t="s">
        <v>813</v>
      </c>
      <c r="O1" s="26" t="s">
        <v>34</v>
      </c>
      <c r="P1" s="26" t="s">
        <v>814</v>
      </c>
      <c r="R1" s="10" t="s">
        <v>10</v>
      </c>
      <c r="S1" s="11"/>
      <c r="T1" s="11"/>
      <c r="U1" s="11"/>
      <c r="V1" s="11"/>
      <c r="W1" s="11"/>
      <c r="X1" s="11"/>
      <c r="Y1" s="11"/>
      <c r="Z1" s="12"/>
    </row>
    <row r="2" spans="1:26" ht="15.75" thickBot="1" x14ac:dyDescent="0.3">
      <c r="A2" s="1">
        <v>44697</v>
      </c>
      <c r="B2" s="8">
        <f>Table3[[#This Row],[Rm]]-Table3[[#This Row],[Rf]]/365</f>
        <v>-9.2396059843730585E-3</v>
      </c>
      <c r="C2" s="8">
        <f>Table3[[#This Row],[SSI]]-Table3[[#This Row],[Rf]]/365</f>
        <v>5.8047945842625036E-2</v>
      </c>
      <c r="D2" s="8">
        <f>Table3[[#This Row],[HPG]]-Table3[[#This Row],[Rf]]/365</f>
        <v>1.1050472240241157E-2</v>
      </c>
      <c r="E2" s="8">
        <f>Table3[[#This Row],[VHM]]-Table3[[#This Row],[Rf]]/365</f>
        <v>-3.2444530217566485E-2</v>
      </c>
      <c r="F2" s="8">
        <f>Table3[[#This Row],[VNM]]-Table3[[#This Row],[Rf]]/365</f>
        <v>-4.6301669533500506E-3</v>
      </c>
      <c r="G2" s="8">
        <f>Table3[[#This Row],[FPT]]-Table3[[#This Row],[Rf]]/365</f>
        <v>-4.3650933146001641E-3</v>
      </c>
      <c r="H2" s="8">
        <f>Table3[[#This Row],[TCB]]-Table3[[#This Row],[Rf]]/365</f>
        <v>-3.5594547620977551E-2</v>
      </c>
      <c r="I2" s="8">
        <f>Table3[[#This Row],[BVH]]-Table3[[#This Row],[Rf]]/365</f>
        <v>-5.531841349868958E-2</v>
      </c>
      <c r="J2" s="8">
        <f>Table3[[#This Row],[POW]]-Table3[[#This Row],[Rf]]/365</f>
        <v>1.3008847640126817E-2</v>
      </c>
      <c r="K2" s="8">
        <f>Table3[[#This Row],[NVL]]-Table3[[#This Row],[Rf]]/365</f>
        <v>-9.158904109589041E-5</v>
      </c>
      <c r="L2" s="8">
        <f>Table3[[#This Row],[VIC]]-Table3[[#This Row],[Rf]]/365</f>
        <v>-1.291210186160871E-2</v>
      </c>
      <c r="N2" s="21" t="s">
        <v>44</v>
      </c>
      <c r="O2" s="22">
        <f>S18</f>
        <v>1.4993084155049126</v>
      </c>
      <c r="P2" s="23">
        <f>_xlfn.STDEV.P(Table3[SSI])</f>
        <v>2.6467896801566158E-2</v>
      </c>
      <c r="R2" s="13"/>
      <c r="S2" s="14"/>
      <c r="T2" s="14"/>
      <c r="U2" s="14"/>
      <c r="V2" s="14"/>
      <c r="W2" s="14"/>
      <c r="X2" s="14"/>
      <c r="Y2" s="14"/>
      <c r="Z2" s="15"/>
    </row>
    <row r="3" spans="1:26" x14ac:dyDescent="0.25">
      <c r="A3" s="1">
        <v>44694</v>
      </c>
      <c r="B3" s="8">
        <f>Table3[[#This Row],[Rm]]-Table3[[#This Row],[Rf]]/365</f>
        <v>-4.5353643656040533E-2</v>
      </c>
      <c r="C3" s="8">
        <f>Table3[[#This Row],[SSI]]-Table3[[#This Row],[Rf]]/365</f>
        <v>-9.3561643835616434E-5</v>
      </c>
      <c r="D3" s="8">
        <f>Table3[[#This Row],[HPG]]-Table3[[#This Row],[Rf]]/365</f>
        <v>-6.1531470140567639E-2</v>
      </c>
      <c r="E3" s="8">
        <f>Table3[[#This Row],[VHM]]-Table3[[#This Row],[Rf]]/365</f>
        <v>-1.3155970932659999E-2</v>
      </c>
      <c r="F3" s="8">
        <f>Table3[[#This Row],[VNM]]-Table3[[#This Row],[Rf]]/365</f>
        <v>-6.1085992378205793E-3</v>
      </c>
      <c r="G3" s="8">
        <f>Table3[[#This Row],[FPT]]-Table3[[#This Row],[Rf]]/365</f>
        <v>-2.1014063735885824E-2</v>
      </c>
      <c r="H3" s="8">
        <f>Table3[[#This Row],[TCB]]-Table3[[#This Row],[Rf]]/365</f>
        <v>-6.8964085059813579E-2</v>
      </c>
      <c r="I3" s="8">
        <f>Table3[[#This Row],[BVH]]-Table3[[#This Row],[Rf]]/365</f>
        <v>-6.9818332286037454E-2</v>
      </c>
      <c r="J3" s="8">
        <f>Table3[[#This Row],[POW]]-Table3[[#This Row],[Rf]]/365</f>
        <v>-6.9199252700746186E-2</v>
      </c>
      <c r="K3" s="8">
        <f>Table3[[#This Row],[NVL]]-Table3[[#This Row],[Rf]]/365</f>
        <v>-4.0776253888555368E-3</v>
      </c>
      <c r="L3" s="8">
        <f>Table3[[#This Row],[VIC]]-Table3[[#This Row],[Rf]]/365</f>
        <v>-1.2751789491936881E-2</v>
      </c>
      <c r="N3" s="21" t="s">
        <v>45</v>
      </c>
      <c r="O3" s="22">
        <f>S37</f>
        <v>1.1589684949105377</v>
      </c>
      <c r="P3" s="23">
        <f>_xlfn.STDEV.P(Table3[HPG])</f>
        <v>2.1490407033491817E-2</v>
      </c>
      <c r="R3" s="16" t="s">
        <v>11</v>
      </c>
      <c r="S3" s="4"/>
      <c r="T3" s="14"/>
      <c r="U3" s="14"/>
      <c r="V3" s="14"/>
      <c r="W3" s="14"/>
      <c r="X3" s="14"/>
      <c r="Y3" s="14"/>
      <c r="Z3" s="15"/>
    </row>
    <row r="4" spans="1:26" x14ac:dyDescent="0.25">
      <c r="A4" s="1">
        <v>44693</v>
      </c>
      <c r="B4" s="8">
        <f>Table3[[#This Row],[Rm]]-Table3[[#This Row],[Rf]]/365</f>
        <v>-4.8259210706387855E-2</v>
      </c>
      <c r="C4" s="8">
        <f>Table3[[#This Row],[SSI]]-Table3[[#This Row],[Rf]]/365</f>
        <v>-6.868487967954108E-2</v>
      </c>
      <c r="D4" s="8">
        <f>Table3[[#This Row],[HPG]]-Table3[[#This Row],[Rf]]/365</f>
        <v>-5.9133412323712276E-2</v>
      </c>
      <c r="E4" s="8">
        <f>Table3[[#This Row],[VHM]]-Table3[[#This Row],[Rf]]/365</f>
        <v>-2.2787857378801128E-2</v>
      </c>
      <c r="F4" s="8">
        <f>Table3[[#This Row],[VNM]]-Table3[[#This Row],[Rf]]/365</f>
        <v>-4.3258289543707501E-2</v>
      </c>
      <c r="G4" s="8">
        <f>Table3[[#This Row],[FPT]]-Table3[[#This Row],[Rf]]/365</f>
        <v>-6.1918140857945607E-2</v>
      </c>
      <c r="H4" s="8">
        <f>Table3[[#This Row],[TCB]]-Table3[[#This Row],[Rf]]/365</f>
        <v>-6.932359114857746E-2</v>
      </c>
      <c r="I4" s="8">
        <f>Table3[[#This Row],[BVH]]-Table3[[#This Row],[Rf]]/365</f>
        <v>-6.8468890293876608E-2</v>
      </c>
      <c r="J4" s="8">
        <f>Table3[[#This Row],[POW]]-Table3[[#This Row],[Rf]]/365</f>
        <v>-6.8274640099626402E-2</v>
      </c>
      <c r="K4" s="8">
        <f>Table3[[#This Row],[NVL]]-Table3[[#This Row],[Rf]]/365</f>
        <v>-4.3294854954657014E-2</v>
      </c>
      <c r="L4" s="8">
        <f>Table3[[#This Row],[VIC]]-Table3[[#This Row],[Rf]]/365</f>
        <v>-1.8726362290479026E-2</v>
      </c>
      <c r="N4" s="21" t="s">
        <v>46</v>
      </c>
      <c r="O4" s="22">
        <f>S56</f>
        <v>1.1142829185362846</v>
      </c>
      <c r="P4" s="23">
        <f>_xlfn.STDEV.P(Table3[VHM])</f>
        <v>1.9479935497324536E-2</v>
      </c>
      <c r="R4" s="13" t="s">
        <v>12</v>
      </c>
      <c r="S4" s="14">
        <v>0.72000271755442902</v>
      </c>
      <c r="T4" s="14"/>
      <c r="U4" s="14"/>
      <c r="V4" s="14"/>
      <c r="W4" s="14"/>
      <c r="X4" s="14"/>
      <c r="Y4" s="14"/>
      <c r="Z4" s="15"/>
    </row>
    <row r="5" spans="1:26" x14ac:dyDescent="0.25">
      <c r="A5" s="1">
        <v>44692</v>
      </c>
      <c r="B5" s="8">
        <f>Table3[[#This Row],[Rm]]-Table3[[#This Row],[Rf]]/365</f>
        <v>6.0708255666532887E-3</v>
      </c>
      <c r="C5" s="8">
        <f>Table3[[#This Row],[SSI]]-Table3[[#This Row],[Rf]]/365</f>
        <v>-7.2589245347866645E-3</v>
      </c>
      <c r="D5" s="8">
        <f>Table3[[#This Row],[HPG]]-Table3[[#This Row],[Rf]]/365</f>
        <v>-1.1039370862913709E-2</v>
      </c>
      <c r="E5" s="8">
        <f>Table3[[#This Row],[VHM]]-Table3[[#This Row],[Rf]]/365</f>
        <v>8.4932252336998061E-3</v>
      </c>
      <c r="F5" s="8">
        <f>Table3[[#This Row],[VNM]]-Table3[[#This Row],[Rf]]/365</f>
        <v>-1.5671202297334007E-2</v>
      </c>
      <c r="G5" s="8">
        <f>Table3[[#This Row],[FPT]]-Table3[[#This Row],[Rf]]/365</f>
        <v>3.5478639937632249E-2</v>
      </c>
      <c r="H5" s="8">
        <f>Table3[[#This Row],[TCB]]-Table3[[#This Row],[Rf]]/365</f>
        <v>7.6614722310714665E-3</v>
      </c>
      <c r="I5" s="8">
        <f>Table3[[#This Row],[BVH]]-Table3[[#This Row],[Rf]]/365</f>
        <v>-2.5090465753424659E-2</v>
      </c>
      <c r="J5" s="8">
        <f>Table3[[#This Row],[POW]]-Table3[[#This Row],[Rf]]/365</f>
        <v>-7.60926274590586E-3</v>
      </c>
      <c r="K5" s="8">
        <f>Table3[[#This Row],[NVL]]-Table3[[#This Row],[Rf]]/365</f>
        <v>-3.887934107855037E-3</v>
      </c>
      <c r="L5" s="8">
        <f>Table3[[#This Row],[VIC]]-Table3[[#This Row],[Rf]]/365</f>
        <v>1.1533153411027056E-3</v>
      </c>
      <c r="N5" s="21" t="s">
        <v>47</v>
      </c>
      <c r="O5" s="22">
        <f>S75</f>
        <v>0.752348716386399</v>
      </c>
      <c r="P5" s="23">
        <f>_xlfn.STDEV.P(Table3[VNM])</f>
        <v>1.55935206617721E-2</v>
      </c>
      <c r="R5" s="13" t="s">
        <v>13</v>
      </c>
      <c r="S5" s="14">
        <v>0.51840391328576296</v>
      </c>
      <c r="T5" s="14"/>
      <c r="U5" s="14"/>
      <c r="V5" s="14"/>
      <c r="W5" s="14"/>
      <c r="X5" s="14"/>
      <c r="Y5" s="14"/>
      <c r="Z5" s="15"/>
    </row>
    <row r="6" spans="1:26" x14ac:dyDescent="0.25">
      <c r="A6" s="1">
        <v>44691</v>
      </c>
      <c r="B6" s="8">
        <f>Table3[[#This Row],[Rm]]-Table3[[#This Row],[Rf]]/365</f>
        <v>1.8767405527228234E-2</v>
      </c>
      <c r="C6" s="8">
        <f>Table3[[#This Row],[SSI]]-Table3[[#This Row],[Rf]]/365</f>
        <v>3.9017515114410345E-2</v>
      </c>
      <c r="D6" s="8">
        <f>Table3[[#This Row],[HPG]]-Table3[[#This Row],[Rf]]/365</f>
        <v>2.8697352341111322E-2</v>
      </c>
      <c r="E6" s="8">
        <f>Table3[[#This Row],[VHM]]-Table3[[#This Row],[Rf]]/365</f>
        <v>2.7852546333601937E-2</v>
      </c>
      <c r="F6" s="8">
        <f>Table3[[#This Row],[VNM]]-Table3[[#This Row],[Rf]]/365</f>
        <v>8.4827984344422701E-3</v>
      </c>
      <c r="G6" s="8">
        <f>Table3[[#This Row],[FPT]]-Table3[[#This Row],[Rf]]/365</f>
        <v>4.6719880501311567E-2</v>
      </c>
      <c r="H6" s="8">
        <f>Table3[[#This Row],[TCB]]-Table3[[#This Row],[Rf]]/365</f>
        <v>2.5020434381432324E-3</v>
      </c>
      <c r="I6" s="8">
        <f>Table3[[#This Row],[BVH]]-Table3[[#This Row],[Rf]]/365</f>
        <v>1.00123799640238E-2</v>
      </c>
      <c r="J6" s="8">
        <f>Table3[[#This Row],[POW]]-Table3[[#This Row],[Rf]]/365</f>
        <v>2.6938396890040728E-2</v>
      </c>
      <c r="K6" s="8">
        <f>Table3[[#This Row],[NVL]]-Table3[[#This Row],[Rf]]/365</f>
        <v>6.2807966146060552E-3</v>
      </c>
      <c r="L6" s="8">
        <f>Table3[[#This Row],[VIC]]-Table3[[#This Row],[Rf]]/365</f>
        <v>1.634626240410093E-2</v>
      </c>
      <c r="N6" s="21" t="s">
        <v>48</v>
      </c>
      <c r="O6" s="22">
        <f>S94</f>
        <v>0.98802004476300886</v>
      </c>
      <c r="P6" s="23">
        <f>_xlfn.STDEV.P(Table3[FPT])</f>
        <v>1.8069765353671493E-2</v>
      </c>
      <c r="R6" s="13" t="s">
        <v>14</v>
      </c>
      <c r="S6" s="14">
        <v>0.51776092785623795</v>
      </c>
      <c r="T6" s="14"/>
      <c r="U6" s="14"/>
      <c r="V6" s="14"/>
      <c r="W6" s="14"/>
      <c r="X6" s="14"/>
      <c r="Y6" s="14"/>
      <c r="Z6" s="15"/>
    </row>
    <row r="7" spans="1:26" x14ac:dyDescent="0.25">
      <c r="A7" s="1">
        <v>44690</v>
      </c>
      <c r="B7" s="8">
        <f>Table3[[#This Row],[Rm]]-Table3[[#This Row],[Rf]]/365</f>
        <v>-4.4955808621503147E-2</v>
      </c>
      <c r="C7" s="8">
        <f>Table3[[#This Row],[SSI]]-Table3[[#This Row],[Rf]]/365</f>
        <v>-6.9412829847344551E-2</v>
      </c>
      <c r="D7" s="8">
        <f>Table3[[#This Row],[HPG]]-Table3[[#This Row],[Rf]]/365</f>
        <v>-4.4347112931769024E-2</v>
      </c>
      <c r="E7" s="8">
        <f>Table3[[#This Row],[VHM]]-Table3[[#This Row],[Rf]]/365</f>
        <v>-1.0277968255867281E-2</v>
      </c>
      <c r="F7" s="8">
        <f>Table3[[#This Row],[VNM]]-Table3[[#This Row],[Rf]]/365</f>
        <v>-2.9377425750302462E-3</v>
      </c>
      <c r="G7" s="8">
        <f>Table3[[#This Row],[FPT]]-Table3[[#This Row],[Rf]]/365</f>
        <v>-6.1964987231017413E-2</v>
      </c>
      <c r="H7" s="8">
        <f>Table3[[#This Row],[TCB]]-Table3[[#This Row],[Rf]]/365</f>
        <v>-6.9968257798316558E-2</v>
      </c>
      <c r="I7" s="8">
        <f>Table3[[#This Row],[BVH]]-Table3[[#This Row],[Rf]]/365</f>
        <v>-6.9054256967406705E-2</v>
      </c>
      <c r="J7" s="8">
        <f>Table3[[#This Row],[POW]]-Table3[[#This Row],[Rf]]/365</f>
        <v>-6.8434063467034595E-2</v>
      </c>
      <c r="K7" s="8">
        <f>Table3[[#This Row],[NVL]]-Table3[[#This Row],[Rf]]/365</f>
        <v>-2.8554086260680865E-2</v>
      </c>
      <c r="L7" s="8">
        <f>Table3[[#This Row],[VIC]]-Table3[[#This Row],[Rf]]/365</f>
        <v>-8.8606695505888001E-3</v>
      </c>
      <c r="N7" s="21" t="s">
        <v>49</v>
      </c>
      <c r="O7" s="22">
        <f>S113</f>
        <v>1.2814706021501749</v>
      </c>
      <c r="P7" s="23">
        <f>_xlfn.STDEV.P(Table3[TCB])</f>
        <v>2.1163289334357165E-2</v>
      </c>
      <c r="R7" s="13" t="s">
        <v>15</v>
      </c>
      <c r="S7" s="14">
        <v>1.8393595359946495E-2</v>
      </c>
      <c r="T7" s="14"/>
      <c r="U7" s="14"/>
      <c r="V7" s="14"/>
      <c r="W7" s="14"/>
      <c r="X7" s="14"/>
      <c r="Y7" s="14"/>
      <c r="Z7" s="15"/>
    </row>
    <row r="8" spans="1:26" ht="15.75" thickBot="1" x14ac:dyDescent="0.3">
      <c r="A8" s="1">
        <v>44687</v>
      </c>
      <c r="B8" s="8">
        <f>Table3[[#This Row],[Rm]]-Table3[[#This Row],[Rf]]/365</f>
        <v>-2.3178820136265519E-2</v>
      </c>
      <c r="C8" s="8">
        <f>Table3[[#This Row],[SSI]]-Table3[[#This Row],[Rf]]/365</f>
        <v>-6.9442263367211668E-2</v>
      </c>
      <c r="D8" s="8">
        <f>Table3[[#This Row],[HPG]]-Table3[[#This Row],[Rf]]/365</f>
        <v>-6.0327278679979807E-3</v>
      </c>
      <c r="E8" s="8">
        <f>Table3[[#This Row],[VHM]]-Table3[[#This Row],[Rf]]/365</f>
        <v>-1.5409130296272699E-3</v>
      </c>
      <c r="F8" s="8">
        <f>Table3[[#This Row],[VNM]]-Table3[[#This Row],[Rf]]/365</f>
        <v>-2.6439713145745062E-2</v>
      </c>
      <c r="G8" s="8">
        <f>Table3[[#This Row],[FPT]]-Table3[[#This Row],[Rf]]/365</f>
        <v>-4.3067367350943984E-2</v>
      </c>
      <c r="H8" s="8">
        <f>Table3[[#This Row],[TCB]]-Table3[[#This Row],[Rf]]/365</f>
        <v>-2.5909020901665702E-2</v>
      </c>
      <c r="I8" s="8">
        <f>Table3[[#This Row],[BVH]]-Table3[[#This Row],[Rf]]/365</f>
        <v>-3.2124246575342469E-3</v>
      </c>
      <c r="J8" s="8">
        <f>Table3[[#This Row],[POW]]-Table3[[#This Row],[Rf]]/365</f>
        <v>-1.7755269180502443E-2</v>
      </c>
      <c r="K8" s="8">
        <f>Table3[[#This Row],[NVL]]-Table3[[#This Row],[Rf]]/365</f>
        <v>-5.0135330319184832E-3</v>
      </c>
      <c r="L8" s="8">
        <f>Table3[[#This Row],[VIC]]-Table3[[#This Row],[Rf]]/365</f>
        <v>-2.5874246575342467E-3</v>
      </c>
      <c r="N8" s="21" t="s">
        <v>50</v>
      </c>
      <c r="O8" s="22">
        <f>S132</f>
        <v>1.2467351979026666</v>
      </c>
      <c r="P8" s="23">
        <f>_xlfn.STDEV.P(Table3[BVH])</f>
        <v>2.3032705099847221E-2</v>
      </c>
      <c r="R8" s="17" t="s">
        <v>16</v>
      </c>
      <c r="S8" s="5">
        <v>751</v>
      </c>
      <c r="T8" s="14"/>
      <c r="U8" s="14"/>
      <c r="V8" s="14"/>
      <c r="W8" s="14"/>
      <c r="X8" s="14"/>
      <c r="Y8" s="14"/>
      <c r="Z8" s="15"/>
    </row>
    <row r="9" spans="1:26" x14ac:dyDescent="0.25">
      <c r="A9" s="1">
        <v>44686</v>
      </c>
      <c r="B9" s="8">
        <f>Table3[[#This Row],[Rm]]-Table3[[#This Row],[Rf]]/365</f>
        <v>8.8110408082423368E-3</v>
      </c>
      <c r="C9" s="8">
        <f>Table3[[#This Row],[SSI]]-Table3[[#This Row],[Rf]]/365</f>
        <v>-3.1336547945205483E-2</v>
      </c>
      <c r="D9" s="8">
        <f>Table3[[#This Row],[HPG]]-Table3[[#This Row],[Rf]]/365</f>
        <v>1.1039282452707112E-3</v>
      </c>
      <c r="E9" s="8">
        <f>Table3[[#This Row],[VHM]]-Table3[[#This Row],[Rf]]/365</f>
        <v>6.658011872146119E-2</v>
      </c>
      <c r="F9" s="8">
        <f>Table3[[#This Row],[VNM]]-Table3[[#This Row],[Rf]]/365</f>
        <v>-5.6037893245158236E-3</v>
      </c>
      <c r="G9" s="8">
        <f>Table3[[#This Row],[FPT]]-Table3[[#This Row],[Rf]]/365</f>
        <v>1.8273276528806451E-3</v>
      </c>
      <c r="H9" s="8">
        <f>Table3[[#This Row],[TCB]]-Table3[[#This Row],[Rf]]/365</f>
        <v>1.4199166340508806E-2</v>
      </c>
      <c r="I9" s="8">
        <f>Table3[[#This Row],[BVH]]-Table3[[#This Row],[Rf]]/365</f>
        <v>1.5786467927810393E-2</v>
      </c>
      <c r="J9" s="8">
        <f>Table3[[#This Row],[POW]]-Table3[[#This Row],[Rf]]/365</f>
        <v>7.0308897772144493E-3</v>
      </c>
      <c r="K9" s="8">
        <f>Table3[[#This Row],[NVL]]-Table3[[#This Row],[Rf]]/365</f>
        <v>8.6091042287075644E-3</v>
      </c>
      <c r="L9" s="8">
        <f>Table3[[#This Row],[VIC]]-Table3[[#This Row],[Rf]]/365</f>
        <v>3.6775674876677951E-3</v>
      </c>
      <c r="N9" s="21" t="s">
        <v>51</v>
      </c>
      <c r="O9" s="22">
        <f>S151</f>
        <v>1.1717414886497326</v>
      </c>
      <c r="P9" s="23">
        <f>_xlfn.STDEV.P(Table3[POW])</f>
        <v>2.4733584695004862E-2</v>
      </c>
      <c r="R9" s="13"/>
      <c r="S9" s="14"/>
      <c r="T9" s="14"/>
      <c r="U9" s="14"/>
      <c r="V9" s="14"/>
      <c r="W9" s="14"/>
      <c r="X9" s="14"/>
      <c r="Y9" s="14"/>
      <c r="Z9" s="15"/>
    </row>
    <row r="10" spans="1:26" ht="15.75" thickBot="1" x14ac:dyDescent="0.3">
      <c r="A10" s="1">
        <v>44685</v>
      </c>
      <c r="B10" s="8">
        <f>Table3[[#This Row],[Rm]]-Table3[[#This Row],[Rf]]/365</f>
        <v>-1.3343188401265148E-2</v>
      </c>
      <c r="C10" s="8">
        <f>Table3[[#This Row],[SSI]]-Table3[[#This Row],[Rf]]/365</f>
        <v>-4.6285647142886306E-2</v>
      </c>
      <c r="D10" s="8">
        <f>Table3[[#This Row],[HPG]]-Table3[[#This Row],[Rf]]/365</f>
        <v>-3.0109039893701162E-2</v>
      </c>
      <c r="E10" s="8">
        <f>Table3[[#This Row],[VHM]]-Table3[[#This Row],[Rf]]/365</f>
        <v>-7.7782528977871444E-3</v>
      </c>
      <c r="F10" s="8">
        <f>Table3[[#This Row],[VNM]]-Table3[[#This Row],[Rf]]/365</f>
        <v>-2.2996996418417459E-2</v>
      </c>
      <c r="G10" s="8">
        <f>Table3[[#This Row],[FPT]]-Table3[[#This Row],[Rf]]/365</f>
        <v>-4.847849967384214E-3</v>
      </c>
      <c r="H10" s="8">
        <f>Table3[[#This Row],[TCB]]-Table3[[#This Row],[Rf]]/365</f>
        <v>-4.5540490660024906E-2</v>
      </c>
      <c r="I10" s="8">
        <f>Table3[[#This Row],[BVH]]-Table3[[#This Row],[Rf]]/365</f>
        <v>1.4406808417708954E-2</v>
      </c>
      <c r="J10" s="8">
        <f>Table3[[#This Row],[POW]]-Table3[[#This Row],[Rf]]/365</f>
        <v>6.8355119433303815E-2</v>
      </c>
      <c r="K10" s="8">
        <f>Table3[[#This Row],[NVL]]-Table3[[#This Row],[Rf]]/365</f>
        <v>-1.8378628132308721E-2</v>
      </c>
      <c r="L10" s="8">
        <f>Table3[[#This Row],[VIC]]-Table3[[#This Row],[Rf]]/365</f>
        <v>-3.8359452054794519E-3</v>
      </c>
      <c r="N10" s="21" t="s">
        <v>52</v>
      </c>
      <c r="O10" s="22">
        <f>S170</f>
        <v>0.38079468260844135</v>
      </c>
      <c r="P10" s="23">
        <f>_xlfn.STDEV.P(Table3[NVL])</f>
        <v>1.533706667544713E-2</v>
      </c>
      <c r="R10" s="13" t="s">
        <v>17</v>
      </c>
      <c r="S10" s="14"/>
      <c r="T10" s="14"/>
      <c r="U10" s="14"/>
      <c r="V10" s="14"/>
      <c r="W10" s="14"/>
      <c r="X10" s="14"/>
      <c r="Y10" s="14"/>
      <c r="Z10" s="15"/>
    </row>
    <row r="11" spans="1:26" x14ac:dyDescent="0.25">
      <c r="A11" s="1">
        <v>44680</v>
      </c>
      <c r="B11" s="8">
        <f>Table3[[#This Row],[Rm]]-Table3[[#This Row],[Rf]]/365</f>
        <v>1.1617515557692963E-2</v>
      </c>
      <c r="C11" s="8">
        <f>Table3[[#This Row],[SSI]]-Table3[[#This Row],[Rf]]/365</f>
        <v>1.4075236148026989E-3</v>
      </c>
      <c r="D11" s="8">
        <f>Table3[[#This Row],[HPG]]-Table3[[#This Row],[Rf]]/365</f>
        <v>4.5553575310682383E-3</v>
      </c>
      <c r="E11" s="8">
        <f>Table3[[#This Row],[VHM]]-Table3[[#This Row],[Rf]]/365</f>
        <v>7.6669242858659866E-3</v>
      </c>
      <c r="F11" s="8">
        <f>Table3[[#This Row],[VNM]]-Table3[[#This Row],[Rf]]/365</f>
        <v>-1.4309087188185622E-3</v>
      </c>
      <c r="G11" s="8">
        <f>Table3[[#This Row],[FPT]]-Table3[[#This Row],[Rf]]/365</f>
        <v>-4.824350191521133E-3</v>
      </c>
      <c r="H11" s="8">
        <f>Table3[[#This Row],[TCB]]-Table3[[#This Row],[Rf]]/365</f>
        <v>4.0104111596878142E-2</v>
      </c>
      <c r="I11" s="8">
        <f>Table3[[#This Row],[BVH]]-Table3[[#This Row],[Rf]]/365</f>
        <v>3.4914986301369869E-2</v>
      </c>
      <c r="J11" s="8">
        <f>Table3[[#This Row],[POW]]-Table3[[#This Row],[Rf]]/365</f>
        <v>2.7258736301369862E-2</v>
      </c>
      <c r="K11" s="8">
        <f>Table3[[#This Row],[NVL]]-Table3[[#This Row],[Rf]]/365</f>
        <v>3.5869569256048693E-3</v>
      </c>
      <c r="L11" s="8">
        <f>Table3[[#This Row],[VIC]]-Table3[[#This Row],[Rf]]/365</f>
        <v>2.6872624298802467E-2</v>
      </c>
      <c r="N11" s="21" t="s">
        <v>53</v>
      </c>
      <c r="O11" s="22">
        <f>S189</f>
        <v>0.88625288020087201</v>
      </c>
      <c r="P11" s="23">
        <f>_xlfn.STDEV.P(Table3[VIC])</f>
        <v>1.8056979761837545E-2</v>
      </c>
      <c r="R11" s="18"/>
      <c r="S11" s="6" t="s">
        <v>18</v>
      </c>
      <c r="T11" s="6" t="s">
        <v>19</v>
      </c>
      <c r="U11" s="6" t="s">
        <v>20</v>
      </c>
      <c r="V11" s="6" t="s">
        <v>21</v>
      </c>
      <c r="W11" s="6" t="s">
        <v>22</v>
      </c>
      <c r="X11" s="14"/>
      <c r="Y11" s="14"/>
      <c r="Z11" s="15"/>
    </row>
    <row r="12" spans="1:26" x14ac:dyDescent="0.25">
      <c r="A12" s="1">
        <v>44679</v>
      </c>
      <c r="B12" s="8">
        <f>Table3[[#This Row],[Rm]]-Table3[[#This Row],[Rf]]/365</f>
        <v>-2.139195834544627E-3</v>
      </c>
      <c r="C12" s="8">
        <f>Table3[[#This Row],[SSI]]-Table3[[#This Row],[Rf]]/365</f>
        <v>-2.6248461930551133E-2</v>
      </c>
      <c r="D12" s="8">
        <f>Table3[[#This Row],[HPG]]-Table3[[#This Row],[Rf]]/365</f>
        <v>1.4031975825946818E-2</v>
      </c>
      <c r="E12" s="8">
        <f>Table3[[#This Row],[VHM]]-Table3[[#This Row],[Rf]]/365</f>
        <v>-7.7779789251844053E-3</v>
      </c>
      <c r="F12" s="8">
        <f>Table3[[#This Row],[VNM]]-Table3[[#This Row],[Rf]]/365</f>
        <v>-9.4190045662100458E-3</v>
      </c>
      <c r="G12" s="8">
        <f>Table3[[#This Row],[FPT]]-Table3[[#This Row],[Rf]]/365</f>
        <v>2.4186173427317461E-2</v>
      </c>
      <c r="H12" s="8">
        <f>Table3[[#This Row],[TCB]]-Table3[[#This Row],[Rf]]/365</f>
        <v>1.6741251844046363E-2</v>
      </c>
      <c r="I12" s="8">
        <f>Table3[[#This Row],[BVH]]-Table3[[#This Row],[Rf]]/365</f>
        <v>-2.4475915135315739E-2</v>
      </c>
      <c r="J12" s="8">
        <f>Table3[[#This Row],[POW]]-Table3[[#This Row],[Rf]]/365</f>
        <v>-1.1668682815888294E-2</v>
      </c>
      <c r="K12" s="8">
        <f>Table3[[#This Row],[NVL]]-Table3[[#This Row],[Rf]]/365</f>
        <v>4.8343779676152925E-3</v>
      </c>
      <c r="L12" s="8">
        <f>Table3[[#This Row],[VIC]]-Table3[[#This Row],[Rf]]/365</f>
        <v>-1.3677225149279944E-3</v>
      </c>
      <c r="N12" s="105" t="s">
        <v>838</v>
      </c>
      <c r="O12" s="9"/>
      <c r="P12" s="24">
        <f>_xlfn.STDEV.P(Table3[Rm])</f>
        <v>1.2710611118060744E-2</v>
      </c>
      <c r="R12" s="13" t="s">
        <v>23</v>
      </c>
      <c r="S12" s="14">
        <v>1</v>
      </c>
      <c r="T12" s="14">
        <v>0.27277238189834635</v>
      </c>
      <c r="U12" s="14">
        <v>0.27277238189834635</v>
      </c>
      <c r="V12" s="14">
        <v>806.24519542957057</v>
      </c>
      <c r="W12" s="14">
        <v>5.9081158490505638E-121</v>
      </c>
      <c r="X12" s="14"/>
      <c r="Y12" s="14"/>
      <c r="Z12" s="15"/>
    </row>
    <row r="13" spans="1:26" x14ac:dyDescent="0.25">
      <c r="A13" s="1">
        <v>44678</v>
      </c>
      <c r="B13" s="8">
        <f>Table3[[#This Row],[Rm]]-Table3[[#This Row],[Rf]]/365</f>
        <v>9.1811539202977018E-3</v>
      </c>
      <c r="C13" s="8">
        <f>Table3[[#This Row],[SSI]]-Table3[[#This Row],[Rf]]/365</f>
        <v>-2.9842493547746676E-3</v>
      </c>
      <c r="D13" s="8">
        <f>Table3[[#This Row],[HPG]]-Table3[[#This Row],[Rf]]/365</f>
        <v>3.1467699428115441E-2</v>
      </c>
      <c r="E13" s="8">
        <f>Table3[[#This Row],[VHM]]-Table3[[#This Row],[Rf]]/365</f>
        <v>-8.569863013698631E-5</v>
      </c>
      <c r="F13" s="8">
        <f>Table3[[#This Row],[VNM]]-Table3[[#This Row],[Rf]]/365</f>
        <v>-1.1943406140018408E-2</v>
      </c>
      <c r="G13" s="8">
        <f>Table3[[#This Row],[FPT]]-Table3[[#This Row],[Rf]]/365</f>
        <v>-1.2549744651229988E-2</v>
      </c>
      <c r="H13" s="8">
        <f>Table3[[#This Row],[TCB]]-Table3[[#This Row],[Rf]]/365</f>
        <v>2.3239399240798813E-3</v>
      </c>
      <c r="I13" s="8">
        <f>Table3[[#This Row],[BVH]]-Table3[[#This Row],[Rf]]/365</f>
        <v>-6.5477341713324633E-3</v>
      </c>
      <c r="J13" s="8">
        <f>Table3[[#This Row],[POW]]-Table3[[#This Row],[Rf]]/365</f>
        <v>-3.9318524762908327E-3</v>
      </c>
      <c r="K13" s="8">
        <f>Table3[[#This Row],[NVL]]-Table3[[#This Row],[Rf]]/365</f>
        <v>3.6180050735667175E-3</v>
      </c>
      <c r="L13" s="8">
        <f>Table3[[#This Row],[VIC]]-Table3[[#This Row],[Rf]]/365</f>
        <v>-8.569863013698631E-5</v>
      </c>
      <c r="R13" s="13" t="s">
        <v>24</v>
      </c>
      <c r="S13" s="14">
        <v>749</v>
      </c>
      <c r="T13" s="14">
        <v>0.25340493834881844</v>
      </c>
      <c r="U13" s="14">
        <v>3.3832435026544521E-4</v>
      </c>
      <c r="V13" s="14"/>
      <c r="W13" s="14"/>
      <c r="X13" s="14"/>
      <c r="Y13" s="14"/>
      <c r="Z13" s="15"/>
    </row>
    <row r="14" spans="1:26" ht="15.75" thickBot="1" x14ac:dyDescent="0.3">
      <c r="A14" s="1">
        <v>44677</v>
      </c>
      <c r="B14" s="8">
        <f>Table3[[#This Row],[Rm]]-Table3[[#This Row],[Rf]]/365</f>
        <v>2.3119515706422098E-2</v>
      </c>
      <c r="C14" s="8">
        <f>Table3[[#This Row],[SSI]]-Table3[[#This Row],[Rf]]/365</f>
        <v>2.8230384704897617E-2</v>
      </c>
      <c r="D14" s="8">
        <f>Table3[[#This Row],[HPG]]-Table3[[#This Row],[Rf]]/365</f>
        <v>1.0957383141440458E-2</v>
      </c>
      <c r="E14" s="8">
        <f>Table3[[#This Row],[VHM]]-Table3[[#This Row],[Rf]]/365</f>
        <v>3.166047010219613E-2</v>
      </c>
      <c r="F14" s="8">
        <f>Table3[[#This Row],[VNM]]-Table3[[#This Row],[Rf]]/365</f>
        <v>3.2567499580654184E-2</v>
      </c>
      <c r="G14" s="8">
        <f>Table3[[#This Row],[FPT]]-Table3[[#This Row],[Rf]]/365</f>
        <v>8.6185002517156408E-3</v>
      </c>
      <c r="H14" s="8">
        <f>Table3[[#This Row],[TCB]]-Table3[[#This Row],[Rf]]/365</f>
        <v>1.0876679525470109E-2</v>
      </c>
      <c r="I14" s="8">
        <f>Table3[[#This Row],[BVH]]-Table3[[#This Row],[Rf]]/365</f>
        <v>5.6228431530225817E-2</v>
      </c>
      <c r="J14" s="8">
        <f>Table3[[#This Row],[POW]]-Table3[[#This Row],[Rf]]/365</f>
        <v>4.4091145183473623E-2</v>
      </c>
      <c r="K14" s="8">
        <f>Table3[[#This Row],[NVL]]-Table3[[#This Row],[Rf]]/365</f>
        <v>1.1150393412344159E-2</v>
      </c>
      <c r="L14" s="8">
        <f>Table3[[#This Row],[VIC]]-Table3[[#This Row],[Rf]]/365</f>
        <v>2.353648560025887E-2</v>
      </c>
      <c r="R14" s="17" t="s">
        <v>25</v>
      </c>
      <c r="S14" s="5">
        <v>750</v>
      </c>
      <c r="T14" s="5">
        <v>0.52617732024716479</v>
      </c>
      <c r="U14" s="5"/>
      <c r="V14" s="5"/>
      <c r="W14" s="5"/>
      <c r="X14" s="14"/>
      <c r="Y14" s="14"/>
      <c r="Z14" s="15"/>
    </row>
    <row r="15" spans="1:26" ht="15.75" thickBot="1" x14ac:dyDescent="0.3">
      <c r="A15" s="1">
        <v>44676</v>
      </c>
      <c r="B15" s="8">
        <f>Table3[[#This Row],[Rm]]-Table3[[#This Row],[Rf]]/365</f>
        <v>-4.9614292518984394E-2</v>
      </c>
      <c r="C15" s="8">
        <f>Table3[[#This Row],[SSI]]-Table3[[#This Row],[Rf]]/365</f>
        <v>-6.9434785134801363E-2</v>
      </c>
      <c r="D15" s="8">
        <f>Table3[[#This Row],[HPG]]-Table3[[#This Row],[Rf]]/365</f>
        <v>-6.972136073059361E-2</v>
      </c>
      <c r="E15" s="8">
        <f>Table3[[#This Row],[VHM]]-Table3[[#This Row],[Rf]]/365</f>
        <v>-2.6361773453875633E-2</v>
      </c>
      <c r="F15" s="8">
        <f>Table3[[#This Row],[VNM]]-Table3[[#This Row],[Rf]]/365</f>
        <v>-3.1707210893930367E-2</v>
      </c>
      <c r="G15" s="8">
        <f>Table3[[#This Row],[FPT]]-Table3[[#This Row],[Rf]]/365</f>
        <v>-6.9393588227315894E-2</v>
      </c>
      <c r="H15" s="8">
        <f>Table3[[#This Row],[TCB]]-Table3[[#This Row],[Rf]]/365</f>
        <v>-6.9247655266672883E-2</v>
      </c>
      <c r="I15" s="8">
        <f>Table3[[#This Row],[BVH]]-Table3[[#This Row],[Rf]]/365</f>
        <v>-6.9927927375516424E-2</v>
      </c>
      <c r="J15" s="8">
        <f>Table3[[#This Row],[POW]]-Table3[[#This Row],[Rf]]/365</f>
        <v>-6.7502387871325231E-2</v>
      </c>
      <c r="K15" s="8">
        <f>Table3[[#This Row],[NVL]]-Table3[[#This Row],[Rf]]/365</f>
        <v>-1.1197768645357688E-2</v>
      </c>
      <c r="L15" s="8">
        <f>Table3[[#This Row],[VIC]]-Table3[[#This Row],[Rf]]/365</f>
        <v>-1.9391676839265879E-2</v>
      </c>
      <c r="R15" s="13"/>
      <c r="S15" s="14"/>
      <c r="T15" s="14"/>
      <c r="U15" s="14"/>
      <c r="V15" s="14"/>
      <c r="W15" s="14"/>
      <c r="X15" s="14"/>
      <c r="Y15" s="14"/>
      <c r="Z15" s="15"/>
    </row>
    <row r="16" spans="1:26" x14ac:dyDescent="0.25">
      <c r="A16" s="1">
        <v>44673</v>
      </c>
      <c r="B16" s="8">
        <f>Table3[[#This Row],[Rm]]-Table3[[#This Row],[Rf]]/365</f>
        <v>6.4957270637347429E-3</v>
      </c>
      <c r="C16" s="8">
        <f>Table3[[#This Row],[SSI]]-Table3[[#This Row],[Rf]]/365</f>
        <v>-8.7205479452054789E-5</v>
      </c>
      <c r="D16" s="8">
        <f>Table3[[#This Row],[HPG]]-Table3[[#This Row],[Rf]]/365</f>
        <v>1.0293417357918187E-2</v>
      </c>
      <c r="E16" s="8">
        <f>Table3[[#This Row],[VHM]]-Table3[[#This Row],[Rf]]/365</f>
        <v>1.0850294520547945E-2</v>
      </c>
      <c r="F16" s="8">
        <f>Table3[[#This Row],[VNM]]-Table3[[#This Row],[Rf]]/365</f>
        <v>1.1912794520547946E-2</v>
      </c>
      <c r="G16" s="8">
        <f>Table3[[#This Row],[FPT]]-Table3[[#This Row],[Rf]]/365</f>
        <v>-8.1229197651663393E-3</v>
      </c>
      <c r="H16" s="8">
        <f>Table3[[#This Row],[TCB]]-Table3[[#This Row],[Rf]]/365</f>
        <v>1.1380684428804827E-2</v>
      </c>
      <c r="I16" s="8">
        <f>Table3[[#This Row],[BVH]]-Table3[[#This Row],[Rf]]/365</f>
        <v>-5.2718784426820472E-2</v>
      </c>
      <c r="J16" s="8">
        <f>Table3[[#This Row],[POW]]-Table3[[#This Row],[Rf]]/365</f>
        <v>3.6721930167885465E-3</v>
      </c>
      <c r="K16" s="8">
        <f>Table3[[#This Row],[NVL]]-Table3[[#This Row],[Rf]]/365</f>
        <v>1.1148749576727721E-2</v>
      </c>
      <c r="L16" s="8">
        <f>Table3[[#This Row],[VIC]]-Table3[[#This Row],[Rf]]/365</f>
        <v>2.4934396818382678E-3</v>
      </c>
      <c r="R16" s="18"/>
      <c r="S16" s="6" t="s">
        <v>26</v>
      </c>
      <c r="T16" s="6" t="s">
        <v>15</v>
      </c>
      <c r="U16" s="6" t="s">
        <v>27</v>
      </c>
      <c r="V16" s="6" t="s">
        <v>28</v>
      </c>
      <c r="W16" s="6" t="s">
        <v>29</v>
      </c>
      <c r="X16" s="6" t="s">
        <v>30</v>
      </c>
      <c r="Y16" s="6" t="s">
        <v>31</v>
      </c>
      <c r="Z16" s="19" t="s">
        <v>32</v>
      </c>
    </row>
    <row r="17" spans="1:26" x14ac:dyDescent="0.25">
      <c r="A17" s="1">
        <v>44672</v>
      </c>
      <c r="B17" s="8">
        <f>Table3[[#This Row],[Rm]]-Table3[[#This Row],[Rf]]/365</f>
        <v>-1.0565803408947907E-2</v>
      </c>
      <c r="C17" s="8">
        <f>Table3[[#This Row],[SSI]]-Table3[[#This Row],[Rf]]/365</f>
        <v>2.4060576587795764E-2</v>
      </c>
      <c r="D17" s="8">
        <f>Table3[[#This Row],[HPG]]-Table3[[#This Row],[Rf]]/365</f>
        <v>3.3850715372907153E-3</v>
      </c>
      <c r="E17" s="8">
        <f>Table3[[#This Row],[VHM]]-Table3[[#This Row],[Rf]]/365</f>
        <v>-4.2003318349602164E-2</v>
      </c>
      <c r="F17" s="8">
        <f>Table3[[#This Row],[VNM]]-Table3[[#This Row],[Rf]]/365</f>
        <v>-8.0236586214394428E-3</v>
      </c>
      <c r="G17" s="8">
        <f>Table3[[#This Row],[FPT]]-Table3[[#This Row],[Rf]]/365</f>
        <v>-8.7150684931506847E-5</v>
      </c>
      <c r="H17" s="8">
        <f>Table3[[#This Row],[TCB]]-Table3[[#This Row],[Rf]]/365</f>
        <v>1.2688691359203221E-2</v>
      </c>
      <c r="I17" s="8">
        <f>Table3[[#This Row],[BVH]]-Table3[[#This Row],[Rf]]/365</f>
        <v>3.8975349315068492E-2</v>
      </c>
      <c r="J17" s="8">
        <f>Table3[[#This Row],[POW]]-Table3[[#This Row],[Rf]]/365</f>
        <v>1.9069937437673854E-2</v>
      </c>
      <c r="K17" s="8">
        <f>Table3[[#This Row],[NVL]]-Table3[[#This Row],[Rf]]/365</f>
        <v>-1.6057666655447479E-2</v>
      </c>
      <c r="L17" s="8">
        <f>Table3[[#This Row],[VIC]]-Table3[[#This Row],[Rf]]/365</f>
        <v>-2.2785763547478799E-2</v>
      </c>
      <c r="R17" s="13" t="s">
        <v>33</v>
      </c>
      <c r="S17" s="14">
        <v>8.5736729740580283E-4</v>
      </c>
      <c r="T17" s="14">
        <v>6.7131853173884334E-4</v>
      </c>
      <c r="U17" s="14">
        <v>1.2771393263717263</v>
      </c>
      <c r="V17" s="14">
        <v>0.20194882292595495</v>
      </c>
      <c r="W17" s="14">
        <v>-4.6052246306795171E-4</v>
      </c>
      <c r="X17" s="14">
        <v>2.1752570578795574E-3</v>
      </c>
      <c r="Y17" s="14">
        <v>-4.6052246306795171E-4</v>
      </c>
      <c r="Z17" s="15">
        <v>2.1752570578795574E-3</v>
      </c>
    </row>
    <row r="18" spans="1:26" ht="15.75" thickBot="1" x14ac:dyDescent="0.3">
      <c r="A18" s="1">
        <v>44671</v>
      </c>
      <c r="B18" s="8">
        <f>Table3[[#This Row],[Rm]]-Table3[[#This Row],[Rf]]/365</f>
        <v>-1.553769913076595E-2</v>
      </c>
      <c r="C18" s="8">
        <f>Table3[[#This Row],[SSI]]-Table3[[#This Row],[Rf]]/365</f>
        <v>5.6268336594911938E-3</v>
      </c>
      <c r="D18" s="8">
        <f>Table3[[#This Row],[HPG]]-Table3[[#This Row],[Rf]]/365</f>
        <v>-2.3969208769654212E-3</v>
      </c>
      <c r="E18" s="8">
        <f>Table3[[#This Row],[VHM]]-Table3[[#This Row],[Rf]]/365</f>
        <v>-3.0566407062051416E-2</v>
      </c>
      <c r="F18" s="8">
        <f>Table3[[#This Row],[VNM]]-Table3[[#This Row],[Rf]]/365</f>
        <v>-5.3506099495313625E-3</v>
      </c>
      <c r="G18" s="8">
        <f>Table3[[#This Row],[FPT]]-Table3[[#This Row],[Rf]]/365</f>
        <v>-8.7452054794520554E-5</v>
      </c>
      <c r="H18" s="8">
        <f>Table3[[#This Row],[TCB]]-Table3[[#This Row],[Rf]]/365</f>
        <v>-1.4961593931224728E-2</v>
      </c>
      <c r="I18" s="8">
        <f>Table3[[#This Row],[BVH]]-Table3[[#This Row],[Rf]]/365</f>
        <v>-2.5962642313546423E-2</v>
      </c>
      <c r="J18" s="8">
        <f>Table3[[#This Row],[POW]]-Table3[[#This Row],[Rf]]/365</f>
        <v>-3.3420785388127851E-2</v>
      </c>
      <c r="K18" s="8">
        <f>Table3[[#This Row],[NVL]]-Table3[[#This Row],[Rf]]/365</f>
        <v>-7.4045252255262282E-3</v>
      </c>
      <c r="L18" s="8">
        <f>Table3[[#This Row],[VIC]]-Table3[[#This Row],[Rf]]/365</f>
        <v>6.2577256101800987E-3</v>
      </c>
      <c r="R18" s="17" t="s">
        <v>34</v>
      </c>
      <c r="S18" s="5">
        <v>1.4993084155049126</v>
      </c>
      <c r="T18" s="5">
        <v>5.2802855462207962E-2</v>
      </c>
      <c r="U18" s="5">
        <v>28.394457125107504</v>
      </c>
      <c r="V18" s="5">
        <v>5.9081158490539259E-121</v>
      </c>
      <c r="W18" s="5">
        <v>1.3956492146227732</v>
      </c>
      <c r="X18" s="5">
        <v>1.6029676163870519</v>
      </c>
      <c r="Y18" s="5">
        <v>1.3956492146227732</v>
      </c>
      <c r="Z18" s="20">
        <v>1.6029676163870519</v>
      </c>
    </row>
    <row r="19" spans="1:26" ht="15.75" thickBot="1" x14ac:dyDescent="0.3">
      <c r="A19" s="1">
        <v>44670</v>
      </c>
      <c r="B19" s="8">
        <f>Table3[[#This Row],[Rm]]-Table3[[#This Row],[Rf]]/365</f>
        <v>-1.8340292182620257E-2</v>
      </c>
      <c r="C19" s="8">
        <f>Table3[[#This Row],[SSI]]-Table3[[#This Row],[Rf]]/365</f>
        <v>-6.6753433789954339E-2</v>
      </c>
      <c r="D19" s="8">
        <f>Table3[[#This Row],[HPG]]-Table3[[#This Row],[Rf]]/365</f>
        <v>1.5153561129936243E-2</v>
      </c>
      <c r="E19" s="8">
        <f>Table3[[#This Row],[VHM]]-Table3[[#This Row],[Rf]]/365</f>
        <v>-1.2980749931310594E-2</v>
      </c>
      <c r="F19" s="8">
        <f>Table3[[#This Row],[VNM]]-Table3[[#This Row],[Rf]]/365</f>
        <v>-1.3073780110300659E-2</v>
      </c>
      <c r="G19" s="8">
        <f>Table3[[#This Row],[FPT]]-Table3[[#This Row],[Rf]]/365</f>
        <v>-3.0389797426317974E-2</v>
      </c>
      <c r="H19" s="8">
        <f>Table3[[#This Row],[TCB]]-Table3[[#This Row],[Rf]]/365</f>
        <v>-2.572779276431331E-2</v>
      </c>
      <c r="I19" s="8">
        <f>Table3[[#This Row],[BVH]]-Table3[[#This Row],[Rf]]/365</f>
        <v>-1.6553832991551144E-2</v>
      </c>
      <c r="J19" s="8">
        <f>Table3[[#This Row],[POW]]-Table3[[#This Row],[Rf]]/365</f>
        <v>-6.9052284364666983E-2</v>
      </c>
      <c r="K19" s="8">
        <f>Table3[[#This Row],[NVL]]-Table3[[#This Row],[Rf]]/365</f>
        <v>-2.5198571476185714E-3</v>
      </c>
      <c r="L19" s="8">
        <f>Table3[[#This Row],[VIC]]-Table3[[#This Row],[Rf]]/365</f>
        <v>-8.8917985698285518E-3</v>
      </c>
    </row>
    <row r="20" spans="1:26" x14ac:dyDescent="0.25">
      <c r="A20" s="1">
        <v>44669</v>
      </c>
      <c r="B20" s="8">
        <f>Table3[[#This Row],[Rm]]-Table3[[#This Row],[Rf]]/365</f>
        <v>-1.7885253193241475E-2</v>
      </c>
      <c r="C20" s="8">
        <f>Table3[[#This Row],[SSI]]-Table3[[#This Row],[Rf]]/365</f>
        <v>-6.2586876712328765E-2</v>
      </c>
      <c r="D20" s="8">
        <f>Table3[[#This Row],[HPG]]-Table3[[#This Row],[Rf]]/365</f>
        <v>-3.5154750015496186E-2</v>
      </c>
      <c r="E20" s="8">
        <f>Table3[[#This Row],[VHM]]-Table3[[#This Row],[Rf]]/365</f>
        <v>-1.8370983604030597E-2</v>
      </c>
      <c r="F20" s="8">
        <f>Table3[[#This Row],[VNM]]-Table3[[#This Row],[Rf]]/365</f>
        <v>6.4490710000895341E-3</v>
      </c>
      <c r="G20" s="8">
        <f>Table3[[#This Row],[FPT]]-Table3[[#This Row],[Rf]]/365</f>
        <v>4.260949374627755E-3</v>
      </c>
      <c r="H20" s="8">
        <f>Table3[[#This Row],[TCB]]-Table3[[#This Row],[Rf]]/365</f>
        <v>-1.6534245133381399E-2</v>
      </c>
      <c r="I20" s="8">
        <f>Table3[[#This Row],[BVH]]-Table3[[#This Row],[Rf]]/365</f>
        <v>-8.6876712328767111E-5</v>
      </c>
      <c r="J20" s="8">
        <f>Table3[[#This Row],[POW]]-Table3[[#This Row],[Rf]]/365</f>
        <v>-1.3692318889199515E-2</v>
      </c>
      <c r="K20" s="8">
        <f>Table3[[#This Row],[NVL]]-Table3[[#This Row],[Rf]]/365</f>
        <v>-2.2679028912090955E-2</v>
      </c>
      <c r="L20" s="8">
        <f>Table3[[#This Row],[VIC]]-Table3[[#This Row],[Rf]]/365</f>
        <v>-1.4956765188165197E-2</v>
      </c>
      <c r="R20" s="10" t="s">
        <v>35</v>
      </c>
      <c r="S20" s="11"/>
      <c r="T20" s="11"/>
      <c r="U20" s="11"/>
      <c r="V20" s="11"/>
      <c r="W20" s="11"/>
      <c r="X20" s="11"/>
      <c r="Y20" s="11"/>
      <c r="Z20" s="12"/>
    </row>
    <row r="21" spans="1:26" ht="15.75" thickBot="1" x14ac:dyDescent="0.3">
      <c r="A21" s="1">
        <v>44666</v>
      </c>
      <c r="B21" s="8">
        <f>Table3[[#This Row],[Rm]]-Table3[[#This Row],[Rf]]/365</f>
        <v>-9.2979179370055471E-3</v>
      </c>
      <c r="C21" s="8">
        <f>Table3[[#This Row],[SSI]]-Table3[[#This Row],[Rf]]/365</f>
        <v>-4.7705759947814737E-2</v>
      </c>
      <c r="D21" s="8">
        <f>Table3[[#This Row],[HPG]]-Table3[[#This Row],[Rf]]/365</f>
        <v>-1.5676912774201423E-2</v>
      </c>
      <c r="E21" s="8">
        <f>Table3[[#This Row],[VHM]]-Table3[[#This Row],[Rf]]/365</f>
        <v>-1.6684222702211107E-2</v>
      </c>
      <c r="F21" s="8">
        <f>Table3[[#This Row],[VNM]]-Table3[[#This Row],[Rf]]/365</f>
        <v>2.5345196502630208E-3</v>
      </c>
      <c r="G21" s="8">
        <f>Table3[[#This Row],[FPT]]-Table3[[#This Row],[Rf]]/365</f>
        <v>-1.3808839258441223E-2</v>
      </c>
      <c r="H21" s="8">
        <f>Table3[[#This Row],[TCB]]-Table3[[#This Row],[Rf]]/365</f>
        <v>-3.6027515711430966E-2</v>
      </c>
      <c r="I21" s="8">
        <f>Table3[[#This Row],[BVH]]-Table3[[#This Row],[Rf]]/365</f>
        <v>6.8713287671232873E-2</v>
      </c>
      <c r="J21" s="8">
        <f>Table3[[#This Row],[POW]]-Table3[[#This Row],[Rf]]/365</f>
        <v>-5.4749091749988987E-2</v>
      </c>
      <c r="K21" s="8">
        <f>Table3[[#This Row],[NVL]]-Table3[[#This Row],[Rf]]/365</f>
        <v>-1.067494762288477E-2</v>
      </c>
      <c r="L21" s="8">
        <f>Table3[[#This Row],[VIC]]-Table3[[#This Row],[Rf]]/365</f>
        <v>-1.2326614409550478E-2</v>
      </c>
      <c r="R21" s="13"/>
      <c r="S21" s="14"/>
      <c r="T21" s="14"/>
      <c r="U21" s="14"/>
      <c r="V21" s="14"/>
      <c r="W21" s="14"/>
      <c r="X21" s="14"/>
      <c r="Y21" s="14"/>
      <c r="Z21" s="15"/>
    </row>
    <row r="22" spans="1:26" x14ac:dyDescent="0.25">
      <c r="A22" s="1">
        <v>44665</v>
      </c>
      <c r="B22" s="8">
        <f>Table3[[#This Row],[Rm]]-Table3[[#This Row],[Rf]]/365</f>
        <v>-3.5241988063312232E-3</v>
      </c>
      <c r="C22" s="8">
        <f>Table3[[#This Row],[SSI]]-Table3[[#This Row],[Rf]]/365</f>
        <v>-1.3011229721681181E-2</v>
      </c>
      <c r="D22" s="8">
        <f>Table3[[#This Row],[HPG]]-Table3[[#This Row],[Rf]]/365</f>
        <v>-6.7224284155655229E-3</v>
      </c>
      <c r="E22" s="8">
        <f>Table3[[#This Row],[VHM]]-Table3[[#This Row],[Rf]]/365</f>
        <v>-1.1029172722673014E-2</v>
      </c>
      <c r="F22" s="8">
        <f>Table3[[#This Row],[VNM]]-Table3[[#This Row],[Rf]]/365</f>
        <v>-1.1743291362055505E-2</v>
      </c>
      <c r="G22" s="8">
        <f>Table3[[#This Row],[FPT]]-Table3[[#This Row],[Rf]]/365</f>
        <v>1.2946885686062148E-2</v>
      </c>
      <c r="H22" s="8">
        <f>Table3[[#This Row],[TCB]]-Table3[[#This Row],[Rf]]/365</f>
        <v>-1.4668593607305937E-2</v>
      </c>
      <c r="I22" s="8">
        <f>Table3[[#This Row],[BVH]]-Table3[[#This Row],[Rf]]/365</f>
        <v>-1.2723490921681924E-2</v>
      </c>
      <c r="J22" s="8">
        <f>Table3[[#This Row],[POW]]-Table3[[#This Row],[Rf]]/365</f>
        <v>-9.6394004013611381E-3</v>
      </c>
      <c r="K22" s="8">
        <f>Table3[[#This Row],[NVL]]-Table3[[#This Row],[Rf]]/365</f>
        <v>-1.7426300736400346E-2</v>
      </c>
      <c r="L22" s="8">
        <f>Table3[[#This Row],[VIC]]-Table3[[#This Row],[Rf]]/365</f>
        <v>-6.1679853347998536E-3</v>
      </c>
      <c r="R22" s="16" t="s">
        <v>11</v>
      </c>
      <c r="S22" s="4"/>
      <c r="T22" s="14"/>
      <c r="U22" s="14"/>
      <c r="V22" s="14"/>
      <c r="W22" s="14"/>
      <c r="X22" s="14"/>
      <c r="Y22" s="14"/>
      <c r="Z22" s="15"/>
    </row>
    <row r="23" spans="1:26" x14ac:dyDescent="0.25">
      <c r="A23" s="1">
        <v>44664</v>
      </c>
      <c r="B23" s="8">
        <f>Table3[[#This Row],[Rm]]-Table3[[#This Row],[Rf]]/365</f>
        <v>1.4997456003652373E-2</v>
      </c>
      <c r="C23" s="8">
        <f>Table3[[#This Row],[SSI]]-Table3[[#This Row],[Rf]]/365</f>
        <v>1.7856720718358785E-2</v>
      </c>
      <c r="D23" s="8">
        <f>Table3[[#This Row],[HPG]]-Table3[[#This Row],[Rf]]/365</f>
        <v>2.1314318865230993E-3</v>
      </c>
      <c r="E23" s="8">
        <f>Table3[[#This Row],[VHM]]-Table3[[#This Row],[Rf]]/365</f>
        <v>1.284E-3</v>
      </c>
      <c r="F23" s="8">
        <f>Table3[[#This Row],[VNM]]-Table3[[#This Row],[Rf]]/365</f>
        <v>5.1224703196347029E-3</v>
      </c>
      <c r="G23" s="8">
        <f>Table3[[#This Row],[FPT]]-Table3[[#This Row],[Rf]]/365</f>
        <v>4.8183718042767672E-2</v>
      </c>
      <c r="H23" s="8">
        <f>Table3[[#This Row],[TCB]]-Table3[[#This Row],[Rf]]/365</f>
        <v>-8.5863013698630135E-5</v>
      </c>
      <c r="I23" s="8">
        <f>Table3[[#This Row],[BVH]]-Table3[[#This Row],[Rf]]/365</f>
        <v>5.4914136986301369E-2</v>
      </c>
      <c r="J23" s="8">
        <f>Table3[[#This Row],[POW]]-Table3[[#This Row],[Rf]]/365</f>
        <v>6.3243933965577799E-3</v>
      </c>
      <c r="K23" s="8">
        <f>Table3[[#This Row],[NVL]]-Table3[[#This Row],[Rf]]/365</f>
        <v>1.756119580983078E-2</v>
      </c>
      <c r="L23" s="8">
        <f>Table3[[#This Row],[VIC]]-Table3[[#This Row],[Rf]]/365</f>
        <v>1.0984247687408381E-2</v>
      </c>
      <c r="R23" s="13" t="s">
        <v>12</v>
      </c>
      <c r="S23" s="14">
        <v>0.68549020168171948</v>
      </c>
      <c r="T23" s="14"/>
      <c r="U23" s="14"/>
      <c r="V23" s="14"/>
      <c r="W23" s="14"/>
      <c r="X23" s="14"/>
      <c r="Y23" s="14"/>
      <c r="Z23" s="15"/>
    </row>
    <row r="24" spans="1:26" x14ac:dyDescent="0.25">
      <c r="A24" s="1">
        <v>44663</v>
      </c>
      <c r="B24" s="8">
        <f>Table3[[#This Row],[Rm]]-Table3[[#This Row],[Rf]]/365</f>
        <v>-1.8136206496219474E-2</v>
      </c>
      <c r="C24" s="8">
        <f>Table3[[#This Row],[SSI]]-Table3[[#This Row],[Rf]]/365</f>
        <v>-2.7993250716788785E-2</v>
      </c>
      <c r="D24" s="8">
        <f>Table3[[#This Row],[HPG]]-Table3[[#This Row],[Rf]]/365</f>
        <v>-2.8103515351913085E-2</v>
      </c>
      <c r="E24" s="8">
        <f>Table3[[#This Row],[VHM]]-Table3[[#This Row],[Rf]]/365</f>
        <v>-2.8048990350765191E-2</v>
      </c>
      <c r="F24" s="8">
        <f>Table3[[#This Row],[VNM]]-Table3[[#This Row],[Rf]]/365</f>
        <v>-6.5545792766130897E-3</v>
      </c>
      <c r="G24" s="8">
        <f>Table3[[#This Row],[FPT]]-Table3[[#This Row],[Rf]]/365</f>
        <v>1.1895292847673759E-2</v>
      </c>
      <c r="H24" s="8">
        <f>Table3[[#This Row],[TCB]]-Table3[[#This Row],[Rf]]/365</f>
        <v>-1.7486478680893425E-2</v>
      </c>
      <c r="I24" s="8">
        <f>Table3[[#This Row],[BVH]]-Table3[[#This Row],[Rf]]/365</f>
        <v>-5.5204384208823211E-2</v>
      </c>
      <c r="J24" s="8">
        <f>Table3[[#This Row],[POW]]-Table3[[#This Row],[Rf]]/365</f>
        <v>-3.7123311009639774E-2</v>
      </c>
      <c r="K24" s="8">
        <f>Table3[[#This Row],[NVL]]-Table3[[#This Row],[Rf]]/365</f>
        <v>-4.77011472201726E-3</v>
      </c>
      <c r="L24" s="8">
        <f>Table3[[#This Row],[VIC]]-Table3[[#This Row],[Rf]]/365</f>
        <v>-4.9822348049160812E-3</v>
      </c>
      <c r="R24" s="13" t="s">
        <v>13</v>
      </c>
      <c r="S24" s="14">
        <v>0.46989681660164451</v>
      </c>
      <c r="T24" s="14"/>
      <c r="U24" s="14"/>
      <c r="V24" s="14"/>
      <c r="W24" s="14"/>
      <c r="X24" s="14"/>
      <c r="Y24" s="14"/>
      <c r="Z24" s="15"/>
    </row>
    <row r="25" spans="1:26" x14ac:dyDescent="0.25">
      <c r="A25" s="1">
        <v>44659</v>
      </c>
      <c r="B25" s="8">
        <f>Table3[[#This Row],[Rm]]-Table3[[#This Row],[Rf]]/365</f>
        <v>-1.3624157797532663E-2</v>
      </c>
      <c r="C25" s="8">
        <f>Table3[[#This Row],[SSI]]-Table3[[#This Row],[Rf]]/365</f>
        <v>-2.3915261704476543E-2</v>
      </c>
      <c r="D25" s="8">
        <f>Table3[[#This Row],[HPG]]-Table3[[#This Row],[Rf]]/365</f>
        <v>-3.3010538969733532E-3</v>
      </c>
      <c r="E25" s="8">
        <f>Table3[[#This Row],[VHM]]-Table3[[#This Row],[Rf]]/365</f>
        <v>1.2546210045662101E-3</v>
      </c>
      <c r="F25" s="8">
        <f>Table3[[#This Row],[VNM]]-Table3[[#This Row],[Rf]]/365</f>
        <v>-1.5365336532588779E-2</v>
      </c>
      <c r="G25" s="8">
        <f>Table3[[#This Row],[FPT]]-Table3[[#This Row],[Rf]]/365</f>
        <v>-4.2444113917469689E-2</v>
      </c>
      <c r="H25" s="8">
        <f>Table3[[#This Row],[TCB]]-Table3[[#This Row],[Rf]]/365</f>
        <v>-9.2065013754202667E-3</v>
      </c>
      <c r="I25" s="8">
        <f>Table3[[#This Row],[BVH]]-Table3[[#This Row],[Rf]]/365</f>
        <v>-1.4053867608270229E-2</v>
      </c>
      <c r="J25" s="8">
        <f>Table3[[#This Row],[POW]]-Table3[[#This Row],[Rf]]/365</f>
        <v>-2.7105739355794151E-2</v>
      </c>
      <c r="K25" s="8">
        <f>Table3[[#This Row],[NVL]]-Table3[[#This Row],[Rf]]/365</f>
        <v>9.3775524466465886E-3</v>
      </c>
      <c r="L25" s="8">
        <f>Table3[[#This Row],[VIC]]-Table3[[#This Row],[Rf]]/365</f>
        <v>2.7594243646075645E-2</v>
      </c>
      <c r="R25" s="13" t="s">
        <v>14</v>
      </c>
      <c r="S25" s="14">
        <v>0.46918906869323546</v>
      </c>
      <c r="T25" s="14"/>
      <c r="U25" s="14"/>
      <c r="V25" s="14"/>
      <c r="W25" s="14"/>
      <c r="X25" s="14"/>
      <c r="Y25" s="14"/>
      <c r="Z25" s="15"/>
    </row>
    <row r="26" spans="1:26" x14ac:dyDescent="0.25">
      <c r="A26" s="1">
        <v>44658</v>
      </c>
      <c r="B26" s="8">
        <f>Table3[[#This Row],[Rm]]-Table3[[#This Row],[Rf]]/365</f>
        <v>-1.3570758849599433E-2</v>
      </c>
      <c r="C26" s="8">
        <f>Table3[[#This Row],[SSI]]-Table3[[#This Row],[Rf]]/365</f>
        <v>-1.2408605688310093E-2</v>
      </c>
      <c r="D26" s="8">
        <f>Table3[[#This Row],[HPG]]-Table3[[#This Row],[Rf]]/365</f>
        <v>-1.4891581938102487E-2</v>
      </c>
      <c r="E26" s="8">
        <f>Table3[[#This Row],[VHM]]-Table3[[#This Row],[Rf]]/365</f>
        <v>-1.7114774986983609E-2</v>
      </c>
      <c r="F26" s="8">
        <f>Table3[[#This Row],[VNM]]-Table3[[#This Row],[Rf]]/365</f>
        <v>-1.0165039506642022E-2</v>
      </c>
      <c r="G26" s="8">
        <f>Table3[[#This Row],[FPT]]-Table3[[#This Row],[Rf]]/365</f>
        <v>2.5781001333494971E-3</v>
      </c>
      <c r="H26" s="8">
        <f>Table3[[#This Row],[TCB]]-Table3[[#This Row],[Rf]]/365</f>
        <v>-1.2100815219480057E-2</v>
      </c>
      <c r="I26" s="8">
        <f>Table3[[#This Row],[BVH]]-Table3[[#This Row],[Rf]]/365</f>
        <v>-1.2346705773594421E-2</v>
      </c>
      <c r="J26" s="8">
        <f>Table3[[#This Row],[POW]]-Table3[[#This Row],[Rf]]/365</f>
        <v>1.5167135315736718E-2</v>
      </c>
      <c r="K26" s="8">
        <f>Table3[[#This Row],[NVL]]-Table3[[#This Row],[Rf]]/365</f>
        <v>-1.9775492499880948E-2</v>
      </c>
      <c r="L26" s="8">
        <f>Table3[[#This Row],[VIC]]-Table3[[#This Row],[Rf]]/365</f>
        <v>-1.2499127371734876E-2</v>
      </c>
      <c r="R26" s="13" t="s">
        <v>15</v>
      </c>
      <c r="S26" s="14">
        <v>1.5668192390089153E-2</v>
      </c>
      <c r="T26" s="14"/>
      <c r="U26" s="14"/>
      <c r="V26" s="14"/>
      <c r="W26" s="14"/>
      <c r="X26" s="14"/>
      <c r="Y26" s="14"/>
      <c r="Z26" s="15"/>
    </row>
    <row r="27" spans="1:26" ht="15.75" thickBot="1" x14ac:dyDescent="0.3">
      <c r="A27" s="1">
        <v>44657</v>
      </c>
      <c r="B27" s="8">
        <f>Table3[[#This Row],[Rm]]-Table3[[#This Row],[Rf]]/365</f>
        <v>1.8102850127598297E-3</v>
      </c>
      <c r="C27" s="8">
        <f>Table3[[#This Row],[SSI]]-Table3[[#This Row],[Rf]]/365</f>
        <v>6.6941734129070162E-3</v>
      </c>
      <c r="D27" s="8">
        <f>Table3[[#This Row],[HPG]]-Table3[[#This Row],[Rf]]/365</f>
        <v>2.4867934448637566E-2</v>
      </c>
      <c r="E27" s="8">
        <f>Table3[[#This Row],[VHM]]-Table3[[#This Row],[Rf]]/365</f>
        <v>-1.3867361399985656E-3</v>
      </c>
      <c r="F27" s="8">
        <f>Table3[[#This Row],[VNM]]-Table3[[#This Row],[Rf]]/365</f>
        <v>-1.3759427656239352E-2</v>
      </c>
      <c r="G27" s="8">
        <f>Table3[[#This Row],[FPT]]-Table3[[#This Row],[Rf]]/365</f>
        <v>3.6619412089983663E-2</v>
      </c>
      <c r="H27" s="8">
        <f>Table3[[#This Row],[TCB]]-Table3[[#This Row],[Rf]]/365</f>
        <v>1.7251420244927596E-2</v>
      </c>
      <c r="I27" s="8">
        <f>Table3[[#This Row],[BVH]]-Table3[[#This Row],[Rf]]/365</f>
        <v>2.1865738051273242E-2</v>
      </c>
      <c r="J27" s="8">
        <f>Table3[[#This Row],[POW]]-Table3[[#This Row],[Rf]]/365</f>
        <v>2.9802683590968121E-3</v>
      </c>
      <c r="K27" s="8">
        <f>Table3[[#This Row],[NVL]]-Table3[[#This Row],[Rf]]/365</f>
        <v>-1.6041347589072337E-2</v>
      </c>
      <c r="L27" s="8">
        <f>Table3[[#This Row],[VIC]]-Table3[[#This Row],[Rf]]/365</f>
        <v>-2.1949038532598747E-2</v>
      </c>
      <c r="R27" s="17" t="s">
        <v>16</v>
      </c>
      <c r="S27" s="5">
        <v>751</v>
      </c>
      <c r="T27" s="14"/>
      <c r="U27" s="14"/>
      <c r="V27" s="14"/>
      <c r="W27" s="14"/>
      <c r="X27" s="14"/>
      <c r="Y27" s="14"/>
      <c r="Z27" s="15"/>
    </row>
    <row r="28" spans="1:26" x14ac:dyDescent="0.25">
      <c r="A28" s="1">
        <v>44656</v>
      </c>
      <c r="B28" s="8">
        <f>Table3[[#This Row],[Rm]]-Table3[[#This Row],[Rf]]/365</f>
        <v>-3.1324318657791682E-3</v>
      </c>
      <c r="C28" s="8">
        <f>Table3[[#This Row],[SSI]]-Table3[[#This Row],[Rf]]/365</f>
        <v>-1.5625089802130898E-2</v>
      </c>
      <c r="D28" s="8">
        <f>Table3[[#This Row],[HPG]]-Table3[[#This Row],[Rf]]/365</f>
        <v>5.3830284578957593E-3</v>
      </c>
      <c r="E28" s="8">
        <f>Table3[[#This Row],[VHM]]-Table3[[#This Row],[Rf]]/365</f>
        <v>1.2410817429397297E-3</v>
      </c>
      <c r="F28" s="8">
        <f>Table3[[#This Row],[VNM]]-Table3[[#This Row],[Rf]]/365</f>
        <v>-2.1967344465553446E-2</v>
      </c>
      <c r="G28" s="8">
        <f>Table3[[#This Row],[FPT]]-Table3[[#This Row],[Rf]]/365</f>
        <v>-2.8142734963466144E-3</v>
      </c>
      <c r="H28" s="8">
        <f>Table3[[#This Row],[TCB]]-Table3[[#This Row],[Rf]]/365</f>
        <v>-1.2154126391590449E-2</v>
      </c>
      <c r="I28" s="8">
        <f>Table3[[#This Row],[BVH]]-Table3[[#This Row],[Rf]]/365</f>
        <v>3.075119841474972E-3</v>
      </c>
      <c r="J28" s="8">
        <f>Table3[[#This Row],[POW]]-Table3[[#This Row],[Rf]]/365</f>
        <v>9.1897250126839157E-3</v>
      </c>
      <c r="K28" s="8">
        <f>Table3[[#This Row],[NVL]]-Table3[[#This Row],[Rf]]/365</f>
        <v>1.3803298123366853E-2</v>
      </c>
      <c r="L28" s="8">
        <f>Table3[[#This Row],[VIC]]-Table3[[#This Row],[Rf]]/365</f>
        <v>-4.9062936177966237E-3</v>
      </c>
      <c r="R28" s="13"/>
      <c r="S28" s="14"/>
      <c r="T28" s="14"/>
      <c r="U28" s="14"/>
      <c r="V28" s="14"/>
      <c r="W28" s="14"/>
      <c r="X28" s="14"/>
      <c r="Y28" s="14"/>
      <c r="Z28" s="15"/>
    </row>
    <row r="29" spans="1:26" ht="15.75" thickBot="1" x14ac:dyDescent="0.3">
      <c r="A29" s="1">
        <v>44655</v>
      </c>
      <c r="B29" s="8">
        <f>Table3[[#This Row],[Rm]]-Table3[[#This Row],[Rf]]/365</f>
        <v>5.3782829669922604E-3</v>
      </c>
      <c r="C29" s="8">
        <f>Table3[[#This Row],[SSI]]-Table3[[#This Row],[Rf]]/365</f>
        <v>4.8882364019542102E-2</v>
      </c>
      <c r="D29" s="8">
        <f>Table3[[#This Row],[HPG]]-Table3[[#This Row],[Rf]]/365</f>
        <v>3.2135907796528879E-3</v>
      </c>
      <c r="E29" s="8">
        <f>Table3[[#This Row],[VHM]]-Table3[[#This Row],[Rf]]/365</f>
        <v>1.2436510264984E-3</v>
      </c>
      <c r="F29" s="8">
        <f>Table3[[#This Row],[VNM]]-Table3[[#This Row],[Rf]]/365</f>
        <v>6.0512661088848278E-3</v>
      </c>
      <c r="G29" s="8">
        <f>Table3[[#This Row],[FPT]]-Table3[[#This Row],[Rf]]/365</f>
        <v>-1.5384000246822164E-2</v>
      </c>
      <c r="H29" s="8">
        <f>Table3[[#This Row],[TCB]]-Table3[[#This Row],[Rf]]/365</f>
        <v>-1.2991150140254364E-2</v>
      </c>
      <c r="I29" s="8">
        <f>Table3[[#This Row],[BVH]]-Table3[[#This Row],[Rf]]/365</f>
        <v>3.0858892009852641E-3</v>
      </c>
      <c r="J29" s="8">
        <f>Table3[[#This Row],[POW]]-Table3[[#This Row],[Rf]]/365</f>
        <v>1.2431315068493152E-2</v>
      </c>
      <c r="K29" s="8">
        <f>Table3[[#This Row],[NVL]]-Table3[[#This Row],[Rf]]/365</f>
        <v>4.7146811436531891E-2</v>
      </c>
      <c r="L29" s="8">
        <f>Table3[[#This Row],[VIC]]-Table3[[#This Row],[Rf]]/365</f>
        <v>7.2394758480303001E-3</v>
      </c>
      <c r="R29" s="13" t="s">
        <v>17</v>
      </c>
      <c r="S29" s="14"/>
      <c r="T29" s="14"/>
      <c r="U29" s="14"/>
      <c r="V29" s="14"/>
      <c r="W29" s="14"/>
      <c r="X29" s="14"/>
      <c r="Y29" s="14"/>
      <c r="Z29" s="15"/>
    </row>
    <row r="30" spans="1:26" x14ac:dyDescent="0.25">
      <c r="A30" s="1">
        <v>44652</v>
      </c>
      <c r="B30" s="8">
        <f>Table3[[#This Row],[Rm]]-Table3[[#This Row],[Rf]]/365</f>
        <v>1.6210003729104663E-2</v>
      </c>
      <c r="C30" s="8">
        <f>Table3[[#This Row],[SSI]]-Table3[[#This Row],[Rf]]/365</f>
        <v>2.1360050880626223E-2</v>
      </c>
      <c r="D30" s="8">
        <f>Table3[[#This Row],[HPG]]-Table3[[#This Row],[Rf]]/365</f>
        <v>1.3235248853385171E-2</v>
      </c>
      <c r="E30" s="8">
        <f>Table3[[#This Row],[VHM]]-Table3[[#This Row],[Rf]]/365</f>
        <v>5.2085243069360607E-3</v>
      </c>
      <c r="F30" s="8">
        <f>Table3[[#This Row],[VNM]]-Table3[[#This Row],[Rf]]/365</f>
        <v>9.8202309971722225E-3</v>
      </c>
      <c r="G30" s="8">
        <f>Table3[[#This Row],[FPT]]-Table3[[#This Row],[Rf]]/365</f>
        <v>3.731465702214825E-2</v>
      </c>
      <c r="H30" s="8">
        <f>Table3[[#This Row],[TCB]]-Table3[[#This Row],[Rf]]/365</f>
        <v>1.5067705486363573E-2</v>
      </c>
      <c r="I30" s="8">
        <f>Table3[[#This Row],[BVH]]-Table3[[#This Row],[Rf]]/365</f>
        <v>3.0825788395144226E-2</v>
      </c>
      <c r="J30" s="8">
        <f>Table3[[#This Row],[POW]]-Table3[[#This Row],[Rf]]/365</f>
        <v>9.3952018495311353E-3</v>
      </c>
      <c r="K30" s="8">
        <f>Table3[[#This Row],[NVL]]-Table3[[#This Row],[Rf]]/365</f>
        <v>3.1142465719220837E-2</v>
      </c>
      <c r="L30" s="8">
        <f>Table3[[#This Row],[VIC]]-Table3[[#This Row],[Rf]]/365</f>
        <v>1.1015223294419327E-2</v>
      </c>
      <c r="R30" s="18"/>
      <c r="S30" s="6" t="s">
        <v>18</v>
      </c>
      <c r="T30" s="6" t="s">
        <v>19</v>
      </c>
      <c r="U30" s="6" t="s">
        <v>20</v>
      </c>
      <c r="V30" s="6" t="s">
        <v>21</v>
      </c>
      <c r="W30" s="6" t="s">
        <v>22</v>
      </c>
      <c r="X30" s="14"/>
      <c r="Y30" s="14"/>
      <c r="Z30" s="15"/>
    </row>
    <row r="31" spans="1:26" x14ac:dyDescent="0.25">
      <c r="A31" s="1">
        <v>44651</v>
      </c>
      <c r="B31" s="8">
        <f>Table3[[#This Row],[Rm]]-Table3[[#This Row],[Rf]]/365</f>
        <v>1.0323767218410698E-3</v>
      </c>
      <c r="C31" s="8">
        <f>Table3[[#This Row],[SSI]]-Table3[[#This Row],[Rf]]/365</f>
        <v>-7.1601163897794615E-3</v>
      </c>
      <c r="D31" s="8">
        <f>Table3[[#This Row],[HPG]]-Table3[[#This Row],[Rf]]/365</f>
        <v>-8.8591265994279692E-3</v>
      </c>
      <c r="E31" s="8">
        <f>Table3[[#This Row],[VHM]]-Table3[[#This Row],[Rf]]/365</f>
        <v>-6.7917808219178087E-5</v>
      </c>
      <c r="F31" s="8">
        <f>Table3[[#This Row],[VNM]]-Table3[[#This Row],[Rf]]/365</f>
        <v>6.1611872218027539E-2</v>
      </c>
      <c r="G31" s="8">
        <f>Table3[[#This Row],[FPT]]-Table3[[#This Row],[Rf]]/365</f>
        <v>9.366044455931765E-3</v>
      </c>
      <c r="H31" s="8">
        <f>Table3[[#This Row],[TCB]]-Table3[[#This Row],[Rf]]/365</f>
        <v>8.0704341755041178E-3</v>
      </c>
      <c r="I31" s="8">
        <f>Table3[[#This Row],[BVH]]-Table3[[#This Row],[Rf]]/365</f>
        <v>-3.3094088941186916E-3</v>
      </c>
      <c r="J31" s="8">
        <f>Table3[[#This Row],[POW]]-Table3[[#This Row],[Rf]]/365</f>
        <v>-6.337510284708206E-3</v>
      </c>
      <c r="K31" s="8">
        <f>Table3[[#This Row],[NVL]]-Table3[[#This Row],[Rf]]/365</f>
        <v>1.182082191780822E-3</v>
      </c>
      <c r="L31" s="8">
        <f>Table3[[#This Row],[VIC]]-Table3[[#This Row],[Rf]]/365</f>
        <v>1.1651278144688615E-3</v>
      </c>
      <c r="R31" s="13" t="s">
        <v>23</v>
      </c>
      <c r="S31" s="14">
        <v>1</v>
      </c>
      <c r="T31" s="14">
        <v>0.16299027762249657</v>
      </c>
      <c r="U31" s="14">
        <v>0.16299027762249657</v>
      </c>
      <c r="V31" s="14">
        <v>663.93246948330545</v>
      </c>
      <c r="W31" s="14">
        <v>2.5169661981637577E-105</v>
      </c>
      <c r="X31" s="14"/>
      <c r="Y31" s="14"/>
      <c r="Z31" s="15"/>
    </row>
    <row r="32" spans="1:26" x14ac:dyDescent="0.25">
      <c r="A32" s="1">
        <v>44650</v>
      </c>
      <c r="B32" s="8">
        <f>Table3[[#This Row],[Rm]]-Table3[[#This Row],[Rf]]/365</f>
        <v>-4.9090002619436805E-3</v>
      </c>
      <c r="C32" s="8">
        <f>Table3[[#This Row],[SSI]]-Table3[[#This Row],[Rf]]/365</f>
        <v>-8.2747689540541847E-3</v>
      </c>
      <c r="D32" s="8">
        <f>Table3[[#This Row],[HPG]]-Table3[[#This Row],[Rf]]/365</f>
        <v>-7.7020261424239249E-3</v>
      </c>
      <c r="E32" s="8">
        <f>Table3[[#This Row],[VHM]]-Table3[[#This Row],[Rf]]/365</f>
        <v>-9.2187651535500046E-3</v>
      </c>
      <c r="F32" s="8">
        <f>Table3[[#This Row],[VNM]]-Table3[[#This Row],[Rf]]/365</f>
        <v>9.2030848226435646E-3</v>
      </c>
      <c r="G32" s="8">
        <f>Table3[[#This Row],[FPT]]-Table3[[#This Row],[Rf]]/365</f>
        <v>1.0417738955561069E-2</v>
      </c>
      <c r="H32" s="8">
        <f>Table3[[#This Row],[TCB]]-Table3[[#This Row],[Rf]]/365</f>
        <v>5.0440360814634289E-3</v>
      </c>
      <c r="I32" s="8">
        <f>Table3[[#This Row],[BVH]]-Table3[[#This Row],[Rf]]/365</f>
        <v>4.8175551291776359E-3</v>
      </c>
      <c r="J32" s="8">
        <f>Table3[[#This Row],[POW]]-Table3[[#This Row],[Rf]]/365</f>
        <v>-1.8529976817702846E-2</v>
      </c>
      <c r="K32" s="8">
        <f>Table3[[#This Row],[NVL]]-Table3[[#This Row],[Rf]]/365</f>
        <v>-3.0371468659194687E-2</v>
      </c>
      <c r="L32" s="8">
        <f>Table3[[#This Row],[VIC]]-Table3[[#This Row],[Rf]]/365</f>
        <v>3.644432930964329E-3</v>
      </c>
      <c r="R32" s="13" t="s">
        <v>24</v>
      </c>
      <c r="S32" s="14">
        <v>749</v>
      </c>
      <c r="T32" s="14">
        <v>0.18387369732686287</v>
      </c>
      <c r="U32" s="14">
        <v>2.4549225277284762E-4</v>
      </c>
      <c r="V32" s="14"/>
      <c r="W32" s="14"/>
      <c r="X32" s="14"/>
      <c r="Y32" s="14"/>
      <c r="Z32" s="15"/>
    </row>
    <row r="33" spans="1:26" ht="15.75" thickBot="1" x14ac:dyDescent="0.3">
      <c r="A33" s="1">
        <v>44649</v>
      </c>
      <c r="B33" s="8">
        <f>Table3[[#This Row],[Rm]]-Table3[[#This Row],[Rf]]/365</f>
        <v>9.7616816965102431E-3</v>
      </c>
      <c r="C33" s="8">
        <f>Table3[[#This Row],[SSI]]-Table3[[#This Row],[Rf]]/365</f>
        <v>9.398907676096295E-3</v>
      </c>
      <c r="D33" s="8">
        <f>Table3[[#This Row],[HPG]]-Table3[[#This Row],[Rf]]/365</f>
        <v>-1.1578725639418629E-3</v>
      </c>
      <c r="E33" s="8">
        <f>Table3[[#This Row],[VHM]]-Table3[[#This Row],[Rf]]/365</f>
        <v>2.129326780913364E-2</v>
      </c>
      <c r="F33" s="8">
        <f>Table3[[#This Row],[VNM]]-Table3[[#This Row],[Rf]]/365</f>
        <v>2.8541806278227763E-2</v>
      </c>
      <c r="G33" s="8">
        <f>Table3[[#This Row],[FPT]]-Table3[[#This Row],[Rf]]/365</f>
        <v>6.9248475500258325E-2</v>
      </c>
      <c r="H33" s="8">
        <f>Table3[[#This Row],[TCB]]-Table3[[#This Row],[Rf]]/365</f>
        <v>1.9806323826633732E-3</v>
      </c>
      <c r="I33" s="8">
        <f>Table3[[#This Row],[BVH]]-Table3[[#This Row],[Rf]]/365</f>
        <v>4.9504101627444091E-2</v>
      </c>
      <c r="J33" s="8">
        <f>Table3[[#This Row],[POW]]-Table3[[#This Row],[Rf]]/365</f>
        <v>1.2392511244825672E-2</v>
      </c>
      <c r="K33" s="8">
        <f>Table3[[#This Row],[NVL]]-Table3[[#This Row],[Rf]]/365</f>
        <v>-6.8547945205479444E-5</v>
      </c>
      <c r="L33" s="8">
        <f>Table3[[#This Row],[VIC]]-Table3[[#This Row],[Rf]]/365</f>
        <v>3.658160129328682E-3</v>
      </c>
      <c r="R33" s="17" t="s">
        <v>25</v>
      </c>
      <c r="S33" s="5">
        <v>750</v>
      </c>
      <c r="T33" s="5">
        <v>0.34686397494935944</v>
      </c>
      <c r="U33" s="5"/>
      <c r="V33" s="5"/>
      <c r="W33" s="5"/>
      <c r="X33" s="14"/>
      <c r="Y33" s="14"/>
      <c r="Z33" s="15"/>
    </row>
    <row r="34" spans="1:26" ht="15.75" thickBot="1" x14ac:dyDescent="0.3">
      <c r="A34" s="1">
        <v>44648</v>
      </c>
      <c r="B34" s="8">
        <f>Table3[[#This Row],[Rm]]-Table3[[#This Row],[Rf]]/365</f>
        <v>-1.0292570588853652E-2</v>
      </c>
      <c r="C34" s="8">
        <f>Table3[[#This Row],[SSI]]-Table3[[#This Row],[Rf]]/365</f>
        <v>-2.7686965367214714E-2</v>
      </c>
      <c r="D34" s="8">
        <f>Table3[[#This Row],[HPG]]-Table3[[#This Row],[Rf]]/365</f>
        <v>-1.0844875767595656E-2</v>
      </c>
      <c r="E34" s="8">
        <f>Table3[[#This Row],[VHM]]-Table3[[#This Row],[Rf]]/365</f>
        <v>-1.3244244265165052E-2</v>
      </c>
      <c r="F34" s="8">
        <f>Table3[[#This Row],[VNM]]-Table3[[#This Row],[Rf]]/365</f>
        <v>-2.4005183911396093E-2</v>
      </c>
      <c r="G34" s="8">
        <f>Table3[[#This Row],[FPT]]-Table3[[#This Row],[Rf]]/365</f>
        <v>2.5009356207325976E-2</v>
      </c>
      <c r="H34" s="8">
        <f>Table3[[#This Row],[TCB]]-Table3[[#This Row],[Rf]]/365</f>
        <v>-9.2060695361935903E-3</v>
      </c>
      <c r="I34" s="8">
        <f>Table3[[#This Row],[BVH]]-Table3[[#This Row],[Rf]]/365</f>
        <v>-6.9013698630136989E-5</v>
      </c>
      <c r="J34" s="8">
        <f>Table3[[#This Row],[POW]]-Table3[[#This Row],[Rf]]/365</f>
        <v>-3.320154381911207E-2</v>
      </c>
      <c r="K34" s="8">
        <f>Table3[[#This Row],[NVL]]-Table3[[#This Row],[Rf]]/365</f>
        <v>-1.3226908435472242E-2</v>
      </c>
      <c r="L34" s="8">
        <f>Table3[[#This Row],[VIC]]-Table3[[#This Row],[Rf]]/365</f>
        <v>-6.2418532048029761E-3</v>
      </c>
      <c r="R34" s="13"/>
      <c r="S34" s="14"/>
      <c r="T34" s="14"/>
      <c r="U34" s="14"/>
      <c r="V34" s="14"/>
      <c r="W34" s="14"/>
      <c r="X34" s="14"/>
      <c r="Y34" s="14"/>
      <c r="Z34" s="15"/>
    </row>
    <row r="35" spans="1:26" x14ac:dyDescent="0.25">
      <c r="A35" s="1">
        <v>44645</v>
      </c>
      <c r="B35" s="8">
        <f>Table3[[#This Row],[Rm]]-Table3[[#This Row],[Rf]]/365</f>
        <v>9.188444568302578E-5</v>
      </c>
      <c r="C35" s="8">
        <f>Table3[[#This Row],[SSI]]-Table3[[#This Row],[Rf]]/365</f>
        <v>-8.0591689497716886E-3</v>
      </c>
      <c r="D35" s="8">
        <f>Table3[[#This Row],[HPG]]-Table3[[#This Row],[Rf]]/365</f>
        <v>-6.8301369863013692E-5</v>
      </c>
      <c r="E35" s="8">
        <f>Table3[[#This Row],[VHM]]-Table3[[#This Row],[Rf]]/365</f>
        <v>2.5737065561607644E-3</v>
      </c>
      <c r="F35" s="8">
        <f>Table3[[#This Row],[VNM]]-Table3[[#This Row],[Rf]]/365</f>
        <v>-5.359306660868304E-3</v>
      </c>
      <c r="G35" s="8">
        <f>Table3[[#This Row],[FPT]]-Table3[[#This Row],[Rf]]/365</f>
        <v>-3.1933013698630139E-3</v>
      </c>
      <c r="H35" s="8">
        <f>Table3[[#This Row],[TCB]]-Table3[[#This Row],[Rf]]/365</f>
        <v>-1.0825001528244741E-3</v>
      </c>
      <c r="I35" s="8">
        <f>Table3[[#This Row],[BVH]]-Table3[[#This Row],[Rf]]/365</f>
        <v>-5.1703421861895443E-3</v>
      </c>
      <c r="J35" s="8">
        <f>Table3[[#This Row],[POW]]-Table3[[#This Row],[Rf]]/365</f>
        <v>-1.1973063274624917E-2</v>
      </c>
      <c r="K35" s="8">
        <f>Table3[[#This Row],[NVL]]-Table3[[#This Row],[Rf]]/365</f>
        <v>9.5935343789292568E-3</v>
      </c>
      <c r="L35" s="8">
        <f>Table3[[#This Row],[VIC]]-Table3[[#This Row],[Rf]]/365</f>
        <v>-6.8301369863013692E-5</v>
      </c>
      <c r="R35" s="18"/>
      <c r="S35" s="6" t="s">
        <v>26</v>
      </c>
      <c r="T35" s="6" t="s">
        <v>15</v>
      </c>
      <c r="U35" s="6" t="s">
        <v>27</v>
      </c>
      <c r="V35" s="6" t="s">
        <v>28</v>
      </c>
      <c r="W35" s="6" t="s">
        <v>29</v>
      </c>
      <c r="X35" s="6" t="s">
        <v>30</v>
      </c>
      <c r="Y35" s="6" t="s">
        <v>31</v>
      </c>
      <c r="Z35" s="19" t="s">
        <v>32</v>
      </c>
    </row>
    <row r="36" spans="1:26" x14ac:dyDescent="0.25">
      <c r="A36" s="1">
        <v>44644</v>
      </c>
      <c r="B36" s="8">
        <f>Table3[[#This Row],[Rm]]-Table3[[#This Row],[Rf]]/365</f>
        <v>-2.7845579296297291E-3</v>
      </c>
      <c r="C36" s="8">
        <f>Table3[[#This Row],[SSI]]-Table3[[#This Row],[Rf]]/365</f>
        <v>-9.1185682762040549E-3</v>
      </c>
      <c r="D36" s="8">
        <f>Table3[[#This Row],[HPG]]-Table3[[#This Row],[Rf]]/365</f>
        <v>-8.6158030675564934E-3</v>
      </c>
      <c r="E36" s="8">
        <f>Table3[[#This Row],[VHM]]-Table3[[#This Row],[Rf]]/365</f>
        <v>-1.9498846334019448E-2</v>
      </c>
      <c r="F36" s="8">
        <f>Table3[[#This Row],[VNM]]-Table3[[#This Row],[Rf]]/365</f>
        <v>-6.6390967544507047E-3</v>
      </c>
      <c r="G36" s="8">
        <f>Table3[[#This Row],[FPT]]-Table3[[#This Row],[Rf]]/365</f>
        <v>-5.2501416708070131E-3</v>
      </c>
      <c r="H36" s="8">
        <f>Table3[[#This Row],[TCB]]-Table3[[#This Row],[Rf]]/365</f>
        <v>-6.1171816173221389E-3</v>
      </c>
      <c r="I36" s="8">
        <f>Table3[[#This Row],[BVH]]-Table3[[#This Row],[Rf]]/365</f>
        <v>-3.4586250290225213E-3</v>
      </c>
      <c r="J36" s="8">
        <f>Table3[[#This Row],[POW]]-Table3[[#This Row],[Rf]]/365</f>
        <v>-5.9859542838615548E-3</v>
      </c>
      <c r="K36" s="8">
        <f>Table3[[#This Row],[NVL]]-Table3[[#This Row],[Rf]]/365</f>
        <v>-1.2001968744891621E-2</v>
      </c>
      <c r="L36" s="8">
        <f>Table3[[#This Row],[VIC]]-Table3[[#This Row],[Rf]]/365</f>
        <v>-4.9827994345528594E-3</v>
      </c>
      <c r="R36" s="13" t="s">
        <v>33</v>
      </c>
      <c r="S36" s="14">
        <v>1.0416132807083004E-3</v>
      </c>
      <c r="T36" s="14">
        <v>5.7184839094704136E-4</v>
      </c>
      <c r="U36" s="14">
        <v>1.8214850250488224</v>
      </c>
      <c r="V36" s="14">
        <v>6.8931915805019228E-2</v>
      </c>
      <c r="W36" s="14">
        <v>-8.1003038284777756E-5</v>
      </c>
      <c r="X36" s="14">
        <v>2.1642295997013786E-3</v>
      </c>
      <c r="Y36" s="14">
        <v>-8.1003038284777756E-5</v>
      </c>
      <c r="Z36" s="15">
        <v>2.1642295997013786E-3</v>
      </c>
    </row>
    <row r="37" spans="1:26" ht="15.75" thickBot="1" x14ac:dyDescent="0.3">
      <c r="A37" s="1">
        <v>44643</v>
      </c>
      <c r="B37" s="8">
        <f>Table3[[#This Row],[Rm]]-Table3[[#This Row],[Rf]]/365</f>
        <v>-1.0267649632515466E-3</v>
      </c>
      <c r="C37" s="8">
        <f>Table3[[#This Row],[SSI]]-Table3[[#This Row],[Rf]]/365</f>
        <v>-3.4513652298806194E-3</v>
      </c>
      <c r="D37" s="8">
        <f>Table3[[#This Row],[HPG]]-Table3[[#This Row],[Rf]]/365</f>
        <v>-2.201374244238689E-3</v>
      </c>
      <c r="E37" s="8">
        <f>Table3[[#This Row],[VHM]]-Table3[[#This Row],[Rf]]/365</f>
        <v>-1.0325588338602037E-2</v>
      </c>
      <c r="F37" s="8">
        <f>Table3[[#This Row],[VNM]]-Table3[[#This Row],[Rf]]/365</f>
        <v>-1.0472299018472665E-2</v>
      </c>
      <c r="G37" s="8">
        <f>Table3[[#This Row],[FPT]]-Table3[[#This Row],[Rf]]/365</f>
        <v>9.681663161484682E-4</v>
      </c>
      <c r="H37" s="8">
        <f>Table3[[#This Row],[TCB]]-Table3[[#This Row],[Rf]]/365</f>
        <v>-6.0812021302879731E-3</v>
      </c>
      <c r="I37" s="8">
        <f>Table3[[#This Row],[BVH]]-Table3[[#This Row],[Rf]]/365</f>
        <v>8.4778304648167671E-3</v>
      </c>
      <c r="J37" s="8">
        <f>Table3[[#This Row],[POW]]-Table3[[#This Row],[Rf]]/365</f>
        <v>2.4173246160232462E-2</v>
      </c>
      <c r="K37" s="8">
        <f>Table3[[#This Row],[NVL]]-Table3[[#This Row],[Rf]]/365</f>
        <v>-3.6363600084700211E-3</v>
      </c>
      <c r="L37" s="8">
        <f>Table3[[#This Row],[VIC]]-Table3[[#This Row],[Rf]]/365</f>
        <v>-9.801538179515382E-3</v>
      </c>
      <c r="R37" s="17" t="s">
        <v>34</v>
      </c>
      <c r="S37" s="5">
        <v>1.1589684949105377</v>
      </c>
      <c r="T37" s="5">
        <v>4.4978987627916966E-2</v>
      </c>
      <c r="U37" s="5">
        <v>25.76688707398128</v>
      </c>
      <c r="V37" s="5">
        <v>2.5169661981651196E-105</v>
      </c>
      <c r="W37" s="5">
        <v>1.0706686127699869</v>
      </c>
      <c r="X37" s="5">
        <v>1.2472683770510884</v>
      </c>
      <c r="Y37" s="5">
        <v>1.0706686127699869</v>
      </c>
      <c r="Z37" s="20">
        <v>1.2472683770510884</v>
      </c>
    </row>
    <row r="38" spans="1:26" ht="15.75" thickBot="1" x14ac:dyDescent="0.3">
      <c r="A38" s="1">
        <v>44642</v>
      </c>
      <c r="B38" s="8">
        <f>Table3[[#This Row],[Rm]]-Table3[[#This Row],[Rf]]/365</f>
        <v>5.8370178120218863E-3</v>
      </c>
      <c r="C38" s="8">
        <f>Table3[[#This Row],[SSI]]-Table3[[#This Row],[Rf]]/365</f>
        <v>1.0591339249822196E-3</v>
      </c>
      <c r="D38" s="8">
        <f>Table3[[#This Row],[HPG]]-Table3[[#This Row],[Rf]]/365</f>
        <v>9.9770161254952427E-4</v>
      </c>
      <c r="E38" s="8">
        <f>Table3[[#This Row],[VHM]]-Table3[[#This Row],[Rf]]/365</f>
        <v>6.3820786566504643E-3</v>
      </c>
      <c r="F38" s="8">
        <f>Table3[[#This Row],[VNM]]-Table3[[#This Row],[Rf]]/365</f>
        <v>-9.0901528032763732E-3</v>
      </c>
      <c r="G38" s="8">
        <f>Table3[[#This Row],[FPT]]-Table3[[#This Row],[Rf]]/365</f>
        <v>1.1472963130129799E-2</v>
      </c>
      <c r="H38" s="8">
        <f>Table3[[#This Row],[TCB]]-Table3[[#This Row],[Rf]]/365</f>
        <v>9.0305668656592373E-3</v>
      </c>
      <c r="I38" s="8">
        <f>Table3[[#This Row],[BVH]]-Table3[[#This Row],[Rf]]/365</f>
        <v>-6.9534246575342462E-5</v>
      </c>
      <c r="J38" s="8">
        <f>Table3[[#This Row],[POW]]-Table3[[#This Row],[Rf]]/365</f>
        <v>1.8448984271943174E-2</v>
      </c>
      <c r="K38" s="8">
        <f>Table3[[#This Row],[NVL]]-Table3[[#This Row],[Rf]]/365</f>
        <v>2.0561533714589707E-2</v>
      </c>
      <c r="L38" s="8">
        <f>Table3[[#This Row],[VIC]]-Table3[[#This Row],[Rf]]/365</f>
        <v>1.4745280568239472E-2</v>
      </c>
    </row>
    <row r="39" spans="1:26" x14ac:dyDescent="0.25">
      <c r="A39" s="1">
        <v>44641</v>
      </c>
      <c r="B39" s="8">
        <f>Table3[[#This Row],[Rm]]-Table3[[#This Row],[Rf]]/365</f>
        <v>1.752714942239364E-2</v>
      </c>
      <c r="C39" s="8">
        <f>Table3[[#This Row],[SSI]]-Table3[[#This Row],[Rf]]/365</f>
        <v>1.1346867579908675E-2</v>
      </c>
      <c r="D39" s="8">
        <f>Table3[[#This Row],[HPG]]-Table3[[#This Row],[Rf]]/365</f>
        <v>7.4582241861835324E-3</v>
      </c>
      <c r="E39" s="8">
        <f>Table3[[#This Row],[VHM]]-Table3[[#This Row],[Rf]]/365</f>
        <v>3.8805337103823126E-2</v>
      </c>
      <c r="F39" s="8">
        <f>Table3[[#This Row],[VNM]]-Table3[[#This Row],[Rf]]/365</f>
        <v>2.0983974044700794E-2</v>
      </c>
      <c r="G39" s="8">
        <f>Table3[[#This Row],[FPT]]-Table3[[#This Row],[Rf]]/365</f>
        <v>2.0343918874148334E-3</v>
      </c>
      <c r="H39" s="8">
        <f>Table3[[#This Row],[TCB]]-Table3[[#This Row],[Rf]]/365</f>
        <v>5.0126432787615544E-3</v>
      </c>
      <c r="I39" s="8">
        <f>Table3[[#This Row],[BVH]]-Table3[[#This Row],[Rf]]/365</f>
        <v>4.2712091128855025E-2</v>
      </c>
      <c r="J39" s="8">
        <f>Table3[[#This Row],[POW]]-Table3[[#This Row],[Rf]]/365</f>
        <v>6.1425225899770265E-3</v>
      </c>
      <c r="K39" s="8">
        <f>Table3[[#This Row],[NVL]]-Table3[[#This Row],[Rf]]/365</f>
        <v>6.8673236110370808E-2</v>
      </c>
      <c r="L39" s="8">
        <f>Table3[[#This Row],[VIC]]-Table3[[#This Row],[Rf]]/365</f>
        <v>2.7850124191641751E-2</v>
      </c>
      <c r="R39" s="10" t="s">
        <v>36</v>
      </c>
      <c r="S39" s="11"/>
      <c r="T39" s="11"/>
      <c r="U39" s="11"/>
      <c r="V39" s="11"/>
      <c r="W39" s="11"/>
      <c r="X39" s="11"/>
      <c r="Y39" s="11"/>
      <c r="Z39" s="12"/>
    </row>
    <row r="40" spans="1:26" ht="15.75" thickBot="1" x14ac:dyDescent="0.3">
      <c r="A40" s="1">
        <v>44638</v>
      </c>
      <c r="B40" s="8">
        <f>Table3[[#This Row],[Rm]]-Table3[[#This Row],[Rf]]/365</f>
        <v>5.2435646157748574E-3</v>
      </c>
      <c r="C40" s="8">
        <f>Table3[[#This Row],[SSI]]-Table3[[#This Row],[Rf]]/365</f>
        <v>-6.6630136986301362E-5</v>
      </c>
      <c r="D40" s="8">
        <f>Table3[[#This Row],[HPG]]-Table3[[#This Row],[Rf]]/365</f>
        <v>1.1902901963122513E-2</v>
      </c>
      <c r="E40" s="8">
        <f>Table3[[#This Row],[VHM]]-Table3[[#This Row],[Rf]]/365</f>
        <v>8.041477971121808E-3</v>
      </c>
      <c r="F40" s="8">
        <f>Table3[[#This Row],[VNM]]-Table3[[#This Row],[Rf]]/365</f>
        <v>-5.3022322312271395E-3</v>
      </c>
      <c r="G40" s="8">
        <f>Table3[[#This Row],[FPT]]-Table3[[#This Row],[Rf]]/365</f>
        <v>3.3629022036926741E-2</v>
      </c>
      <c r="H40" s="8">
        <f>Table3[[#This Row],[TCB]]-Table3[[#This Row],[Rf]]/365</f>
        <v>4.0150025160749234E-3</v>
      </c>
      <c r="I40" s="8">
        <f>Table3[[#This Row],[BVH]]-Table3[[#This Row],[Rf]]/365</f>
        <v>-1.8459895675912836E-3</v>
      </c>
      <c r="J40" s="8">
        <f>Table3[[#This Row],[POW]]-Table3[[#This Row],[Rf]]/365</f>
        <v>-1.2336568787293049E-2</v>
      </c>
      <c r="K40" s="8">
        <f>Table3[[#This Row],[NVL]]-Table3[[#This Row],[Rf]]/365</f>
        <v>6.4607850066168314E-3</v>
      </c>
      <c r="L40" s="8">
        <f>Table3[[#This Row],[VIC]]-Table3[[#This Row],[Rf]]/365</f>
        <v>5.0354106793402287E-3</v>
      </c>
      <c r="R40" s="13"/>
      <c r="S40" s="14"/>
      <c r="T40" s="14"/>
      <c r="U40" s="14"/>
      <c r="V40" s="14"/>
      <c r="W40" s="14"/>
      <c r="X40" s="14"/>
      <c r="Y40" s="14"/>
      <c r="Z40" s="15"/>
    </row>
    <row r="41" spans="1:26" x14ac:dyDescent="0.25">
      <c r="A41" s="1">
        <v>44637</v>
      </c>
      <c r="B41" s="8">
        <f>Table3[[#This Row],[Rm]]-Table3[[#This Row],[Rf]]/365</f>
        <v>1.3108238498263684E-3</v>
      </c>
      <c r="C41" s="8">
        <f>Table3[[#This Row],[SSI]]-Table3[[#This Row],[Rf]]/365</f>
        <v>-6.6520547945205478E-5</v>
      </c>
      <c r="D41" s="8">
        <f>Table3[[#This Row],[HPG]]-Table3[[#This Row],[Rf]]/365</f>
        <v>-5.4777759592006163E-3</v>
      </c>
      <c r="E41" s="8">
        <f>Table3[[#This Row],[VHM]]-Table3[[#This Row],[Rf]]/365</f>
        <v>-2.7619383377026178E-3</v>
      </c>
      <c r="F41" s="8">
        <f>Table3[[#This Row],[VNM]]-Table3[[#This Row],[Rf]]/365</f>
        <v>-1.1709470095163835E-2</v>
      </c>
      <c r="G41" s="8">
        <f>Table3[[#This Row],[FPT]]-Table3[[#This Row],[Rf]]/365</f>
        <v>4.3002916791290303E-3</v>
      </c>
      <c r="H41" s="8">
        <f>Table3[[#This Row],[TCB]]-Table3[[#This Row],[Rf]]/365</f>
        <v>-1.0858885397902617E-3</v>
      </c>
      <c r="I41" s="8">
        <f>Table3[[#This Row],[BVH]]-Table3[[#This Row],[Rf]]/365</f>
        <v>-6.6520547945205478E-5</v>
      </c>
      <c r="J41" s="8">
        <f>Table3[[#This Row],[POW]]-Table3[[#This Row],[Rf]]/365</f>
        <v>-6.6520547945205478E-5</v>
      </c>
      <c r="K41" s="8">
        <f>Table3[[#This Row],[NVL]]-Table3[[#This Row],[Rf]]/365</f>
        <v>-1.0402437860606704E-2</v>
      </c>
      <c r="L41" s="8">
        <f>Table3[[#This Row],[VIC]]-Table3[[#This Row],[Rf]]/365</f>
        <v>3.7747086453966639E-3</v>
      </c>
      <c r="R41" s="16" t="s">
        <v>11</v>
      </c>
      <c r="S41" s="4"/>
      <c r="T41" s="14"/>
      <c r="U41" s="14"/>
      <c r="V41" s="14"/>
      <c r="W41" s="14"/>
      <c r="X41" s="14"/>
      <c r="Y41" s="14"/>
      <c r="Z41" s="15"/>
    </row>
    <row r="42" spans="1:26" x14ac:dyDescent="0.25">
      <c r="A42" s="1">
        <v>44636</v>
      </c>
      <c r="B42" s="8">
        <f>Table3[[#This Row],[Rm]]-Table3[[#This Row],[Rf]]/365</f>
        <v>4.4700638464754087E-3</v>
      </c>
      <c r="C42" s="8">
        <f>Table3[[#This Row],[SSI]]-Table3[[#This Row],[Rf]]/365</f>
        <v>1.1481152330032586E-2</v>
      </c>
      <c r="D42" s="8">
        <f>Table3[[#This Row],[HPG]]-Table3[[#This Row],[Rf]]/365</f>
        <v>1.0172318378129683E-3</v>
      </c>
      <c r="E42" s="8">
        <f>Table3[[#This Row],[VHM]]-Table3[[#This Row],[Rf]]/365</f>
        <v>-4.0930374184058108E-3</v>
      </c>
      <c r="F42" s="8">
        <f>Table3[[#This Row],[VNM]]-Table3[[#This Row],[Rf]]/365</f>
        <v>1.229145006742849E-3</v>
      </c>
      <c r="G42" s="8">
        <f>Table3[[#This Row],[FPT]]-Table3[[#This Row],[Rf]]/365</f>
        <v>6.5272148125846757E-3</v>
      </c>
      <c r="H42" s="8">
        <f>Table3[[#This Row],[TCB]]-Table3[[#This Row],[Rf]]/365</f>
        <v>9.193067478437341E-3</v>
      </c>
      <c r="I42" s="8">
        <f>Table3[[#This Row],[BVH]]-Table3[[#This Row],[Rf]]/365</f>
        <v>1.9897510578524725E-2</v>
      </c>
      <c r="J42" s="8">
        <f>Table3[[#This Row],[POW]]-Table3[[#This Row],[Rf]]/365</f>
        <v>-6.163752756431674E-3</v>
      </c>
      <c r="K42" s="8">
        <f>Table3[[#This Row],[NVL]]-Table3[[#This Row],[Rf]]/365</f>
        <v>1.0377672448943095E-2</v>
      </c>
      <c r="L42" s="8">
        <f>Table3[[#This Row],[VIC]]-Table3[[#This Row],[Rf]]/365</f>
        <v>-2.6204701971692997E-3</v>
      </c>
      <c r="R42" s="13" t="s">
        <v>12</v>
      </c>
      <c r="S42" s="14">
        <v>0.72710015415637619</v>
      </c>
      <c r="T42" s="14"/>
      <c r="U42" s="14"/>
      <c r="V42" s="14"/>
      <c r="W42" s="14"/>
      <c r="X42" s="14"/>
      <c r="Y42" s="14"/>
      <c r="Z42" s="15"/>
    </row>
    <row r="43" spans="1:26" x14ac:dyDescent="0.25">
      <c r="A43" s="1">
        <v>44635</v>
      </c>
      <c r="B43" s="8">
        <f>Table3[[#This Row],[Rm]]-Table3[[#This Row],[Rf]]/365</f>
        <v>4.4218785474953006E-3</v>
      </c>
      <c r="C43" s="8">
        <f>Table3[[#This Row],[SSI]]-Table3[[#This Row],[Rf]]/365</f>
        <v>2.2492257737189241E-3</v>
      </c>
      <c r="D43" s="8">
        <f>Table3[[#This Row],[HPG]]-Table3[[#This Row],[Rf]]/365</f>
        <v>7.5763323562840221E-3</v>
      </c>
      <c r="E43" s="8">
        <f>Table3[[#This Row],[VHM]]-Table3[[#This Row],[Rf]]/365</f>
        <v>-6.5589041095890415E-5</v>
      </c>
      <c r="F43" s="8">
        <f>Table3[[#This Row],[VNM]]-Table3[[#This Row],[Rf]]/365</f>
        <v>-6.5589041095890415E-5</v>
      </c>
      <c r="G43" s="8">
        <f>Table3[[#This Row],[FPT]]-Table3[[#This Row],[Rf]]/365</f>
        <v>-8.7801859909869585E-3</v>
      </c>
      <c r="H43" s="8">
        <f>Table3[[#This Row],[TCB]]-Table3[[#This Row],[Rf]]/365</f>
        <v>1.9962666290072022E-3</v>
      </c>
      <c r="I43" s="8">
        <f>Table3[[#This Row],[BVH]]-Table3[[#This Row],[Rf]]/365</f>
        <v>-6.5589041095890415E-5</v>
      </c>
      <c r="J43" s="8">
        <f>Table3[[#This Row],[POW]]-Table3[[#This Row],[Rf]]/365</f>
        <v>4.785773364261018E-2</v>
      </c>
      <c r="K43" s="8">
        <f>Table3[[#This Row],[NVL]]-Table3[[#This Row],[Rf]]/365</f>
        <v>1.2416005013877697E-3</v>
      </c>
      <c r="L43" s="8">
        <f>Table3[[#This Row],[VIC]]-Table3[[#This Row],[Rf]]/365</f>
        <v>-6.5589041095890415E-5</v>
      </c>
      <c r="R43" s="13" t="s">
        <v>13</v>
      </c>
      <c r="S43" s="14">
        <v>0.528674634174226</v>
      </c>
      <c r="T43" s="14"/>
      <c r="U43" s="14"/>
      <c r="V43" s="14"/>
      <c r="W43" s="14"/>
      <c r="X43" s="14"/>
      <c r="Y43" s="14"/>
      <c r="Z43" s="15"/>
    </row>
    <row r="44" spans="1:26" x14ac:dyDescent="0.25">
      <c r="A44" s="1">
        <v>44634</v>
      </c>
      <c r="B44" s="8">
        <f>Table3[[#This Row],[Rm]]-Table3[[#This Row],[Rf]]/365</f>
        <v>-1.390027207605038E-2</v>
      </c>
      <c r="C44" s="8">
        <f>Table3[[#This Row],[SSI]]-Table3[[#This Row],[Rf]]/365</f>
        <v>-4.0064986301369863E-2</v>
      </c>
      <c r="D44" s="8">
        <f>Table3[[#This Row],[HPG]]-Table3[[#This Row],[Rf]]/365</f>
        <v>-3.7880112351790028E-2</v>
      </c>
      <c r="E44" s="8">
        <f>Table3[[#This Row],[VHM]]-Table3[[#This Row],[Rf]]/365</f>
        <v>-6.7316529680365297E-3</v>
      </c>
      <c r="F44" s="8">
        <f>Table3[[#This Row],[VNM]]-Table3[[#This Row],[Rf]]/365</f>
        <v>-1.0321396557780119E-2</v>
      </c>
      <c r="G44" s="8">
        <f>Table3[[#This Row],[FPT]]-Table3[[#This Row],[Rf]]/365</f>
        <v>-1.5086445528837674E-2</v>
      </c>
      <c r="H44" s="8">
        <f>Table3[[#This Row],[TCB]]-Table3[[#This Row],[Rf]]/365</f>
        <v>-8.2449454015743624E-3</v>
      </c>
      <c r="I44" s="8">
        <f>Table3[[#This Row],[BVH]]-Table3[[#This Row],[Rf]]/365</f>
        <v>-3.3398319634703195E-2</v>
      </c>
      <c r="J44" s="8">
        <f>Table3[[#This Row],[POW]]-Table3[[#This Row],[Rf]]/365</f>
        <v>-3.1024738623351287E-2</v>
      </c>
      <c r="K44" s="8">
        <f>Table3[[#This Row],[NVL]]-Table3[[#This Row],[Rf]]/365</f>
        <v>-9.1323438143232297E-3</v>
      </c>
      <c r="L44" s="8">
        <f>Table3[[#This Row],[VIC]]-Table3[[#This Row],[Rf]]/365</f>
        <v>-8.9257457950407491E-3</v>
      </c>
      <c r="R44" s="13" t="s">
        <v>14</v>
      </c>
      <c r="S44" s="14">
        <v>0.52804536132265623</v>
      </c>
      <c r="T44" s="14"/>
      <c r="U44" s="14"/>
      <c r="V44" s="14"/>
      <c r="W44" s="14"/>
      <c r="X44" s="14"/>
      <c r="Y44" s="14"/>
      <c r="Z44" s="15"/>
    </row>
    <row r="45" spans="1:26" x14ac:dyDescent="0.25">
      <c r="A45" s="1">
        <v>44631</v>
      </c>
      <c r="B45" s="8">
        <f>Table3[[#This Row],[Rm]]-Table3[[#This Row],[Rf]]/365</f>
        <v>-8.5430651500877208E-3</v>
      </c>
      <c r="C45" s="8">
        <f>Table3[[#This Row],[SSI]]-Table3[[#This Row],[Rf]]/365</f>
        <v>-3.4399585866306072E-2</v>
      </c>
      <c r="D45" s="8">
        <f>Table3[[#This Row],[HPG]]-Table3[[#This Row],[Rf]]/365</f>
        <v>-3.1600935854735987E-2</v>
      </c>
      <c r="E45" s="8">
        <f>Table3[[#This Row],[VHM]]-Table3[[#This Row],[Rf]]/365</f>
        <v>-2.7243963858933256E-3</v>
      </c>
      <c r="F45" s="8">
        <f>Table3[[#This Row],[VNM]]-Table3[[#This Row],[Rf]]/365</f>
        <v>1.1608329833164543E-2</v>
      </c>
      <c r="G45" s="8">
        <f>Table3[[#This Row],[FPT]]-Table3[[#This Row],[Rf]]/365</f>
        <v>-1.4863976251846274E-2</v>
      </c>
      <c r="H45" s="8">
        <f>Table3[[#This Row],[TCB]]-Table3[[#This Row],[Rf]]/365</f>
        <v>-7.1714209025797926E-3</v>
      </c>
      <c r="I45" s="8">
        <f>Table3[[#This Row],[BVH]]-Table3[[#This Row],[Rf]]/365</f>
        <v>-7.0334630327907972E-3</v>
      </c>
      <c r="J45" s="8">
        <f>Table3[[#This Row],[POW]]-Table3[[#This Row],[Rf]]/365</f>
        <v>-2.7173255652747978E-2</v>
      </c>
      <c r="K45" s="8">
        <f>Table3[[#This Row],[NVL]]-Table3[[#This Row],[Rf]]/365</f>
        <v>2.5325806795943782E-3</v>
      </c>
      <c r="L45" s="8">
        <f>Table3[[#This Row],[VIC]]-Table3[[#This Row],[Rf]]/365</f>
        <v>-1.3290444209687756E-3</v>
      </c>
      <c r="R45" s="13" t="s">
        <v>15</v>
      </c>
      <c r="S45" s="14">
        <v>1.3391522442296697E-2</v>
      </c>
      <c r="T45" s="14"/>
      <c r="U45" s="14"/>
      <c r="V45" s="14"/>
      <c r="W45" s="14"/>
      <c r="X45" s="14"/>
      <c r="Y45" s="14"/>
      <c r="Z45" s="15"/>
    </row>
    <row r="46" spans="1:26" ht="15.75" thickBot="1" x14ac:dyDescent="0.3">
      <c r="A46" s="1">
        <v>44630</v>
      </c>
      <c r="B46" s="8">
        <f>Table3[[#This Row],[Rm]]-Table3[[#This Row],[Rf]]/365</f>
        <v>3.5589685022784641E-3</v>
      </c>
      <c r="C46" s="8">
        <f>Table3[[#This Row],[SSI]]-Table3[[#This Row],[Rf]]/365</f>
        <v>-6.4465753424657542E-5</v>
      </c>
      <c r="D46" s="8">
        <f>Table3[[#This Row],[HPG]]-Table3[[#This Row],[Rf]]/365</f>
        <v>-1.410659213256207E-2</v>
      </c>
      <c r="E46" s="8">
        <f>Table3[[#This Row],[VHM]]-Table3[[#This Row],[Rf]]/365</f>
        <v>1.6151750462791558E-2</v>
      </c>
      <c r="F46" s="8">
        <f>Table3[[#This Row],[VNM]]-Table3[[#This Row],[Rf]]/365</f>
        <v>2.656669270196815E-2</v>
      </c>
      <c r="G46" s="8">
        <f>Table3[[#This Row],[FPT]]-Table3[[#This Row],[Rf]]/365</f>
        <v>-9.4885495230581651E-3</v>
      </c>
      <c r="H46" s="8">
        <f>Table3[[#This Row],[TCB]]-Table3[[#This Row],[Rf]]/365</f>
        <v>2.9905240632759535E-3</v>
      </c>
      <c r="I46" s="8">
        <f>Table3[[#This Row],[BVH]]-Table3[[#This Row],[Rf]]/365</f>
        <v>1.7666030700476051E-2</v>
      </c>
      <c r="J46" s="8">
        <f>Table3[[#This Row],[POW]]-Table3[[#This Row],[Rf]]/365</f>
        <v>-9.0196896340216728E-3</v>
      </c>
      <c r="K46" s="8">
        <f>Table3[[#This Row],[NVL]]-Table3[[#This Row],[Rf]]/365</f>
        <v>6.4714819589936435E-3</v>
      </c>
      <c r="L46" s="8">
        <f>Table3[[#This Row],[VIC]]-Table3[[#This Row],[Rf]]/365</f>
        <v>1.4038098349139445E-2</v>
      </c>
      <c r="R46" s="17" t="s">
        <v>16</v>
      </c>
      <c r="S46" s="5">
        <v>751</v>
      </c>
      <c r="T46" s="14"/>
      <c r="U46" s="14"/>
      <c r="V46" s="14"/>
      <c r="W46" s="14"/>
      <c r="X46" s="14"/>
      <c r="Y46" s="14"/>
      <c r="Z46" s="15"/>
    </row>
    <row r="47" spans="1:26" x14ac:dyDescent="0.25">
      <c r="A47" s="1">
        <v>44629</v>
      </c>
      <c r="B47" s="8">
        <f>Table3[[#This Row],[Rm]]-Table3[[#This Row],[Rf]]/365</f>
        <v>-4.536924078390168E-5</v>
      </c>
      <c r="C47" s="8">
        <f>Table3[[#This Row],[SSI]]-Table3[[#This Row],[Rf]]/365</f>
        <v>-8.5763643252696007E-3</v>
      </c>
      <c r="D47" s="8">
        <f>Table3[[#This Row],[HPG]]-Table3[[#This Row],[Rf]]/365</f>
        <v>8.0232527390334783E-3</v>
      </c>
      <c r="E47" s="8">
        <f>Table3[[#This Row],[VHM]]-Table3[[#This Row],[Rf]]/365</f>
        <v>-8.1086214697565096E-3</v>
      </c>
      <c r="F47" s="8">
        <f>Table3[[#This Row],[VNM]]-Table3[[#This Row],[Rf]]/365</f>
        <v>-1.3206330495202779E-2</v>
      </c>
      <c r="G47" s="8">
        <f>Table3[[#This Row],[FPT]]-Table3[[#This Row],[Rf]]/365</f>
        <v>7.3182402173284783E-3</v>
      </c>
      <c r="H47" s="8">
        <f>Table3[[#This Row],[TCB]]-Table3[[#This Row],[Rf]]/365</f>
        <v>1.9750902991333523E-3</v>
      </c>
      <c r="I47" s="8">
        <f>Table3[[#This Row],[BVH]]-Table3[[#This Row],[Rf]]/365</f>
        <v>-3.4312301369863012E-2</v>
      </c>
      <c r="J47" s="8">
        <f>Table3[[#This Row],[POW]]-Table3[[#This Row],[Rf]]/365</f>
        <v>-2.622851672507168E-2</v>
      </c>
      <c r="K47" s="8">
        <f>Table3[[#This Row],[NVL]]-Table3[[#This Row],[Rf]]/365</f>
        <v>6.5132213410237921E-3</v>
      </c>
      <c r="L47" s="8">
        <f>Table3[[#This Row],[VIC]]-Table3[[#This Row],[Rf]]/365</f>
        <v>1.2179710200995303E-3</v>
      </c>
      <c r="R47" s="13"/>
      <c r="S47" s="14"/>
      <c r="T47" s="14"/>
      <c r="U47" s="14"/>
      <c r="V47" s="14"/>
      <c r="W47" s="14"/>
      <c r="X47" s="14"/>
      <c r="Y47" s="14"/>
      <c r="Z47" s="15"/>
    </row>
    <row r="48" spans="1:26" ht="15.75" thickBot="1" x14ac:dyDescent="0.3">
      <c r="A48" s="1">
        <v>44628</v>
      </c>
      <c r="B48" s="8">
        <f>Table3[[#This Row],[Rm]]-Table3[[#This Row],[Rf]]/365</f>
        <v>-1.6969052923472481E-2</v>
      </c>
      <c r="C48" s="8">
        <f>Table3[[#This Row],[SSI]]-Table3[[#This Row],[Rf]]/365</f>
        <v>4.2084905748741366E-3</v>
      </c>
      <c r="D48" s="8">
        <f>Table3[[#This Row],[HPG]]-Table3[[#This Row],[Rf]]/365</f>
        <v>-3.2354641878669273E-2</v>
      </c>
      <c r="E48" s="8">
        <f>Table3[[#This Row],[VHM]]-Table3[[#This Row],[Rf]]/365</f>
        <v>-2.1062389026714125E-2</v>
      </c>
      <c r="F48" s="8">
        <f>Table3[[#This Row],[VNM]]-Table3[[#This Row],[Rf]]/365</f>
        <v>-9.1795970319634712E-3</v>
      </c>
      <c r="G48" s="8">
        <f>Table3[[#This Row],[FPT]]-Table3[[#This Row],[Rf]]/365</f>
        <v>1.0595967111604404E-2</v>
      </c>
      <c r="H48" s="8">
        <f>Table3[[#This Row],[TCB]]-Table3[[#This Row],[Rf]]/365</f>
        <v>-5.1411558306098323E-3</v>
      </c>
      <c r="I48" s="8">
        <f>Table3[[#This Row],[BVH]]-Table3[[#This Row],[Rf]]/365</f>
        <v>-8.5539780449798829E-3</v>
      </c>
      <c r="J48" s="8">
        <f>Table3[[#This Row],[POW]]-Table3[[#This Row],[Rf]]/365</f>
        <v>8.7326402603141451E-3</v>
      </c>
      <c r="K48" s="8">
        <f>Table3[[#This Row],[NVL]]-Table3[[#This Row],[Rf]]/365</f>
        <v>-6.5013698630136987E-5</v>
      </c>
      <c r="L48" s="8">
        <f>Table3[[#This Row],[VIC]]-Table3[[#This Row],[Rf]]/365</f>
        <v>-7.7083258005409654E-3</v>
      </c>
      <c r="R48" s="13" t="s">
        <v>17</v>
      </c>
      <c r="S48" s="14"/>
      <c r="T48" s="14"/>
      <c r="U48" s="14"/>
      <c r="V48" s="14"/>
      <c r="W48" s="14"/>
      <c r="X48" s="14"/>
      <c r="Y48" s="14"/>
      <c r="Z48" s="15"/>
    </row>
    <row r="49" spans="1:26" x14ac:dyDescent="0.25">
      <c r="A49" s="1">
        <v>44627</v>
      </c>
      <c r="B49" s="8">
        <f>Table3[[#This Row],[Rm]]-Table3[[#This Row],[Rf]]/365</f>
        <v>-4.2371851846256811E-3</v>
      </c>
      <c r="C49" s="8">
        <f>Table3[[#This Row],[SSI]]-Table3[[#This Row],[Rf]]/365</f>
        <v>4.2265030278088069E-3</v>
      </c>
      <c r="D49" s="8">
        <f>Table3[[#This Row],[HPG]]-Table3[[#This Row],[Rf]]/365</f>
        <v>2.6039075204929304E-2</v>
      </c>
      <c r="E49" s="8">
        <f>Table3[[#This Row],[VHM]]-Table3[[#This Row],[Rf]]/365</f>
        <v>-2.1888192273198867E-2</v>
      </c>
      <c r="F49" s="8">
        <f>Table3[[#This Row],[VNM]]-Table3[[#This Row],[Rf]]/365</f>
        <v>-1.4186009988218123E-2</v>
      </c>
      <c r="G49" s="8">
        <f>Table3[[#This Row],[FPT]]-Table3[[#This Row],[Rf]]/365</f>
        <v>3.1432136839791959E-3</v>
      </c>
      <c r="H49" s="8">
        <f>Table3[[#This Row],[TCB]]-Table3[[#This Row],[Rf]]/365</f>
        <v>-1.4079356479767439E-2</v>
      </c>
      <c r="I49" s="8">
        <f>Table3[[#This Row],[BVH]]-Table3[[#This Row],[Rf]]/365</f>
        <v>-1.3465677474128634E-2</v>
      </c>
      <c r="J49" s="8">
        <f>Table3[[#This Row],[POW]]-Table3[[#This Row],[Rf]]/365</f>
        <v>-1.4516209517776546E-2</v>
      </c>
      <c r="K49" s="8">
        <f>Table3[[#This Row],[NVL]]-Table3[[#This Row],[Rf]]/365</f>
        <v>-1.3052355452766413E-2</v>
      </c>
      <c r="L49" s="8">
        <f>Table3[[#This Row],[VIC]]-Table3[[#This Row],[Rf]]/365</f>
        <v>-6.3944563898040577E-3</v>
      </c>
      <c r="R49" s="18"/>
      <c r="S49" s="6" t="s">
        <v>18</v>
      </c>
      <c r="T49" s="6" t="s">
        <v>19</v>
      </c>
      <c r="U49" s="6" t="s">
        <v>20</v>
      </c>
      <c r="V49" s="6" t="s">
        <v>21</v>
      </c>
      <c r="W49" s="6" t="s">
        <v>22</v>
      </c>
      <c r="X49" s="14"/>
      <c r="Y49" s="14"/>
      <c r="Z49" s="15"/>
    </row>
    <row r="50" spans="1:26" x14ac:dyDescent="0.25">
      <c r="A50" s="1">
        <v>44624</v>
      </c>
      <c r="B50" s="8">
        <f>Table3[[#This Row],[Rm]]-Table3[[#This Row],[Rf]]/365</f>
        <v>1.5502252764751912E-4</v>
      </c>
      <c r="C50" s="8">
        <f>Table3[[#This Row],[SSI]]-Table3[[#This Row],[Rf]]/365</f>
        <v>2.4111577600481712E-2</v>
      </c>
      <c r="D50" s="8">
        <f>Table3[[#This Row],[HPG]]-Table3[[#This Row],[Rf]]/365</f>
        <v>-6.0522705274382747E-3</v>
      </c>
      <c r="E50" s="8">
        <f>Table3[[#This Row],[VHM]]-Table3[[#This Row],[Rf]]/365</f>
        <v>-1.3462978573937478E-3</v>
      </c>
      <c r="F50" s="8">
        <f>Table3[[#This Row],[VNM]]-Table3[[#This Row],[Rf]]/365</f>
        <v>-6.4417975957506294E-3</v>
      </c>
      <c r="G50" s="8">
        <f>Table3[[#This Row],[FPT]]-Table3[[#This Row],[Rf]]/365</f>
        <v>1.0064172362207035E-3</v>
      </c>
      <c r="H50" s="8">
        <f>Table3[[#This Row],[TCB]]-Table3[[#This Row],[Rf]]/365</f>
        <v>5.9780494971650869E-3</v>
      </c>
      <c r="I50" s="8">
        <f>Table3[[#This Row],[BVH]]-Table3[[#This Row],[Rf]]/365</f>
        <v>1.1800160204318552E-2</v>
      </c>
      <c r="J50" s="8">
        <f>Table3[[#This Row],[POW]]-Table3[[#This Row],[Rf]]/365</f>
        <v>5.749706913029627E-3</v>
      </c>
      <c r="K50" s="8">
        <f>Table3[[#This Row],[NVL]]-Table3[[#This Row],[Rf]]/365</f>
        <v>-1.2884759395855285E-2</v>
      </c>
      <c r="L50" s="8">
        <f>Table3[[#This Row],[VIC]]-Table3[[#This Row],[Rf]]/365</f>
        <v>-6.4246575342465762E-5</v>
      </c>
      <c r="R50" s="13" t="s">
        <v>23</v>
      </c>
      <c r="S50" s="14">
        <v>1</v>
      </c>
      <c r="T50" s="14">
        <v>0.15066396232205714</v>
      </c>
      <c r="U50" s="14">
        <v>0.15066396232205714</v>
      </c>
      <c r="V50" s="14">
        <v>840.13577394191987</v>
      </c>
      <c r="W50" s="14">
        <v>1.8242757781175635E-124</v>
      </c>
      <c r="X50" s="14"/>
      <c r="Y50" s="14"/>
      <c r="Z50" s="15"/>
    </row>
    <row r="51" spans="1:26" x14ac:dyDescent="0.25">
      <c r="A51" s="1">
        <v>44623</v>
      </c>
      <c r="B51" s="8">
        <f>Table3[[#This Row],[Rm]]-Table3[[#This Row],[Rf]]/365</f>
        <v>1.3047088888020038E-2</v>
      </c>
      <c r="C51" s="8">
        <f>Table3[[#This Row],[SSI]]-Table3[[#This Row],[Rf]]/365</f>
        <v>1.5558835616438357E-2</v>
      </c>
      <c r="D51" s="8">
        <f>Table3[[#This Row],[HPG]]-Table3[[#This Row],[Rf]]/365</f>
        <v>6.8164112801939417E-2</v>
      </c>
      <c r="E51" s="8">
        <f>Table3[[#This Row],[VHM]]-Table3[[#This Row],[Rf]]/365</f>
        <v>6.3854485196641626E-3</v>
      </c>
      <c r="F51" s="8">
        <f>Table3[[#This Row],[VNM]]-Table3[[#This Row],[Rf]]/365</f>
        <v>-1.3400497338801152E-3</v>
      </c>
      <c r="G51" s="8">
        <f>Table3[[#This Row],[FPT]]-Table3[[#This Row],[Rf]]/365</f>
        <v>3.1561771846445861E-3</v>
      </c>
      <c r="H51" s="8">
        <f>Table3[[#This Row],[TCB]]-Table3[[#This Row],[Rf]]/365</f>
        <v>9.0801770798529906E-3</v>
      </c>
      <c r="I51" s="8">
        <f>Table3[[#This Row],[BVH]]-Table3[[#This Row],[Rf]]/365</f>
        <v>-6.6164383561643844E-5</v>
      </c>
      <c r="J51" s="8">
        <f>Table3[[#This Row],[POW]]-Table3[[#This Row],[Rf]]/365</f>
        <v>-1.4392811948031558E-2</v>
      </c>
      <c r="K51" s="8">
        <f>Table3[[#This Row],[NVL]]-Table3[[#This Row],[Rf]]/365</f>
        <v>2.0876243993401707E-2</v>
      </c>
      <c r="L51" s="8">
        <f>Table3[[#This Row],[VIC]]-Table3[[#This Row],[Rf]]/365</f>
        <v>1.201262739378787E-3</v>
      </c>
      <c r="R51" s="13" t="s">
        <v>24</v>
      </c>
      <c r="S51" s="14">
        <v>749</v>
      </c>
      <c r="T51" s="14">
        <v>0.13432032211857953</v>
      </c>
      <c r="U51" s="14">
        <v>1.793328733225361E-4</v>
      </c>
      <c r="V51" s="14"/>
      <c r="W51" s="14"/>
      <c r="X51" s="14"/>
      <c r="Y51" s="14"/>
      <c r="Z51" s="15"/>
    </row>
    <row r="52" spans="1:26" ht="15.75" thickBot="1" x14ac:dyDescent="0.3">
      <c r="A52" s="1">
        <v>44622</v>
      </c>
      <c r="B52" s="8">
        <f>Table3[[#This Row],[Rm]]-Table3[[#This Row],[Rf]]/365</f>
        <v>-8.9117162671301358E-3</v>
      </c>
      <c r="C52" s="8">
        <f>Table3[[#This Row],[SSI]]-Table3[[#This Row],[Rf]]/365</f>
        <v>-2.6151477069684334E-2</v>
      </c>
      <c r="D52" s="8">
        <f>Table3[[#This Row],[HPG]]-Table3[[#This Row],[Rf]]/365</f>
        <v>-6.4520547945205484E-5</v>
      </c>
      <c r="E52" s="8">
        <f>Table3[[#This Row],[VHM]]-Table3[[#This Row],[Rf]]/365</f>
        <v>-6.4747769582016159E-3</v>
      </c>
      <c r="F52" s="8">
        <f>Table3[[#This Row],[VNM]]-Table3[[#This Row],[Rf]]/365</f>
        <v>-8.9029043863290431E-3</v>
      </c>
      <c r="G52" s="8">
        <f>Table3[[#This Row],[FPT]]-Table3[[#This Row],[Rf]]/365</f>
        <v>-3.2765119826347129E-3</v>
      </c>
      <c r="H52" s="8">
        <f>Table3[[#This Row],[TCB]]-Table3[[#This Row],[Rf]]/365</f>
        <v>-2.1933307824287155E-2</v>
      </c>
      <c r="I52" s="8">
        <f>Table3[[#This Row],[BVH]]-Table3[[#This Row],[Rf]]/365</f>
        <v>-1.3442446969349887E-2</v>
      </c>
      <c r="J52" s="8">
        <f>Table3[[#This Row],[POW]]-Table3[[#This Row],[Rf]]/365</f>
        <v>-6.4520547945205484E-5</v>
      </c>
      <c r="K52" s="8">
        <f>Table3[[#This Row],[NVL]]-Table3[[#This Row],[Rf]]/365</f>
        <v>1.3198078921550817E-2</v>
      </c>
      <c r="L52" s="8">
        <f>Table3[[#This Row],[VIC]]-Table3[[#This Row],[Rf]]/365</f>
        <v>-3.8523993358239935E-3</v>
      </c>
      <c r="R52" s="17" t="s">
        <v>25</v>
      </c>
      <c r="S52" s="5">
        <v>750</v>
      </c>
      <c r="T52" s="5">
        <v>0.28498428444063667</v>
      </c>
      <c r="U52" s="5"/>
      <c r="V52" s="5"/>
      <c r="W52" s="5"/>
      <c r="X52" s="14"/>
      <c r="Y52" s="14"/>
      <c r="Z52" s="15"/>
    </row>
    <row r="53" spans="1:26" ht="15.75" thickBot="1" x14ac:dyDescent="0.3">
      <c r="A53" s="1">
        <v>44621</v>
      </c>
      <c r="B53" s="8">
        <f>Table3[[#This Row],[Rm]]-Table3[[#This Row],[Rf]]/365</f>
        <v>5.7403421150438371E-3</v>
      </c>
      <c r="C53" s="8">
        <f>Table3[[#This Row],[SSI]]-Table3[[#This Row],[Rf]]/365</f>
        <v>6.5000308743742687E-3</v>
      </c>
      <c r="D53" s="8">
        <f>Table3[[#This Row],[HPG]]-Table3[[#This Row],[Rf]]/365</f>
        <v>-6.4204527513350368E-3</v>
      </c>
      <c r="E53" s="8">
        <f>Table3[[#This Row],[VHM]]-Table3[[#This Row],[Rf]]/365</f>
        <v>6.3870923552806005E-3</v>
      </c>
      <c r="F53" s="8">
        <f>Table3[[#This Row],[VNM]]-Table3[[#This Row],[Rf]]/365</f>
        <v>1.0139561084707855E-2</v>
      </c>
      <c r="G53" s="8">
        <f>Table3[[#This Row],[FPT]]-Table3[[#This Row],[Rf]]/365</f>
        <v>1.0072908132552232E-3</v>
      </c>
      <c r="H53" s="8">
        <f>Table3[[#This Row],[TCB]]-Table3[[#This Row],[Rf]]/365</f>
        <v>-2.0486475320721895E-3</v>
      </c>
      <c r="I53" s="8">
        <f>Table3[[#This Row],[BVH]]-Table3[[#This Row],[Rf]]/365</f>
        <v>1.1779811093340751E-2</v>
      </c>
      <c r="J53" s="8">
        <f>Table3[[#This Row],[POW]]-Table3[[#This Row],[Rf]]/365</f>
        <v>5.6991682128617101E-3</v>
      </c>
      <c r="K53" s="8">
        <f>Table3[[#This Row],[NVL]]-Table3[[#This Row],[Rf]]/365</f>
        <v>1.2635007003947679E-3</v>
      </c>
      <c r="L53" s="8">
        <f>Table3[[#This Row],[VIC]]-Table3[[#This Row],[Rf]]/365</f>
        <v>2.8506908023483365E-2</v>
      </c>
      <c r="R53" s="13"/>
      <c r="S53" s="14"/>
      <c r="T53" s="14"/>
      <c r="U53" s="14"/>
      <c r="V53" s="14"/>
      <c r="W53" s="14"/>
      <c r="X53" s="14"/>
      <c r="Y53" s="14"/>
      <c r="Z53" s="15"/>
    </row>
    <row r="54" spans="1:26" x14ac:dyDescent="0.25">
      <c r="A54" s="1">
        <v>44620</v>
      </c>
      <c r="B54" s="8">
        <f>Table3[[#This Row],[Rm]]-Table3[[#This Row],[Rf]]/365</f>
        <v>-5.9084343893933498E-3</v>
      </c>
      <c r="C54" s="8">
        <f>Table3[[#This Row],[SSI]]-Table3[[#This Row],[Rf]]/365</f>
        <v>-6.4109589041095881E-5</v>
      </c>
      <c r="D54" s="8">
        <f>Table3[[#This Row],[HPG]]-Table3[[#This Row],[Rf]]/365</f>
        <v>2.8258330498104871E-2</v>
      </c>
      <c r="E54" s="8">
        <f>Table3[[#This Row],[VHM]]-Table3[[#This Row],[Rf]]/365</f>
        <v>-1.0281223254430623E-2</v>
      </c>
      <c r="F54" s="8">
        <f>Table3[[#This Row],[VNM]]-Table3[[#This Row],[Rf]]/365</f>
        <v>-6.4012452037432504E-3</v>
      </c>
      <c r="G54" s="8">
        <f>Table3[[#This Row],[FPT]]-Table3[[#This Row],[Rf]]/365</f>
        <v>1.0770126597307767E-2</v>
      </c>
      <c r="H54" s="8">
        <f>Table3[[#This Row],[TCB]]-Table3[[#This Row],[Rf]]/365</f>
        <v>-5.9812693523547053E-3</v>
      </c>
      <c r="I54" s="8">
        <f>Table3[[#This Row],[BVH]]-Table3[[#This Row],[Rf]]/365</f>
        <v>1.6308056651961921E-3</v>
      </c>
      <c r="J54" s="8">
        <f>Table3[[#This Row],[POW]]-Table3[[#This Row],[Rf]]/365</f>
        <v>-2.8075314070833815E-2</v>
      </c>
      <c r="K54" s="8">
        <f>Table3[[#This Row],[NVL]]-Table3[[#This Row],[Rf]]/365</f>
        <v>-1.3170269484191815E-2</v>
      </c>
      <c r="L54" s="8">
        <f>Table3[[#This Row],[VIC]]-Table3[[#This Row],[Rf]]/365</f>
        <v>-2.6612782155412778E-2</v>
      </c>
      <c r="R54" s="18"/>
      <c r="S54" s="6" t="s">
        <v>26</v>
      </c>
      <c r="T54" s="6" t="s">
        <v>15</v>
      </c>
      <c r="U54" s="6" t="s">
        <v>27</v>
      </c>
      <c r="V54" s="6" t="s">
        <v>28</v>
      </c>
      <c r="W54" s="6" t="s">
        <v>29</v>
      </c>
      <c r="X54" s="6" t="s">
        <v>30</v>
      </c>
      <c r="Y54" s="6" t="s">
        <v>31</v>
      </c>
      <c r="Z54" s="19" t="s">
        <v>32</v>
      </c>
    </row>
    <row r="55" spans="1:26" x14ac:dyDescent="0.25">
      <c r="A55" s="1">
        <v>44617</v>
      </c>
      <c r="B55" s="8">
        <f>Table3[[#This Row],[Rm]]-Table3[[#This Row],[Rf]]/365</f>
        <v>2.6400369597720575E-3</v>
      </c>
      <c r="C55" s="8">
        <f>Table3[[#This Row],[SSI]]-Table3[[#This Row],[Rf]]/365</f>
        <v>2.4601101787579089E-2</v>
      </c>
      <c r="D55" s="8">
        <f>Table3[[#This Row],[HPG]]-Table3[[#This Row],[Rf]]/365</f>
        <v>-2.2364883859440142E-3</v>
      </c>
      <c r="E55" s="8">
        <f>Table3[[#This Row],[VHM]]-Table3[[#This Row],[Rf]]/365</f>
        <v>-3.8793692355955241E-3</v>
      </c>
      <c r="F55" s="8">
        <f>Table3[[#This Row],[VNM]]-Table3[[#This Row],[Rf]]/365</f>
        <v>3.7542185506640176E-3</v>
      </c>
      <c r="G55" s="8">
        <f>Table3[[#This Row],[FPT]]-Table3[[#This Row],[Rf]]/365</f>
        <v>3.1982942227516378E-3</v>
      </c>
      <c r="H55" s="8">
        <f>Table3[[#This Row],[TCB]]-Table3[[#This Row],[Rf]]/365</f>
        <v>3.8978206971382072E-3</v>
      </c>
      <c r="I55" s="8">
        <f>Table3[[#This Row],[BVH]]-Table3[[#This Row],[Rf]]/365</f>
        <v>-6.2575342465753418E-5</v>
      </c>
      <c r="J55" s="8">
        <f>Table3[[#This Row],[POW]]-Table3[[#This Row],[Rf]]/365</f>
        <v>5.5712274744356555E-3</v>
      </c>
      <c r="K55" s="8">
        <f>Table3[[#This Row],[NVL]]-Table3[[#This Row],[Rf]]/365</f>
        <v>3.8847930785868784E-3</v>
      </c>
      <c r="L55" s="8">
        <f>Table3[[#This Row],[VIC]]-Table3[[#This Row],[Rf]]/365</f>
        <v>-1.254696984933217E-2</v>
      </c>
      <c r="R55" s="13" t="s">
        <v>33</v>
      </c>
      <c r="S55" s="14">
        <v>-1.5658271245691508E-4</v>
      </c>
      <c r="T55" s="14">
        <v>4.8875584179082097E-4</v>
      </c>
      <c r="U55" s="14">
        <v>-0.32037000700224832</v>
      </c>
      <c r="V55" s="14">
        <v>0.74877721381704565</v>
      </c>
      <c r="W55" s="14">
        <v>-1.1160770341754635E-3</v>
      </c>
      <c r="X55" s="14">
        <v>8.0291160926163323E-4</v>
      </c>
      <c r="Y55" s="14">
        <v>-1.1160770341754635E-3</v>
      </c>
      <c r="Z55" s="15">
        <v>8.0291160926163323E-4</v>
      </c>
    </row>
    <row r="56" spans="1:26" ht="15.75" thickBot="1" x14ac:dyDescent="0.3">
      <c r="A56" s="1">
        <v>44616</v>
      </c>
      <c r="B56" s="8">
        <f>Table3[[#This Row],[Rm]]-Table3[[#This Row],[Rf]]/365</f>
        <v>-1.16014281920218E-2</v>
      </c>
      <c r="C56" s="8">
        <f>Table3[[#This Row],[SSI]]-Table3[[#This Row],[Rf]]/365</f>
        <v>-1.5515250960113703E-2</v>
      </c>
      <c r="D56" s="8">
        <f>Table3[[#This Row],[HPG]]-Table3[[#This Row],[Rf]]/365</f>
        <v>-1.5052005690651493E-2</v>
      </c>
      <c r="E56" s="8">
        <f>Table3[[#This Row],[VHM]]-Table3[[#This Row],[Rf]]/365</f>
        <v>-1.0138279079396847E-2</v>
      </c>
      <c r="F56" s="8">
        <f>Table3[[#This Row],[VNM]]-Table3[[#This Row],[Rf]]/365</f>
        <v>-1.7562712328767126E-2</v>
      </c>
      <c r="G56" s="8">
        <f>Table3[[#This Row],[FPT]]-Table3[[#This Row],[Rf]]/365</f>
        <v>-1.0815400500810136E-2</v>
      </c>
      <c r="H56" s="8">
        <f>Table3[[#This Row],[TCB]]-Table3[[#This Row],[Rf]]/365</f>
        <v>-2.3273544050237144E-2</v>
      </c>
      <c r="I56" s="8">
        <f>Table3[[#This Row],[BVH]]-Table3[[#This Row],[Rf]]/365</f>
        <v>2.4242843226788432E-2</v>
      </c>
      <c r="J56" s="8">
        <f>Table3[[#This Row],[POW]]-Table3[[#This Row],[Rf]]/365</f>
        <v>-2.2101279821880072E-2</v>
      </c>
      <c r="K56" s="8">
        <f>Table3[[#This Row],[NVL]]-Table3[[#This Row],[Rf]]/365</f>
        <v>-1.8150567625924745E-2</v>
      </c>
      <c r="L56" s="8">
        <f>Table3[[#This Row],[VIC]]-Table3[[#This Row],[Rf]]/365</f>
        <v>-2.9153621419676215E-2</v>
      </c>
      <c r="R56" s="17" t="s">
        <v>34</v>
      </c>
      <c r="S56" s="5">
        <v>1.1142829185362846</v>
      </c>
      <c r="T56" s="5">
        <v>3.8443306493481738E-2</v>
      </c>
      <c r="U56" s="5">
        <v>28.985095720765251</v>
      </c>
      <c r="V56" s="5">
        <v>1.8242757781156942E-124</v>
      </c>
      <c r="W56" s="5">
        <v>1.0388134691002855</v>
      </c>
      <c r="X56" s="5">
        <v>1.1897523679722837</v>
      </c>
      <c r="Y56" s="5">
        <v>1.0388134691002855</v>
      </c>
      <c r="Z56" s="20">
        <v>1.1897523679722837</v>
      </c>
    </row>
    <row r="57" spans="1:26" ht="15.75" thickBot="1" x14ac:dyDescent="0.3">
      <c r="A57" s="1">
        <v>44615</v>
      </c>
      <c r="B57" s="8">
        <f>Table3[[#This Row],[Rm]]-Table3[[#This Row],[Rf]]/365</f>
        <v>5.8101761647096992E-3</v>
      </c>
      <c r="C57" s="8">
        <f>Table3[[#This Row],[SSI]]-Table3[[#This Row],[Rf]]/365</f>
        <v>6.6037625570776262E-3</v>
      </c>
      <c r="D57" s="8">
        <f>Table3[[#This Row],[HPG]]-Table3[[#This Row],[Rf]]/365</f>
        <v>6.4026131317902694E-3</v>
      </c>
      <c r="E57" s="8">
        <f>Table3[[#This Row],[VHM]]-Table3[[#This Row],[Rf]]/365</f>
        <v>1.1981299383302527E-3</v>
      </c>
      <c r="F57" s="8">
        <f>Table3[[#This Row],[VNM]]-Table3[[#This Row],[Rf]]/365</f>
        <v>-6.2904109589041095E-5</v>
      </c>
      <c r="G57" s="8">
        <f>Table3[[#This Row],[FPT]]-Table3[[#This Row],[Rf]]/365</f>
        <v>1.0135221552118199E-3</v>
      </c>
      <c r="H57" s="8">
        <f>Table3[[#This Row],[TCB]]-Table3[[#This Row],[Rf]]/365</f>
        <v>5.7736717658973405E-3</v>
      </c>
      <c r="I57" s="8">
        <f>Table3[[#This Row],[BVH]]-Table3[[#This Row],[Rf]]/365</f>
        <v>2.3027682036059271E-2</v>
      </c>
      <c r="J57" s="8">
        <f>Table3[[#This Row],[POW]]-Table3[[#This Row],[Rf]]/365</f>
        <v>1.9600017238725564E-2</v>
      </c>
      <c r="K57" s="8">
        <f>Table3[[#This Row],[NVL]]-Table3[[#This Row],[Rf]]/365</f>
        <v>-9.0257722273867375E-3</v>
      </c>
      <c r="L57" s="8">
        <f>Table3[[#This Row],[VIC]]-Table3[[#This Row],[Rf]]/365</f>
        <v>6.0346568660207154E-3</v>
      </c>
    </row>
    <row r="58" spans="1:26" x14ac:dyDescent="0.25">
      <c r="A58" s="1">
        <v>44614</v>
      </c>
      <c r="B58" s="8">
        <f>Table3[[#This Row],[Rm]]-Table3[[#This Row],[Rf]]/365</f>
        <v>-4.9406838072115922E-3</v>
      </c>
      <c r="C58" s="8">
        <f>Table3[[#This Row],[SSI]]-Table3[[#This Row],[Rf]]/365</f>
        <v>-2.1801733174508637E-2</v>
      </c>
      <c r="D58" s="8">
        <f>Table3[[#This Row],[HPG]]-Table3[[#This Row],[Rf]]/365</f>
        <v>-5.4216595457281707E-3</v>
      </c>
      <c r="E58" s="8">
        <f>Table3[[#This Row],[VHM]]-Table3[[#This Row],[Rf]]/365</f>
        <v>-8.8126027397260279E-3</v>
      </c>
      <c r="F58" s="8">
        <f>Table3[[#This Row],[VNM]]-Table3[[#This Row],[Rf]]/365</f>
        <v>-1.2408281752071705E-2</v>
      </c>
      <c r="G58" s="8">
        <f>Table3[[#This Row],[FPT]]-Table3[[#This Row],[Rf]]/365</f>
        <v>-6.4797150391912679E-3</v>
      </c>
      <c r="H58" s="8">
        <f>Table3[[#This Row],[TCB]]-Table3[[#This Row],[Rf]]/365</f>
        <v>-2.0043503125415614E-3</v>
      </c>
      <c r="I58" s="8">
        <f>Table3[[#This Row],[BVH]]-Table3[[#This Row],[Rf]]/365</f>
        <v>-1.5796868473991765E-2</v>
      </c>
      <c r="J58" s="8">
        <f>Table3[[#This Row],[POW]]-Table3[[#This Row],[Rf]]/365</f>
        <v>-3.2671298391899938E-2</v>
      </c>
      <c r="K58" s="8">
        <f>Table3[[#This Row],[NVL]]-Table3[[#This Row],[Rf]]/365</f>
        <v>-5.1581441409999122E-3</v>
      </c>
      <c r="L58" s="8">
        <f>Table3[[#This Row],[VIC]]-Table3[[#This Row],[Rf]]/365</f>
        <v>-1.9201358720587272E-2</v>
      </c>
      <c r="R58" s="10" t="s">
        <v>37</v>
      </c>
      <c r="S58" s="11"/>
      <c r="T58" s="11"/>
      <c r="U58" s="11"/>
      <c r="V58" s="11"/>
      <c r="W58" s="11"/>
      <c r="X58" s="11"/>
      <c r="Y58" s="11"/>
      <c r="Z58" s="12"/>
    </row>
    <row r="59" spans="1:26" ht="15.75" thickBot="1" x14ac:dyDescent="0.3">
      <c r="A59" s="1">
        <v>44613</v>
      </c>
      <c r="B59" s="8">
        <f>Table3[[#This Row],[Rm]]-Table3[[#This Row],[Rf]]/365</f>
        <v>3.9242855298319617E-3</v>
      </c>
      <c r="C59" s="8">
        <f>Table3[[#This Row],[SSI]]-Table3[[#This Row],[Rf]]/365</f>
        <v>1.7636265729179295E-2</v>
      </c>
      <c r="D59" s="8">
        <f>Table3[[#This Row],[HPG]]-Table3[[#This Row],[Rf]]/365</f>
        <v>-8.5644433639526577E-3</v>
      </c>
      <c r="E59" s="8">
        <f>Table3[[#This Row],[VHM]]-Table3[[#This Row],[Rf]]/365</f>
        <v>3.7012661178047815E-3</v>
      </c>
      <c r="F59" s="8">
        <f>Table3[[#This Row],[VNM]]-Table3[[#This Row],[Rf]]/365</f>
        <v>4.8999298412590502E-3</v>
      </c>
      <c r="G59" s="8">
        <f>Table3[[#This Row],[FPT]]-Table3[[#This Row],[Rf]]/365</f>
        <v>1.4036933765191811E-2</v>
      </c>
      <c r="H59" s="8">
        <f>Table3[[#This Row],[TCB]]-Table3[[#This Row],[Rf]]/365</f>
        <v>-2.0008338111925242E-3</v>
      </c>
      <c r="I59" s="8">
        <f>Table3[[#This Row],[BVH]]-Table3[[#This Row],[Rf]]/365</f>
        <v>-1.8080500131487725E-3</v>
      </c>
      <c r="J59" s="8">
        <f>Table3[[#This Row],[POW]]-Table3[[#This Row],[Rf]]/365</f>
        <v>-8.14910268434073E-3</v>
      </c>
      <c r="K59" s="8">
        <f>Table3[[#This Row],[NVL]]-Table3[[#This Row],[Rf]]/365</f>
        <v>-6.2849315068493153E-5</v>
      </c>
      <c r="L59" s="8">
        <f>Table3[[#This Row],[VIC]]-Table3[[#This Row],[Rf]]/365</f>
        <v>1.6968780855247809E-2</v>
      </c>
      <c r="R59" s="13"/>
      <c r="S59" s="14"/>
      <c r="T59" s="14"/>
      <c r="U59" s="14"/>
      <c r="V59" s="14"/>
      <c r="W59" s="14"/>
      <c r="X59" s="14"/>
      <c r="Y59" s="14"/>
      <c r="Z59" s="15"/>
    </row>
    <row r="60" spans="1:26" x14ac:dyDescent="0.25">
      <c r="A60" s="1">
        <v>44610</v>
      </c>
      <c r="B60" s="8">
        <f>Table3[[#This Row],[Rm]]-Table3[[#This Row],[Rf]]/365</f>
        <v>-2.1520787478424889E-3</v>
      </c>
      <c r="C60" s="8">
        <f>Table3[[#This Row],[SSI]]-Table3[[#This Row],[Rf]]/365</f>
        <v>4.3812389649923898E-3</v>
      </c>
      <c r="D60" s="8">
        <f>Table3[[#This Row],[HPG]]-Table3[[#This Row],[Rf]]/365</f>
        <v>1.1764751509795257E-2</v>
      </c>
      <c r="E60" s="8">
        <f>Table3[[#This Row],[VHM]]-Table3[[#This Row],[Rf]]/365</f>
        <v>-1.3677066865590668E-2</v>
      </c>
      <c r="F60" s="8">
        <f>Table3[[#This Row],[VNM]]-Table3[[#This Row],[Rf]]/365</f>
        <v>-2.5384530042045299E-3</v>
      </c>
      <c r="G60" s="8">
        <f>Table3[[#This Row],[FPT]]-Table3[[#This Row],[Rf]]/365</f>
        <v>-6.5287227208313649E-3</v>
      </c>
      <c r="H60" s="8">
        <f>Table3[[#This Row],[TCB]]-Table3[[#This Row],[Rf]]/365</f>
        <v>-1.1557458353015273E-2</v>
      </c>
      <c r="I60" s="8">
        <f>Table3[[#This Row],[BVH]]-Table3[[#This Row],[Rf]]/365</f>
        <v>6.9666714977008447E-3</v>
      </c>
      <c r="J60" s="8">
        <f>Table3[[#This Row],[POW]]-Table3[[#This Row],[Rf]]/365</f>
        <v>-2.7513775224628076E-3</v>
      </c>
      <c r="K60" s="8">
        <f>Table3[[#This Row],[NVL]]-Table3[[#This Row],[Rf]]/365</f>
        <v>-6.3923194035026875E-3</v>
      </c>
      <c r="L60" s="8">
        <f>Table3[[#This Row],[VIC]]-Table3[[#This Row],[Rf]]/365</f>
        <v>-1.0893530389199347E-2</v>
      </c>
      <c r="R60" s="16" t="s">
        <v>11</v>
      </c>
      <c r="S60" s="4"/>
      <c r="T60" s="14"/>
      <c r="U60" s="14"/>
      <c r="V60" s="14"/>
      <c r="W60" s="14"/>
      <c r="X60" s="14"/>
      <c r="Y60" s="14"/>
      <c r="Z60" s="15"/>
    </row>
    <row r="61" spans="1:26" x14ac:dyDescent="0.25">
      <c r="A61" s="1">
        <v>44609</v>
      </c>
      <c r="B61" s="8">
        <f>Table3[[#This Row],[Rm]]-Table3[[#This Row],[Rf]]/365</f>
        <v>1.0585091513018861E-2</v>
      </c>
      <c r="C61" s="8">
        <f>Table3[[#This Row],[SSI]]-Table3[[#This Row],[Rf]]/365</f>
        <v>2.1628427250816118E-3</v>
      </c>
      <c r="D61" s="8">
        <f>Table3[[#This Row],[HPG]]-Table3[[#This Row],[Rf]]/365</f>
        <v>1.0805236450268017E-2</v>
      </c>
      <c r="E61" s="8">
        <f>Table3[[#This Row],[VHM]]-Table3[[#This Row],[Rf]]/365</f>
        <v>9.9356712328767128E-3</v>
      </c>
      <c r="F61" s="8">
        <f>Table3[[#This Row],[VNM]]-Table3[[#This Row],[Rf]]/365</f>
        <v>4.9107956109861652E-3</v>
      </c>
      <c r="G61" s="8">
        <f>Table3[[#This Row],[FPT]]-Table3[[#This Row],[Rf]]/365</f>
        <v>1.6365025011628082E-2</v>
      </c>
      <c r="H61" s="8">
        <f>Table3[[#This Row],[TCB]]-Table3[[#This Row],[Rf]]/365</f>
        <v>1.1563578209620898E-2</v>
      </c>
      <c r="I61" s="8">
        <f>Table3[[#This Row],[BVH]]-Table3[[#This Row],[Rf]]/365</f>
        <v>-8.77513016085151E-3</v>
      </c>
      <c r="J61" s="8">
        <f>Table3[[#This Row],[POW]]-Table3[[#This Row],[Rf]]/365</f>
        <v>2.1913693210898692E-2</v>
      </c>
      <c r="K61" s="8">
        <f>Table3[[#This Row],[NVL]]-Table3[[#This Row],[Rf]]/365</f>
        <v>1.1459358812902321E-2</v>
      </c>
      <c r="L61" s="8">
        <f>Table3[[#This Row],[VIC]]-Table3[[#This Row],[Rf]]/365</f>
        <v>2.3482164680998724E-3</v>
      </c>
      <c r="R61" s="13" t="s">
        <v>12</v>
      </c>
      <c r="S61" s="14">
        <v>0.61328996931853463</v>
      </c>
      <c r="T61" s="14"/>
      <c r="U61" s="14"/>
      <c r="V61" s="14"/>
      <c r="W61" s="14"/>
      <c r="X61" s="14"/>
      <c r="Y61" s="14"/>
      <c r="Z61" s="15"/>
    </row>
    <row r="62" spans="1:26" x14ac:dyDescent="0.25">
      <c r="A62" s="1">
        <v>44608</v>
      </c>
      <c r="B62" s="8">
        <f>Table3[[#This Row],[Rm]]-Table3[[#This Row],[Rf]]/365</f>
        <v>-4.9738315557162481E-4</v>
      </c>
      <c r="C62" s="8">
        <f>Table3[[#This Row],[SSI]]-Table3[[#This Row],[Rf]]/365</f>
        <v>1.5775158866918736E-2</v>
      </c>
      <c r="D62" s="8">
        <f>Table3[[#This Row],[HPG]]-Table3[[#This Row],[Rf]]/365</f>
        <v>-6.1945205479452061E-5</v>
      </c>
      <c r="E62" s="8">
        <f>Table3[[#This Row],[VHM]]-Table3[[#This Row],[Rf]]/365</f>
        <v>-6.1945205479452061E-5</v>
      </c>
      <c r="F62" s="8">
        <f>Table3[[#This Row],[VNM]]-Table3[[#This Row],[Rf]]/365</f>
        <v>-9.9141619542479249E-3</v>
      </c>
      <c r="G62" s="8">
        <f>Table3[[#This Row],[FPT]]-Table3[[#This Row],[Rf]]/365</f>
        <v>2.1334444761890443E-3</v>
      </c>
      <c r="H62" s="8">
        <f>Table3[[#This Row],[TCB]]-Table3[[#This Row],[Rf]]/365</f>
        <v>-3.922949066483313E-3</v>
      </c>
      <c r="I62" s="8">
        <f>Table3[[#This Row],[BVH]]-Table3[[#This Row],[Rf]]/365</f>
        <v>4.7383310268973099E-2</v>
      </c>
      <c r="J62" s="8">
        <f>Table3[[#This Row],[POW]]-Table3[[#This Row],[Rf]]/365</f>
        <v>5.4629166729735865E-3</v>
      </c>
      <c r="K62" s="8">
        <f>Table3[[#This Row],[NVL]]-Table3[[#This Row],[Rf]]/365</f>
        <v>-1.1454350268770591E-2</v>
      </c>
      <c r="L62" s="8">
        <f>Table3[[#This Row],[VIC]]-Table3[[#This Row],[Rf]]/365</f>
        <v>-9.6198902472954609E-3</v>
      </c>
      <c r="R62" s="13" t="s">
        <v>13</v>
      </c>
      <c r="S62" s="14">
        <v>0.37612458646672919</v>
      </c>
      <c r="T62" s="14"/>
      <c r="U62" s="14"/>
      <c r="V62" s="14"/>
      <c r="W62" s="14"/>
      <c r="X62" s="14"/>
      <c r="Y62" s="14"/>
      <c r="Z62" s="15"/>
    </row>
    <row r="63" spans="1:26" x14ac:dyDescent="0.25">
      <c r="A63" s="1">
        <v>44607</v>
      </c>
      <c r="B63" s="8">
        <f>Table3[[#This Row],[Rm]]-Table3[[#This Row],[Rf]]/365</f>
        <v>1.4063148397049181E-2</v>
      </c>
      <c r="C63" s="8">
        <f>Table3[[#This Row],[SSI]]-Table3[[#This Row],[Rf]]/365</f>
        <v>1.3700591177579491E-2</v>
      </c>
      <c r="D63" s="8">
        <f>Table3[[#This Row],[HPG]]-Table3[[#This Row],[Rf]]/365</f>
        <v>-4.3898810413330958E-3</v>
      </c>
      <c r="E63" s="8">
        <f>Table3[[#This Row],[VHM]]-Table3[[#This Row],[Rf]]/365</f>
        <v>2.4266908178836408E-2</v>
      </c>
      <c r="F63" s="8">
        <f>Table3[[#This Row],[VNM]]-Table3[[#This Row],[Rf]]/365</f>
        <v>1.1721689103592722E-3</v>
      </c>
      <c r="G63" s="8">
        <f>Table3[[#This Row],[FPT]]-Table3[[#This Row],[Rf]]/365</f>
        <v>1.0380243865723317E-3</v>
      </c>
      <c r="H63" s="8">
        <f>Table3[[#This Row],[TCB]]-Table3[[#This Row],[Rf]]/365</f>
        <v>5.7643660061178353E-3</v>
      </c>
      <c r="I63" s="8">
        <f>Table3[[#This Row],[BVH]]-Table3[[#This Row],[Rf]]/365</f>
        <v>1.1009233988778244E-2</v>
      </c>
      <c r="J63" s="8">
        <f>Table3[[#This Row],[POW]]-Table3[[#This Row],[Rf]]/365</f>
        <v>2.2537993344168408E-2</v>
      </c>
      <c r="K63" s="8">
        <f>Table3[[#This Row],[NVL]]-Table3[[#This Row],[Rf]]/365</f>
        <v>1.2759636108184053E-2</v>
      </c>
      <c r="L63" s="8">
        <f>Table3[[#This Row],[VIC]]-Table3[[#This Row],[Rf]]/365</f>
        <v>2.3166507150751917E-2</v>
      </c>
      <c r="R63" s="13" t="s">
        <v>14</v>
      </c>
      <c r="S63" s="14">
        <v>0.3752916419893817</v>
      </c>
      <c r="T63" s="14"/>
      <c r="U63" s="14"/>
      <c r="V63" s="14"/>
      <c r="W63" s="14"/>
      <c r="X63" s="14"/>
      <c r="Y63" s="14"/>
      <c r="Z63" s="15"/>
    </row>
    <row r="64" spans="1:26" x14ac:dyDescent="0.25">
      <c r="A64" s="1">
        <v>44606</v>
      </c>
      <c r="B64" s="8">
        <f>Table3[[#This Row],[Rm]]-Table3[[#This Row],[Rf]]/365</f>
        <v>-1.987077647664311E-2</v>
      </c>
      <c r="C64" s="8">
        <f>Table3[[#This Row],[SSI]]-Table3[[#This Row],[Rf]]/365</f>
        <v>-3.331945090058621E-2</v>
      </c>
      <c r="D64" s="8">
        <f>Table3[[#This Row],[HPG]]-Table3[[#This Row],[Rf]]/365</f>
        <v>-2.0208489751449035E-2</v>
      </c>
      <c r="E64" s="8">
        <f>Table3[[#This Row],[VHM]]-Table3[[#This Row],[Rf]]/365</f>
        <v>-2.0135309705917738E-2</v>
      </c>
      <c r="F64" s="8">
        <f>Table3[[#This Row],[VNM]]-Table3[[#This Row],[Rf]]/365</f>
        <v>-1.1035637153357834E-2</v>
      </c>
      <c r="G64" s="8">
        <f>Table3[[#This Row],[FPT]]-Table3[[#This Row],[Rf]]/365</f>
        <v>-6.6102457378716274E-3</v>
      </c>
      <c r="H64" s="8">
        <f>Table3[[#This Row],[TCB]]-Table3[[#This Row],[Rf]]/365</f>
        <v>-4.1028370041580567E-2</v>
      </c>
      <c r="I64" s="8">
        <f>Table3[[#This Row],[BVH]]-Table3[[#This Row],[Rf]]/365</f>
        <v>-1.6393965691271162E-2</v>
      </c>
      <c r="J64" s="8">
        <f>Table3[[#This Row],[POW]]-Table3[[#This Row],[Rf]]/365</f>
        <v>-3.2846912643161912E-2</v>
      </c>
      <c r="K64" s="8">
        <f>Table3[[#This Row],[NVL]]-Table3[[#This Row],[Rf]]/365</f>
        <v>-1.3404371283742304E-3</v>
      </c>
      <c r="L64" s="8">
        <f>Table3[[#This Row],[VIC]]-Table3[[#This Row],[Rf]]/365</f>
        <v>1.1639628108180613E-3</v>
      </c>
      <c r="R64" s="13" t="s">
        <v>15</v>
      </c>
      <c r="S64" s="14">
        <v>1.2333052169662946E-2</v>
      </c>
      <c r="T64" s="14"/>
      <c r="U64" s="14"/>
      <c r="V64" s="14"/>
      <c r="W64" s="14"/>
      <c r="X64" s="14"/>
      <c r="Y64" s="14"/>
      <c r="Z64" s="15"/>
    </row>
    <row r="65" spans="1:26" ht="15.75" thickBot="1" x14ac:dyDescent="0.3">
      <c r="A65" s="1">
        <v>44603</v>
      </c>
      <c r="B65" s="8">
        <f>Table3[[#This Row],[Rm]]-Table3[[#This Row],[Rf]]/365</f>
        <v>-3.4314602325709247E-3</v>
      </c>
      <c r="C65" s="8">
        <f>Table3[[#This Row],[SSI]]-Table3[[#This Row],[Rf]]/365</f>
        <v>-6.005479452054795E-5</v>
      </c>
      <c r="D65" s="8">
        <f>Table3[[#This Row],[HPG]]-Table3[[#This Row],[Rf]]/365</f>
        <v>3.1314345671815797E-3</v>
      </c>
      <c r="E65" s="8">
        <f>Table3[[#This Row],[VHM]]-Table3[[#This Row],[Rf]]/365</f>
        <v>-5.0538125972671146E-3</v>
      </c>
      <c r="F65" s="8">
        <f>Table3[[#This Row],[VNM]]-Table3[[#This Row],[Rf]]/365</f>
        <v>-8.524383694157792E-3</v>
      </c>
      <c r="G65" s="8">
        <f>Table3[[#This Row],[FPT]]-Table3[[#This Row],[Rf]]/365</f>
        <v>-4.4078808814770696E-3</v>
      </c>
      <c r="H65" s="8">
        <f>Table3[[#This Row],[TCB]]-Table3[[#This Row],[Rf]]/365</f>
        <v>1.8056168472704967E-3</v>
      </c>
      <c r="I65" s="8">
        <f>Table3[[#This Row],[BVH]]-Table3[[#This Row],[Rf]]/365</f>
        <v>-5.4752172493941938E-3</v>
      </c>
      <c r="J65" s="8">
        <f>Table3[[#This Row],[POW]]-Table3[[#This Row],[Rf]]/365</f>
        <v>-1.3537143743307611E-2</v>
      </c>
      <c r="K65" s="8">
        <f>Table3[[#This Row],[NVL]]-Table3[[#This Row],[Rf]]/365</f>
        <v>-5.1555961957944329E-3</v>
      </c>
      <c r="L65" s="8">
        <f>Table3[[#This Row],[VIC]]-Table3[[#This Row],[Rf]]/365</f>
        <v>-2.7441007175472928E-2</v>
      </c>
      <c r="R65" s="17" t="s">
        <v>16</v>
      </c>
      <c r="S65" s="5">
        <v>751</v>
      </c>
      <c r="T65" s="14"/>
      <c r="U65" s="14"/>
      <c r="V65" s="14"/>
      <c r="W65" s="14"/>
      <c r="X65" s="14"/>
      <c r="Y65" s="14"/>
      <c r="Z65" s="15"/>
    </row>
    <row r="66" spans="1:26" x14ac:dyDescent="0.25">
      <c r="A66" s="1">
        <v>44602</v>
      </c>
      <c r="B66" s="8">
        <f>Table3[[#This Row],[Rm]]-Table3[[#This Row],[Rf]]/365</f>
        <v>8.7691455504694277E-4</v>
      </c>
      <c r="C66" s="8">
        <f>Table3[[#This Row],[SSI]]-Table3[[#This Row],[Rf]]/365</f>
        <v>-1.318882887203621E-2</v>
      </c>
      <c r="D66" s="8">
        <f>Table3[[#This Row],[HPG]]-Table3[[#This Row],[Rf]]/365</f>
        <v>-6.4022207419849979E-3</v>
      </c>
      <c r="E66" s="8">
        <f>Table3[[#This Row],[VHM]]-Table3[[#This Row],[Rf]]/365</f>
        <v>-1.723764013782671E-2</v>
      </c>
      <c r="F66" s="8">
        <f>Table3[[#This Row],[VNM]]-Table3[[#This Row],[Rf]]/365</f>
        <v>-1.267455495996294E-3</v>
      </c>
      <c r="G66" s="8">
        <f>Table3[[#This Row],[FPT]]-Table3[[#This Row],[Rf]]/365</f>
        <v>1.4273239793991935E-2</v>
      </c>
      <c r="H66" s="8">
        <f>Table3[[#This Row],[TCB]]-Table3[[#This Row],[Rf]]/365</f>
        <v>-5.9726027397260273E-5</v>
      </c>
      <c r="I66" s="8">
        <f>Table3[[#This Row],[BVH]]-Table3[[#This Row],[Rf]]/365</f>
        <v>-9.0042698556620192E-3</v>
      </c>
      <c r="J66" s="8">
        <f>Table3[[#This Row],[POW]]-Table3[[#This Row],[Rf]]/365</f>
        <v>4.2075105433276895E-2</v>
      </c>
      <c r="K66" s="8">
        <f>Table3[[#This Row],[NVL]]-Table3[[#This Row],[Rf]]/365</f>
        <v>-6.388839951447893E-3</v>
      </c>
      <c r="L66" s="8">
        <f>Table3[[#This Row],[VIC]]-Table3[[#This Row],[Rf]]/365</f>
        <v>-1.9896365467303914E-2</v>
      </c>
      <c r="R66" s="13"/>
      <c r="S66" s="14"/>
      <c r="T66" s="14"/>
      <c r="U66" s="14"/>
      <c r="V66" s="14"/>
      <c r="W66" s="14"/>
      <c r="X66" s="14"/>
      <c r="Y66" s="14"/>
      <c r="Z66" s="15"/>
    </row>
    <row r="67" spans="1:26" ht="15.75" thickBot="1" x14ac:dyDescent="0.3">
      <c r="A67" s="1">
        <v>44601</v>
      </c>
      <c r="B67" s="8">
        <f>Table3[[#This Row],[Rm]]-Table3[[#This Row],[Rf]]/365</f>
        <v>2.864736340681883E-3</v>
      </c>
      <c r="C67" s="8">
        <f>Table3[[#This Row],[SSI]]-Table3[[#This Row],[Rf]]/365</f>
        <v>1.035290251916758E-3</v>
      </c>
      <c r="D67" s="8">
        <f>Table3[[#This Row],[HPG]]-Table3[[#This Row],[Rf]]/365</f>
        <v>3.8359319429198686E-2</v>
      </c>
      <c r="E67" s="8">
        <f>Table3[[#This Row],[VHM]]-Table3[[#This Row],[Rf]]/365</f>
        <v>3.634581280788177E-3</v>
      </c>
      <c r="F67" s="8">
        <f>Table3[[#This Row],[VNM]]-Table3[[#This Row],[Rf]]/365</f>
        <v>9.6960975609756105E-3</v>
      </c>
      <c r="G67" s="8">
        <f>Table3[[#This Row],[FPT]]-Table3[[#This Row],[Rf]]/365</f>
        <v>1.0437527593818985E-3</v>
      </c>
      <c r="H67" s="8">
        <f>Table3[[#This Row],[TCB]]-Table3[[#This Row],[Rf]]/365</f>
        <v>-3.7774721189591078E-3</v>
      </c>
      <c r="I67" s="8">
        <f>Table3[[#This Row],[BVH]]-Table3[[#This Row],[Rf]]/365</f>
        <v>8.9652707581227443E-3</v>
      </c>
      <c r="J67" s="8">
        <f>Table3[[#This Row],[POW]]-Table3[[#This Row],[Rf]]/365</f>
        <v>-5.6465921787709501E-3</v>
      </c>
      <c r="K67" s="8">
        <f>Table3[[#This Row],[NVL]]-Table3[[#This Row],[Rf]]/365</f>
        <v>-2.5852525252525256E-3</v>
      </c>
      <c r="L67" s="8">
        <f>Table3[[#This Row],[VIC]]-Table3[[#This Row],[Rf]]/365</f>
        <v>-1.8387605956471938E-2</v>
      </c>
      <c r="R67" s="13" t="s">
        <v>17</v>
      </c>
      <c r="S67" s="14"/>
      <c r="T67" s="14"/>
      <c r="U67" s="14"/>
      <c r="V67" s="14"/>
      <c r="W67" s="14"/>
      <c r="X67" s="14"/>
      <c r="Y67" s="14"/>
      <c r="Z67" s="15"/>
    </row>
    <row r="68" spans="1:26" x14ac:dyDescent="0.25">
      <c r="A68" s="1">
        <v>44600</v>
      </c>
      <c r="B68" s="8">
        <f>Table3[[#This Row],[Rm]]-Table3[[#This Row],[Rf]]/365</f>
        <v>2.164674090485218E-3</v>
      </c>
      <c r="C68" s="8">
        <f>Table3[[#This Row],[SSI]]-Table3[[#This Row],[Rf]]/365</f>
        <v>-4.4208446841248264E-3</v>
      </c>
      <c r="D68" s="8">
        <f>Table3[[#This Row],[HPG]]-Table3[[#This Row],[Rf]]/365</f>
        <v>5.8013214770973542E-2</v>
      </c>
      <c r="E68" s="8">
        <f>Table3[[#This Row],[VHM]]-Table3[[#This Row],[Rf]]/365</f>
        <v>-1.2224244642202448E-2</v>
      </c>
      <c r="F68" s="8">
        <f>Table3[[#This Row],[VNM]]-Table3[[#This Row],[Rf]]/365</f>
        <v>-1.802286637683537E-2</v>
      </c>
      <c r="G68" s="8">
        <f>Table3[[#This Row],[FPT]]-Table3[[#This Row],[Rf]]/365</f>
        <v>1.2231708272748143E-2</v>
      </c>
      <c r="H68" s="8">
        <f>Table3[[#This Row],[TCB]]-Table3[[#This Row],[Rf]]/365</f>
        <v>1.8880599418845994E-2</v>
      </c>
      <c r="I68" s="8">
        <f>Table3[[#This Row],[BVH]]-Table3[[#This Row],[Rf]]/365</f>
        <v>-1.8605963223497471E-3</v>
      </c>
      <c r="J68" s="8">
        <f>Table3[[#This Row],[POW]]-Table3[[#This Row],[Rf]]/365</f>
        <v>2.7423259276313267E-3</v>
      </c>
      <c r="K68" s="8">
        <f>Table3[[#This Row],[NVL]]-Table3[[#This Row],[Rf]]/365</f>
        <v>-1.0058794520547946E-2</v>
      </c>
      <c r="L68" s="8">
        <f>Table3[[#This Row],[VIC]]-Table3[[#This Row],[Rf]]/365</f>
        <v>-4.2821952415284789E-2</v>
      </c>
      <c r="R68" s="18"/>
      <c r="S68" s="6" t="s">
        <v>18</v>
      </c>
      <c r="T68" s="6" t="s">
        <v>19</v>
      </c>
      <c r="U68" s="6" t="s">
        <v>20</v>
      </c>
      <c r="V68" s="6" t="s">
        <v>21</v>
      </c>
      <c r="W68" s="6" t="s">
        <v>22</v>
      </c>
      <c r="X68" s="14"/>
      <c r="Y68" s="14"/>
      <c r="Z68" s="15"/>
    </row>
    <row r="69" spans="1:26" x14ac:dyDescent="0.25">
      <c r="A69" s="1">
        <v>44599</v>
      </c>
      <c r="B69" s="8">
        <f>Table3[[#This Row],[Rm]]-Table3[[#This Row],[Rf]]/365</f>
        <v>1.2584924231837137E-2</v>
      </c>
      <c r="C69" s="8">
        <f>Table3[[#This Row],[SSI]]-Table3[[#This Row],[Rf]]/365</f>
        <v>1.7698950724461406E-2</v>
      </c>
      <c r="D69" s="8">
        <f>Table3[[#This Row],[HPG]]-Table3[[#This Row],[Rf]]/365</f>
        <v>2.0083084204375771E-2</v>
      </c>
      <c r="E69" s="8">
        <f>Table3[[#This Row],[VHM]]-Table3[[#This Row],[Rf]]/365</f>
        <v>2.3602174346201744E-2</v>
      </c>
      <c r="F69" s="8">
        <f>Table3[[#This Row],[VNM]]-Table3[[#This Row],[Rf]]/365</f>
        <v>4.7543818472545046E-3</v>
      </c>
      <c r="G69" s="8">
        <f>Table3[[#This Row],[FPT]]-Table3[[#This Row],[Rf]]/365</f>
        <v>-5.9095890410958902E-5</v>
      </c>
      <c r="H69" s="8">
        <f>Table3[[#This Row],[TCB]]-Table3[[#This Row],[Rf]]/365</f>
        <v>-5.9095890410958902E-5</v>
      </c>
      <c r="I69" s="8">
        <f>Table3[[#This Row],[BVH]]-Table3[[#This Row],[Rf]]/365</f>
        <v>2.016149234488316E-2</v>
      </c>
      <c r="J69" s="8">
        <f>Table3[[#This Row],[POW]]-Table3[[#This Row],[Rf]]/365</f>
        <v>6.2440904109589038E-2</v>
      </c>
      <c r="K69" s="8">
        <f>Table3[[#This Row],[NVL]]-Table3[[#This Row],[Rf]]/365</f>
        <v>1.192468565158503E-3</v>
      </c>
      <c r="L69" s="8">
        <f>Table3[[#This Row],[VIC]]-Table3[[#This Row],[Rf]]/365</f>
        <v>-5.9852910323400656E-2</v>
      </c>
      <c r="R69" s="13" t="s">
        <v>23</v>
      </c>
      <c r="S69" s="14">
        <v>1</v>
      </c>
      <c r="T69" s="14">
        <v>6.8684194188075587E-2</v>
      </c>
      <c r="U69" s="14">
        <v>6.8684194188075587E-2</v>
      </c>
      <c r="V69" s="14">
        <v>451.56021403070781</v>
      </c>
      <c r="W69" s="14">
        <v>8.7113797675855113E-79</v>
      </c>
      <c r="X69" s="14"/>
      <c r="Y69" s="14"/>
      <c r="Z69" s="15"/>
    </row>
    <row r="70" spans="1:26" x14ac:dyDescent="0.25">
      <c r="A70" s="1">
        <v>44589</v>
      </c>
      <c r="B70" s="8">
        <f>Table3[[#This Row],[Rm]]-Table3[[#This Row],[Rf]]/365</f>
        <v>5.5160885252876751E-3</v>
      </c>
      <c r="C70" s="8">
        <f>Table3[[#This Row],[SSI]]-Table3[[#This Row],[Rf]]/365</f>
        <v>3.7959172905750904E-2</v>
      </c>
      <c r="D70" s="8">
        <f>Table3[[#This Row],[HPG]]-Table3[[#This Row],[Rf]]/365</f>
        <v>1.1269793464307189E-3</v>
      </c>
      <c r="E70" s="8">
        <f>Table3[[#This Row],[VHM]]-Table3[[#This Row],[Rf]]/365</f>
        <v>-8.701235582614578E-3</v>
      </c>
      <c r="F70" s="8">
        <f>Table3[[#This Row],[VNM]]-Table3[[#This Row],[Rf]]/365</f>
        <v>-5.9260273972602727E-5</v>
      </c>
      <c r="G70" s="8">
        <f>Table3[[#This Row],[FPT]]-Table3[[#This Row],[Rf]]/365</f>
        <v>4.184993646642321E-2</v>
      </c>
      <c r="H70" s="8">
        <f>Table3[[#This Row],[TCB]]-Table3[[#This Row],[Rf]]/365</f>
        <v>1.728178018845514E-2</v>
      </c>
      <c r="I70" s="8">
        <f>Table3[[#This Row],[BVH]]-Table3[[#This Row],[Rf]]/365</f>
        <v>1.1093156082904719E-2</v>
      </c>
      <c r="J70" s="8">
        <f>Table3[[#This Row],[POW]]-Table3[[#This Row],[Rf]]/365</f>
        <v>2.4330983628466422E-2</v>
      </c>
      <c r="K70" s="8">
        <f>Table3[[#This Row],[NVL]]-Table3[[#This Row],[Rf]]/365</f>
        <v>1.1333144789318536E-2</v>
      </c>
      <c r="L70" s="8">
        <f>Table3[[#This Row],[VIC]]-Table3[[#This Row],[Rf]]/365</f>
        <v>5.1220868762864649E-3</v>
      </c>
      <c r="R70" s="13" t="s">
        <v>24</v>
      </c>
      <c r="S70" s="14">
        <v>749</v>
      </c>
      <c r="T70" s="14">
        <v>0.11392602768890128</v>
      </c>
      <c r="U70" s="14">
        <v>1.5210417581962789E-4</v>
      </c>
      <c r="V70" s="14"/>
      <c r="W70" s="14"/>
      <c r="X70" s="14"/>
      <c r="Y70" s="14"/>
      <c r="Z70" s="15"/>
    </row>
    <row r="71" spans="1:26" ht="15.75" thickBot="1" x14ac:dyDescent="0.3">
      <c r="A71" s="1">
        <v>44588</v>
      </c>
      <c r="B71" s="8">
        <f>Table3[[#This Row],[Rm]]-Table3[[#This Row],[Rf]]/365</f>
        <v>-7.3621650344772192E-3</v>
      </c>
      <c r="C71" s="8">
        <f>Table3[[#This Row],[SSI]]-Table3[[#This Row],[Rf]]/365</f>
        <v>2.2320119044161542E-2</v>
      </c>
      <c r="D71" s="8">
        <f>Table3[[#This Row],[HPG]]-Table3[[#This Row],[Rf]]/365</f>
        <v>-2.9978598325898137E-2</v>
      </c>
      <c r="E71" s="8">
        <f>Table3[[#This Row],[VHM]]-Table3[[#This Row],[Rf]]/365</f>
        <v>-2.5222048721236252E-3</v>
      </c>
      <c r="F71" s="8">
        <f>Table3[[#This Row],[VNM]]-Table3[[#This Row],[Rf]]/365</f>
        <v>4.2600824220965609E-2</v>
      </c>
      <c r="G71" s="8">
        <f>Table3[[#This Row],[FPT]]-Table3[[#This Row],[Rf]]/365</f>
        <v>-1.2219413826059255E-3</v>
      </c>
      <c r="H71" s="8">
        <f>Table3[[#This Row],[TCB]]-Table3[[#This Row],[Rf]]/365</f>
        <v>-9.6011354177559342E-3</v>
      </c>
      <c r="I71" s="8">
        <f>Table3[[#This Row],[BVH]]-Table3[[#This Row],[Rf]]/365</f>
        <v>1.5035188937710003E-2</v>
      </c>
      <c r="J71" s="8">
        <f>Table3[[#This Row],[POW]]-Table3[[#This Row],[Rf]]/365</f>
        <v>6.0758186402218679E-3</v>
      </c>
      <c r="K71" s="8">
        <f>Table3[[#This Row],[NVL]]-Table3[[#This Row],[Rf]]/365</f>
        <v>-5.0969340602463678E-3</v>
      </c>
      <c r="L71" s="8">
        <f>Table3[[#This Row],[VIC]]-Table3[[#This Row],[Rf]]/365</f>
        <v>9.7819371340874205E-4</v>
      </c>
      <c r="R71" s="17" t="s">
        <v>25</v>
      </c>
      <c r="S71" s="5">
        <v>750</v>
      </c>
      <c r="T71" s="5">
        <v>0.18261022187697687</v>
      </c>
      <c r="U71" s="5"/>
      <c r="V71" s="5"/>
      <c r="W71" s="5"/>
      <c r="X71" s="14"/>
      <c r="Y71" s="14"/>
      <c r="Z71" s="15"/>
    </row>
    <row r="72" spans="1:26" ht="15.75" thickBot="1" x14ac:dyDescent="0.3">
      <c r="A72" s="1">
        <v>44587</v>
      </c>
      <c r="B72" s="8">
        <f>Table3[[#This Row],[Rm]]-Table3[[#This Row],[Rf]]/365</f>
        <v>1.2932144038654435E-3</v>
      </c>
      <c r="C72" s="8">
        <f>Table3[[#This Row],[SSI]]-Table3[[#This Row],[Rf]]/365</f>
        <v>-8.2360906414031491E-3</v>
      </c>
      <c r="D72" s="8">
        <f>Table3[[#This Row],[HPG]]-Table3[[#This Row],[Rf]]/365</f>
        <v>4.565756908702194E-3</v>
      </c>
      <c r="E72" s="8">
        <f>Table3[[#This Row],[VHM]]-Table3[[#This Row],[Rf]]/365</f>
        <v>2.4106152545239302E-3</v>
      </c>
      <c r="F72" s="8">
        <f>Table3[[#This Row],[VNM]]-Table3[[#This Row],[Rf]]/365</f>
        <v>6.2546107651861079E-3</v>
      </c>
      <c r="G72" s="8">
        <f>Table3[[#This Row],[FPT]]-Table3[[#This Row],[Rf]]/365</f>
        <v>-5.8388673687544534E-3</v>
      </c>
      <c r="H72" s="8">
        <f>Table3[[#This Row],[TCB]]-Table3[[#This Row],[Rf]]/365</f>
        <v>9.5753908200702075E-3</v>
      </c>
      <c r="I72" s="8">
        <f>Table3[[#This Row],[BVH]]-Table3[[#This Row],[Rf]]/365</f>
        <v>2.7073262397791228E-2</v>
      </c>
      <c r="J72" s="8">
        <f>Table3[[#This Row],[POW]]-Table3[[#This Row],[Rf]]/365</f>
        <v>-1.5164260729214089E-2</v>
      </c>
      <c r="K72" s="8">
        <f>Table3[[#This Row],[NVL]]-Table3[[#This Row],[Rf]]/365</f>
        <v>5.0047705912953013E-3</v>
      </c>
      <c r="L72" s="8">
        <f>Table3[[#This Row],[VIC]]-Table3[[#This Row],[Rf]]/365</f>
        <v>4.1081461187214615E-3</v>
      </c>
      <c r="R72" s="13"/>
      <c r="S72" s="14"/>
      <c r="T72" s="14"/>
      <c r="U72" s="14"/>
      <c r="V72" s="14"/>
      <c r="W72" s="14"/>
      <c r="X72" s="14"/>
      <c r="Y72" s="14"/>
      <c r="Z72" s="15"/>
    </row>
    <row r="73" spans="1:26" x14ac:dyDescent="0.25">
      <c r="A73" s="1">
        <v>44586</v>
      </c>
      <c r="B73" s="8">
        <f>Table3[[#This Row],[Rm]]-Table3[[#This Row],[Rf]]/365</f>
        <v>2.7634035982132172E-2</v>
      </c>
      <c r="C73" s="8">
        <f>Table3[[#This Row],[SSI]]-Table3[[#This Row],[Rf]]/365</f>
        <v>3.2510319579622256E-2</v>
      </c>
      <c r="D73" s="8">
        <f>Table3[[#This Row],[HPG]]-Table3[[#This Row],[Rf]]/365</f>
        <v>6.2594521557672242E-2</v>
      </c>
      <c r="E73" s="8">
        <f>Table3[[#This Row],[VHM]]-Table3[[#This Row],[Rf]]/365</f>
        <v>6.2933084888361551E-2</v>
      </c>
      <c r="F73" s="8">
        <f>Table3[[#This Row],[VNM]]-Table3[[#This Row],[Rf]]/365</f>
        <v>-2.2281263318112633E-2</v>
      </c>
      <c r="G73" s="8">
        <f>Table3[[#This Row],[FPT]]-Table3[[#This Row],[Rf]]/365</f>
        <v>1.4008954214777819E-2</v>
      </c>
      <c r="H73" s="8">
        <f>Table3[[#This Row],[TCB]]-Table3[[#This Row],[Rf]]/365</f>
        <v>3.1750104033334239E-2</v>
      </c>
      <c r="I73" s="8">
        <f>Table3[[#This Row],[BVH]]-Table3[[#This Row],[Rf]]/365</f>
        <v>9.7256947162426607E-3</v>
      </c>
      <c r="J73" s="8">
        <f>Table3[[#This Row],[POW]]-Table3[[#This Row],[Rf]]/365</f>
        <v>6.7682894387980558E-2</v>
      </c>
      <c r="K73" s="8">
        <f>Table3[[#This Row],[NVL]]-Table3[[#This Row],[Rf]]/365</f>
        <v>1.1464646484135197E-2</v>
      </c>
      <c r="L73" s="8">
        <f>Table3[[#This Row],[VIC]]-Table3[[#This Row],[Rf]]/365</f>
        <v>1.0467274693583273E-2</v>
      </c>
      <c r="R73" s="18"/>
      <c r="S73" s="6" t="s">
        <v>26</v>
      </c>
      <c r="T73" s="6" t="s">
        <v>15</v>
      </c>
      <c r="U73" s="6" t="s">
        <v>27</v>
      </c>
      <c r="V73" s="6" t="s">
        <v>28</v>
      </c>
      <c r="W73" s="6" t="s">
        <v>29</v>
      </c>
      <c r="X73" s="6" t="s">
        <v>30</v>
      </c>
      <c r="Y73" s="6" t="s">
        <v>31</v>
      </c>
      <c r="Z73" s="19" t="s">
        <v>32</v>
      </c>
    </row>
    <row r="74" spans="1:26" x14ac:dyDescent="0.25">
      <c r="A74" s="1">
        <v>44585</v>
      </c>
      <c r="B74" s="8">
        <f>Table3[[#This Row],[Rm]]-Table3[[#This Row],[Rf]]/365</f>
        <v>-2.25857432593847E-2</v>
      </c>
      <c r="C74" s="8">
        <f>Table3[[#This Row],[SSI]]-Table3[[#This Row],[Rf]]/365</f>
        <v>-6.9643338991128942E-2</v>
      </c>
      <c r="D74" s="8">
        <f>Table3[[#This Row],[HPG]]-Table3[[#This Row],[Rf]]/365</f>
        <v>-6.0104792116169446E-2</v>
      </c>
      <c r="E74" s="8">
        <f>Table3[[#This Row],[VHM]]-Table3[[#This Row],[Rf]]/365</f>
        <v>-4.0360869742244919E-2</v>
      </c>
      <c r="F74" s="8">
        <f>Table3[[#This Row],[VNM]]-Table3[[#This Row],[Rf]]/365</f>
        <v>-1.9429062788152179E-2</v>
      </c>
      <c r="G74" s="8">
        <f>Table3[[#This Row],[FPT]]-Table3[[#This Row],[Rf]]/365</f>
        <v>-3.2938421333830334E-2</v>
      </c>
      <c r="H74" s="8">
        <f>Table3[[#This Row],[TCB]]-Table3[[#This Row],[Rf]]/365</f>
        <v>9.9815579028442545E-3</v>
      </c>
      <c r="I74" s="8">
        <f>Table3[[#This Row],[BVH]]-Table3[[#This Row],[Rf]]/365</f>
        <v>-2.6725269406392697E-2</v>
      </c>
      <c r="J74" s="8">
        <f>Table3[[#This Row],[POW]]-Table3[[#This Row],[Rf]]/365</f>
        <v>-6.9127671808795088E-2</v>
      </c>
      <c r="K74" s="8">
        <f>Table3[[#This Row],[NVL]]-Table3[[#This Row],[Rf]]/365</f>
        <v>-2.3808602739726029E-2</v>
      </c>
      <c r="L74" s="8">
        <f>Table3[[#This Row],[VIC]]-Table3[[#This Row],[Rf]]/365</f>
        <v>-5.2942048339668655E-3</v>
      </c>
      <c r="R74" s="13" t="s">
        <v>33</v>
      </c>
      <c r="S74" s="14">
        <v>-7.2982847931200184E-4</v>
      </c>
      <c r="T74" s="14">
        <v>4.5012442170092238E-4</v>
      </c>
      <c r="U74" s="14">
        <v>-1.6213927619259996</v>
      </c>
      <c r="V74" s="14">
        <v>0.10535428924548883</v>
      </c>
      <c r="W74" s="14">
        <v>-1.6134840589699584E-3</v>
      </c>
      <c r="X74" s="14">
        <v>1.5382710034595457E-4</v>
      </c>
      <c r="Y74" s="14">
        <v>-1.6134840589699584E-3</v>
      </c>
      <c r="Z74" s="15">
        <v>1.5382710034595457E-4</v>
      </c>
    </row>
    <row r="75" spans="1:26" ht="15.75" thickBot="1" x14ac:dyDescent="0.3">
      <c r="A75" s="1">
        <v>44582</v>
      </c>
      <c r="B75" s="8">
        <f>Table3[[#This Row],[Rm]]-Table3[[#This Row],[Rf]]/365</f>
        <v>5.1212787114519598E-3</v>
      </c>
      <c r="C75" s="8">
        <f>Table3[[#This Row],[SSI]]-Table3[[#This Row],[Rf]]/365</f>
        <v>-2.5222661730763467E-2</v>
      </c>
      <c r="D75" s="8">
        <f>Table3[[#This Row],[HPG]]-Table3[[#This Row],[Rf]]/365</f>
        <v>-1.5967638854296386E-2</v>
      </c>
      <c r="E75" s="8">
        <f>Table3[[#This Row],[VHM]]-Table3[[#This Row],[Rf]]/365</f>
        <v>1.0119569103140578E-2</v>
      </c>
      <c r="F75" s="8">
        <f>Table3[[#This Row],[VNM]]-Table3[[#This Row],[Rf]]/365</f>
        <v>-4.8778250536392152E-3</v>
      </c>
      <c r="G75" s="8">
        <f>Table3[[#This Row],[FPT]]-Table3[[#This Row],[Rf]]/365</f>
        <v>-6.8153047019622369E-3</v>
      </c>
      <c r="H75" s="8">
        <f>Table3[[#This Row],[TCB]]-Table3[[#This Row],[Rf]]/365</f>
        <v>1.9388739669942933E-2</v>
      </c>
      <c r="I75" s="8">
        <f>Table3[[#This Row],[BVH]]-Table3[[#This Row],[Rf]]/365</f>
        <v>3.7655438329971974E-3</v>
      </c>
      <c r="J75" s="8">
        <f>Table3[[#This Row],[POW]]-Table3[[#This Row],[Rf]]/365</f>
        <v>-2.0646783239323126E-2</v>
      </c>
      <c r="K75" s="8">
        <f>Table3[[#This Row],[NVL]]-Table3[[#This Row],[Rf]]/365</f>
        <v>-2.552313531240392E-3</v>
      </c>
      <c r="L75" s="8">
        <f>Table3[[#This Row],[VIC]]-Table3[[#This Row],[Rf]]/365</f>
        <v>5.2046099495313622E-3</v>
      </c>
      <c r="R75" s="17" t="s">
        <v>34</v>
      </c>
      <c r="S75" s="5">
        <v>0.752348716386399</v>
      </c>
      <c r="T75" s="5">
        <v>3.540473509277401E-2</v>
      </c>
      <c r="U75" s="5">
        <v>21.249946212419221</v>
      </c>
      <c r="V75" s="5">
        <v>8.7113797675790645E-79</v>
      </c>
      <c r="W75" s="5">
        <v>0.68284439668559238</v>
      </c>
      <c r="X75" s="5">
        <v>0.82185303608720561</v>
      </c>
      <c r="Y75" s="5">
        <v>0.68284439668559238</v>
      </c>
      <c r="Z75" s="20">
        <v>0.82185303608720561</v>
      </c>
    </row>
    <row r="76" spans="1:26" ht="15.75" thickBot="1" x14ac:dyDescent="0.3">
      <c r="A76" s="1">
        <v>44581</v>
      </c>
      <c r="B76" s="8">
        <f>Table3[[#This Row],[Rm]]-Table3[[#This Row],[Rf]]/365</f>
        <v>1.5542976393435583E-2</v>
      </c>
      <c r="C76" s="8">
        <f>Table3[[#This Row],[SSI]]-Table3[[#This Row],[Rf]]/365</f>
        <v>1.1003207176627471E-2</v>
      </c>
      <c r="D76" s="8">
        <f>Table3[[#This Row],[HPG]]-Table3[[#This Row],[Rf]]/365</f>
        <v>1.1435513147535822E-2</v>
      </c>
      <c r="E76" s="8">
        <f>Table3[[#This Row],[VHM]]-Table3[[#This Row],[Rf]]/365</f>
        <v>1.2827858212116933E-2</v>
      </c>
      <c r="F76" s="8">
        <f>Table3[[#This Row],[VNM]]-Table3[[#This Row],[Rf]]/365</f>
        <v>-4.8549027955717616E-3</v>
      </c>
      <c r="G76" s="8">
        <f>Table3[[#This Row],[FPT]]-Table3[[#This Row],[Rf]]/365</f>
        <v>5.603774430257993E-3</v>
      </c>
      <c r="H76" s="8">
        <f>Table3[[#This Row],[TCB]]-Table3[[#This Row],[Rf]]/365</f>
        <v>-5.8739726027397261E-5</v>
      </c>
      <c r="I76" s="8">
        <f>Table3[[#This Row],[BVH]]-Table3[[#This Row],[Rf]]/365</f>
        <v>7.6483893683849339E-3</v>
      </c>
      <c r="J76" s="8">
        <f>Table3[[#This Row],[POW]]-Table3[[#This Row],[Rf]]/365</f>
        <v>5.9131291426620575E-2</v>
      </c>
      <c r="K76" s="8">
        <f>Table3[[#This Row],[NVL]]-Table3[[#This Row],[Rf]]/365</f>
        <v>2.4412602739726026E-3</v>
      </c>
      <c r="L76" s="8">
        <f>Table3[[#This Row],[VIC]]-Table3[[#This Row],[Rf]]/365</f>
        <v>-8.4094704149626776E-3</v>
      </c>
    </row>
    <row r="77" spans="1:26" x14ac:dyDescent="0.25">
      <c r="A77" s="1">
        <v>44580</v>
      </c>
      <c r="B77" s="8">
        <f>Table3[[#This Row],[Rm]]-Table3[[#This Row],[Rf]]/365</f>
        <v>2.6170874850607621E-3</v>
      </c>
      <c r="C77" s="8">
        <f>Table3[[#This Row],[SSI]]-Table3[[#This Row],[Rf]]/365</f>
        <v>6.8499426471064481E-2</v>
      </c>
      <c r="D77" s="8">
        <f>Table3[[#This Row],[HPG]]-Table3[[#This Row],[Rf]]/365</f>
        <v>-1.1422129514321295E-2</v>
      </c>
      <c r="E77" s="8">
        <f>Table3[[#This Row],[VHM]]-Table3[[#This Row],[Rf]]/365</f>
        <v>7.7337146415228609E-3</v>
      </c>
      <c r="F77" s="8">
        <f>Table3[[#This Row],[VNM]]-Table3[[#This Row],[Rf]]/365</f>
        <v>-5.8493150684931503E-5</v>
      </c>
      <c r="G77" s="8">
        <f>Table3[[#This Row],[FPT]]-Table3[[#This Row],[Rf]]/365</f>
        <v>2.2116544089064421E-3</v>
      </c>
      <c r="H77" s="8">
        <f>Table3[[#This Row],[TCB]]-Table3[[#This Row],[Rf]]/365</f>
        <v>1.99278890059712E-3</v>
      </c>
      <c r="I77" s="8">
        <f>Table3[[#This Row],[BVH]]-Table3[[#This Row],[Rf]]/365</f>
        <v>5.7554603376871617E-3</v>
      </c>
      <c r="J77" s="8">
        <f>Table3[[#This Row],[POW]]-Table3[[#This Row],[Rf]]/365</f>
        <v>4.2149299057107278E-2</v>
      </c>
      <c r="K77" s="8">
        <f>Table3[[#This Row],[NVL]]-Table3[[#This Row],[Rf]]/365</f>
        <v>-1.3069326013715732E-3</v>
      </c>
      <c r="L77" s="8">
        <f>Table3[[#This Row],[VIC]]-Table3[[#This Row],[Rf]]/365</f>
        <v>-1.1012460182553173E-3</v>
      </c>
      <c r="R77" s="10" t="s">
        <v>38</v>
      </c>
      <c r="S77" s="11"/>
      <c r="T77" s="11"/>
      <c r="U77" s="11"/>
      <c r="V77" s="11"/>
      <c r="W77" s="11"/>
      <c r="X77" s="11"/>
      <c r="Y77" s="11"/>
      <c r="Z77" s="12"/>
    </row>
    <row r="78" spans="1:26" ht="15.75" thickBot="1" x14ac:dyDescent="0.3">
      <c r="A78" s="1">
        <v>44579</v>
      </c>
      <c r="B78" s="8">
        <f>Table3[[#This Row],[Rm]]-Table3[[#This Row],[Rf]]/365</f>
        <v>-9.6256870341433296E-3</v>
      </c>
      <c r="C78" s="8">
        <f>Table3[[#This Row],[SSI]]-Table3[[#This Row],[Rf]]/365</f>
        <v>-6.6283384740996099E-2</v>
      </c>
      <c r="D78" s="8">
        <f>Table3[[#This Row],[HPG]]-Table3[[#This Row],[Rf]]/365</f>
        <v>-1.5718174435352887E-2</v>
      </c>
      <c r="E78" s="8">
        <f>Table3[[#This Row],[VHM]]-Table3[[#This Row],[Rf]]/365</f>
        <v>-2.6606891744453874E-2</v>
      </c>
      <c r="F78" s="8">
        <f>Table3[[#This Row],[VNM]]-Table3[[#This Row],[Rf]]/365</f>
        <v>5.9731439099757087E-3</v>
      </c>
      <c r="G78" s="8">
        <f>Table3[[#This Row],[FPT]]-Table3[[#This Row],[Rf]]/365</f>
        <v>-1.0170578728643988E-2</v>
      </c>
      <c r="H78" s="8">
        <f>Table3[[#This Row],[TCB]]-Table3[[#This Row],[Rf]]/365</f>
        <v>3.0282005750042278E-3</v>
      </c>
      <c r="I78" s="8">
        <f>Table3[[#This Row],[BVH]]-Table3[[#This Row],[Rf]]/365</f>
        <v>-2.0931084453224509E-2</v>
      </c>
      <c r="J78" s="8">
        <f>Table3[[#This Row],[POW]]-Table3[[#This Row],[Rf]]/365</f>
        <v>-6.6724885844748852E-2</v>
      </c>
      <c r="K78" s="8">
        <f>Table3[[#This Row],[NVL]]-Table3[[#This Row],[Rf]]/365</f>
        <v>1.1917808219178083E-3</v>
      </c>
      <c r="L78" s="8">
        <f>Table3[[#This Row],[VIC]]-Table3[[#This Row],[Rf]]/365</f>
        <v>-1.1398425363649201E-2</v>
      </c>
      <c r="R78" s="13"/>
      <c r="S78" s="14"/>
      <c r="T78" s="14"/>
      <c r="U78" s="14"/>
      <c r="V78" s="14"/>
      <c r="W78" s="14"/>
      <c r="X78" s="14"/>
      <c r="Y78" s="14"/>
      <c r="Z78" s="15"/>
    </row>
    <row r="79" spans="1:26" x14ac:dyDescent="0.25">
      <c r="A79" s="1">
        <v>44578</v>
      </c>
      <c r="B79" s="8">
        <f>Table3[[#This Row],[Rm]]-Table3[[#This Row],[Rf]]/365</f>
        <v>-2.8921908025550211E-2</v>
      </c>
      <c r="C79" s="8">
        <f>Table3[[#This Row],[SSI]]-Table3[[#This Row],[Rf]]/365</f>
        <v>-6.9873852606115158E-2</v>
      </c>
      <c r="D79" s="8">
        <f>Table3[[#This Row],[HPG]]-Table3[[#This Row],[Rf]]/365</f>
        <v>-3.3572171047760085E-2</v>
      </c>
      <c r="E79" s="8">
        <f>Table3[[#This Row],[VHM]]-Table3[[#This Row],[Rf]]/365</f>
        <v>-3.7771552911375531E-2</v>
      </c>
      <c r="F79" s="8">
        <f>Table3[[#This Row],[VNM]]-Table3[[#This Row],[Rf]]/365</f>
        <v>-2.1310133331176918E-2</v>
      </c>
      <c r="G79" s="8">
        <f>Table3[[#This Row],[FPT]]-Table3[[#This Row],[Rf]]/365</f>
        <v>-2.5250333328332007E-2</v>
      </c>
      <c r="H79" s="8">
        <f>Table3[[#This Row],[TCB]]-Table3[[#This Row],[Rf]]/365</f>
        <v>-2.3174235423693811E-2</v>
      </c>
      <c r="I79" s="8">
        <f>Table3[[#This Row],[BVH]]-Table3[[#This Row],[Rf]]/365</f>
        <v>-2.7733934287014102E-2</v>
      </c>
      <c r="J79" s="8">
        <f>Table3[[#This Row],[POW]]-Table3[[#This Row],[Rf]]/365</f>
        <v>-6.7855267703738106E-2</v>
      </c>
      <c r="K79" s="8">
        <f>Table3[[#This Row],[NVL]]-Table3[[#This Row],[Rf]]/365</f>
        <v>-2.4448901436685599E-2</v>
      </c>
      <c r="L79" s="8">
        <f>Table3[[#This Row],[VIC]]-Table3[[#This Row],[Rf]]/365</f>
        <v>-1.9269982104519578E-2</v>
      </c>
      <c r="R79" s="16" t="s">
        <v>11</v>
      </c>
      <c r="S79" s="4"/>
      <c r="T79" s="14"/>
      <c r="U79" s="14"/>
      <c r="V79" s="14"/>
      <c r="W79" s="14"/>
      <c r="X79" s="14"/>
      <c r="Y79" s="14"/>
      <c r="Z79" s="15"/>
    </row>
    <row r="80" spans="1:26" x14ac:dyDescent="0.25">
      <c r="A80" s="1">
        <v>44575</v>
      </c>
      <c r="B80" s="8">
        <f>Table3[[#This Row],[Rm]]-Table3[[#This Row],[Rf]]/365</f>
        <v>-7.8682942708017039E-5</v>
      </c>
      <c r="C80" s="8">
        <f>Table3[[#This Row],[SSI]]-Table3[[#This Row],[Rf]]/365</f>
        <v>-3.1292544972728927E-3</v>
      </c>
      <c r="D80" s="8">
        <f>Table3[[#This Row],[HPG]]-Table3[[#This Row],[Rf]]/365</f>
        <v>-9.6946044410548236E-3</v>
      </c>
      <c r="E80" s="8">
        <f>Table3[[#This Row],[VHM]]-Table3[[#This Row],[Rf]]/365</f>
        <v>-5.8630136986301377E-5</v>
      </c>
      <c r="F80" s="8">
        <f>Table3[[#This Row],[VNM]]-Table3[[#This Row],[Rf]]/365</f>
        <v>1.9195280813675553E-2</v>
      </c>
      <c r="G80" s="8">
        <f>Table3[[#This Row],[FPT]]-Table3[[#This Row],[Rf]]/365</f>
        <v>-8.7448407775943364E-3</v>
      </c>
      <c r="H80" s="8">
        <f>Table3[[#This Row],[TCB]]-Table3[[#This Row],[Rf]]/365</f>
        <v>-1.4910115285501152E-2</v>
      </c>
      <c r="I80" s="8">
        <f>Table3[[#This Row],[BVH]]-Table3[[#This Row],[Rf]]/365</f>
        <v>3.6450735667174026E-3</v>
      </c>
      <c r="J80" s="8">
        <f>Table3[[#This Row],[POW]]-Table3[[#This Row],[Rf]]/365</f>
        <v>4.7278647969522573E-2</v>
      </c>
      <c r="K80" s="8">
        <f>Table3[[#This Row],[NVL]]-Table3[[#This Row],[Rf]]/365</f>
        <v>-1.8022701993273726E-2</v>
      </c>
      <c r="L80" s="8">
        <f>Table3[[#This Row],[VIC]]-Table3[[#This Row],[Rf]]/365</f>
        <v>9.5351561200155289E-4</v>
      </c>
      <c r="R80" s="13" t="s">
        <v>12</v>
      </c>
      <c r="S80" s="14">
        <v>0.69502718399938057</v>
      </c>
      <c r="T80" s="14"/>
      <c r="U80" s="14"/>
      <c r="V80" s="14"/>
      <c r="W80" s="14"/>
      <c r="X80" s="14"/>
      <c r="Y80" s="14"/>
      <c r="Z80" s="15"/>
    </row>
    <row r="81" spans="1:26" x14ac:dyDescent="0.25">
      <c r="A81" s="1">
        <v>44574</v>
      </c>
      <c r="B81" s="8">
        <f>Table3[[#This Row],[Rm]]-Table3[[#This Row],[Rf]]/365</f>
        <v>-9.6318572074405306E-3</v>
      </c>
      <c r="C81" s="8">
        <f>Table3[[#This Row],[SSI]]-Table3[[#This Row],[Rf]]/365</f>
        <v>-3.2732198833581992E-2</v>
      </c>
      <c r="D81" s="8">
        <f>Table3[[#This Row],[HPG]]-Table3[[#This Row],[Rf]]/365</f>
        <v>1.0763579315661506E-2</v>
      </c>
      <c r="E81" s="8">
        <f>Table3[[#This Row],[VHM]]-Table3[[#This Row],[Rf]]/365</f>
        <v>-1.6805342990102903E-2</v>
      </c>
      <c r="F81" s="8">
        <f>Table3[[#This Row],[VNM]]-Table3[[#This Row],[Rf]]/365</f>
        <v>-5.8931506849315064E-5</v>
      </c>
      <c r="G81" s="8">
        <f>Table3[[#This Row],[FPT]]-Table3[[#This Row],[Rf]]/365</f>
        <v>2.7842854207436402E-2</v>
      </c>
      <c r="H81" s="8">
        <f>Table3[[#This Row],[TCB]]-Table3[[#This Row],[Rf]]/365</f>
        <v>1.925195477277669E-3</v>
      </c>
      <c r="I81" s="8">
        <f>Table3[[#This Row],[BVH]]-Table3[[#This Row],[Rf]]/365</f>
        <v>-5.8931506849315064E-5</v>
      </c>
      <c r="J81" s="8">
        <f>Table3[[#This Row],[POW]]-Table3[[#This Row],[Rf]]/365</f>
        <v>-6.8929454922827274E-2</v>
      </c>
      <c r="K81" s="8">
        <f>Table3[[#This Row],[NVL]]-Table3[[#This Row],[Rf]]/365</f>
        <v>-3.6388837741524178E-3</v>
      </c>
      <c r="L81" s="8">
        <f>Table3[[#This Row],[VIC]]-Table3[[#This Row],[Rf]]/365</f>
        <v>-1.9900201348119154E-2</v>
      </c>
      <c r="R81" s="13" t="s">
        <v>13</v>
      </c>
      <c r="S81" s="14">
        <v>0.4830627864981088</v>
      </c>
      <c r="T81" s="14"/>
      <c r="U81" s="14"/>
      <c r="V81" s="14"/>
      <c r="W81" s="14"/>
      <c r="X81" s="14"/>
      <c r="Y81" s="14"/>
      <c r="Z81" s="15"/>
    </row>
    <row r="82" spans="1:26" x14ac:dyDescent="0.25">
      <c r="A82" s="1">
        <v>44573</v>
      </c>
      <c r="B82" s="8">
        <f>Table3[[#This Row],[Rm]]-Table3[[#This Row],[Rf]]/365</f>
        <v>1.2137172497579632E-2</v>
      </c>
      <c r="C82" s="8">
        <f>Table3[[#This Row],[SSI]]-Table3[[#This Row],[Rf]]/365</f>
        <v>4.9837364964543052E-2</v>
      </c>
      <c r="D82" s="8">
        <f>Table3[[#This Row],[HPG]]-Table3[[#This Row],[Rf]]/365</f>
        <v>2.4331558970932175E-2</v>
      </c>
      <c r="E82" s="8">
        <f>Table3[[#This Row],[VHM]]-Table3[[#This Row],[Rf]]/365</f>
        <v>-5.8684931506849312E-5</v>
      </c>
      <c r="F82" s="8">
        <f>Table3[[#This Row],[VNM]]-Table3[[#This Row],[Rf]]/365</f>
        <v>-7.2271437128688561E-3</v>
      </c>
      <c r="G82" s="8">
        <f>Table3[[#This Row],[FPT]]-Table3[[#This Row],[Rf]]/365</f>
        <v>1.0586335042473405E-3</v>
      </c>
      <c r="H82" s="8">
        <f>Table3[[#This Row],[TCB]]-Table3[[#This Row],[Rf]]/365</f>
        <v>4.0188993087069004E-2</v>
      </c>
      <c r="I82" s="8">
        <f>Table3[[#This Row],[BVH]]-Table3[[#This Row],[Rf]]/365</f>
        <v>3.6587871874522583E-3</v>
      </c>
      <c r="J82" s="8">
        <f>Table3[[#This Row],[POW]]-Table3[[#This Row],[Rf]]/365</f>
        <v>-2.6868336406037682E-2</v>
      </c>
      <c r="K82" s="8">
        <f>Table3[[#This Row],[NVL]]-Table3[[#This Row],[Rf]]/365</f>
        <v>-8.3427086001459025E-3</v>
      </c>
      <c r="L82" s="8">
        <f>Table3[[#This Row],[VIC]]-Table3[[#This Row],[Rf]]/365</f>
        <v>-2.0388829513088296E-3</v>
      </c>
      <c r="R82" s="13" t="s">
        <v>14</v>
      </c>
      <c r="S82" s="14">
        <v>0.48237261665364706</v>
      </c>
      <c r="T82" s="14"/>
      <c r="U82" s="14"/>
      <c r="V82" s="14"/>
      <c r="W82" s="14"/>
      <c r="X82" s="14"/>
      <c r="Y82" s="14"/>
      <c r="Z82" s="15"/>
    </row>
    <row r="83" spans="1:26" x14ac:dyDescent="0.25">
      <c r="A83" s="1">
        <v>44572</v>
      </c>
      <c r="B83" s="8">
        <f>Table3[[#This Row],[Rm]]-Table3[[#This Row],[Rf]]/365</f>
        <v>-7.6405641125243066E-3</v>
      </c>
      <c r="C83" s="8">
        <f>Table3[[#This Row],[SSI]]-Table3[[#This Row],[Rf]]/365</f>
        <v>-2.9322685401490124E-2</v>
      </c>
      <c r="D83" s="8">
        <f>Table3[[#This Row],[HPG]]-Table3[[#This Row],[Rf]]/365</f>
        <v>-1.2107507839577489E-2</v>
      </c>
      <c r="E83" s="8">
        <f>Table3[[#This Row],[VHM]]-Table3[[#This Row],[Rf]]/365</f>
        <v>-2.1136598440858488E-2</v>
      </c>
      <c r="F83" s="8">
        <f>Table3[[#This Row],[VNM]]-Table3[[#This Row],[Rf]]/365</f>
        <v>-5.9315068493150683E-5</v>
      </c>
      <c r="G83" s="8">
        <f>Table3[[#This Row],[FPT]]-Table3[[#This Row],[Rf]]/365</f>
        <v>-2.723322811197141E-2</v>
      </c>
      <c r="H83" s="8">
        <f>Table3[[#This Row],[TCB]]-Table3[[#This Row],[Rf]]/365</f>
        <v>-4.1703119852454628E-3</v>
      </c>
      <c r="I83" s="8">
        <f>Table3[[#This Row],[BVH]]-Table3[[#This Row],[Rf]]/365</f>
        <v>-1.6512697152588213E-2</v>
      </c>
      <c r="J83" s="8">
        <f>Table3[[#This Row],[POW]]-Table3[[#This Row],[Rf]]/365</f>
        <v>-5.3926484018264834E-3</v>
      </c>
      <c r="K83" s="8">
        <f>Table3[[#This Row],[NVL]]-Table3[[#This Row],[Rf]]/365</f>
        <v>7.0920556108870639E-3</v>
      </c>
      <c r="L83" s="8">
        <f>Table3[[#This Row],[VIC]]-Table3[[#This Row],[Rf]]/365</f>
        <v>-1.2767037453634892E-2</v>
      </c>
      <c r="R83" s="13" t="s">
        <v>15</v>
      </c>
      <c r="S83" s="14">
        <v>1.30092174707737E-2</v>
      </c>
      <c r="T83" s="14"/>
      <c r="U83" s="14"/>
      <c r="V83" s="14"/>
      <c r="W83" s="14"/>
      <c r="X83" s="14"/>
      <c r="Y83" s="14"/>
      <c r="Z83" s="15"/>
    </row>
    <row r="84" spans="1:26" ht="15.75" thickBot="1" x14ac:dyDescent="0.3">
      <c r="A84" s="1">
        <v>44571</v>
      </c>
      <c r="B84" s="8">
        <f>Table3[[#This Row],[Rm]]-Table3[[#This Row],[Rf]]/365</f>
        <v>-1.6264436727184594E-2</v>
      </c>
      <c r="C84" s="8">
        <f>Table3[[#This Row],[SSI]]-Table3[[#This Row],[Rf]]/365</f>
        <v>-3.9787476691090583E-2</v>
      </c>
      <c r="D84" s="8">
        <f>Table3[[#This Row],[HPG]]-Table3[[#This Row],[Rf]]/365</f>
        <v>-3.3339036908536217E-3</v>
      </c>
      <c r="E84" s="8">
        <f>Table3[[#This Row],[VHM]]-Table3[[#This Row],[Rf]]/365</f>
        <v>-5.8794520547945203E-5</v>
      </c>
      <c r="F84" s="8">
        <f>Table3[[#This Row],[VNM]]-Table3[[#This Row],[Rf]]/365</f>
        <v>-1.2520356617978846E-3</v>
      </c>
      <c r="G84" s="8">
        <f>Table3[[#This Row],[FPT]]-Table3[[#This Row],[Rf]]/365</f>
        <v>-1.5048087882432315E-2</v>
      </c>
      <c r="H84" s="8">
        <f>Table3[[#This Row],[TCB]]-Table3[[#This Row],[Rf]]/365</f>
        <v>-1.6236752053409423E-2</v>
      </c>
      <c r="I84" s="8">
        <f>Table3[[#This Row],[BVH]]-Table3[[#This Row],[Rf]]/365</f>
        <v>-1.6245844880260176E-2</v>
      </c>
      <c r="J84" s="8">
        <f>Table3[[#This Row],[POW]]-Table3[[#This Row],[Rf]]/365</f>
        <v>-6.953770270913355E-2</v>
      </c>
      <c r="K84" s="8">
        <f>Table3[[#This Row],[NVL]]-Table3[[#This Row],[Rf]]/365</f>
        <v>-2.8993979705733131E-2</v>
      </c>
      <c r="L84" s="8">
        <f>Table3[[#This Row],[VIC]]-Table3[[#This Row],[Rf]]/365</f>
        <v>9.1967906066536202E-4</v>
      </c>
      <c r="R84" s="17" t="s">
        <v>16</v>
      </c>
      <c r="S84" s="5">
        <v>751</v>
      </c>
      <c r="T84" s="14"/>
      <c r="U84" s="14"/>
      <c r="V84" s="14"/>
      <c r="W84" s="14"/>
      <c r="X84" s="14"/>
      <c r="Y84" s="14"/>
      <c r="Z84" s="15"/>
    </row>
    <row r="85" spans="1:26" x14ac:dyDescent="0.25">
      <c r="A85" s="1">
        <v>44568</v>
      </c>
      <c r="B85" s="8">
        <f>Table3[[#This Row],[Rm]]-Table3[[#This Row],[Rf]]/365</f>
        <v>-1.1849499805569935E-4</v>
      </c>
      <c r="C85" s="8">
        <f>Table3[[#This Row],[SSI]]-Table3[[#This Row],[Rf]]/365</f>
        <v>-5.8399632591654123E-3</v>
      </c>
      <c r="D85" s="8">
        <f>Table3[[#This Row],[HPG]]-Table3[[#This Row],[Rf]]/365</f>
        <v>-6.5672086292455347E-3</v>
      </c>
      <c r="E85" s="8">
        <f>Table3[[#This Row],[VHM]]-Table3[[#This Row],[Rf]]/365</f>
        <v>1.1127165041995212E-3</v>
      </c>
      <c r="F85" s="8">
        <f>Table3[[#This Row],[VNM]]-Table3[[#This Row],[Rf]]/365</f>
        <v>-2.4015368130634574E-3</v>
      </c>
      <c r="G85" s="8">
        <f>Table3[[#This Row],[FPT]]-Table3[[#This Row],[Rf]]/365</f>
        <v>-1.1291351549337046E-3</v>
      </c>
      <c r="H85" s="8">
        <f>Table3[[#This Row],[TCB]]-Table3[[#This Row],[Rf]]/365</f>
        <v>-9.077652510500453E-3</v>
      </c>
      <c r="I85" s="8">
        <f>Table3[[#This Row],[BVH]]-Table3[[#This Row],[Rf]]/365</f>
        <v>-1.0735773021986058E-2</v>
      </c>
      <c r="J85" s="8">
        <f>Table3[[#This Row],[POW]]-Table3[[#This Row],[Rf]]/365</f>
        <v>4.6693630314890593E-2</v>
      </c>
      <c r="K85" s="8">
        <f>Table3[[#This Row],[NVL]]-Table3[[#This Row],[Rf]]/365</f>
        <v>-2.0467779703662287E-2</v>
      </c>
      <c r="L85" s="8">
        <f>Table3[[#This Row],[VIC]]-Table3[[#This Row],[Rf]]/365</f>
        <v>-2.2069185816346596E-2</v>
      </c>
      <c r="R85" s="13"/>
      <c r="S85" s="14"/>
      <c r="T85" s="14"/>
      <c r="U85" s="14"/>
      <c r="V85" s="14"/>
      <c r="W85" s="14"/>
      <c r="X85" s="14"/>
      <c r="Y85" s="14"/>
      <c r="Z85" s="15"/>
    </row>
    <row r="86" spans="1:26" ht="15.75" thickBot="1" x14ac:dyDescent="0.3">
      <c r="A86" s="1">
        <v>44567</v>
      </c>
      <c r="B86" s="8">
        <f>Table3[[#This Row],[Rm]]-Table3[[#This Row],[Rf]]/365</f>
        <v>3.9279596014125586E-3</v>
      </c>
      <c r="C86" s="8">
        <f>Table3[[#This Row],[SSI]]-Table3[[#This Row],[Rf]]/365</f>
        <v>-1.7104358655043585E-2</v>
      </c>
      <c r="D86" s="8">
        <f>Table3[[#This Row],[HPG]]-Table3[[#This Row],[Rf]]/365</f>
        <v>-1.5016169066853999E-2</v>
      </c>
      <c r="E86" s="8">
        <f>Table3[[#This Row],[VHM]]-Table3[[#This Row],[Rf]]/365</f>
        <v>1.5417286366601436E-2</v>
      </c>
      <c r="F86" s="8">
        <f>Table3[[#This Row],[VNM]]-Table3[[#This Row],[Rf]]/365</f>
        <v>-9.3396465689857527E-3</v>
      </c>
      <c r="G86" s="8">
        <f>Table3[[#This Row],[FPT]]-Table3[[#This Row],[Rf]]/365</f>
        <v>-1.1272801779651095E-3</v>
      </c>
      <c r="H86" s="8">
        <f>Table3[[#This Row],[TCB]]-Table3[[#This Row],[Rf]]/365</f>
        <v>-1.1940092228400923E-2</v>
      </c>
      <c r="I86" s="8">
        <f>Table3[[#This Row],[BVH]]-Table3[[#This Row],[Rf]]/365</f>
        <v>-7.1260419187763203E-3</v>
      </c>
      <c r="J86" s="8">
        <f>Table3[[#This Row],[POW]]-Table3[[#This Row],[Rf]]/365</f>
        <v>1.3098990627253063E-2</v>
      </c>
      <c r="K86" s="8">
        <f>Table3[[#This Row],[NVL]]-Table3[[#This Row],[Rf]]/365</f>
        <v>-1.0159914210599143E-2</v>
      </c>
      <c r="L86" s="8">
        <f>Table3[[#This Row],[VIC]]-Table3[[#This Row],[Rf]]/365</f>
        <v>4.4941095890410961E-2</v>
      </c>
      <c r="R86" s="13" t="s">
        <v>17</v>
      </c>
      <c r="S86" s="14"/>
      <c r="T86" s="14"/>
      <c r="U86" s="14"/>
      <c r="V86" s="14"/>
      <c r="W86" s="14"/>
      <c r="X86" s="14"/>
      <c r="Y86" s="14"/>
      <c r="Z86" s="15"/>
    </row>
    <row r="87" spans="1:26" x14ac:dyDescent="0.25">
      <c r="A87" s="1">
        <v>44566</v>
      </c>
      <c r="B87" s="8">
        <f>Table3[[#This Row],[Rm]]-Table3[[#This Row],[Rf]]/365</f>
        <v>-2.0777536006516334E-3</v>
      </c>
      <c r="C87" s="8">
        <f>Table3[[#This Row],[SSI]]-Table3[[#This Row],[Rf]]/365</f>
        <v>-3.8324342207288705E-3</v>
      </c>
      <c r="D87" s="8">
        <f>Table3[[#This Row],[HPG]]-Table3[[#This Row],[Rf]]/365</f>
        <v>1.010669401509047E-3</v>
      </c>
      <c r="E87" s="8">
        <f>Table3[[#This Row],[VHM]]-Table3[[#This Row],[Rf]]/365</f>
        <v>-1.2984818762777071E-2</v>
      </c>
      <c r="F87" s="8">
        <f>Table3[[#This Row],[VNM]]-Table3[[#This Row],[Rf]]/365</f>
        <v>-5.8258620024964018E-3</v>
      </c>
      <c r="G87" s="8">
        <f>Table3[[#This Row],[FPT]]-Table3[[#This Row],[Rf]]/365</f>
        <v>1.010669401509047E-3</v>
      </c>
      <c r="H87" s="8">
        <f>Table3[[#This Row],[TCB]]-Table3[[#This Row],[Rf]]/365</f>
        <v>-7.9173954840272356E-3</v>
      </c>
      <c r="I87" s="8">
        <f>Table3[[#This Row],[BVH]]-Table3[[#This Row],[Rf]]/365</f>
        <v>-5.3312570479331686E-3</v>
      </c>
      <c r="J87" s="8">
        <f>Table3[[#This Row],[POW]]-Table3[[#This Row],[Rf]]/365</f>
        <v>1.5983931433594611E-2</v>
      </c>
      <c r="K87" s="8">
        <f>Table3[[#This Row],[NVL]]-Table3[[#This Row],[Rf]]/365</f>
        <v>1.0647461905494845E-3</v>
      </c>
      <c r="L87" s="8">
        <f>Table3[[#This Row],[VIC]]-Table3[[#This Row],[Rf]]/365</f>
        <v>-9.9598394140783947E-3</v>
      </c>
      <c r="R87" s="18"/>
      <c r="S87" s="6" t="s">
        <v>18</v>
      </c>
      <c r="T87" s="6" t="s">
        <v>19</v>
      </c>
      <c r="U87" s="6" t="s">
        <v>20</v>
      </c>
      <c r="V87" s="6" t="s">
        <v>21</v>
      </c>
      <c r="W87" s="6" t="s">
        <v>22</v>
      </c>
      <c r="X87" s="14"/>
      <c r="Y87" s="14"/>
      <c r="Z87" s="15"/>
    </row>
    <row r="88" spans="1:26" x14ac:dyDescent="0.25">
      <c r="A88" s="1">
        <v>44565</v>
      </c>
      <c r="B88" s="8">
        <f>Table3[[#This Row],[Rm]]-Table3[[#This Row],[Rf]]/365</f>
        <v>1.8161194660836634E-2</v>
      </c>
      <c r="C88" s="8">
        <f>Table3[[#This Row],[SSI]]-Table3[[#This Row],[Rf]]/365</f>
        <v>2.310632453588618E-2</v>
      </c>
      <c r="D88" s="8">
        <f>Table3[[#This Row],[HPG]]-Table3[[#This Row],[Rf]]/365</f>
        <v>7.483404818138876E-3</v>
      </c>
      <c r="E88" s="8">
        <f>Table3[[#This Row],[VHM]]-Table3[[#This Row],[Rf]]/365</f>
        <v>3.7745179418643499E-2</v>
      </c>
      <c r="F88" s="8">
        <f>Table3[[#This Row],[VNM]]-Table3[[#This Row],[Rf]]/365</f>
        <v>3.4125235920851988E-3</v>
      </c>
      <c r="G88" s="8">
        <f>Table3[[#This Row],[FPT]]-Table3[[#This Row],[Rf]]/365</f>
        <v>5.3166454558845194E-3</v>
      </c>
      <c r="H88" s="8">
        <f>Table3[[#This Row],[TCB]]-Table3[[#This Row],[Rf]]/365</f>
        <v>1.7940301369863014E-2</v>
      </c>
      <c r="I88" s="8">
        <f>Table3[[#This Row],[BVH]]-Table3[[#This Row],[Rf]]/365</f>
        <v>1.6011729941291585E-2</v>
      </c>
      <c r="J88" s="8">
        <f>Table3[[#This Row],[POW]]-Table3[[#This Row],[Rf]]/365</f>
        <v>6.8511729941291594E-2</v>
      </c>
      <c r="K88" s="8">
        <f>Table3[[#This Row],[NVL]]-Table3[[#This Row],[Rf]]/365</f>
        <v>-2.2037720608158964E-2</v>
      </c>
      <c r="L88" s="8">
        <f>Table3[[#This Row],[VIC]]-Table3[[#This Row],[Rf]]/365</f>
        <v>6.1980259308874582E-2</v>
      </c>
      <c r="R88" s="13" t="s">
        <v>23</v>
      </c>
      <c r="S88" s="14">
        <v>1</v>
      </c>
      <c r="T88" s="14">
        <v>0.11845405976673271</v>
      </c>
      <c r="U88" s="14">
        <v>0.11845405976673271</v>
      </c>
      <c r="V88" s="14">
        <v>699.91870895895534</v>
      </c>
      <c r="W88" s="14">
        <v>2.0155375771040819E-109</v>
      </c>
      <c r="X88" s="14"/>
      <c r="Y88" s="14"/>
      <c r="Z88" s="15"/>
    </row>
    <row r="89" spans="1:26" x14ac:dyDescent="0.25">
      <c r="A89" s="1">
        <v>44561</v>
      </c>
      <c r="B89" s="8">
        <f>Table3[[#This Row],[Rm]]-Table3[[#This Row],[Rf]]/365</f>
        <v>8.2266168466499211E-3</v>
      </c>
      <c r="C89" s="8">
        <f>Table3[[#This Row],[SSI]]-Table3[[#This Row],[Rf]]/365</f>
        <v>-1.5266659721860514E-2</v>
      </c>
      <c r="D89" s="8">
        <f>Table3[[#This Row],[HPG]]-Table3[[#This Row],[Rf]]/365</f>
        <v>1.5259752405503431E-2</v>
      </c>
      <c r="E89" s="8">
        <f>Table3[[#This Row],[VHM]]-Table3[[#This Row],[Rf]]/365</f>
        <v>4.8444265377383831E-3</v>
      </c>
      <c r="F89" s="8">
        <f>Table3[[#This Row],[VNM]]-Table3[[#This Row],[Rf]]/365</f>
        <v>1.2838128121537297E-2</v>
      </c>
      <c r="G89" s="8">
        <f>Table3[[#This Row],[FPT]]-Table3[[#This Row],[Rf]]/365</f>
        <v>-6.4677906568317524E-3</v>
      </c>
      <c r="H89" s="8">
        <f>Table3[[#This Row],[TCB]]-Table3[[#This Row],[Rf]]/365</f>
        <v>1.4141248714885103E-2</v>
      </c>
      <c r="I89" s="8">
        <f>Table3[[#This Row],[BVH]]-Table3[[#This Row],[Rf]]/365</f>
        <v>1.6276404047435546E-2</v>
      </c>
      <c r="J89" s="8">
        <f>Table3[[#This Row],[POW]]-Table3[[#This Row],[Rf]]/365</f>
        <v>2.8077952663186404E-3</v>
      </c>
      <c r="K89" s="8">
        <f>Table3[[#This Row],[NVL]]-Table3[[#This Row],[Rf]]/365</f>
        <v>5.4403647676947255E-2</v>
      </c>
      <c r="L89" s="8">
        <f>Table3[[#This Row],[VIC]]-Table3[[#This Row],[Rf]]/365</f>
        <v>9.9509733237202586E-4</v>
      </c>
      <c r="R89" s="13" t="s">
        <v>24</v>
      </c>
      <c r="S89" s="14">
        <v>749</v>
      </c>
      <c r="T89" s="14">
        <v>0.12676056466221086</v>
      </c>
      <c r="U89" s="14">
        <v>1.6923973920188366E-4</v>
      </c>
      <c r="V89" s="14"/>
      <c r="W89" s="14"/>
      <c r="X89" s="14"/>
      <c r="Y89" s="14"/>
      <c r="Z89" s="15"/>
    </row>
    <row r="90" spans="1:26" ht="15.75" thickBot="1" x14ac:dyDescent="0.3">
      <c r="A90" s="1">
        <v>44560</v>
      </c>
      <c r="B90" s="8">
        <f>Table3[[#This Row],[Rm]]-Table3[[#This Row],[Rf]]/365</f>
        <v>4.2789971609299445E-5</v>
      </c>
      <c r="C90" s="8">
        <f>Table3[[#This Row],[SSI]]-Table3[[#This Row],[Rf]]/365</f>
        <v>5.9357746996095959E-2</v>
      </c>
      <c r="D90" s="8">
        <f>Table3[[#This Row],[HPG]]-Table3[[#This Row],[Rf]]/365</f>
        <v>-2.2415704970987615E-3</v>
      </c>
      <c r="E90" s="8">
        <f>Table3[[#This Row],[VHM]]-Table3[[#This Row],[Rf]]/365</f>
        <v>-1.2821545916399792E-3</v>
      </c>
      <c r="F90" s="8">
        <f>Table3[[#This Row],[VNM]]-Table3[[#This Row],[Rf]]/365</f>
        <v>1.1155445366260793E-3</v>
      </c>
      <c r="G90" s="8">
        <f>Table3[[#This Row],[FPT]]-Table3[[#This Row],[Rf]]/365</f>
        <v>-5.8164383561643839E-5</v>
      </c>
      <c r="H90" s="8">
        <f>Table3[[#This Row],[TCB]]-Table3[[#This Row],[Rf]]/365</f>
        <v>4.0151553720391706E-3</v>
      </c>
      <c r="I90" s="8">
        <f>Table3[[#This Row],[BVH]]-Table3[[#This Row],[Rf]]/365</f>
        <v>-1.8697585864601947E-3</v>
      </c>
      <c r="J90" s="8">
        <f>Table3[[#This Row],[POW]]-Table3[[#This Row],[Rf]]/365</f>
        <v>-3.0613719939117198E-2</v>
      </c>
      <c r="K90" s="8">
        <f>Table3[[#This Row],[NVL]]-Table3[[#This Row],[Rf]]/365</f>
        <v>-8.1041413950558965E-3</v>
      </c>
      <c r="L90" s="8">
        <f>Table3[[#This Row],[VIC]]-Table3[[#This Row],[Rf]]/365</f>
        <v>-5.2937664778024817E-3</v>
      </c>
      <c r="R90" s="17" t="s">
        <v>25</v>
      </c>
      <c r="S90" s="5">
        <v>750</v>
      </c>
      <c r="T90" s="5">
        <v>0.24521462442894357</v>
      </c>
      <c r="U90" s="5"/>
      <c r="V90" s="5"/>
      <c r="W90" s="5"/>
      <c r="X90" s="14"/>
      <c r="Y90" s="14"/>
      <c r="Z90" s="15"/>
    </row>
    <row r="91" spans="1:26" ht="15.75" thickBot="1" x14ac:dyDescent="0.3">
      <c r="A91" s="1">
        <v>44559</v>
      </c>
      <c r="B91" s="8">
        <f>Table3[[#This Row],[Rm]]-Table3[[#This Row],[Rf]]/365</f>
        <v>-5.7931375802122024E-3</v>
      </c>
      <c r="C91" s="8">
        <f>Table3[[#This Row],[SSI]]-Table3[[#This Row],[Rf]]/365</f>
        <v>1.7359676622501683E-2</v>
      </c>
      <c r="D91" s="8">
        <f>Table3[[#This Row],[HPG]]-Table3[[#This Row],[Rf]]/365</f>
        <v>-5.8356164383561642E-5</v>
      </c>
      <c r="E91" s="8">
        <f>Table3[[#This Row],[VHM]]-Table3[[#This Row],[Rf]]/365</f>
        <v>-1.3343380318972933E-2</v>
      </c>
      <c r="F91" s="8">
        <f>Table3[[#This Row],[VNM]]-Table3[[#This Row],[Rf]]/365</f>
        <v>-3.5671280942080859E-3</v>
      </c>
      <c r="G91" s="8">
        <f>Table3[[#This Row],[FPT]]-Table3[[#This Row],[Rf]]/365</f>
        <v>-9.582165688193086E-3</v>
      </c>
      <c r="H91" s="8">
        <f>Table3[[#This Row],[TCB]]-Table3[[#This Row],[Rf]]/365</f>
        <v>-1.0756501623489737E-3</v>
      </c>
      <c r="I91" s="8">
        <f>Table3[[#This Row],[BVH]]-Table3[[#This Row],[Rf]]/365</f>
        <v>-9.0350168466097735E-3</v>
      </c>
      <c r="J91" s="8">
        <f>Table3[[#This Row],[POW]]-Table3[[#This Row],[Rf]]/365</f>
        <v>-1.913192564667239E-2</v>
      </c>
      <c r="K91" s="8">
        <f>Table3[[#This Row],[NVL]]-Table3[[#This Row],[Rf]]/365</f>
        <v>-5.8356164383561642E-5</v>
      </c>
      <c r="L91" s="8">
        <f>Table3[[#This Row],[VIC]]-Table3[[#This Row],[Rf]]/365</f>
        <v>-2.9529900879830717E-2</v>
      </c>
      <c r="R91" s="13"/>
      <c r="S91" s="14"/>
      <c r="T91" s="14"/>
      <c r="U91" s="14"/>
      <c r="V91" s="14"/>
      <c r="W91" s="14"/>
      <c r="X91" s="14"/>
      <c r="Y91" s="14"/>
      <c r="Z91" s="15"/>
    </row>
    <row r="92" spans="1:26" x14ac:dyDescent="0.25">
      <c r="A92" s="1">
        <v>44558</v>
      </c>
      <c r="B92" s="8">
        <f>Table3[[#This Row],[Rm]]-Table3[[#This Row],[Rf]]/365</f>
        <v>3.6424121984126277E-3</v>
      </c>
      <c r="C92" s="8">
        <f>Table3[[#This Row],[SSI]]-Table3[[#This Row],[Rf]]/365</f>
        <v>-7.1794141501414456E-3</v>
      </c>
      <c r="D92" s="8">
        <f>Table3[[#This Row],[HPG]]-Table3[[#This Row],[Rf]]/365</f>
        <v>-2.2370054018563288E-3</v>
      </c>
      <c r="E92" s="8">
        <f>Table3[[#This Row],[VHM]]-Table3[[#This Row],[Rf]]/365</f>
        <v>-5.8356164383561642E-5</v>
      </c>
      <c r="F92" s="8">
        <f>Table3[[#This Row],[VNM]]-Table3[[#This Row],[Rf]]/365</f>
        <v>-7.0269972793662377E-3</v>
      </c>
      <c r="G92" s="8">
        <f>Table3[[#This Row],[FPT]]-Table3[[#This Row],[Rf]]/365</f>
        <v>-5.8356164383561642E-5</v>
      </c>
      <c r="H92" s="8">
        <f>Table3[[#This Row],[TCB]]-Table3[[#This Row],[Rf]]/365</f>
        <v>6.0828925561896216E-3</v>
      </c>
      <c r="I92" s="8">
        <f>Table3[[#This Row],[BVH]]-Table3[[#This Row],[Rf]]/365</f>
        <v>-7.1884809415671616E-3</v>
      </c>
      <c r="J92" s="8">
        <f>Table3[[#This Row],[POW]]-Table3[[#This Row],[Rf]]/365</f>
        <v>-5.4784103649255667E-3</v>
      </c>
      <c r="K92" s="8">
        <f>Table3[[#This Row],[NVL]]-Table3[[#This Row],[Rf]]/365</f>
        <v>-2.2530266276743111E-2</v>
      </c>
      <c r="L92" s="8">
        <f>Table3[[#This Row],[VIC]]-Table3[[#This Row],[Rf]]/365</f>
        <v>-6.1189622249896219E-3</v>
      </c>
      <c r="R92" s="18"/>
      <c r="S92" s="6" t="s">
        <v>26</v>
      </c>
      <c r="T92" s="6" t="s">
        <v>15</v>
      </c>
      <c r="U92" s="6" t="s">
        <v>27</v>
      </c>
      <c r="V92" s="6" t="s">
        <v>28</v>
      </c>
      <c r="W92" s="6" t="s">
        <v>29</v>
      </c>
      <c r="X92" s="6" t="s">
        <v>30</v>
      </c>
      <c r="Y92" s="6" t="s">
        <v>31</v>
      </c>
      <c r="Z92" s="19" t="s">
        <v>32</v>
      </c>
    </row>
    <row r="93" spans="1:26" x14ac:dyDescent="0.25">
      <c r="A93" s="1">
        <v>44557</v>
      </c>
      <c r="B93" s="8">
        <f>Table3[[#This Row],[Rm]]-Table3[[#This Row],[Rf]]/365</f>
        <v>7.9655142128517067E-3</v>
      </c>
      <c r="C93" s="8">
        <f>Table3[[#This Row],[SSI]]-Table3[[#This Row],[Rf]]/365</f>
        <v>1.9813935179366876E-3</v>
      </c>
      <c r="D93" s="8">
        <f>Table3[[#This Row],[HPG]]-Table3[[#This Row],[Rf]]/365</f>
        <v>-3.3146714559814379E-3</v>
      </c>
      <c r="E93" s="8">
        <f>Table3[[#This Row],[VHM]]-Table3[[#This Row],[Rf]]/365</f>
        <v>-1.2636150833650048E-3</v>
      </c>
      <c r="F93" s="8">
        <f>Table3[[#This Row],[VNM]]-Table3[[#This Row],[Rf]]/365</f>
        <v>1.1054482319210962E-3</v>
      </c>
      <c r="G93" s="8">
        <f>Table3[[#This Row],[FPT]]-Table3[[#This Row],[Rf]]/365</f>
        <v>7.4053441014107543E-3</v>
      </c>
      <c r="H93" s="8">
        <f>Table3[[#This Row],[TCB]]-Table3[[#This Row],[Rf]]/365</f>
        <v>-1.0798373532789872E-3</v>
      </c>
      <c r="I93" s="8">
        <f>Table3[[#This Row],[BVH]]-Table3[[#This Row],[Rf]]/365</f>
        <v>1.728371819960861E-3</v>
      </c>
      <c r="J93" s="8">
        <f>Table3[[#This Row],[POW]]-Table3[[#This Row],[Rf]]/365</f>
        <v>6.9507874925550925E-2</v>
      </c>
      <c r="K93" s="8">
        <f>Table3[[#This Row],[NVL]]-Table3[[#This Row],[Rf]]/365</f>
        <v>1.0675169268225034E-3</v>
      </c>
      <c r="L93" s="8">
        <f>Table3[[#This Row],[VIC]]-Table3[[#This Row],[Rf]]/365</f>
        <v>2.5849393285541911E-2</v>
      </c>
      <c r="R93" s="13" t="s">
        <v>33</v>
      </c>
      <c r="S93" s="14">
        <v>1.3048394187798495E-3</v>
      </c>
      <c r="T93" s="14">
        <v>4.7480270173653073E-4</v>
      </c>
      <c r="U93" s="14">
        <v>2.7481718490808174</v>
      </c>
      <c r="V93" s="14">
        <v>6.1370491762721777E-3</v>
      </c>
      <c r="W93" s="14">
        <v>3.7273701242579297E-4</v>
      </c>
      <c r="X93" s="14">
        <v>2.2369418251339057E-3</v>
      </c>
      <c r="Y93" s="14">
        <v>3.7273701242579297E-4</v>
      </c>
      <c r="Z93" s="15">
        <v>2.2369418251339057E-3</v>
      </c>
    </row>
    <row r="94" spans="1:26" ht="15.75" thickBot="1" x14ac:dyDescent="0.3">
      <c r="A94" s="1">
        <v>44554</v>
      </c>
      <c r="B94" s="8">
        <f>Table3[[#This Row],[Rm]]-Table3[[#This Row],[Rf]]/365</f>
        <v>1.371802519488877E-2</v>
      </c>
      <c r="C94" s="8">
        <f>Table3[[#This Row],[SSI]]-Table3[[#This Row],[Rf]]/365</f>
        <v>9.6317528655297745E-4</v>
      </c>
      <c r="D94" s="8">
        <f>Table3[[#This Row],[HPG]]-Table3[[#This Row],[Rf]]/365</f>
        <v>2.4414402273454525E-2</v>
      </c>
      <c r="E94" s="8">
        <f>Table3[[#This Row],[VHM]]-Table3[[#This Row],[Rf]]/365</f>
        <v>4.7912519717725199E-3</v>
      </c>
      <c r="F94" s="8">
        <f>Table3[[#This Row],[VNM]]-Table3[[#This Row],[Rf]]/365</f>
        <v>1.5291055198848429E-2</v>
      </c>
      <c r="G94" s="8">
        <f>Table3[[#This Row],[FPT]]-Table3[[#This Row],[Rf]]/365</f>
        <v>6.3805353636310191E-3</v>
      </c>
      <c r="H94" s="8">
        <f>Table3[[#This Row],[TCB]]-Table3[[#This Row],[Rf]]/365</f>
        <v>3.267771960480826E-2</v>
      </c>
      <c r="I94" s="8">
        <f>Table3[[#This Row],[BVH]]-Table3[[#This Row],[Rf]]/365</f>
        <v>1.9979196995783117E-2</v>
      </c>
      <c r="J94" s="8">
        <f>Table3[[#This Row],[POW]]-Table3[[#This Row],[Rf]]/365</f>
        <v>-6.7624800444279903E-2</v>
      </c>
      <c r="K94" s="8">
        <f>Table3[[#This Row],[NVL]]-Table3[[#This Row],[Rf]]/365</f>
        <v>3.0553087715321302E-2</v>
      </c>
      <c r="L94" s="8">
        <f>Table3[[#This Row],[VIC]]-Table3[[#This Row],[Rf]]/365</f>
        <v>5.1511004566210045E-3</v>
      </c>
      <c r="R94" s="17" t="s">
        <v>34</v>
      </c>
      <c r="S94" s="5">
        <v>0.98802004476300886</v>
      </c>
      <c r="T94" s="5">
        <v>3.734581610300753E-2</v>
      </c>
      <c r="U94" s="5">
        <v>26.455976809767499</v>
      </c>
      <c r="V94" s="5">
        <v>2.0155375771037947E-109</v>
      </c>
      <c r="W94" s="5">
        <v>0.91470511852194969</v>
      </c>
      <c r="X94" s="5">
        <v>1.061334971004068</v>
      </c>
      <c r="Y94" s="5">
        <v>0.91470511852194969</v>
      </c>
      <c r="Z94" s="20">
        <v>1.061334971004068</v>
      </c>
    </row>
    <row r="95" spans="1:26" ht="15.75" thickBot="1" x14ac:dyDescent="0.3">
      <c r="A95" s="1">
        <v>44553</v>
      </c>
      <c r="B95" s="8">
        <f>Table3[[#This Row],[Rm]]-Table3[[#This Row],[Rf]]/365</f>
        <v>-1.4072787335411724E-2</v>
      </c>
      <c r="C95" s="8">
        <f>Table3[[#This Row],[SSI]]-Table3[[#This Row],[Rf]]/365</f>
        <v>-4.1153369863013697E-2</v>
      </c>
      <c r="D95" s="8">
        <f>Table3[[#This Row],[HPG]]-Table3[[#This Row],[Rf]]/365</f>
        <v>-3.3834218023873889E-3</v>
      </c>
      <c r="E95" s="8">
        <f>Table3[[#This Row],[VHM]]-Table3[[#This Row],[Rf]]/365</f>
        <v>-3.7397036044820253E-2</v>
      </c>
      <c r="F95" s="8">
        <f>Table3[[#This Row],[VNM]]-Table3[[#This Row],[Rf]]/365</f>
        <v>-8.2542007635302318E-3</v>
      </c>
      <c r="G95" s="8">
        <f>Table3[[#This Row],[FPT]]-Table3[[#This Row],[Rf]]/365</f>
        <v>-1.9004847873107428E-2</v>
      </c>
      <c r="H95" s="8">
        <f>Table3[[#This Row],[TCB]]-Table3[[#This Row],[Rf]]/365</f>
        <v>-3.1754820965347229E-2</v>
      </c>
      <c r="I95" s="8">
        <f>Table3[[#This Row],[BVH]]-Table3[[#This Row],[Rf]]/365</f>
        <v>-2.8376063522851255E-2</v>
      </c>
      <c r="J95" s="8">
        <f>Table3[[#This Row],[POW]]-Table3[[#This Row],[Rf]]/365</f>
        <v>-2.6373268925739005E-2</v>
      </c>
      <c r="K95" s="8">
        <f>Table3[[#This Row],[NVL]]-Table3[[#This Row],[Rf]]/365</f>
        <v>-3.1762706530032513E-2</v>
      </c>
      <c r="L95" s="8">
        <f>Table3[[#This Row],[VIC]]-Table3[[#This Row],[Rf]]/365</f>
        <v>-3.6202057765307806E-2</v>
      </c>
    </row>
    <row r="96" spans="1:26" x14ac:dyDescent="0.25">
      <c r="A96" s="1">
        <v>44552</v>
      </c>
      <c r="B96" s="8">
        <f>Table3[[#This Row],[Rm]]-Table3[[#This Row],[Rf]]/365</f>
        <v>-7.8145201514576504E-4</v>
      </c>
      <c r="C96" s="8">
        <f>Table3[[#This Row],[SSI]]-Table3[[#This Row],[Rf]]/365</f>
        <v>-2.6724529680365299E-2</v>
      </c>
      <c r="D96" s="8">
        <f>Table3[[#This Row],[HPG]]-Table3[[#This Row],[Rf]]/365</f>
        <v>-2.1749836983329867E-2</v>
      </c>
      <c r="E96" s="8">
        <f>Table3[[#This Row],[VHM]]-Table3[[#This Row],[Rf]]/365</f>
        <v>-3.5462351067218861E-3</v>
      </c>
      <c r="F96" s="8">
        <f>Table3[[#This Row],[VNM]]-Table3[[#This Row],[Rf]]/365</f>
        <v>-1.2274536569734139E-3</v>
      </c>
      <c r="G96" s="8">
        <f>Table3[[#This Row],[FPT]]-Table3[[#This Row],[Rf]]/365</f>
        <v>-2.158703349833084E-3</v>
      </c>
      <c r="H96" s="8">
        <f>Table3[[#This Row],[TCB]]-Table3[[#This Row],[Rf]]/365</f>
        <v>-7.1644619984702037E-3</v>
      </c>
      <c r="I96" s="8">
        <f>Table3[[#This Row],[BVH]]-Table3[[#This Row],[Rf]]/365</f>
        <v>-8.8297928382600338E-3</v>
      </c>
      <c r="J96" s="8">
        <f>Table3[[#This Row],[POW]]-Table3[[#This Row],[Rf]]/365</f>
        <v>1.5984917734964472E-2</v>
      </c>
      <c r="K96" s="8">
        <f>Table3[[#This Row],[NVL]]-Table3[[#This Row],[Rf]]/365</f>
        <v>7.9976991940589927E-4</v>
      </c>
      <c r="L96" s="8">
        <f>Table3[[#This Row],[VIC]]-Table3[[#This Row],[Rf]]/365</f>
        <v>1.523265686397721E-2</v>
      </c>
      <c r="R96" s="10" t="s">
        <v>39</v>
      </c>
      <c r="S96" s="11"/>
      <c r="T96" s="11"/>
      <c r="U96" s="11"/>
      <c r="V96" s="11"/>
      <c r="W96" s="11"/>
      <c r="X96" s="11"/>
      <c r="Y96" s="11"/>
      <c r="Z96" s="12"/>
    </row>
    <row r="97" spans="1:26" ht="15.75" thickBot="1" x14ac:dyDescent="0.3">
      <c r="A97" s="1">
        <v>44551</v>
      </c>
      <c r="B97" s="8">
        <f>Table3[[#This Row],[Rm]]-Table3[[#This Row],[Rf]]/365</f>
        <v>8.9746563204691086E-4</v>
      </c>
      <c r="C97" s="8">
        <f>Table3[[#This Row],[SSI]]-Table3[[#This Row],[Rf]]/365</f>
        <v>-1.8748547689156316E-2</v>
      </c>
      <c r="D97" s="8">
        <f>Table3[[#This Row],[HPG]]-Table3[[#This Row],[Rf]]/365</f>
        <v>-1.7114528200484855E-2</v>
      </c>
      <c r="E97" s="8">
        <f>Table3[[#This Row],[VHM]]-Table3[[#This Row],[Rf]]/365</f>
        <v>2.9883160856369453E-2</v>
      </c>
      <c r="F97" s="8">
        <f>Table3[[#This Row],[VNM]]-Table3[[#This Row],[Rf]]/365</f>
        <v>-2.3906811911574631E-3</v>
      </c>
      <c r="G97" s="8">
        <f>Table3[[#This Row],[FPT]]-Table3[[#This Row],[Rf]]/365</f>
        <v>-6.3200069208110511E-3</v>
      </c>
      <c r="H97" s="8">
        <f>Table3[[#This Row],[TCB]]-Table3[[#This Row],[Rf]]/365</f>
        <v>-5.1074639546146404E-3</v>
      </c>
      <c r="I97" s="8">
        <f>Table3[[#This Row],[BVH]]-Table3[[#This Row],[Rf]]/365</f>
        <v>7.0101789050776896E-3</v>
      </c>
      <c r="J97" s="8">
        <f>Table3[[#This Row],[POW]]-Table3[[#This Row],[Rf]]/365</f>
        <v>2.4600575342465753E-2</v>
      </c>
      <c r="K97" s="8">
        <f>Table3[[#This Row],[NVL]]-Table3[[#This Row],[Rf]]/365</f>
        <v>1.1217976048188747E-2</v>
      </c>
      <c r="L97" s="8">
        <f>Table3[[#This Row],[VIC]]-Table3[[#This Row],[Rf]]/365</f>
        <v>-9.1478679950186791E-3</v>
      </c>
      <c r="R97" s="13"/>
      <c r="S97" s="14"/>
      <c r="T97" s="14"/>
      <c r="U97" s="14"/>
      <c r="V97" s="14"/>
      <c r="W97" s="14"/>
      <c r="X97" s="14"/>
      <c r="Y97" s="14"/>
      <c r="Z97" s="15"/>
    </row>
    <row r="98" spans="1:26" x14ac:dyDescent="0.25">
      <c r="A98" s="1">
        <v>44550</v>
      </c>
      <c r="B98" s="8">
        <f>Table3[[#This Row],[Rm]]-Table3[[#This Row],[Rf]]/365</f>
        <v>-1.7191103717327039E-3</v>
      </c>
      <c r="C98" s="8">
        <f>Table3[[#This Row],[SSI]]-Table3[[#This Row],[Rf]]/365</f>
        <v>1.8990906718851928E-2</v>
      </c>
      <c r="D98" s="8">
        <f>Table3[[#This Row],[HPG]]-Table3[[#This Row],[Rf]]/365</f>
        <v>4.2259429174855536E-3</v>
      </c>
      <c r="E98" s="8">
        <f>Table3[[#This Row],[VHM]]-Table3[[#This Row],[Rf]]/365</f>
        <v>-1.1891031855394342E-2</v>
      </c>
      <c r="F98" s="8">
        <f>Table3[[#This Row],[VNM]]-Table3[[#This Row],[Rf]]/365</f>
        <v>-5.6712328767123289E-5</v>
      </c>
      <c r="G98" s="8">
        <f>Table3[[#This Row],[FPT]]-Table3[[#This Row],[Rf]]/365</f>
        <v>-6.2807787188086167E-3</v>
      </c>
      <c r="H98" s="8">
        <f>Table3[[#This Row],[TCB]]-Table3[[#This Row],[Rf]]/365</f>
        <v>-7.0777755183358297E-3</v>
      </c>
      <c r="I98" s="8">
        <f>Table3[[#This Row],[BVH]]-Table3[[#This Row],[Rf]]/365</f>
        <v>-1.7417823439878233E-2</v>
      </c>
      <c r="J98" s="8">
        <f>Table3[[#This Row],[POW]]-Table3[[#This Row],[Rf]]/365</f>
        <v>6.7194749659536965E-2</v>
      </c>
      <c r="K98" s="8">
        <f>Table3[[#This Row],[NVL]]-Table3[[#This Row],[Rf]]/365</f>
        <v>8.1134322678849474E-4</v>
      </c>
      <c r="L98" s="8">
        <f>Table3[[#This Row],[VIC]]-Table3[[#This Row],[Rf]]/365</f>
        <v>-2.9468477034649474E-2</v>
      </c>
      <c r="R98" s="16" t="s">
        <v>11</v>
      </c>
      <c r="S98" s="4"/>
      <c r="T98" s="14"/>
      <c r="U98" s="14"/>
      <c r="V98" s="14"/>
      <c r="W98" s="14"/>
      <c r="X98" s="14"/>
      <c r="Y98" s="14"/>
      <c r="Z98" s="15"/>
    </row>
    <row r="99" spans="1:26" x14ac:dyDescent="0.25">
      <c r="A99" s="1">
        <v>44547</v>
      </c>
      <c r="B99" s="8">
        <f>Table3[[#This Row],[Rm]]-Table3[[#This Row],[Rf]]/365</f>
        <v>2.0962664459216666E-3</v>
      </c>
      <c r="C99" s="8">
        <f>Table3[[#This Row],[SSI]]-Table3[[#This Row],[Rf]]/365</f>
        <v>3.1376869607341817E-2</v>
      </c>
      <c r="D99" s="8">
        <f>Table3[[#This Row],[HPG]]-Table3[[#This Row],[Rf]]/365</f>
        <v>-1.6899420331651045E-2</v>
      </c>
      <c r="E99" s="8">
        <f>Table3[[#This Row],[VHM]]-Table3[[#This Row],[Rf]]/365</f>
        <v>2.6674155162369546E-2</v>
      </c>
      <c r="F99" s="8">
        <f>Table3[[#This Row],[VNM]]-Table3[[#This Row],[Rf]]/365</f>
        <v>-1.0449924768262264E-2</v>
      </c>
      <c r="G99" s="8">
        <f>Table3[[#This Row],[FPT]]-Table3[[#This Row],[Rf]]/365</f>
        <v>9.3667687011403569E-3</v>
      </c>
      <c r="H99" s="8">
        <f>Table3[[#This Row],[TCB]]-Table3[[#This Row],[Rf]]/365</f>
        <v>-5.7315068493150688E-5</v>
      </c>
      <c r="I99" s="8">
        <f>Table3[[#This Row],[BVH]]-Table3[[#This Row],[Rf]]/365</f>
        <v>-6.9538667926310818E-3</v>
      </c>
      <c r="J99" s="8">
        <f>Table3[[#This Row],[POW]]-Table3[[#This Row],[Rf]]/365</f>
        <v>-5.8712685568652438E-3</v>
      </c>
      <c r="K99" s="8">
        <f>Table3[[#This Row],[NVL]]-Table3[[#This Row],[Rf]]/365</f>
        <v>1.6818153662894173E-3</v>
      </c>
      <c r="L99" s="8">
        <f>Table3[[#This Row],[VIC]]-Table3[[#This Row],[Rf]]/365</f>
        <v>1.994268493150685E-2</v>
      </c>
      <c r="R99" s="13" t="s">
        <v>12</v>
      </c>
      <c r="S99" s="14">
        <v>0.76965498488077611</v>
      </c>
      <c r="T99" s="14"/>
      <c r="U99" s="14"/>
      <c r="V99" s="14"/>
      <c r="W99" s="14"/>
      <c r="X99" s="14"/>
      <c r="Y99" s="14"/>
      <c r="Z99" s="15"/>
    </row>
    <row r="100" spans="1:26" x14ac:dyDescent="0.25">
      <c r="A100" s="1">
        <v>44546</v>
      </c>
      <c r="B100" s="8">
        <f>Table3[[#This Row],[Rm]]-Table3[[#This Row],[Rf]]/365</f>
        <v>6.953558533674927E-4</v>
      </c>
      <c r="C100" s="8">
        <f>Table3[[#This Row],[SSI]]-Table3[[#This Row],[Rf]]/365</f>
        <v>-1.5530819321162662E-2</v>
      </c>
      <c r="D100" s="8">
        <f>Table3[[#This Row],[HPG]]-Table3[[#This Row],[Rf]]/365</f>
        <v>-6.3330821344643774E-3</v>
      </c>
      <c r="E100" s="8">
        <f>Table3[[#This Row],[VHM]]-Table3[[#This Row],[Rf]]/365</f>
        <v>-3.6888927659292185E-3</v>
      </c>
      <c r="F100" s="8">
        <f>Table3[[#This Row],[VNM]]-Table3[[#This Row],[Rf]]/365</f>
        <v>3.4193141478437513E-3</v>
      </c>
      <c r="G100" s="8">
        <f>Table3[[#This Row],[FPT]]-Table3[[#This Row],[Rf]]/365</f>
        <v>-4.2279429771308582E-3</v>
      </c>
      <c r="H100" s="8">
        <f>Table3[[#This Row],[TCB]]-Table3[[#This Row],[Rf]]/365</f>
        <v>-7.0290430606341752E-3</v>
      </c>
      <c r="I100" s="8">
        <f>Table3[[#This Row],[BVH]]-Table3[[#This Row],[Rf]]/365</f>
        <v>-3.4933576236878031E-3</v>
      </c>
      <c r="J100" s="8">
        <f>Table3[[#This Row],[POW]]-Table3[[#This Row],[Rf]]/365</f>
        <v>6.8266049859610323E-2</v>
      </c>
      <c r="K100" s="8">
        <f>Table3[[#This Row],[NVL]]-Table3[[#This Row],[Rf]]/365</f>
        <v>-5.6931506849315069E-5</v>
      </c>
      <c r="L100" s="8">
        <f>Table3[[#This Row],[VIC]]-Table3[[#This Row],[Rf]]/365</f>
        <v>-5.6931506849315069E-5</v>
      </c>
      <c r="R100" s="13" t="s">
        <v>13</v>
      </c>
      <c r="S100" s="14">
        <v>0.59236879575182777</v>
      </c>
      <c r="T100" s="14"/>
      <c r="U100" s="14"/>
      <c r="V100" s="14"/>
      <c r="W100" s="14"/>
      <c r="X100" s="14"/>
      <c r="Y100" s="14"/>
      <c r="Z100" s="15"/>
    </row>
    <row r="101" spans="1:26" x14ac:dyDescent="0.25">
      <c r="A101" s="1">
        <v>44545</v>
      </c>
      <c r="B101" s="8">
        <f>Table3[[#This Row],[Rm]]-Table3[[#This Row],[Rf]]/365</f>
        <v>-4.0813436577778371E-4</v>
      </c>
      <c r="C101" s="8">
        <f>Table3[[#This Row],[SSI]]-Table3[[#This Row],[Rf]]/365</f>
        <v>-1.903116768474955E-2</v>
      </c>
      <c r="D101" s="8">
        <f>Table3[[#This Row],[HPG]]-Table3[[#This Row],[Rf]]/365</f>
        <v>2.0406004422618535E-3</v>
      </c>
      <c r="E101" s="8">
        <f>Table3[[#This Row],[VHM]]-Table3[[#This Row],[Rf]]/365</f>
        <v>6.0342983665092687E-3</v>
      </c>
      <c r="F101" s="8">
        <f>Table3[[#This Row],[VNM]]-Table3[[#This Row],[Rf]]/365</f>
        <v>-5.583561643835616E-5</v>
      </c>
      <c r="G101" s="8">
        <f>Table3[[#This Row],[FPT]]-Table3[[#This Row],[Rf]]/365</f>
        <v>2.03402854239132E-3</v>
      </c>
      <c r="H101" s="8">
        <f>Table3[[#This Row],[TCB]]-Table3[[#This Row],[Rf]]/365</f>
        <v>1.9401723675935797E-3</v>
      </c>
      <c r="I101" s="8">
        <f>Table3[[#This Row],[BVH]]-Table3[[#This Row],[Rf]]/365</f>
        <v>-5.184040744643484E-3</v>
      </c>
      <c r="J101" s="8">
        <f>Table3[[#This Row],[POW]]-Table3[[#This Row],[Rf]]/365</f>
        <v>-3.0176317544149199E-2</v>
      </c>
      <c r="K101" s="8">
        <f>Table3[[#This Row],[NVL]]-Table3[[#This Row],[Rf]]/365</f>
        <v>1.6743457044923301E-2</v>
      </c>
      <c r="L101" s="8">
        <f>Table3[[#This Row],[VIC]]-Table3[[#This Row],[Rf]]/365</f>
        <v>-2.4446079518877381E-2</v>
      </c>
      <c r="R101" s="13" t="s">
        <v>14</v>
      </c>
      <c r="S101" s="14">
        <v>0.59182456183427345</v>
      </c>
      <c r="T101" s="14"/>
      <c r="U101" s="14"/>
      <c r="V101" s="14"/>
      <c r="W101" s="14"/>
      <c r="X101" s="14"/>
      <c r="Y101" s="14"/>
      <c r="Z101" s="15"/>
    </row>
    <row r="102" spans="1:26" x14ac:dyDescent="0.25">
      <c r="A102" s="1">
        <v>44544</v>
      </c>
      <c r="B102" s="8">
        <f>Table3[[#This Row],[Rm]]-Table3[[#This Row],[Rf]]/365</f>
        <v>-1.8509153679645925E-4</v>
      </c>
      <c r="C102" s="8">
        <f>Table3[[#This Row],[SSI]]-Table3[[#This Row],[Rf]]/365</f>
        <v>-1.3164997793853574E-2</v>
      </c>
      <c r="D102" s="8">
        <f>Table3[[#This Row],[HPG]]-Table3[[#This Row],[Rf]]/365</f>
        <v>2.4648235127937259E-2</v>
      </c>
      <c r="E102" s="8">
        <f>Table3[[#This Row],[VHM]]-Table3[[#This Row],[Rf]]/365</f>
        <v>-5.6383561643835611E-5</v>
      </c>
      <c r="F102" s="8">
        <f>Table3[[#This Row],[VNM]]-Table3[[#This Row],[Rf]]/365</f>
        <v>-1.2137909690513448E-3</v>
      </c>
      <c r="G102" s="8">
        <f>Table3[[#This Row],[FPT]]-Table3[[#This Row],[Rf]]/365</f>
        <v>-3.1813835616438359E-3</v>
      </c>
      <c r="H102" s="8">
        <f>Table3[[#This Row],[TCB]]-Table3[[#This Row],[Rf]]/365</f>
        <v>1.9436164383561645E-3</v>
      </c>
      <c r="I102" s="8">
        <f>Table3[[#This Row],[BVH]]-Table3[[#This Row],[Rf]]/365</f>
        <v>-1.1880707885968161E-2</v>
      </c>
      <c r="J102" s="8">
        <f>Table3[[#This Row],[POW]]-Table3[[#This Row],[Rf]]/365</f>
        <v>2.4634974463047521E-2</v>
      </c>
      <c r="K102" s="8">
        <f>Table3[[#This Row],[NVL]]-Table3[[#This Row],[Rf]]/365</f>
        <v>8.8642230396050112E-3</v>
      </c>
      <c r="L102" s="8">
        <f>Table3[[#This Row],[VIC]]-Table3[[#This Row],[Rf]]/365</f>
        <v>-6.8393292980779442E-3</v>
      </c>
      <c r="R102" s="13" t="s">
        <v>15</v>
      </c>
      <c r="S102" s="14">
        <v>1.3530522959144668E-2</v>
      </c>
      <c r="T102" s="14"/>
      <c r="U102" s="14"/>
      <c r="V102" s="14"/>
      <c r="W102" s="14"/>
      <c r="X102" s="14"/>
      <c r="Y102" s="14"/>
      <c r="Z102" s="15"/>
    </row>
    <row r="103" spans="1:26" ht="15.75" thickBot="1" x14ac:dyDescent="0.3">
      <c r="A103" s="1">
        <v>44543</v>
      </c>
      <c r="B103" s="8">
        <f>Table3[[#This Row],[Rm]]-Table3[[#This Row],[Rf]]/365</f>
        <v>8.6007355447600721E-3</v>
      </c>
      <c r="C103" s="8">
        <f>Table3[[#This Row],[SSI]]-Table3[[#This Row],[Rf]]/365</f>
        <v>7.4908136469371929E-3</v>
      </c>
      <c r="D103" s="8">
        <f>Table3[[#This Row],[HPG]]-Table3[[#This Row],[Rf]]/365</f>
        <v>1.0189126528207394E-3</v>
      </c>
      <c r="E103" s="8">
        <f>Table3[[#This Row],[VHM]]-Table3[[#This Row],[Rf]]/365</f>
        <v>1.4776771153292583E-2</v>
      </c>
      <c r="F103" s="8">
        <f>Table3[[#This Row],[VNM]]-Table3[[#This Row],[Rf]]/365</f>
        <v>1.102392387180851E-3</v>
      </c>
      <c r="G103" s="8">
        <f>Table3[[#This Row],[FPT]]-Table3[[#This Row],[Rf]]/365</f>
        <v>2.0313265078502588E-3</v>
      </c>
      <c r="H103" s="8">
        <f>Table3[[#This Row],[TCB]]-Table3[[#This Row],[Rf]]/365</f>
        <v>-4.0404199094034822E-3</v>
      </c>
      <c r="I103" s="8">
        <f>Table3[[#This Row],[BVH]]-Table3[[#This Row],[Rf]]/365</f>
        <v>6.746364924051812E-3</v>
      </c>
      <c r="J103" s="8">
        <f>Table3[[#This Row],[POW]]-Table3[[#This Row],[Rf]]/365</f>
        <v>-3.1332792413066384E-3</v>
      </c>
      <c r="K103" s="8">
        <f>Table3[[#This Row],[NVL]]-Table3[[#This Row],[Rf]]/365</f>
        <v>-8.0209579342949647E-3</v>
      </c>
      <c r="L103" s="8">
        <f>Table3[[#This Row],[VIC]]-Table3[[#This Row],[Rf]]/365</f>
        <v>9.1357594036910574E-4</v>
      </c>
      <c r="R103" s="17" t="s">
        <v>16</v>
      </c>
      <c r="S103" s="5">
        <v>751</v>
      </c>
      <c r="T103" s="14"/>
      <c r="U103" s="14"/>
      <c r="V103" s="14"/>
      <c r="W103" s="14"/>
      <c r="X103" s="14"/>
      <c r="Y103" s="14"/>
      <c r="Z103" s="15"/>
    </row>
    <row r="104" spans="1:26" x14ac:dyDescent="0.25">
      <c r="A104" s="1">
        <v>44540</v>
      </c>
      <c r="B104" s="8">
        <f>Table3[[#This Row],[Rm]]-Table3[[#This Row],[Rf]]/365</f>
        <v>-3.0814410796907573E-3</v>
      </c>
      <c r="C104" s="8">
        <f>Table3[[#This Row],[SSI]]-Table3[[#This Row],[Rf]]/365</f>
        <v>-1.4926765188165197E-2</v>
      </c>
      <c r="D104" s="8">
        <f>Table3[[#This Row],[HPG]]-Table3[[#This Row],[Rf]]/365</f>
        <v>-1.279573021551348E-2</v>
      </c>
      <c r="E104" s="8">
        <f>Table3[[#This Row],[VHM]]-Table3[[#This Row],[Rf]]/365</f>
        <v>-8.6353080848777866E-3</v>
      </c>
      <c r="F104" s="8">
        <f>Table3[[#This Row],[VNM]]-Table3[[#This Row],[Rf]]/365</f>
        <v>-8.1028537238230502E-3</v>
      </c>
      <c r="G104" s="8">
        <f>Table3[[#This Row],[FPT]]-Table3[[#This Row],[Rf]]/365</f>
        <v>-1.2428010732947324E-2</v>
      </c>
      <c r="H104" s="8">
        <f>Table3[[#This Row],[TCB]]-Table3[[#This Row],[Rf]]/365</f>
        <v>-4.0251306805827352E-3</v>
      </c>
      <c r="I104" s="8">
        <f>Table3[[#This Row],[BVH]]-Table3[[#This Row],[Rf]]/365</f>
        <v>1.7244161349954972E-2</v>
      </c>
      <c r="J104" s="8">
        <f>Table3[[#This Row],[POW]]-Table3[[#This Row],[Rf]]/365</f>
        <v>5.1723058562752139E-2</v>
      </c>
      <c r="K104" s="8">
        <f>Table3[[#This Row],[NVL]]-Table3[[#This Row],[Rf]]/365</f>
        <v>-1.7448181060154944E-2</v>
      </c>
      <c r="L104" s="8">
        <f>Table3[[#This Row],[VIC]]-Table3[[#This Row],[Rf]]/365</f>
        <v>-3.6505474843169891E-2</v>
      </c>
      <c r="R104" s="13"/>
      <c r="S104" s="14"/>
      <c r="T104" s="14"/>
      <c r="U104" s="14"/>
      <c r="V104" s="14"/>
      <c r="W104" s="14"/>
      <c r="X104" s="14"/>
      <c r="Y104" s="14"/>
      <c r="Z104" s="15"/>
    </row>
    <row r="105" spans="1:26" ht="15.75" thickBot="1" x14ac:dyDescent="0.3">
      <c r="A105" s="1">
        <v>44539</v>
      </c>
      <c r="B105" s="8">
        <f>Table3[[#This Row],[Rm]]-Table3[[#This Row],[Rf]]/365</f>
        <v>1.0343200510920797E-2</v>
      </c>
      <c r="C105" s="8">
        <f>Table3[[#This Row],[SSI]]-Table3[[#This Row],[Rf]]/365</f>
        <v>3.8553134500449567E-2</v>
      </c>
      <c r="D105" s="8">
        <f>Table3[[#This Row],[HPG]]-Table3[[#This Row],[Rf]]/365</f>
        <v>-2.1755481773856511E-3</v>
      </c>
      <c r="E105" s="8">
        <f>Table3[[#This Row],[VHM]]-Table3[[#This Row],[Rf]]/365</f>
        <v>7.3505032978183667E-3</v>
      </c>
      <c r="F105" s="8">
        <f>Table3[[#This Row],[VNM]]-Table3[[#This Row],[Rf]]/365</f>
        <v>1.1571002867155136E-2</v>
      </c>
      <c r="G105" s="8">
        <f>Table3[[#This Row],[FPT]]-Table3[[#This Row],[Rf]]/365</f>
        <v>1.4587447354846106E-2</v>
      </c>
      <c r="H105" s="8">
        <f>Table3[[#This Row],[TCB]]-Table3[[#This Row],[Rf]]/365</f>
        <v>7.9430958904109592E-3</v>
      </c>
      <c r="I105" s="8">
        <f>Table3[[#This Row],[BVH]]-Table3[[#This Row],[Rf]]/365</f>
        <v>1.6761981434438877E-3</v>
      </c>
      <c r="J105" s="8">
        <f>Table3[[#This Row],[POW]]-Table3[[#This Row],[Rf]]/365</f>
        <v>2.3121903837430825E-2</v>
      </c>
      <c r="K105" s="8">
        <f>Table3[[#This Row],[NVL]]-Table3[[#This Row],[Rf]]/365</f>
        <v>9.6006902714469815E-3</v>
      </c>
      <c r="L105" s="8">
        <f>Table3[[#This Row],[VIC]]-Table3[[#This Row],[Rf]]/365</f>
        <v>1.0330253586350525E-2</v>
      </c>
      <c r="R105" s="13" t="s">
        <v>17</v>
      </c>
      <c r="S105" s="14"/>
      <c r="T105" s="14"/>
      <c r="U105" s="14"/>
      <c r="V105" s="14"/>
      <c r="W105" s="14"/>
      <c r="X105" s="14"/>
      <c r="Y105" s="14"/>
      <c r="Z105" s="15"/>
    </row>
    <row r="106" spans="1:26" x14ac:dyDescent="0.25">
      <c r="A106" s="1">
        <v>44538</v>
      </c>
      <c r="B106" s="8">
        <f>Table3[[#This Row],[Rm]]-Table3[[#This Row],[Rf]]/365</f>
        <v>4.1590832188205867E-3</v>
      </c>
      <c r="C106" s="8">
        <f>Table3[[#This Row],[SSI]]-Table3[[#This Row],[Rf]]/365</f>
        <v>-7.7200407284941999E-3</v>
      </c>
      <c r="D106" s="8">
        <f>Table3[[#This Row],[HPG]]-Table3[[#This Row],[Rf]]/365</f>
        <v>-8.4605668239898704E-3</v>
      </c>
      <c r="E106" s="8">
        <f>Table3[[#This Row],[VHM]]-Table3[[#This Row],[Rf]]/365</f>
        <v>-7.4101466559226429E-3</v>
      </c>
      <c r="F106" s="8">
        <f>Table3[[#This Row],[VNM]]-Table3[[#This Row],[Rf]]/365</f>
        <v>-5.8375523002612995E-3</v>
      </c>
      <c r="G106" s="8">
        <f>Table3[[#This Row],[FPT]]-Table3[[#This Row],[Rf]]/365</f>
        <v>-4.2238721461187213E-3</v>
      </c>
      <c r="H106" s="8">
        <f>Table3[[#This Row],[TCB]]-Table3[[#This Row],[Rf]]/365</f>
        <v>-5.7205479452054791E-5</v>
      </c>
      <c r="I106" s="8">
        <f>Table3[[#This Row],[BVH]]-Table3[[#This Row],[Rf]]/365</f>
        <v>-1.2043506849315069E-2</v>
      </c>
      <c r="J106" s="8">
        <f>Table3[[#This Row],[POW]]-Table3[[#This Row],[Rf]]/365</f>
        <v>1.6777811355564779E-2</v>
      </c>
      <c r="K106" s="8">
        <f>Table3[[#This Row],[NVL]]-Table3[[#This Row],[Rf]]/365</f>
        <v>1.1488087593372085E-2</v>
      </c>
      <c r="L106" s="8">
        <f>Table3[[#This Row],[VIC]]-Table3[[#This Row],[Rf]]/365</f>
        <v>-7.5548624616451196E-3</v>
      </c>
      <c r="R106" s="18"/>
      <c r="S106" s="6" t="s">
        <v>18</v>
      </c>
      <c r="T106" s="6" t="s">
        <v>19</v>
      </c>
      <c r="U106" s="6" t="s">
        <v>20</v>
      </c>
      <c r="V106" s="6" t="s">
        <v>21</v>
      </c>
      <c r="W106" s="6" t="s">
        <v>22</v>
      </c>
      <c r="X106" s="14"/>
      <c r="Y106" s="14"/>
      <c r="Z106" s="15"/>
    </row>
    <row r="107" spans="1:26" x14ac:dyDescent="0.25">
      <c r="A107" s="1">
        <v>44537</v>
      </c>
      <c r="B107" s="8">
        <f>Table3[[#This Row],[Rm]]-Table3[[#This Row],[Rf]]/365</f>
        <v>2.3422625624204552E-2</v>
      </c>
      <c r="C107" s="8">
        <f>Table3[[#This Row],[SSI]]-Table3[[#This Row],[Rf]]/365</f>
        <v>2.3472644641418211E-2</v>
      </c>
      <c r="D107" s="8">
        <f>Table3[[#This Row],[HPG]]-Table3[[#This Row],[Rf]]/365</f>
        <v>4.0380391346657683E-2</v>
      </c>
      <c r="E107" s="8">
        <f>Table3[[#This Row],[VHM]]-Table3[[#This Row],[Rf]]/365</f>
        <v>2.378263061824307E-2</v>
      </c>
      <c r="F107" s="8">
        <f>Table3[[#This Row],[VNM]]-Table3[[#This Row],[Rf]]/365</f>
        <v>1.4011228187380584E-2</v>
      </c>
      <c r="G107" s="8">
        <f>Table3[[#This Row],[FPT]]-Table3[[#This Row],[Rf]]/365</f>
        <v>1.5816248749728201E-2</v>
      </c>
      <c r="H107" s="8">
        <f>Table3[[#This Row],[TCB]]-Table3[[#This Row],[Rf]]/365</f>
        <v>2.035139614201845E-2</v>
      </c>
      <c r="I107" s="8">
        <f>Table3[[#This Row],[BVH]]-Table3[[#This Row],[Rf]]/365</f>
        <v>1.5595406789755809E-2</v>
      </c>
      <c r="J107" s="8">
        <f>Table3[[#This Row],[POW]]-Table3[[#This Row],[Rf]]/365</f>
        <v>6.8288556617719529E-2</v>
      </c>
      <c r="K107" s="8">
        <f>Table3[[#This Row],[NVL]]-Table3[[#This Row],[Rf]]/365</f>
        <v>1.4357647291126751E-2</v>
      </c>
      <c r="L107" s="8">
        <f>Table3[[#This Row],[VIC]]-Table3[[#This Row],[Rf]]/365</f>
        <v>1.0359899543378995E-2</v>
      </c>
      <c r="R107" s="13" t="s">
        <v>23</v>
      </c>
      <c r="S107" s="14">
        <v>1</v>
      </c>
      <c r="T107" s="14">
        <v>0.19926716126956015</v>
      </c>
      <c r="U107" s="14">
        <v>0.19926716126956015</v>
      </c>
      <c r="V107" s="14">
        <v>1088.4452009419701</v>
      </c>
      <c r="W107" s="14">
        <v>4.1976921498254855E-148</v>
      </c>
      <c r="X107" s="14"/>
      <c r="Y107" s="14"/>
      <c r="Z107" s="15"/>
    </row>
    <row r="108" spans="1:26" x14ac:dyDescent="0.25">
      <c r="A108" s="1">
        <v>44536</v>
      </c>
      <c r="B108" s="8">
        <f>Table3[[#This Row],[Rm]]-Table3[[#This Row],[Rf]]/365</f>
        <v>-2.0662531454306837E-2</v>
      </c>
      <c r="C108" s="8">
        <f>Table3[[#This Row],[SSI]]-Table3[[#This Row],[Rf]]/365</f>
        <v>9.8437298250372979E-3</v>
      </c>
      <c r="D108" s="8">
        <f>Table3[[#This Row],[HPG]]-Table3[[#This Row],[Rf]]/365</f>
        <v>-4.0937763418626691E-2</v>
      </c>
      <c r="E108" s="8">
        <f>Table3[[#This Row],[VHM]]-Table3[[#This Row],[Rf]]/365</f>
        <v>-6.2916742390598844E-3</v>
      </c>
      <c r="F108" s="8">
        <f>Table3[[#This Row],[VNM]]-Table3[[#This Row],[Rf]]/365</f>
        <v>-5.884766101478426E-3</v>
      </c>
      <c r="G108" s="8">
        <f>Table3[[#This Row],[FPT]]-Table3[[#This Row],[Rf]]/365</f>
        <v>-1.0528464462454279E-2</v>
      </c>
      <c r="H108" s="8">
        <f>Table3[[#This Row],[TCB]]-Table3[[#This Row],[Rf]]/365</f>
        <v>-2.3961642744092123E-2</v>
      </c>
      <c r="I108" s="8">
        <f>Table3[[#This Row],[BVH]]-Table3[[#This Row],[Rf]]/365</f>
        <v>-5.2475716926577232E-3</v>
      </c>
      <c r="J108" s="8">
        <f>Table3[[#This Row],[POW]]-Table3[[#This Row],[Rf]]/365</f>
        <v>2.5772998028610425E-2</v>
      </c>
      <c r="K108" s="8">
        <f>Table3[[#This Row],[NVL]]-Table3[[#This Row],[Rf]]/365</f>
        <v>-5.7260273972602733E-5</v>
      </c>
      <c r="L108" s="8">
        <f>Table3[[#This Row],[VIC]]-Table3[[#This Row],[Rf]]/365</f>
        <v>8.9060702460559639E-4</v>
      </c>
      <c r="R108" s="13" t="s">
        <v>24</v>
      </c>
      <c r="S108" s="14">
        <v>749</v>
      </c>
      <c r="T108" s="14">
        <v>0.1371232136094078</v>
      </c>
      <c r="U108" s="14">
        <v>1.8307505154794098E-4</v>
      </c>
      <c r="V108" s="14"/>
      <c r="W108" s="14"/>
      <c r="X108" s="14"/>
      <c r="Y108" s="14"/>
      <c r="Z108" s="15"/>
    </row>
    <row r="109" spans="1:26" ht="15.75" thickBot="1" x14ac:dyDescent="0.3">
      <c r="A109" s="1">
        <v>44533</v>
      </c>
      <c r="B109" s="8">
        <f>Table3[[#This Row],[Rm]]-Table3[[#This Row],[Rf]]/365</f>
        <v>-2.6190064033851681E-2</v>
      </c>
      <c r="C109" s="8">
        <f>Table3[[#This Row],[SSI]]-Table3[[#This Row],[Rf]]/365</f>
        <v>-6.4872157280568235E-2</v>
      </c>
      <c r="D109" s="8">
        <f>Table3[[#This Row],[HPG]]-Table3[[#This Row],[Rf]]/365</f>
        <v>-1.8575860984271941E-2</v>
      </c>
      <c r="E109" s="8">
        <f>Table3[[#This Row],[VHM]]-Table3[[#This Row],[Rf]]/365</f>
        <v>-2.5573745867940544E-2</v>
      </c>
      <c r="F109" s="8">
        <f>Table3[[#This Row],[VNM]]-Table3[[#This Row],[Rf]]/365</f>
        <v>-1.8363978621359918E-2</v>
      </c>
      <c r="G109" s="8">
        <f>Table3[[#This Row],[FPT]]-Table3[[#This Row],[Rf]]/365</f>
        <v>-1.7547054399909803E-2</v>
      </c>
      <c r="H109" s="8">
        <f>Table3[[#This Row],[TCB]]-Table3[[#This Row],[Rf]]/365</f>
        <v>-2.9070882117590947E-2</v>
      </c>
      <c r="I109" s="8">
        <f>Table3[[#This Row],[BVH]]-Table3[[#This Row],[Rf]]/365</f>
        <v>-4.6261962927799626E-2</v>
      </c>
      <c r="J109" s="8">
        <f>Table3[[#This Row],[POW]]-Table3[[#This Row],[Rf]]/365</f>
        <v>-4.2460169320877102E-2</v>
      </c>
      <c r="K109" s="8">
        <f>Table3[[#This Row],[NVL]]-Table3[[#This Row],[Rf]]/365</f>
        <v>-2.8928733541868822E-2</v>
      </c>
      <c r="L109" s="8">
        <f>Table3[[#This Row],[VIC]]-Table3[[#This Row],[Rf]]/365</f>
        <v>-1.5915551420977305E-2</v>
      </c>
      <c r="R109" s="17" t="s">
        <v>25</v>
      </c>
      <c r="S109" s="5">
        <v>750</v>
      </c>
      <c r="T109" s="5">
        <v>0.33639037487896795</v>
      </c>
      <c r="U109" s="5"/>
      <c r="V109" s="5"/>
      <c r="W109" s="5"/>
      <c r="X109" s="14"/>
      <c r="Y109" s="14"/>
      <c r="Z109" s="15"/>
    </row>
    <row r="110" spans="1:26" ht="15.75" thickBot="1" x14ac:dyDescent="0.3">
      <c r="A110" s="1">
        <v>44532</v>
      </c>
      <c r="B110" s="8">
        <f>Table3[[#This Row],[Rm]]-Table3[[#This Row],[Rf]]/365</f>
        <v>-2.1710843221296005E-3</v>
      </c>
      <c r="C110" s="8">
        <f>Table3[[#This Row],[SSI]]-Table3[[#This Row],[Rf]]/365</f>
        <v>-2.1796007147111374E-2</v>
      </c>
      <c r="D110" s="8">
        <f>Table3[[#This Row],[HPG]]-Table3[[#This Row],[Rf]]/365</f>
        <v>-8.220142018451216E-3</v>
      </c>
      <c r="E110" s="8">
        <f>Table3[[#This Row],[VHM]]-Table3[[#This Row],[Rf]]/365</f>
        <v>-7.2945124179982484E-3</v>
      </c>
      <c r="F110" s="8">
        <f>Table3[[#This Row],[VNM]]-Table3[[#This Row],[Rf]]/365</f>
        <v>-1.1997338551858415E-3</v>
      </c>
      <c r="G110" s="8">
        <f>Table3[[#This Row],[FPT]]-Table3[[#This Row],[Rf]]/365</f>
        <v>-1.0240176101330805E-2</v>
      </c>
      <c r="H110" s="8">
        <f>Table3[[#This Row],[TCB]]-Table3[[#This Row],[Rf]]/365</f>
        <v>-1.3415655338282966E-2</v>
      </c>
      <c r="I110" s="8">
        <f>Table3[[#This Row],[BVH]]-Table3[[#This Row],[Rf]]/365</f>
        <v>-8.240182767975248E-3</v>
      </c>
      <c r="J110" s="8">
        <f>Table3[[#This Row],[POW]]-Table3[[#This Row],[Rf]]/365</f>
        <v>1.0657409001956948E-2</v>
      </c>
      <c r="K110" s="8">
        <f>Table3[[#This Row],[NVL]]-Table3[[#This Row],[Rf]]/365</f>
        <v>2.5747022350395086E-3</v>
      </c>
      <c r="L110" s="8">
        <f>Table3[[#This Row],[VIC]]-Table3[[#This Row],[Rf]]/365</f>
        <v>1.1263878004652363E-2</v>
      </c>
      <c r="R110" s="13"/>
      <c r="S110" s="14"/>
      <c r="T110" s="14"/>
      <c r="U110" s="14"/>
      <c r="V110" s="14"/>
      <c r="W110" s="14"/>
      <c r="X110" s="14"/>
      <c r="Y110" s="14"/>
      <c r="Z110" s="15"/>
    </row>
    <row r="111" spans="1:26" x14ac:dyDescent="0.25">
      <c r="A111" s="1">
        <v>44531</v>
      </c>
      <c r="B111" s="8">
        <f>Table3[[#This Row],[Rm]]-Table3[[#This Row],[Rf]]/365</f>
        <v>4.5081985669456108E-3</v>
      </c>
      <c r="C111" s="8">
        <f>Table3[[#This Row],[SSI]]-Table3[[#This Row],[Rf]]/365</f>
        <v>-1.2579786017104909E-2</v>
      </c>
      <c r="D111" s="8">
        <f>Table3[[#This Row],[HPG]]-Table3[[#This Row],[Rf]]/365</f>
        <v>9.6402580211846028E-4</v>
      </c>
      <c r="E111" s="8">
        <f>Table3[[#This Row],[VHM]]-Table3[[#This Row],[Rf]]/365</f>
        <v>-2.0151987305288385E-2</v>
      </c>
      <c r="F111" s="8">
        <f>Table3[[#This Row],[VNM]]-Table3[[#This Row],[Rf]]/365</f>
        <v>-1.1989771689498723E-3</v>
      </c>
      <c r="G111" s="8">
        <f>Table3[[#This Row],[FPT]]-Table3[[#This Row],[Rf]]/365</f>
        <v>1.1271102633917864E-2</v>
      </c>
      <c r="H111" s="8">
        <f>Table3[[#This Row],[TCB]]-Table3[[#This Row],[Rf]]/365</f>
        <v>1.1525586925477336E-2</v>
      </c>
      <c r="I111" s="8">
        <f>Table3[[#This Row],[BVH]]-Table3[[#This Row],[Rf]]/365</f>
        <v>1.5819196047608354E-3</v>
      </c>
      <c r="J111" s="8">
        <f>Table3[[#This Row],[POW]]-Table3[[#This Row],[Rf]]/365</f>
        <v>3.6979612379502785E-2</v>
      </c>
      <c r="K111" s="8">
        <f>Table3[[#This Row],[NVL]]-Table3[[#This Row],[Rf]]/365</f>
        <v>3.6306211706102133E-2</v>
      </c>
      <c r="L111" s="8">
        <f>Table3[[#This Row],[VIC]]-Table3[[#This Row],[Rf]]/365</f>
        <v>9.4663848662752785E-3</v>
      </c>
      <c r="R111" s="18"/>
      <c r="S111" s="6" t="s">
        <v>26</v>
      </c>
      <c r="T111" s="6" t="s">
        <v>15</v>
      </c>
      <c r="U111" s="6" t="s">
        <v>27</v>
      </c>
      <c r="V111" s="6" t="s">
        <v>28</v>
      </c>
      <c r="W111" s="6" t="s">
        <v>29</v>
      </c>
      <c r="X111" s="6" t="s">
        <v>30</v>
      </c>
      <c r="Y111" s="6" t="s">
        <v>31</v>
      </c>
      <c r="Z111" s="19" t="s">
        <v>32</v>
      </c>
    </row>
    <row r="112" spans="1:26" x14ac:dyDescent="0.25">
      <c r="A112" s="1">
        <v>44530</v>
      </c>
      <c r="B112" s="8">
        <f>Table3[[#This Row],[Rm]]-Table3[[#This Row],[Rf]]/365</f>
        <v>-4.3672698074013238E-3</v>
      </c>
      <c r="C112" s="8">
        <f>Table3[[#This Row],[SSI]]-Table3[[#This Row],[Rf]]/365</f>
        <v>1.0792868488196388E-2</v>
      </c>
      <c r="D112" s="8">
        <f>Table3[[#This Row],[HPG]]-Table3[[#This Row],[Rf]]/365</f>
        <v>1.1306595267745953E-2</v>
      </c>
      <c r="E112" s="8">
        <f>Table3[[#This Row],[VHM]]-Table3[[#This Row],[Rf]]/365</f>
        <v>-2.4155316619281467E-3</v>
      </c>
      <c r="F112" s="8">
        <f>Table3[[#This Row],[VNM]]-Table3[[#This Row],[Rf]]/365</f>
        <v>1.0858160469668326E-3</v>
      </c>
      <c r="G112" s="8">
        <f>Table3[[#This Row],[FPT]]-Table3[[#This Row],[Rf]]/365</f>
        <v>-1.0250721014340972E-2</v>
      </c>
      <c r="H112" s="8">
        <f>Table3[[#This Row],[TCB]]-Table3[[#This Row],[Rf]]/365</f>
        <v>-9.6172705413971032E-3</v>
      </c>
      <c r="I112" s="8">
        <f>Table3[[#This Row],[BVH]]-Table3[[#This Row],[Rf]]/365</f>
        <v>-1.6186073353954927E-2</v>
      </c>
      <c r="J112" s="8">
        <f>Table3[[#This Row],[POW]]-Table3[[#This Row],[Rf]]/365</f>
        <v>3.6604310230686967E-3</v>
      </c>
      <c r="K112" s="8">
        <f>Table3[[#This Row],[NVL]]-Table3[[#This Row],[Rf]]/365</f>
        <v>-1.8719231285582452E-3</v>
      </c>
      <c r="L112" s="8">
        <f>Table3[[#This Row],[VIC]]-Table3[[#This Row],[Rf]]/365</f>
        <v>-2.9060439448932601E-3</v>
      </c>
      <c r="R112" s="13" t="s">
        <v>33</v>
      </c>
      <c r="S112" s="14">
        <v>2.5161459161031347E-4</v>
      </c>
      <c r="T112" s="14">
        <v>4.9382900019488804E-4</v>
      </c>
      <c r="U112" s="14">
        <v>0.50951764985655879</v>
      </c>
      <c r="V112" s="14">
        <v>0.61053951222271174</v>
      </c>
      <c r="W112" s="14">
        <v>-7.1783903139053932E-4</v>
      </c>
      <c r="X112" s="14">
        <v>1.2210682146111661E-3</v>
      </c>
      <c r="Y112" s="14">
        <v>-7.1783903139053932E-4</v>
      </c>
      <c r="Z112" s="15">
        <v>1.2210682146111661E-3</v>
      </c>
    </row>
    <row r="113" spans="1:26" ht="15.75" thickBot="1" x14ac:dyDescent="0.3">
      <c r="A113" s="1">
        <v>44529</v>
      </c>
      <c r="B113" s="8">
        <f>Table3[[#This Row],[Rm]]-Table3[[#This Row],[Rf]]/365</f>
        <v>-5.5420645824676654E-3</v>
      </c>
      <c r="C113" s="8">
        <f>Table3[[#This Row],[SSI]]-Table3[[#This Row],[Rf]]/365</f>
        <v>3.358828447061836E-2</v>
      </c>
      <c r="D113" s="8">
        <f>Table3[[#This Row],[HPG]]-Table3[[#This Row],[Rf]]/365</f>
        <v>-1.3308359236451482E-2</v>
      </c>
      <c r="E113" s="8">
        <f>Table3[[#This Row],[VHM]]-Table3[[#This Row],[Rf]]/365</f>
        <v>1.7950627538686707E-2</v>
      </c>
      <c r="F113" s="8">
        <f>Table3[[#This Row],[VNM]]-Table3[[#This Row],[Rf]]/365</f>
        <v>-9.1165979925223392E-3</v>
      </c>
      <c r="G113" s="8">
        <f>Table3[[#This Row],[FPT]]-Table3[[#This Row],[Rf]]/365</f>
        <v>-8.1455541088964918E-3</v>
      </c>
      <c r="H113" s="8">
        <f>Table3[[#This Row],[TCB]]-Table3[[#This Row],[Rf]]/365</f>
        <v>-3.1538056823947232E-2</v>
      </c>
      <c r="I113" s="8">
        <f>Table3[[#This Row],[BVH]]-Table3[[#This Row],[Rf]]/365</f>
        <v>-3.2720094260670395E-3</v>
      </c>
      <c r="J113" s="8">
        <f>Table3[[#This Row],[POW]]-Table3[[#This Row],[Rf]]/365</f>
        <v>-7.4366491432037605E-3</v>
      </c>
      <c r="K113" s="8">
        <f>Table3[[#This Row],[NVL]]-Table3[[#This Row],[Rf]]/365</f>
        <v>-4.5732871762507385E-3</v>
      </c>
      <c r="L113" s="8">
        <f>Table3[[#This Row],[VIC]]-Table3[[#This Row],[Rf]]/365</f>
        <v>6.8978957652458109E-2</v>
      </c>
      <c r="R113" s="17" t="s">
        <v>34</v>
      </c>
      <c r="S113" s="5">
        <v>1.2814706021501749</v>
      </c>
      <c r="T113" s="5">
        <v>3.884233800725953E-2</v>
      </c>
      <c r="U113" s="5">
        <v>32.991592882762916</v>
      </c>
      <c r="V113" s="5">
        <v>4.1976921498233363E-148</v>
      </c>
      <c r="W113" s="5">
        <v>1.205217799475361</v>
      </c>
      <c r="X113" s="5">
        <v>1.3577234048249889</v>
      </c>
      <c r="Y113" s="5">
        <v>1.205217799475361</v>
      </c>
      <c r="Z113" s="20">
        <v>1.3577234048249889</v>
      </c>
    </row>
    <row r="114" spans="1:26" ht="15.75" thickBot="1" x14ac:dyDescent="0.3">
      <c r="A114" s="1">
        <v>44526</v>
      </c>
      <c r="B114" s="8">
        <f>Table3[[#This Row],[Rm]]-Table3[[#This Row],[Rf]]/365</f>
        <v>-5.2405249125289516E-3</v>
      </c>
      <c r="C114" s="8">
        <f>Table3[[#This Row],[SSI]]-Table3[[#This Row],[Rf]]/365</f>
        <v>-2.7329384806973847E-2</v>
      </c>
      <c r="D114" s="8">
        <f>Table3[[#This Row],[HPG]]-Table3[[#This Row],[Rf]]/365</f>
        <v>-4.1175712398303322E-3</v>
      </c>
      <c r="E114" s="8">
        <f>Table3[[#This Row],[VHM]]-Table3[[#This Row],[Rf]]/365</f>
        <v>-7.2080282136267899E-3</v>
      </c>
      <c r="F114" s="8">
        <f>Table3[[#This Row],[VNM]]-Table3[[#This Row],[Rf]]/365</f>
        <v>9.086199608610528E-3</v>
      </c>
      <c r="G114" s="8">
        <f>Table3[[#This Row],[FPT]]-Table3[[#This Row],[Rf]]/365</f>
        <v>-1.1056657534246575E-2</v>
      </c>
      <c r="H114" s="8">
        <f>Table3[[#This Row],[TCB]]-Table3[[#This Row],[Rf]]/365</f>
        <v>-1.6450100157197396E-2</v>
      </c>
      <c r="I114" s="8">
        <f>Table3[[#This Row],[BVH]]-Table3[[#This Row],[Rf]]/365</f>
        <v>-1.4319732019191109E-2</v>
      </c>
      <c r="J114" s="8">
        <f>Table3[[#This Row],[POW]]-Table3[[#This Row],[Rf]]/365</f>
        <v>-2.171730735374116E-2</v>
      </c>
      <c r="K114" s="8">
        <f>Table3[[#This Row],[NVL]]-Table3[[#This Row],[Rf]]/365</f>
        <v>1.5539672740982856E-2</v>
      </c>
      <c r="L114" s="8">
        <f>Table3[[#This Row],[VIC]]-Table3[[#This Row],[Rf]]/365</f>
        <v>4.7815682891285342E-2</v>
      </c>
    </row>
    <row r="115" spans="1:26" x14ac:dyDescent="0.25">
      <c r="A115" s="1">
        <v>44525</v>
      </c>
      <c r="B115" s="8">
        <f>Table3[[#This Row],[Rm]]-Table3[[#This Row],[Rf]]/365</f>
        <v>7.9626280127312148E-3</v>
      </c>
      <c r="C115" s="8">
        <f>Table3[[#This Row],[SSI]]-Table3[[#This Row],[Rf]]/365</f>
        <v>3.3777709753836642E-2</v>
      </c>
      <c r="D115" s="8">
        <f>Table3[[#This Row],[HPG]]-Table3[[#This Row],[Rf]]/365</f>
        <v>1.2276114037928169E-2</v>
      </c>
      <c r="E115" s="8">
        <f>Table3[[#This Row],[VHM]]-Table3[[#This Row],[Rf]]/365</f>
        <v>2.3326095481252351E-3</v>
      </c>
      <c r="F115" s="8">
        <f>Table3[[#This Row],[VNM]]-Table3[[#This Row],[Rf]]/365</f>
        <v>-5.6876712328767128E-5</v>
      </c>
      <c r="G115" s="8">
        <f>Table3[[#This Row],[FPT]]-Table3[[#This Row],[Rf]]/365</f>
        <v>2.1393582940378079E-2</v>
      </c>
      <c r="H115" s="8">
        <f>Table3[[#This Row],[TCB]]-Table3[[#This Row],[Rf]]/365</f>
        <v>-1.0867687523139578E-2</v>
      </c>
      <c r="I115" s="8">
        <f>Table3[[#This Row],[BVH]]-Table3[[#This Row],[Rf]]/365</f>
        <v>4.7201933513655002E-3</v>
      </c>
      <c r="J115" s="8">
        <f>Table3[[#This Row],[POW]]-Table3[[#This Row],[Rf]]/365</f>
        <v>1.8325476228847705E-2</v>
      </c>
      <c r="K115" s="8">
        <f>Table3[[#This Row],[NVL]]-Table3[[#This Row],[Rf]]/365</f>
        <v>2.4379213513235111E-2</v>
      </c>
      <c r="L115" s="8">
        <f>Table3[[#This Row],[VIC]]-Table3[[#This Row],[Rf]]/365</f>
        <v>-1.1195759684392878E-3</v>
      </c>
      <c r="R115" s="10" t="s">
        <v>40</v>
      </c>
      <c r="S115" s="11"/>
      <c r="T115" s="11"/>
      <c r="U115" s="11"/>
      <c r="V115" s="11"/>
      <c r="W115" s="11"/>
      <c r="X115" s="11"/>
      <c r="Y115" s="11"/>
      <c r="Z115" s="12"/>
    </row>
    <row r="116" spans="1:26" ht="15.75" thickBot="1" x14ac:dyDescent="0.3">
      <c r="A116" s="1">
        <v>44524</v>
      </c>
      <c r="B116" s="8">
        <f>Table3[[#This Row],[Rm]]-Table3[[#This Row],[Rf]]/365</f>
        <v>1.7187754378375476E-2</v>
      </c>
      <c r="C116" s="8">
        <f>Table3[[#This Row],[SSI]]-Table3[[#This Row],[Rf]]/365</f>
        <v>2.3019881981032667E-2</v>
      </c>
      <c r="D116" s="8">
        <f>Table3[[#This Row],[HPG]]-Table3[[#This Row],[Rf]]/365</f>
        <v>-1.8220512337060946E-2</v>
      </c>
      <c r="E116" s="8">
        <f>Table3[[#This Row],[VHM]]-Table3[[#This Row],[Rf]]/365</f>
        <v>1.4488413449564135E-2</v>
      </c>
      <c r="F116" s="8">
        <f>Table3[[#This Row],[VNM]]-Table3[[#This Row],[Rf]]/365</f>
        <v>1.3847941522881341E-2</v>
      </c>
      <c r="G116" s="8">
        <f>Table3[[#This Row],[FPT]]-Table3[[#This Row],[Rf]]/365</f>
        <v>1.3400515839927395E-2</v>
      </c>
      <c r="H116" s="8">
        <f>Table3[[#This Row],[TCB]]-Table3[[#This Row],[Rf]]/365</f>
        <v>5.507603875201833E-2</v>
      </c>
      <c r="I116" s="8">
        <f>Table3[[#This Row],[BVH]]-Table3[[#This Row],[Rf]]/365</f>
        <v>6.3532153143659991E-3</v>
      </c>
      <c r="J116" s="8">
        <f>Table3[[#This Row],[POW]]-Table3[[#This Row],[Rf]]/365</f>
        <v>-1.4549794719078817E-2</v>
      </c>
      <c r="K116" s="8">
        <f>Table3[[#This Row],[NVL]]-Table3[[#This Row],[Rf]]/365</f>
        <v>1.8261980754843098E-3</v>
      </c>
      <c r="L116" s="8">
        <f>Table3[[#This Row],[VIC]]-Table3[[#This Row],[Rf]]/365</f>
        <v>-7.4410073406161494E-3</v>
      </c>
      <c r="R116" s="13"/>
      <c r="S116" s="14"/>
      <c r="T116" s="14"/>
      <c r="U116" s="14"/>
      <c r="V116" s="14"/>
      <c r="W116" s="14"/>
      <c r="X116" s="14"/>
      <c r="Y116" s="14"/>
      <c r="Z116" s="15"/>
    </row>
    <row r="117" spans="1:26" x14ac:dyDescent="0.25">
      <c r="A117" s="1">
        <v>44523</v>
      </c>
      <c r="B117" s="8">
        <f>Table3[[#This Row],[Rm]]-Table3[[#This Row],[Rf]]/365</f>
        <v>1.1261688161534587E-2</v>
      </c>
      <c r="C117" s="8">
        <f>Table3[[#This Row],[SSI]]-Table3[[#This Row],[Rf]]/365</f>
        <v>6.9902518969502225E-2</v>
      </c>
      <c r="D117" s="8">
        <f>Table3[[#This Row],[HPG]]-Table3[[#This Row],[Rf]]/365</f>
        <v>1.844315735826212E-2</v>
      </c>
      <c r="E117" s="8">
        <f>Table3[[#This Row],[VHM]]-Table3[[#This Row],[Rf]]/365</f>
        <v>1.8462189751395231E-2</v>
      </c>
      <c r="F117" s="8">
        <f>Table3[[#This Row],[VNM]]-Table3[[#This Row],[Rf]]/365</f>
        <v>1.1037640403012369E-3</v>
      </c>
      <c r="G117" s="8">
        <f>Table3[[#This Row],[FPT]]-Table3[[#This Row],[Rf]]/365</f>
        <v>1.6785776496034608E-2</v>
      </c>
      <c r="H117" s="8">
        <f>Table3[[#This Row],[TCB]]-Table3[[#This Row],[Rf]]/365</f>
        <v>-9.4725246239971105E-3</v>
      </c>
      <c r="I117" s="8">
        <f>Table3[[#This Row],[BVH]]-Table3[[#This Row],[Rf]]/365</f>
        <v>3.6488521731215584E-2</v>
      </c>
      <c r="J117" s="8">
        <f>Table3[[#This Row],[POW]]-Table3[[#This Row],[Rf]]/365</f>
        <v>5.7414935600692801E-2</v>
      </c>
      <c r="K117" s="8">
        <f>Table3[[#This Row],[NVL]]-Table3[[#This Row],[Rf]]/365</f>
        <v>4.0100380341593557E-2</v>
      </c>
      <c r="L117" s="8">
        <f>Table3[[#This Row],[VIC]]-Table3[[#This Row],[Rf]]/365</f>
        <v>-5.6328767123287677E-5</v>
      </c>
      <c r="R117" s="16" t="s">
        <v>11</v>
      </c>
      <c r="S117" s="4"/>
      <c r="T117" s="14"/>
      <c r="U117" s="14"/>
      <c r="V117" s="14"/>
      <c r="W117" s="14"/>
      <c r="X117" s="14"/>
      <c r="Y117" s="14"/>
      <c r="Z117" s="15"/>
    </row>
    <row r="118" spans="1:26" x14ac:dyDescent="0.25">
      <c r="A118" s="1">
        <v>44522</v>
      </c>
      <c r="B118" s="8">
        <f>Table3[[#This Row],[Rm]]-Table3[[#This Row],[Rf]]/365</f>
        <v>-3.568043396837656E-3</v>
      </c>
      <c r="C118" s="8">
        <f>Table3[[#This Row],[SSI]]-Table3[[#This Row],[Rf]]/365</f>
        <v>2.0053625194181614E-3</v>
      </c>
      <c r="D118" s="8">
        <f>Table3[[#This Row],[HPG]]-Table3[[#This Row],[Rf]]/365</f>
        <v>1.3485173515981736E-2</v>
      </c>
      <c r="E118" s="8">
        <f>Table3[[#This Row],[VHM]]-Table3[[#This Row],[Rf]]/365</f>
        <v>6.1546869735386702E-3</v>
      </c>
      <c r="F118" s="8">
        <f>Table3[[#This Row],[VNM]]-Table3[[#This Row],[Rf]]/365</f>
        <v>1.1049470351454287E-3</v>
      </c>
      <c r="G118" s="8">
        <f>Table3[[#This Row],[FPT]]-Table3[[#This Row],[Rf]]/365</f>
        <v>-3.2044469806954247E-3</v>
      </c>
      <c r="H118" s="8">
        <f>Table3[[#This Row],[TCB]]-Table3[[#This Row],[Rf]]/365</f>
        <v>1.5239873962125776E-2</v>
      </c>
      <c r="I118" s="8">
        <f>Table3[[#This Row],[BVH]]-Table3[[#This Row],[Rf]]/365</f>
        <v>-1.4786444050848597E-2</v>
      </c>
      <c r="J118" s="8">
        <f>Table3[[#This Row],[POW]]-Table3[[#This Row],[Rf]]/365</f>
        <v>-6.457262218294299E-2</v>
      </c>
      <c r="K118" s="8">
        <f>Table3[[#This Row],[NVL]]-Table3[[#This Row],[Rf]]/365</f>
        <v>-1.0349667318981226E-3</v>
      </c>
      <c r="L118" s="8">
        <f>Table3[[#This Row],[VIC]]-Table3[[#This Row],[Rf]]/365</f>
        <v>-5.6493150684931508E-5</v>
      </c>
      <c r="R118" s="13" t="s">
        <v>12</v>
      </c>
      <c r="S118" s="14">
        <v>0.68804373407433694</v>
      </c>
      <c r="T118" s="14"/>
      <c r="U118" s="14"/>
      <c r="V118" s="14"/>
      <c r="W118" s="14"/>
      <c r="X118" s="14"/>
      <c r="Y118" s="14"/>
      <c r="Z118" s="15"/>
    </row>
    <row r="119" spans="1:26" x14ac:dyDescent="0.25">
      <c r="A119" s="1">
        <v>44519</v>
      </c>
      <c r="B119" s="8">
        <f>Table3[[#This Row],[Rm]]-Table3[[#This Row],[Rf]]/365</f>
        <v>-1.1948668775691992E-2</v>
      </c>
      <c r="C119" s="8">
        <f>Table3[[#This Row],[SSI]]-Table3[[#This Row],[Rf]]/365</f>
        <v>-1.1269184896596987E-2</v>
      </c>
      <c r="D119" s="8">
        <f>Table3[[#This Row],[HPG]]-Table3[[#This Row],[Rf]]/365</f>
        <v>-3.9095176025340413E-2</v>
      </c>
      <c r="E119" s="8">
        <f>Table3[[#This Row],[VHM]]-Table3[[#This Row],[Rf]]/365</f>
        <v>-2.7833914764079145E-2</v>
      </c>
      <c r="F119" s="8">
        <f>Table3[[#This Row],[VNM]]-Table3[[#This Row],[Rf]]/365</f>
        <v>-2.1647046077210345E-2</v>
      </c>
      <c r="G119" s="8">
        <f>Table3[[#This Row],[FPT]]-Table3[[#This Row],[Rf]]/365</f>
        <v>-1.2491370146923132E-2</v>
      </c>
      <c r="H119" s="8">
        <f>Table3[[#This Row],[TCB]]-Table3[[#This Row],[Rf]]/365</f>
        <v>1.5477843596222901E-2</v>
      </c>
      <c r="I119" s="8">
        <f>Table3[[#This Row],[BVH]]-Table3[[#This Row],[Rf]]/365</f>
        <v>-4.8342741347672087E-2</v>
      </c>
      <c r="J119" s="8">
        <f>Table3[[#This Row],[POW]]-Table3[[#This Row],[Rf]]/365</f>
        <v>-4.7837706952171682E-2</v>
      </c>
      <c r="K119" s="8">
        <f>Table3[[#This Row],[NVL]]-Table3[[#This Row],[Rf]]/365</f>
        <v>-4.9246861586479899E-3</v>
      </c>
      <c r="L119" s="8">
        <f>Table3[[#This Row],[VIC]]-Table3[[#This Row],[Rf]]/365</f>
        <v>3.1184661883018046E-3</v>
      </c>
      <c r="R119" s="13" t="s">
        <v>13</v>
      </c>
      <c r="S119" s="14">
        <v>0.4734041799989569</v>
      </c>
      <c r="T119" s="14"/>
      <c r="U119" s="14"/>
      <c r="V119" s="14"/>
      <c r="W119" s="14"/>
      <c r="X119" s="14"/>
      <c r="Y119" s="14"/>
      <c r="Z119" s="15"/>
    </row>
    <row r="120" spans="1:26" x14ac:dyDescent="0.25">
      <c r="A120" s="1">
        <v>44518</v>
      </c>
      <c r="B120" s="8">
        <f>Table3[[#This Row],[Rm]]-Table3[[#This Row],[Rf]]/365</f>
        <v>-4.1355806614344712E-3</v>
      </c>
      <c r="C120" s="8">
        <f>Table3[[#This Row],[SSI]]-Table3[[#This Row],[Rf]]/365</f>
        <v>6.9736227274764348E-2</v>
      </c>
      <c r="D120" s="8">
        <f>Table3[[#This Row],[HPG]]-Table3[[#This Row],[Rf]]/365</f>
        <v>-2.8266692073983263E-2</v>
      </c>
      <c r="E120" s="8">
        <f>Table3[[#This Row],[VHM]]-Table3[[#This Row],[Rf]]/365</f>
        <v>-8.4398088753998846E-3</v>
      </c>
      <c r="F120" s="8">
        <f>Table3[[#This Row],[VNM]]-Table3[[#This Row],[Rf]]/365</f>
        <v>-9.0655843514747241E-3</v>
      </c>
      <c r="G120" s="8">
        <f>Table3[[#This Row],[FPT]]-Table3[[#This Row],[Rf]]/365</f>
        <v>-1.836786730584317E-2</v>
      </c>
      <c r="H120" s="8">
        <f>Table3[[#This Row],[TCB]]-Table3[[#This Row],[Rf]]/365</f>
        <v>-1.3466537028289509E-2</v>
      </c>
      <c r="I120" s="8">
        <f>Table3[[#This Row],[BVH]]-Table3[[#This Row],[Rf]]/365</f>
        <v>-5.6575342465753421E-5</v>
      </c>
      <c r="J120" s="8">
        <f>Table3[[#This Row],[POW]]-Table3[[#This Row],[Rf]]/365</f>
        <v>3.5279113703470644E-2</v>
      </c>
      <c r="K120" s="8">
        <f>Table3[[#This Row],[NVL]]-Table3[[#This Row],[Rf]]/365</f>
        <v>-4.9015365827758109E-3</v>
      </c>
      <c r="L120" s="8">
        <f>Table3[[#This Row],[VIC]]-Table3[[#This Row],[Rf]]/365</f>
        <v>-1.8748164127512481E-2</v>
      </c>
      <c r="R120" s="13" t="s">
        <v>14</v>
      </c>
      <c r="S120" s="14">
        <v>0.47270111481871518</v>
      </c>
      <c r="T120" s="14"/>
      <c r="U120" s="14"/>
      <c r="V120" s="14"/>
      <c r="W120" s="14"/>
      <c r="X120" s="14"/>
      <c r="Y120" s="14"/>
      <c r="Z120" s="15"/>
    </row>
    <row r="121" spans="1:26" x14ac:dyDescent="0.25">
      <c r="A121" s="1">
        <v>44517</v>
      </c>
      <c r="B121" s="8">
        <f>Table3[[#This Row],[Rm]]-Table3[[#This Row],[Rf]]/365</f>
        <v>6.3536816821163963E-3</v>
      </c>
      <c r="C121" s="8">
        <f>Table3[[#This Row],[SSI]]-Table3[[#This Row],[Rf]]/365</f>
        <v>2.4524649422208614E-2</v>
      </c>
      <c r="D121" s="8">
        <f>Table3[[#This Row],[HPG]]-Table3[[#This Row],[Rf]]/365</f>
        <v>-1.15948177028451E-2</v>
      </c>
      <c r="E121" s="8">
        <f>Table3[[#This Row],[VHM]]-Table3[[#This Row],[Rf]]/365</f>
        <v>5.9677402211586071E-3</v>
      </c>
      <c r="F121" s="8">
        <f>Table3[[#This Row],[VNM]]-Table3[[#This Row],[Rf]]/365</f>
        <v>2.2009801787314272E-3</v>
      </c>
      <c r="G121" s="8">
        <f>Table3[[#This Row],[FPT]]-Table3[[#This Row],[Rf]]/365</f>
        <v>-5.6356164383561641E-5</v>
      </c>
      <c r="H121" s="8">
        <f>Table3[[#This Row],[TCB]]-Table3[[#This Row],[Rf]]/365</f>
        <v>3.7897976817702849E-3</v>
      </c>
      <c r="I121" s="8">
        <f>Table3[[#This Row],[BVH]]-Table3[[#This Row],[Rf]]/365</f>
        <v>-6.2483066287798471E-3</v>
      </c>
      <c r="J121" s="8">
        <f>Table3[[#This Row],[POW]]-Table3[[#This Row],[Rf]]/365</f>
        <v>7.0610815580363665E-3</v>
      </c>
      <c r="K121" s="8">
        <f>Table3[[#This Row],[NVL]]-Table3[[#This Row],[Rf]]/365</f>
        <v>9.135759403689906E-4</v>
      </c>
      <c r="L121" s="8">
        <f>Table3[[#This Row],[VIC]]-Table3[[#This Row],[Rf]]/365</f>
        <v>1.5766428645743021E-2</v>
      </c>
      <c r="R121" s="13" t="s">
        <v>15</v>
      </c>
      <c r="S121" s="14">
        <v>1.6736521154125092E-2</v>
      </c>
      <c r="T121" s="14"/>
      <c r="U121" s="14"/>
      <c r="V121" s="14"/>
      <c r="W121" s="14"/>
      <c r="X121" s="14"/>
      <c r="Y121" s="14"/>
      <c r="Z121" s="15"/>
    </row>
    <row r="122" spans="1:26" ht="15.75" thickBot="1" x14ac:dyDescent="0.3">
      <c r="A122" s="1">
        <v>44516</v>
      </c>
      <c r="B122" s="8">
        <f>Table3[[#This Row],[Rm]]-Table3[[#This Row],[Rf]]/365</f>
        <v>-6.9100505683246478E-3</v>
      </c>
      <c r="C122" s="8">
        <f>Table3[[#This Row],[SSI]]-Table3[[#This Row],[Rf]]/365</f>
        <v>-2.2982092959263026E-2</v>
      </c>
      <c r="D122" s="8">
        <f>Table3[[#This Row],[HPG]]-Table3[[#This Row],[Rf]]/365</f>
        <v>-2.9907075035780002E-2</v>
      </c>
      <c r="E122" s="8">
        <f>Table3[[#This Row],[VHM]]-Table3[[#This Row],[Rf]]/365</f>
        <v>-1.1961090671885192E-2</v>
      </c>
      <c r="F122" s="8">
        <f>Table3[[#This Row],[VNM]]-Table3[[#This Row],[Rf]]/365</f>
        <v>-4.5507107895950954E-3</v>
      </c>
      <c r="G122" s="8">
        <f>Table3[[#This Row],[FPT]]-Table3[[#This Row],[Rf]]/365</f>
        <v>1.0221163524757493E-2</v>
      </c>
      <c r="H122" s="8">
        <f>Table3[[#This Row],[TCB]]-Table3[[#This Row],[Rf]]/365</f>
        <v>-5.6328767123287677E-5</v>
      </c>
      <c r="I122" s="8">
        <f>Table3[[#This Row],[BVH]]-Table3[[#This Row],[Rf]]/365</f>
        <v>3.0246701535907018E-2</v>
      </c>
      <c r="J122" s="8">
        <f>Table3[[#This Row],[POW]]-Table3[[#This Row],[Rf]]/365</f>
        <v>1.4384104445873102E-2</v>
      </c>
      <c r="K122" s="8">
        <f>Table3[[#This Row],[NVL]]-Table3[[#This Row],[Rf]]/365</f>
        <v>-4.8825835933780934E-3</v>
      </c>
      <c r="L122" s="8">
        <f>Table3[[#This Row],[VIC]]-Table3[[#This Row],[Rf]]/365</f>
        <v>-2.1615919250180245E-3</v>
      </c>
      <c r="R122" s="17" t="s">
        <v>16</v>
      </c>
      <c r="S122" s="5">
        <v>751</v>
      </c>
      <c r="T122" s="14"/>
      <c r="U122" s="14"/>
      <c r="V122" s="14"/>
      <c r="W122" s="14"/>
      <c r="X122" s="14"/>
      <c r="Y122" s="14"/>
      <c r="Z122" s="15"/>
    </row>
    <row r="123" spans="1:26" x14ac:dyDescent="0.25">
      <c r="A123" s="1">
        <v>44515</v>
      </c>
      <c r="B123" s="8">
        <f>Table3[[#This Row],[Rm]]-Table3[[#This Row],[Rf]]/365</f>
        <v>2.1150423346868604E-3</v>
      </c>
      <c r="C123" s="8">
        <f>Table3[[#This Row],[SSI]]-Table3[[#This Row],[Rf]]/365</f>
        <v>2.6848980281344064E-2</v>
      </c>
      <c r="D123" s="8">
        <f>Table3[[#This Row],[HPG]]-Table3[[#This Row],[Rf]]/365</f>
        <v>-1.8371867630086809E-2</v>
      </c>
      <c r="E123" s="8">
        <f>Table3[[#This Row],[VHM]]-Table3[[#This Row],[Rf]]/365</f>
        <v>2.4333394587370532E-2</v>
      </c>
      <c r="F123" s="8">
        <f>Table3[[#This Row],[VNM]]-Table3[[#This Row],[Rf]]/365</f>
        <v>-3.4163118010706976E-3</v>
      </c>
      <c r="G123" s="8">
        <f>Table3[[#This Row],[FPT]]-Table3[[#This Row],[Rf]]/365</f>
        <v>-7.1997064579256359E-3</v>
      </c>
      <c r="H123" s="8">
        <f>Table3[[#This Row],[TCB]]-Table3[[#This Row],[Rf]]/365</f>
        <v>-9.580658838878018E-3</v>
      </c>
      <c r="I123" s="8">
        <f>Table3[[#This Row],[BVH]]-Table3[[#This Row],[Rf]]/365</f>
        <v>-1.6492060029665823E-3</v>
      </c>
      <c r="J123" s="8">
        <f>Table3[[#This Row],[POW]]-Table3[[#This Row],[Rf]]/365</f>
        <v>6.9441220183001001E-2</v>
      </c>
      <c r="K123" s="8">
        <f>Table3[[#This Row],[NVL]]-Table3[[#This Row],[Rf]]/365</f>
        <v>-2.2698358749030766E-2</v>
      </c>
      <c r="L123" s="8">
        <f>Table3[[#This Row],[VIC]]-Table3[[#This Row],[Rf]]/365</f>
        <v>5.2341559759367974E-3</v>
      </c>
      <c r="R123" s="13"/>
      <c r="S123" s="14"/>
      <c r="T123" s="14"/>
      <c r="U123" s="14"/>
      <c r="V123" s="14"/>
      <c r="W123" s="14"/>
      <c r="X123" s="14"/>
      <c r="Y123" s="14"/>
      <c r="Z123" s="15"/>
    </row>
    <row r="124" spans="1:26" ht="15.75" thickBot="1" x14ac:dyDescent="0.3">
      <c r="A124" s="1">
        <v>44512</v>
      </c>
      <c r="B124" s="8">
        <f>Table3[[#This Row],[Rm]]-Table3[[#This Row],[Rf]]/365</f>
        <v>7.4785005707176961E-3</v>
      </c>
      <c r="C124" s="8">
        <f>Table3[[#This Row],[SSI]]-Table3[[#This Row],[Rf]]/365</f>
        <v>1.0135210412820552E-2</v>
      </c>
      <c r="D124" s="8">
        <f>Table3[[#This Row],[HPG]]-Table3[[#This Row],[Rf]]/365</f>
        <v>1.1053796042617961E-2</v>
      </c>
      <c r="E124" s="8">
        <f>Table3[[#This Row],[VHM]]-Table3[[#This Row],[Rf]]/365</f>
        <v>6.0776542566602235E-3</v>
      </c>
      <c r="F124" s="8">
        <f>Table3[[#This Row],[VNM]]-Table3[[#This Row],[Rf]]/365</f>
        <v>-3.4055293542075661E-3</v>
      </c>
      <c r="G124" s="8">
        <f>Table3[[#This Row],[FPT]]-Table3[[#This Row],[Rf]]/365</f>
        <v>2.0776018264840181E-2</v>
      </c>
      <c r="H124" s="8">
        <f>Table3[[#This Row],[TCB]]-Table3[[#This Row],[Rf]]/365</f>
        <v>1.9360160659662187E-2</v>
      </c>
      <c r="I124" s="8">
        <f>Table3[[#This Row],[BVH]]-Table3[[#This Row],[Rf]]/365</f>
        <v>-6.3864289925437837E-3</v>
      </c>
      <c r="J124" s="8">
        <f>Table3[[#This Row],[POW]]-Table3[[#This Row],[Rf]]/365</f>
        <v>3.8186539237549111E-3</v>
      </c>
      <c r="K124" s="8">
        <f>Table3[[#This Row],[NVL]]-Table3[[#This Row],[Rf]]/365</f>
        <v>4.6820214243978239E-3</v>
      </c>
      <c r="L124" s="8">
        <f>Table3[[#This Row],[VIC]]-Table3[[#This Row],[Rf]]/365</f>
        <v>-3.2218720305184673E-3</v>
      </c>
      <c r="R124" s="13" t="s">
        <v>17</v>
      </c>
      <c r="S124" s="14"/>
      <c r="T124" s="14"/>
      <c r="U124" s="14"/>
      <c r="V124" s="14"/>
      <c r="W124" s="14"/>
      <c r="X124" s="14"/>
      <c r="Y124" s="14"/>
      <c r="Z124" s="15"/>
    </row>
    <row r="125" spans="1:26" x14ac:dyDescent="0.25">
      <c r="A125" s="1">
        <v>44511</v>
      </c>
      <c r="B125" s="8">
        <f>Table3[[#This Row],[Rm]]-Table3[[#This Row],[Rf]]/365</f>
        <v>-1.8799253742480613E-3</v>
      </c>
      <c r="C125" s="8">
        <f>Table3[[#This Row],[SSI]]-Table3[[#This Row],[Rf]]/365</f>
        <v>-1.2361675216818363E-2</v>
      </c>
      <c r="D125" s="8">
        <f>Table3[[#This Row],[HPG]]-Table3[[#This Row],[Rf]]/365</f>
        <v>-2.3565562089722311E-2</v>
      </c>
      <c r="E125" s="8">
        <f>Table3[[#This Row],[VHM]]-Table3[[#This Row],[Rf]]/365</f>
        <v>-1.3374615940827225E-2</v>
      </c>
      <c r="F125" s="8">
        <f>Table3[[#This Row],[VNM]]-Table3[[#This Row],[Rf]]/365</f>
        <v>-1.1722518593179033E-3</v>
      </c>
      <c r="G125" s="8">
        <f>Table3[[#This Row],[FPT]]-Table3[[#This Row],[Rf]]/365</f>
        <v>-1.036670300804971E-2</v>
      </c>
      <c r="H125" s="8">
        <f>Table3[[#This Row],[TCB]]-Table3[[#This Row],[Rf]]/365</f>
        <v>-3.9258966111125832E-3</v>
      </c>
      <c r="I125" s="8">
        <f>Table3[[#This Row],[BVH]]-Table3[[#This Row],[Rf]]/365</f>
        <v>-2.0212463417224168E-2</v>
      </c>
      <c r="J125" s="8">
        <f>Table3[[#This Row],[POW]]-Table3[[#This Row],[Rf]]/365</f>
        <v>-1.532460023005333E-2</v>
      </c>
      <c r="K125" s="8">
        <f>Table3[[#This Row],[NVL]]-Table3[[#This Row],[Rf]]/365</f>
        <v>1.4365652265542799E-2</v>
      </c>
      <c r="L125" s="8">
        <f>Table3[[#This Row],[VIC]]-Table3[[#This Row],[Rf]]/365</f>
        <v>-1.1111654373024236E-3</v>
      </c>
      <c r="R125" s="18"/>
      <c r="S125" s="6" t="s">
        <v>18</v>
      </c>
      <c r="T125" s="6" t="s">
        <v>19</v>
      </c>
      <c r="U125" s="6" t="s">
        <v>20</v>
      </c>
      <c r="V125" s="6" t="s">
        <v>21</v>
      </c>
      <c r="W125" s="6" t="s">
        <v>22</v>
      </c>
      <c r="X125" s="14"/>
      <c r="Y125" s="14"/>
      <c r="Z125" s="15"/>
    </row>
    <row r="126" spans="1:26" x14ac:dyDescent="0.25">
      <c r="A126" s="1">
        <v>44510</v>
      </c>
      <c r="B126" s="8">
        <f>Table3[[#This Row],[Rm]]-Table3[[#This Row],[Rf]]/365</f>
        <v>2.3507584064036166E-3</v>
      </c>
      <c r="C126" s="8">
        <f>Table3[[#This Row],[SSI]]-Table3[[#This Row],[Rf]]/365</f>
        <v>8.9716193450632351E-3</v>
      </c>
      <c r="D126" s="8">
        <f>Table3[[#This Row],[HPG]]-Table3[[#This Row],[Rf]]/365</f>
        <v>-2.1296664080494604E-2</v>
      </c>
      <c r="E126" s="8">
        <f>Table3[[#This Row],[VHM]]-Table3[[#This Row],[Rf]]/365</f>
        <v>-4.8770031358309953E-3</v>
      </c>
      <c r="F126" s="8">
        <f>Table3[[#This Row],[VNM]]-Table3[[#This Row],[Rf]]/365</f>
        <v>-1.1713117734996436E-3</v>
      </c>
      <c r="G126" s="8">
        <f>Table3[[#This Row],[FPT]]-Table3[[#This Row],[Rf]]/365</f>
        <v>6.1663403626442334E-3</v>
      </c>
      <c r="H126" s="8">
        <f>Table3[[#This Row],[TCB]]-Table3[[#This Row],[Rf]]/365</f>
        <v>-1.1530001362005292E-2</v>
      </c>
      <c r="I126" s="8">
        <f>Table3[[#This Row],[BVH]]-Table3[[#This Row],[Rf]]/365</f>
        <v>-4.6873556570268893E-3</v>
      </c>
      <c r="J126" s="8">
        <f>Table3[[#This Row],[POW]]-Table3[[#This Row],[Rf]]/365</f>
        <v>1.9397526890890679E-2</v>
      </c>
      <c r="K126" s="8">
        <f>Table3[[#This Row],[NVL]]-Table3[[#This Row],[Rf]]/365</f>
        <v>9.6510118366803684E-3</v>
      </c>
      <c r="L126" s="8">
        <f>Table3[[#This Row],[VIC]]-Table3[[#This Row],[Rf]]/365</f>
        <v>-5.7726027397260278E-5</v>
      </c>
      <c r="R126" s="13" t="s">
        <v>23</v>
      </c>
      <c r="S126" s="14">
        <v>1</v>
      </c>
      <c r="T126" s="14">
        <v>0.18861094024996825</v>
      </c>
      <c r="U126" s="14">
        <v>0.18861094024996825</v>
      </c>
      <c r="V126" s="14">
        <v>673.34323090243345</v>
      </c>
      <c r="W126" s="14">
        <v>2.087307020576442E-106</v>
      </c>
      <c r="X126" s="14"/>
      <c r="Y126" s="14"/>
      <c r="Z126" s="15"/>
    </row>
    <row r="127" spans="1:26" x14ac:dyDescent="0.25">
      <c r="A127" s="1">
        <v>44509</v>
      </c>
      <c r="B127" s="8">
        <f>Table3[[#This Row],[Rm]]-Table3[[#This Row],[Rf]]/365</f>
        <v>-4.1938149362737952E-3</v>
      </c>
      <c r="C127" s="8">
        <f>Table3[[#This Row],[SSI]]-Table3[[#This Row],[Rf]]/365</f>
        <v>-4.5521080498691704E-3</v>
      </c>
      <c r="D127" s="8">
        <f>Table3[[#This Row],[HPG]]-Table3[[#This Row],[Rf]]/365</f>
        <v>-5.3394161682423303E-3</v>
      </c>
      <c r="E127" s="8">
        <f>Table3[[#This Row],[VHM]]-Table3[[#This Row],[Rf]]/365</f>
        <v>7.2238273706609927E-3</v>
      </c>
      <c r="F127" s="8">
        <f>Table3[[#This Row],[VNM]]-Table3[[#This Row],[Rf]]/365</f>
        <v>-1.1070941886428253E-2</v>
      </c>
      <c r="G127" s="8">
        <f>Table3[[#This Row],[FPT]]-Table3[[#This Row],[Rf]]/365</f>
        <v>-1.032466647914264E-2</v>
      </c>
      <c r="H127" s="8">
        <f>Table3[[#This Row],[TCB]]-Table3[[#This Row],[Rf]]/365</f>
        <v>-5.7611480806291993E-3</v>
      </c>
      <c r="I127" s="8">
        <f>Table3[[#This Row],[BVH]]-Table3[[#This Row],[Rf]]/365</f>
        <v>2.041471491748463E-2</v>
      </c>
      <c r="J127" s="8">
        <f>Table3[[#This Row],[POW]]-Table3[[#This Row],[Rf]]/365</f>
        <v>-1.9141695493046115E-2</v>
      </c>
      <c r="K127" s="8">
        <f>Table3[[#This Row],[NVL]]-Table3[[#This Row],[Rf]]/365</f>
        <v>-1.5354093140207976E-2</v>
      </c>
      <c r="L127" s="8">
        <f>Table3[[#This Row],[VIC]]-Table3[[#This Row],[Rf]]/365</f>
        <v>-5.7726027397260278E-5</v>
      </c>
      <c r="R127" s="13" t="s">
        <v>24</v>
      </c>
      <c r="S127" s="14">
        <v>749</v>
      </c>
      <c r="T127" s="14">
        <v>0.20980324411651505</v>
      </c>
      <c r="U127" s="14">
        <v>2.8011114034247672E-4</v>
      </c>
      <c r="V127" s="14"/>
      <c r="W127" s="14"/>
      <c r="X127" s="14"/>
      <c r="Y127" s="14"/>
      <c r="Z127" s="15"/>
    </row>
    <row r="128" spans="1:26" ht="15.75" thickBot="1" x14ac:dyDescent="0.3">
      <c r="A128" s="1">
        <v>44508</v>
      </c>
      <c r="B128" s="8">
        <f>Table3[[#This Row],[Rm]]-Table3[[#This Row],[Rf]]/365</f>
        <v>7.5359871878010144E-3</v>
      </c>
      <c r="C128" s="8">
        <f>Table3[[#This Row],[SSI]]-Table3[[#This Row],[Rf]]/365</f>
        <v>3.7238530446722228E-2</v>
      </c>
      <c r="D128" s="8">
        <f>Table3[[#This Row],[HPG]]-Table3[[#This Row],[Rf]]/365</f>
        <v>3.476062055278571E-3</v>
      </c>
      <c r="E128" s="8">
        <f>Table3[[#This Row],[VHM]]-Table3[[#This Row],[Rf]]/365</f>
        <v>4.8205419311727364E-3</v>
      </c>
      <c r="F128" s="8">
        <f>Table3[[#This Row],[VNM]]-Table3[[#This Row],[Rf]]/365</f>
        <v>1.7879712881626722E-2</v>
      </c>
      <c r="G128" s="8">
        <f>Table3[[#This Row],[FPT]]-Table3[[#This Row],[Rf]]/365</f>
        <v>-2.1066871771839211E-3</v>
      </c>
      <c r="H128" s="8">
        <f>Table3[[#This Row],[TCB]]-Table3[[#This Row],[Rf]]/365</f>
        <v>-7.6046766606358233E-3</v>
      </c>
      <c r="I128" s="8">
        <f>Table3[[#This Row],[BVH]]-Table3[[#This Row],[Rf]]/365</f>
        <v>6.2576516610113918E-3</v>
      </c>
      <c r="J128" s="8">
        <f>Table3[[#This Row],[POW]]-Table3[[#This Row],[Rf]]/365</f>
        <v>7.6348008429926242E-3</v>
      </c>
      <c r="K128" s="8">
        <f>Table3[[#This Row],[NVL]]-Table3[[#This Row],[Rf]]/365</f>
        <v>-3.8670306588389704E-3</v>
      </c>
      <c r="L128" s="8">
        <f>Table3[[#This Row],[VIC]]-Table3[[#This Row],[Rf]]/365</f>
        <v>-1.1101384282624369E-3</v>
      </c>
      <c r="R128" s="17" t="s">
        <v>25</v>
      </c>
      <c r="S128" s="5">
        <v>750</v>
      </c>
      <c r="T128" s="5">
        <v>0.39841418436648329</v>
      </c>
      <c r="U128" s="5"/>
      <c r="V128" s="5"/>
      <c r="W128" s="5"/>
      <c r="X128" s="14"/>
      <c r="Y128" s="14"/>
      <c r="Z128" s="15"/>
    </row>
    <row r="129" spans="1:26" ht="15.75" thickBot="1" x14ac:dyDescent="0.3">
      <c r="A129" s="1">
        <v>44505</v>
      </c>
      <c r="B129" s="8">
        <f>Table3[[#This Row],[Rm]]-Table3[[#This Row],[Rf]]/365</f>
        <v>5.5824749096793601E-3</v>
      </c>
      <c r="C129" s="8">
        <f>Table3[[#This Row],[SSI]]-Table3[[#This Row],[Rf]]/365</f>
        <v>-2.3840471487734946E-3</v>
      </c>
      <c r="D129" s="8">
        <f>Table3[[#This Row],[HPG]]-Table3[[#This Row],[Rf]]/365</f>
        <v>5.270131049417261E-3</v>
      </c>
      <c r="E129" s="8">
        <f>Table3[[#This Row],[VHM]]-Table3[[#This Row],[Rf]]/365</f>
        <v>-8.5227946530619016E-3</v>
      </c>
      <c r="F129" s="8">
        <f>Table3[[#This Row],[VNM]]-Table3[[#This Row],[Rf]]/365</f>
        <v>8.9913080022314094E-3</v>
      </c>
      <c r="G129" s="8">
        <f>Table3[[#This Row],[FPT]]-Table3[[#This Row],[Rf]]/365</f>
        <v>1.660820091324201E-2</v>
      </c>
      <c r="H129" s="8">
        <f>Table3[[#This Row],[TCB]]-Table3[[#This Row],[Rf]]/365</f>
        <v>-5.6869835770644323E-3</v>
      </c>
      <c r="I129" s="8">
        <f>Table3[[#This Row],[BVH]]-Table3[[#This Row],[Rf]]/365</f>
        <v>7.8155499946069209E-3</v>
      </c>
      <c r="J129" s="8">
        <f>Table3[[#This Row],[POW]]-Table3[[#This Row],[Rf]]/365</f>
        <v>2.7609518436298663E-2</v>
      </c>
      <c r="K129" s="8">
        <f>Table3[[#This Row],[NVL]]-Table3[[#This Row],[Rf]]/365</f>
        <v>9.5569188619600998E-3</v>
      </c>
      <c r="L129" s="8">
        <f>Table3[[#This Row],[VIC]]-Table3[[#This Row],[Rf]]/365</f>
        <v>-5.8465753424657525E-5</v>
      </c>
      <c r="R129" s="13"/>
      <c r="S129" s="14"/>
      <c r="T129" s="14"/>
      <c r="U129" s="14"/>
      <c r="V129" s="14"/>
      <c r="W129" s="14"/>
      <c r="X129" s="14"/>
      <c r="Y129" s="14"/>
      <c r="Z129" s="15"/>
    </row>
    <row r="130" spans="1:26" x14ac:dyDescent="0.25">
      <c r="A130" s="1">
        <v>44504</v>
      </c>
      <c r="B130" s="8">
        <f>Table3[[#This Row],[Rm]]-Table3[[#This Row],[Rf]]/365</f>
        <v>2.7386822492575665E-3</v>
      </c>
      <c r="C130" s="8">
        <f>Table3[[#This Row],[SSI]]-Table3[[#This Row],[Rf]]/365</f>
        <v>3.1116539404093164E-2</v>
      </c>
      <c r="D130" s="8">
        <f>Table3[[#This Row],[HPG]]-Table3[[#This Row],[Rf]]/365</f>
        <v>1.2531407509608751E-2</v>
      </c>
      <c r="E130" s="8">
        <f>Table3[[#This Row],[VHM]]-Table3[[#This Row],[Rf]]/365</f>
        <v>-2.4710657831683658E-3</v>
      </c>
      <c r="F130" s="8">
        <f>Table3[[#This Row],[VNM]]-Table3[[#This Row],[Rf]]/365</f>
        <v>2.2090531481999513E-3</v>
      </c>
      <c r="G130" s="8">
        <f>Table3[[#This Row],[FPT]]-Table3[[#This Row],[Rf]]/365</f>
        <v>-1.0991032742719486E-3</v>
      </c>
      <c r="H130" s="8">
        <f>Table3[[#This Row],[TCB]]-Table3[[#This Row],[Rf]]/365</f>
        <v>-7.5073101196398047E-3</v>
      </c>
      <c r="I130" s="8">
        <f>Table3[[#This Row],[BVH]]-Table3[[#This Row],[Rf]]/365</f>
        <v>-5.852054794520548E-5</v>
      </c>
      <c r="J130" s="8">
        <f>Table3[[#This Row],[POW]]-Table3[[#This Row],[Rf]]/365</f>
        <v>3.9097334203087629E-3</v>
      </c>
      <c r="K130" s="8">
        <f>Table3[[#This Row],[NVL]]-Table3[[#This Row],[Rf]]/365</f>
        <v>-1.146536465440918E-2</v>
      </c>
      <c r="L130" s="8">
        <f>Table3[[#This Row],[VIC]]-Table3[[#This Row],[Rf]]/365</f>
        <v>-3.2064743779556988E-3</v>
      </c>
      <c r="R130" s="18"/>
      <c r="S130" s="6" t="s">
        <v>26</v>
      </c>
      <c r="T130" s="6" t="s">
        <v>15</v>
      </c>
      <c r="U130" s="6" t="s">
        <v>27</v>
      </c>
      <c r="V130" s="6" t="s">
        <v>28</v>
      </c>
      <c r="W130" s="6" t="s">
        <v>29</v>
      </c>
      <c r="X130" s="6" t="s">
        <v>30</v>
      </c>
      <c r="Y130" s="6" t="s">
        <v>31</v>
      </c>
      <c r="Z130" s="19" t="s">
        <v>32</v>
      </c>
    </row>
    <row r="131" spans="1:26" x14ac:dyDescent="0.25">
      <c r="A131" s="1">
        <v>44503</v>
      </c>
      <c r="B131" s="8">
        <f>Table3[[#This Row],[Rm]]-Table3[[#This Row],[Rf]]/365</f>
        <v>-5.677178173864368E-3</v>
      </c>
      <c r="C131" s="8">
        <f>Table3[[#This Row],[SSI]]-Table3[[#This Row],[Rf]]/365</f>
        <v>-1.5407411363232036E-2</v>
      </c>
      <c r="D131" s="8">
        <f>Table3[[#This Row],[HPG]]-Table3[[#This Row],[Rf]]/365</f>
        <v>1.742678514130569E-3</v>
      </c>
      <c r="E131" s="8">
        <f>Table3[[#This Row],[VHM]]-Table3[[#This Row],[Rf]]/365</f>
        <v>-2.4765005640612407E-2</v>
      </c>
      <c r="F131" s="8">
        <f>Table3[[#This Row],[VNM]]-Table3[[#This Row],[Rf]]/365</f>
        <v>-1.1269885619509791E-2</v>
      </c>
      <c r="G131" s="8">
        <f>Table3[[#This Row],[FPT]]-Table3[[#This Row],[Rf]]/365</f>
        <v>-5.9123287671232873E-5</v>
      </c>
      <c r="H131" s="8">
        <f>Table3[[#This Row],[TCB]]-Table3[[#This Row],[Rf]]/365</f>
        <v>4.0638551130933419E-2</v>
      </c>
      <c r="I131" s="8">
        <f>Table3[[#This Row],[BVH]]-Table3[[#This Row],[Rf]]/365</f>
        <v>-2.0120851682733011E-2</v>
      </c>
      <c r="J131" s="8">
        <f>Table3[[#This Row],[POW]]-Table3[[#This Row],[Rf]]/365</f>
        <v>-1.951437620595917E-2</v>
      </c>
      <c r="K131" s="8">
        <f>Table3[[#This Row],[NVL]]-Table3[[#This Row],[Rf]]/365</f>
        <v>-2.6886135313573166E-2</v>
      </c>
      <c r="L131" s="8">
        <f>Table3[[#This Row],[VIC]]-Table3[[#This Row],[Rf]]/365</f>
        <v>-5.2783299682557837E-3</v>
      </c>
      <c r="R131" s="13" t="s">
        <v>33</v>
      </c>
      <c r="S131" s="14">
        <v>-7.1342222626321781E-4</v>
      </c>
      <c r="T131" s="14">
        <v>6.1083962040774358E-4</v>
      </c>
      <c r="U131" s="14">
        <v>-1.1679370532432047</v>
      </c>
      <c r="V131" s="14">
        <v>0.2432037928324669</v>
      </c>
      <c r="W131" s="14">
        <v>-1.9125836421441207E-3</v>
      </c>
      <c r="X131" s="14">
        <v>4.8573918961768506E-4</v>
      </c>
      <c r="Y131" s="14">
        <v>-1.9125836421441207E-3</v>
      </c>
      <c r="Z131" s="15">
        <v>4.8573918961768506E-4</v>
      </c>
    </row>
    <row r="132" spans="1:26" ht="15.75" thickBot="1" x14ac:dyDescent="0.3">
      <c r="A132" s="1">
        <v>44502</v>
      </c>
      <c r="B132" s="8">
        <f>Table3[[#This Row],[Rm]]-Table3[[#This Row],[Rf]]/365</f>
        <v>9.3157748124824118E-3</v>
      </c>
      <c r="C132" s="8">
        <f>Table3[[#This Row],[SSI]]-Table3[[#This Row],[Rf]]/365</f>
        <v>2.288787360201178E-2</v>
      </c>
      <c r="D132" s="8">
        <f>Table3[[#This Row],[HPG]]-Table3[[#This Row],[Rf]]/365</f>
        <v>-3.649650574260348E-3</v>
      </c>
      <c r="E132" s="8">
        <f>Table3[[#This Row],[VHM]]-Table3[[#This Row],[Rf]]/365</f>
        <v>8.244691041453386E-3</v>
      </c>
      <c r="F132" s="8">
        <f>Table3[[#This Row],[VNM]]-Table3[[#This Row],[Rf]]/365</f>
        <v>-8.9478751902587143E-3</v>
      </c>
      <c r="G132" s="8">
        <f>Table3[[#This Row],[FPT]]-Table3[[#This Row],[Rf]]/365</f>
        <v>3.0725377069808677E-3</v>
      </c>
      <c r="H132" s="8">
        <f>Table3[[#This Row],[TCB]]-Table3[[#This Row],[Rf]]/365</f>
        <v>-5.8986301369863012E-5</v>
      </c>
      <c r="I132" s="8">
        <f>Table3[[#This Row],[BVH]]-Table3[[#This Row],[Rf]]/365</f>
        <v>1.0861450516102881E-2</v>
      </c>
      <c r="J132" s="8">
        <f>Table3[[#This Row],[POW]]-Table3[[#This Row],[Rf]]/365</f>
        <v>-1.9142955767018719E-2</v>
      </c>
      <c r="K132" s="8">
        <f>Table3[[#This Row],[NVL]]-Table3[[#This Row],[Rf]]/365</f>
        <v>-1.3745117688231119E-2</v>
      </c>
      <c r="L132" s="8">
        <f>Table3[[#This Row],[VIC]]-Table3[[#This Row],[Rf]]/365</f>
        <v>-5.8986301369863012E-5</v>
      </c>
      <c r="R132" s="17" t="s">
        <v>34</v>
      </c>
      <c r="S132" s="5">
        <v>1.2467351979026666</v>
      </c>
      <c r="T132" s="5">
        <v>4.8045859993520262E-2</v>
      </c>
      <c r="U132" s="5">
        <v>25.948857988405418</v>
      </c>
      <c r="V132" s="5">
        <v>2.0873070205773924E-106</v>
      </c>
      <c r="W132" s="5">
        <v>1.1524146273761726</v>
      </c>
      <c r="X132" s="5">
        <v>1.3410557684291606</v>
      </c>
      <c r="Y132" s="5">
        <v>1.1524146273761726</v>
      </c>
      <c r="Z132" s="20">
        <v>1.3410557684291606</v>
      </c>
    </row>
    <row r="133" spans="1:26" ht="15.75" thickBot="1" x14ac:dyDescent="0.3">
      <c r="A133" s="1">
        <v>44501</v>
      </c>
      <c r="B133" s="8">
        <f>Table3[[#This Row],[Rm]]-Table3[[#This Row],[Rf]]/365</f>
        <v>-3.728824637862714E-3</v>
      </c>
      <c r="C133" s="8">
        <f>Table3[[#This Row],[SSI]]-Table3[[#This Row],[Rf]]/365</f>
        <v>2.2163071537290715E-2</v>
      </c>
      <c r="D133" s="8">
        <f>Table3[[#This Row],[HPG]]-Table3[[#This Row],[Rf]]/365</f>
        <v>-2.4577539476525204E-2</v>
      </c>
      <c r="E133" s="8">
        <f>Table3[[#This Row],[VHM]]-Table3[[#This Row],[Rf]]/365</f>
        <v>-1.4094238404229752E-2</v>
      </c>
      <c r="F133" s="8">
        <f>Table3[[#This Row],[VNM]]-Table3[[#This Row],[Rf]]/365</f>
        <v>-7.7769015118334082E-3</v>
      </c>
      <c r="G133" s="8">
        <f>Table3[[#This Row],[FPT]]-Table3[[#This Row],[Rf]]/365</f>
        <v>-1.1411059869658029E-2</v>
      </c>
      <c r="H133" s="8">
        <f>Table3[[#This Row],[TCB]]-Table3[[#This Row],[Rf]]/365</f>
        <v>-5.9150684931506844E-5</v>
      </c>
      <c r="I133" s="8">
        <f>Table3[[#This Row],[BVH]]-Table3[[#This Row],[Rf]]/365</f>
        <v>-9.3327210095064742E-3</v>
      </c>
      <c r="J133" s="8">
        <f>Table3[[#This Row],[POW]]-Table3[[#This Row],[Rf]]/365</f>
        <v>3.5513971844712763E-2</v>
      </c>
      <c r="K133" s="8">
        <f>Table3[[#This Row],[NVL]]-Table3[[#This Row],[Rf]]/365</f>
        <v>2.6855885648397883E-3</v>
      </c>
      <c r="L133" s="8">
        <f>Table3[[#This Row],[VIC]]-Table3[[#This Row],[Rf]]/365</f>
        <v>-5.9150684931506844E-5</v>
      </c>
    </row>
    <row r="134" spans="1:26" x14ac:dyDescent="0.25">
      <c r="A134" s="1">
        <v>44498</v>
      </c>
      <c r="B134" s="8">
        <f>Table3[[#This Row],[Rm]]-Table3[[#This Row],[Rf]]/365</f>
        <v>4.2952655527668361E-3</v>
      </c>
      <c r="C134" s="8">
        <f>Table3[[#This Row],[SSI]]-Table3[[#This Row],[Rf]]/365</f>
        <v>-7.4109137792103142E-3</v>
      </c>
      <c r="D134" s="8">
        <f>Table3[[#This Row],[HPG]]-Table3[[#This Row],[Rf]]/365</f>
        <v>-1.5575213982050071E-2</v>
      </c>
      <c r="E134" s="8">
        <f>Table3[[#This Row],[VHM]]-Table3[[#This Row],[Rf]]/365</f>
        <v>5.549758295281583E-2</v>
      </c>
      <c r="F134" s="8">
        <f>Table3[[#This Row],[VNM]]-Table3[[#This Row],[Rf]]/365</f>
        <v>1.0457801566421062E-3</v>
      </c>
      <c r="G134" s="8">
        <f>Table3[[#This Row],[FPT]]-Table3[[#This Row],[Rf]]/365</f>
        <v>-1.1282462398658093E-2</v>
      </c>
      <c r="H134" s="8">
        <f>Table3[[#This Row],[TCB]]-Table3[[#This Row],[Rf]]/365</f>
        <v>-3.9189764637435872E-3</v>
      </c>
      <c r="I134" s="8">
        <f>Table3[[#This Row],[BVH]]-Table3[[#This Row],[Rf]]/365</f>
        <v>-1.3777484797861686E-2</v>
      </c>
      <c r="J134" s="8">
        <f>Table3[[#This Row],[POW]]-Table3[[#This Row],[Rf]]/365</f>
        <v>-7.9011098576416867E-3</v>
      </c>
      <c r="K134" s="8">
        <f>Table3[[#This Row],[NVL]]-Table3[[#This Row],[Rf]]/365</f>
        <v>1.3856684169059844E-2</v>
      </c>
      <c r="L134" s="8">
        <f>Table3[[#This Row],[VIC]]-Table3[[#This Row],[Rf]]/365</f>
        <v>8.3630800288392211E-3</v>
      </c>
      <c r="R134" s="10" t="s">
        <v>41</v>
      </c>
      <c r="S134" s="11"/>
      <c r="T134" s="11"/>
      <c r="U134" s="11"/>
      <c r="V134" s="11"/>
      <c r="W134" s="11"/>
      <c r="X134" s="11"/>
      <c r="Y134" s="11"/>
      <c r="Z134" s="12"/>
    </row>
    <row r="135" spans="1:26" ht="15.75" thickBot="1" x14ac:dyDescent="0.3">
      <c r="A135" s="1">
        <v>44497</v>
      </c>
      <c r="B135" s="8">
        <f>Table3[[#This Row],[Rm]]-Table3[[#This Row],[Rf]]/365</f>
        <v>1.0476017062689177E-2</v>
      </c>
      <c r="C135" s="8">
        <f>Table3[[#This Row],[SSI]]-Table3[[#This Row],[Rf]]/365</f>
        <v>9.8430722907907227E-3</v>
      </c>
      <c r="D135" s="8">
        <f>Table3[[#This Row],[HPG]]-Table3[[#This Row],[Rf]]/365</f>
        <v>1.6691979085338444E-3</v>
      </c>
      <c r="E135" s="8">
        <f>Table3[[#This Row],[VHM]]-Table3[[#This Row],[Rf]]/365</f>
        <v>-5.7917808219178081E-5</v>
      </c>
      <c r="F135" s="8">
        <f>Table3[[#This Row],[VNM]]-Table3[[#This Row],[Rf]]/365</f>
        <v>2.1544715723118267E-3</v>
      </c>
      <c r="G135" s="8">
        <f>Table3[[#This Row],[FPT]]-Table3[[#This Row],[Rf]]/365</f>
        <v>-2.0945776860195851E-3</v>
      </c>
      <c r="H135" s="8">
        <f>Table3[[#This Row],[TCB]]-Table3[[#This Row],[Rf]]/365</f>
        <v>5.7673249102274237E-3</v>
      </c>
      <c r="I135" s="8">
        <f>Table3[[#This Row],[BVH]]-Table3[[#This Row],[Rf]]/365</f>
        <v>1.072790653692713E-2</v>
      </c>
      <c r="J135" s="8">
        <f>Table3[[#This Row],[POW]]-Table3[[#This Row],[Rf]]/365</f>
        <v>2.8167888643393726E-2</v>
      </c>
      <c r="K135" s="8">
        <f>Table3[[#This Row],[NVL]]-Table3[[#This Row],[Rf]]/365</f>
        <v>3.7478174588315899E-2</v>
      </c>
      <c r="L135" s="8">
        <f>Table3[[#This Row],[VIC]]-Table3[[#This Row],[Rf]]/365</f>
        <v>-5.7917808219178081E-5</v>
      </c>
      <c r="R135" s="13"/>
      <c r="S135" s="14"/>
      <c r="T135" s="14"/>
      <c r="U135" s="14"/>
      <c r="V135" s="14"/>
      <c r="W135" s="14"/>
      <c r="X135" s="14"/>
      <c r="Y135" s="14"/>
      <c r="Z135" s="15"/>
    </row>
    <row r="136" spans="1:26" x14ac:dyDescent="0.25">
      <c r="A136" s="1">
        <v>44496</v>
      </c>
      <c r="B136" s="8">
        <f>Table3[[#This Row],[Rm]]-Table3[[#This Row],[Rf]]/365</f>
        <v>2.2497981550165923E-2</v>
      </c>
      <c r="C136" s="8">
        <f>Table3[[#This Row],[SSI]]-Table3[[#This Row],[Rf]]/365</f>
        <v>4.1178812032198843E-2</v>
      </c>
      <c r="D136" s="8">
        <f>Table3[[#This Row],[HPG]]-Table3[[#This Row],[Rf]]/365</f>
        <v>2.8360881578627217E-2</v>
      </c>
      <c r="E136" s="8">
        <f>Table3[[#This Row],[VHM]]-Table3[[#This Row],[Rf]]/365</f>
        <v>2.9166603331534698E-2</v>
      </c>
      <c r="F136" s="8">
        <f>Table3[[#This Row],[VNM]]-Table3[[#This Row],[Rf]]/365</f>
        <v>8.8702700587083745E-3</v>
      </c>
      <c r="G136" s="8">
        <f>Table3[[#This Row],[FPT]]-Table3[[#This Row],[Rf]]/365</f>
        <v>1.3357591302995603E-2</v>
      </c>
      <c r="H136" s="8">
        <f>Table3[[#This Row],[TCB]]-Table3[[#This Row],[Rf]]/365</f>
        <v>9.7456201987644372E-3</v>
      </c>
      <c r="I136" s="8">
        <f>Table3[[#This Row],[BVH]]-Table3[[#This Row],[Rf]]/365</f>
        <v>9.272958350199199E-3</v>
      </c>
      <c r="J136" s="8">
        <f>Table3[[#This Row],[POW]]-Table3[[#This Row],[Rf]]/365</f>
        <v>3.9902816260884034E-3</v>
      </c>
      <c r="K136" s="8">
        <f>Table3[[#This Row],[NVL]]-Table3[[#This Row],[Rf]]/365</f>
        <v>5.7500238963519431E-3</v>
      </c>
      <c r="L136" s="8">
        <f>Table3[[#This Row],[VIC]]-Table3[[#This Row],[Rf]]/365</f>
        <v>3.0310462187620714E-2</v>
      </c>
      <c r="R136" s="16" t="s">
        <v>11</v>
      </c>
      <c r="S136" s="4"/>
      <c r="T136" s="14"/>
      <c r="U136" s="14"/>
      <c r="V136" s="14"/>
      <c r="W136" s="14"/>
      <c r="X136" s="14"/>
      <c r="Y136" s="14"/>
      <c r="Z136" s="15"/>
    </row>
    <row r="137" spans="1:26" x14ac:dyDescent="0.25">
      <c r="A137" s="1">
        <v>44495</v>
      </c>
      <c r="B137" s="8">
        <f>Table3[[#This Row],[Rm]]-Table3[[#This Row],[Rf]]/365</f>
        <v>4.4389783950434299E-3</v>
      </c>
      <c r="C137" s="8">
        <f>Table3[[#This Row],[SSI]]-Table3[[#This Row],[Rf]]/365</f>
        <v>1.2996912478987087E-2</v>
      </c>
      <c r="D137" s="8">
        <f>Table3[[#This Row],[HPG]]-Table3[[#This Row],[Rf]]/365</f>
        <v>2.1720666583795342E-2</v>
      </c>
      <c r="E137" s="8">
        <f>Table3[[#This Row],[VHM]]-Table3[[#This Row],[Rf]]/365</f>
        <v>2.4898528924177646E-3</v>
      </c>
      <c r="F137" s="8">
        <f>Table3[[#This Row],[VNM]]-Table3[[#This Row],[Rf]]/365</f>
        <v>-5.6073073753667877E-3</v>
      </c>
      <c r="G137" s="8">
        <f>Table3[[#This Row],[FPT]]-Table3[[#This Row],[Rf]]/365</f>
        <v>2.1016897787144363E-2</v>
      </c>
      <c r="H137" s="8">
        <f>Table3[[#This Row],[TCB]]-Table3[[#This Row],[Rf]]/365</f>
        <v>1.9067187340205075E-3</v>
      </c>
      <c r="I137" s="8">
        <f>Table3[[#This Row],[BVH]]-Table3[[#This Row],[Rf]]/365</f>
        <v>-3.1586930020175911E-3</v>
      </c>
      <c r="J137" s="8">
        <f>Table3[[#This Row],[POW]]-Table3[[#This Row],[Rf]]/365</f>
        <v>8.1053474979032713E-3</v>
      </c>
      <c r="K137" s="8">
        <f>Table3[[#This Row],[NVL]]-Table3[[#This Row],[Rf]]/365</f>
        <v>-4.8748734922268652E-3</v>
      </c>
      <c r="L137" s="8">
        <f>Table3[[#This Row],[VIC]]-Table3[[#This Row],[Rf]]/365</f>
        <v>1.0278585218568264E-3</v>
      </c>
      <c r="R137" s="13" t="s">
        <v>12</v>
      </c>
      <c r="S137" s="14">
        <v>0.60216285789055735</v>
      </c>
      <c r="T137" s="14"/>
      <c r="U137" s="14"/>
      <c r="V137" s="14"/>
      <c r="W137" s="14"/>
      <c r="X137" s="14"/>
      <c r="Y137" s="14"/>
      <c r="Z137" s="15"/>
    </row>
    <row r="138" spans="1:26" x14ac:dyDescent="0.25">
      <c r="A138" s="1">
        <v>44494</v>
      </c>
      <c r="B138" s="8">
        <f>Table3[[#This Row],[Rm]]-Table3[[#This Row],[Rf]]/365</f>
        <v>-2.8218546598652149E-3</v>
      </c>
      <c r="C138" s="8">
        <f>Table3[[#This Row],[SSI]]-Table3[[#This Row],[Rf]]/365</f>
        <v>-2.3016937098126924E-2</v>
      </c>
      <c r="D138" s="8">
        <f>Table3[[#This Row],[HPG]]-Table3[[#This Row],[Rf]]/365</f>
        <v>-2.8276448310019086E-2</v>
      </c>
      <c r="E138" s="8">
        <f>Table3[[#This Row],[VHM]]-Table3[[#This Row],[Rf]]/365</f>
        <v>6.3525029855988754E-3</v>
      </c>
      <c r="F138" s="8">
        <f>Table3[[#This Row],[VNM]]-Table3[[#This Row],[Rf]]/365</f>
        <v>-4.4776429274198644E-3</v>
      </c>
      <c r="G138" s="8">
        <f>Table3[[#This Row],[FPT]]-Table3[[#This Row],[Rf]]/365</f>
        <v>-1.3571266938171048E-2</v>
      </c>
      <c r="H138" s="8">
        <f>Table3[[#This Row],[TCB]]-Table3[[#This Row],[Rf]]/365</f>
        <v>-2.6826395872076275E-2</v>
      </c>
      <c r="I138" s="8">
        <f>Table3[[#This Row],[BVH]]-Table3[[#This Row],[Rf]]/365</f>
        <v>6.9593987868874843E-2</v>
      </c>
      <c r="J138" s="8">
        <f>Table3[[#This Row],[POW]]-Table3[[#This Row],[Rf]]/365</f>
        <v>1.23389407902185E-2</v>
      </c>
      <c r="K138" s="8">
        <f>Table3[[#This Row],[NVL]]-Table3[[#This Row],[Rf]]/365</f>
        <v>4.7825176305215343E-3</v>
      </c>
      <c r="L138" s="8">
        <f>Table3[[#This Row],[VIC]]-Table3[[#This Row],[Rf]]/365</f>
        <v>3.2102204315516162E-3</v>
      </c>
      <c r="R138" s="13" t="s">
        <v>13</v>
      </c>
      <c r="S138" s="14">
        <v>0.36260010742292359</v>
      </c>
      <c r="T138" s="14"/>
      <c r="U138" s="14"/>
      <c r="V138" s="14"/>
      <c r="W138" s="14"/>
      <c r="X138" s="14"/>
      <c r="Y138" s="14"/>
      <c r="Z138" s="15"/>
    </row>
    <row r="139" spans="1:26" x14ac:dyDescent="0.25">
      <c r="A139" s="1">
        <v>44491</v>
      </c>
      <c r="B139" s="8">
        <f>Table3[[#This Row],[Rm]]-Table3[[#This Row],[Rf]]/365</f>
        <v>3.1700550681429815E-3</v>
      </c>
      <c r="C139" s="8">
        <f>Table3[[#This Row],[SSI]]-Table3[[#This Row],[Rf]]/365</f>
        <v>-1.2652376246506333E-2</v>
      </c>
      <c r="D139" s="8">
        <f>Table3[[#This Row],[HPG]]-Table3[[#This Row],[Rf]]/365</f>
        <v>-8.7991765494779203E-3</v>
      </c>
      <c r="E139" s="8">
        <f>Table3[[#This Row],[VHM]]-Table3[[#This Row],[Rf]]/365</f>
        <v>1.2257792392776127E-3</v>
      </c>
      <c r="F139" s="8">
        <f>Table3[[#This Row],[VNM]]-Table3[[#This Row],[Rf]]/365</f>
        <v>1.5654764571129756E-2</v>
      </c>
      <c r="G139" s="8">
        <f>Table3[[#This Row],[FPT]]-Table3[[#This Row],[Rf]]/365</f>
        <v>-5.2285486251788475E-3</v>
      </c>
      <c r="H139" s="8">
        <f>Table3[[#This Row],[TCB]]-Table3[[#This Row],[Rf]]/365</f>
        <v>-1.1400072817670975E-2</v>
      </c>
      <c r="I139" s="8">
        <f>Table3[[#This Row],[BVH]]-Table3[[#This Row],[Rf]]/365</f>
        <v>4.9420821917808243E-3</v>
      </c>
      <c r="J139" s="8">
        <f>Table3[[#This Row],[POW]]-Table3[[#This Row],[Rf]]/365</f>
        <v>4.0914597851418174E-3</v>
      </c>
      <c r="K139" s="8">
        <f>Table3[[#This Row],[NVL]]-Table3[[#This Row],[Rf]]/365</f>
        <v>1.268718023099649E-2</v>
      </c>
      <c r="L139" s="8">
        <f>Table3[[#This Row],[VIC]]-Table3[[#This Row],[Rf]]/365</f>
        <v>8.7332909829896128E-3</v>
      </c>
      <c r="R139" s="13" t="s">
        <v>14</v>
      </c>
      <c r="S139" s="14">
        <v>0.36174910623123191</v>
      </c>
      <c r="T139" s="14"/>
      <c r="U139" s="14"/>
      <c r="V139" s="14"/>
      <c r="W139" s="14"/>
      <c r="X139" s="14"/>
      <c r="Y139" s="14"/>
      <c r="Z139" s="15"/>
    </row>
    <row r="140" spans="1:26" x14ac:dyDescent="0.25">
      <c r="A140" s="1">
        <v>44490</v>
      </c>
      <c r="B140" s="8">
        <f>Table3[[#This Row],[Rm]]-Table3[[#This Row],[Rf]]/365</f>
        <v>-6.5370749090394257E-3</v>
      </c>
      <c r="C140" s="8">
        <f>Table3[[#This Row],[SSI]]-Table3[[#This Row],[Rf]]/365</f>
        <v>-1.4946721030626466E-2</v>
      </c>
      <c r="D140" s="8">
        <f>Table3[[#This Row],[HPG]]-Table3[[#This Row],[Rf]]/365</f>
        <v>5.214024171220839E-3</v>
      </c>
      <c r="E140" s="8">
        <f>Table3[[#This Row],[VHM]]-Table3[[#This Row],[Rf]]/365</f>
        <v>-1.147970335859815E-2</v>
      </c>
      <c r="F140" s="8">
        <f>Table3[[#This Row],[VNM]]-Table3[[#This Row],[Rf]]/365</f>
        <v>-1.005838356164373E-2</v>
      </c>
      <c r="G140" s="8">
        <f>Table3[[#This Row],[FPT]]-Table3[[#This Row],[Rf]]/365</f>
        <v>-9.2796950370536719E-3</v>
      </c>
      <c r="H140" s="8">
        <f>Table3[[#This Row],[TCB]]-Table3[[#This Row],[Rf]]/365</f>
        <v>-5.6974813060047379E-3</v>
      </c>
      <c r="I140" s="8">
        <f>Table3[[#This Row],[BVH]]-Table3[[#This Row],[Rf]]/365</f>
        <v>-8.3228463715612766E-3</v>
      </c>
      <c r="J140" s="8">
        <f>Table3[[#This Row],[POW]]-Table3[[#This Row],[Rf]]/365</f>
        <v>-2.0383586813676354E-2</v>
      </c>
      <c r="K140" s="8">
        <f>Table3[[#This Row],[NVL]]-Table3[[#This Row],[Rf]]/365</f>
        <v>-2.9909348812919541E-3</v>
      </c>
      <c r="L140" s="8">
        <f>Table3[[#This Row],[VIC]]-Table3[[#This Row],[Rf]]/365</f>
        <v>-1.4142890603897357E-2</v>
      </c>
      <c r="R140" s="13" t="s">
        <v>15</v>
      </c>
      <c r="S140" s="14">
        <v>1.9773891499758178E-2</v>
      </c>
      <c r="T140" s="14"/>
      <c r="U140" s="14"/>
      <c r="V140" s="14"/>
      <c r="W140" s="14"/>
      <c r="X140" s="14"/>
      <c r="Y140" s="14"/>
      <c r="Z140" s="15"/>
    </row>
    <row r="141" spans="1:26" ht="15.75" thickBot="1" x14ac:dyDescent="0.3">
      <c r="A141" s="1">
        <v>44489</v>
      </c>
      <c r="B141" s="8">
        <f>Table3[[#This Row],[Rm]]-Table3[[#This Row],[Rf]]/365</f>
        <v>-1.1551449399361219E-3</v>
      </c>
      <c r="C141" s="8">
        <f>Table3[[#This Row],[SSI]]-Table3[[#This Row],[Rf]]/365</f>
        <v>-1.4728556787353049E-2</v>
      </c>
      <c r="D141" s="8">
        <f>Table3[[#This Row],[HPG]]-Table3[[#This Row],[Rf]]/365</f>
        <v>-5.3033853817415462E-3</v>
      </c>
      <c r="E141" s="8">
        <f>Table3[[#This Row],[VHM]]-Table3[[#This Row],[Rf]]/365</f>
        <v>-7.6153051999585933E-3</v>
      </c>
      <c r="F141" s="8">
        <f>Table3[[#This Row],[VNM]]-Table3[[#This Row],[Rf]]/365</f>
        <v>-3.3808892731990543E-3</v>
      </c>
      <c r="G141" s="8">
        <f>Table3[[#This Row],[FPT]]-Table3[[#This Row],[Rf]]/365</f>
        <v>-1.0200617966600906E-2</v>
      </c>
      <c r="H141" s="8">
        <f>Table3[[#This Row],[TCB]]-Table3[[#This Row],[Rf]]/365</f>
        <v>9.429035897169296E-3</v>
      </c>
      <c r="I141" s="8">
        <f>Table3[[#This Row],[BVH]]-Table3[[#This Row],[Rf]]/365</f>
        <v>-1.4716610593012368E-2</v>
      </c>
      <c r="J141" s="8">
        <f>Table3[[#This Row],[POW]]-Table3[[#This Row],[Rf]]/365</f>
        <v>-5.8630136986301377E-5</v>
      </c>
      <c r="K141" s="8">
        <f>Table3[[#This Row],[NVL]]-Table3[[#This Row],[Rf]]/365</f>
        <v>-2.9826067451734603E-3</v>
      </c>
      <c r="L141" s="8">
        <f>Table3[[#This Row],[VIC]]-Table3[[#This Row],[Rf]]/365</f>
        <v>-1.1408812192373837E-3</v>
      </c>
      <c r="R141" s="17" t="s">
        <v>16</v>
      </c>
      <c r="S141" s="5">
        <v>751</v>
      </c>
      <c r="T141" s="14"/>
      <c r="U141" s="14"/>
      <c r="V141" s="14"/>
      <c r="W141" s="14"/>
      <c r="X141" s="14"/>
      <c r="Y141" s="14"/>
      <c r="Z141" s="15"/>
    </row>
    <row r="142" spans="1:26" x14ac:dyDescent="0.25">
      <c r="A142" s="1">
        <v>44488</v>
      </c>
      <c r="B142" s="8">
        <f>Table3[[#This Row],[Rm]]-Table3[[#This Row],[Rf]]/365</f>
        <v>-2.0167089068829567E-4</v>
      </c>
      <c r="C142" s="8">
        <f>Table3[[#This Row],[SSI]]-Table3[[#This Row],[Rf]]/365</f>
        <v>1.1656340436947735E-3</v>
      </c>
      <c r="D142" s="8">
        <f>Table3[[#This Row],[HPG]]-Table3[[#This Row],[Rf]]/365</f>
        <v>-1.2148166181654719E-2</v>
      </c>
      <c r="E142" s="8">
        <f>Table3[[#This Row],[VHM]]-Table3[[#This Row],[Rf]]/365</f>
        <v>6.2787794503185931E-3</v>
      </c>
      <c r="F142" s="8">
        <f>Table3[[#This Row],[VNM]]-Table3[[#This Row],[Rf]]/365</f>
        <v>5.5095725661288494E-3</v>
      </c>
      <c r="G142" s="8">
        <f>Table3[[#This Row],[FPT]]-Table3[[#This Row],[Rf]]/365</f>
        <v>-4.0987602047876017E-3</v>
      </c>
      <c r="H142" s="8">
        <f>Table3[[#This Row],[TCB]]-Table3[[#This Row],[Rf]]/365</f>
        <v>-3.8390745008674938E-3</v>
      </c>
      <c r="I142" s="8">
        <f>Table3[[#This Row],[BVH]]-Table3[[#This Row],[Rf]]/365</f>
        <v>3.0142986117495649E-2</v>
      </c>
      <c r="J142" s="8">
        <f>Table3[[#This Row],[POW]]-Table3[[#This Row],[Rf]]/365</f>
        <v>-4.1069391603349784E-3</v>
      </c>
      <c r="K142" s="8">
        <f>Table3[[#This Row],[NVL]]-Table3[[#This Row],[Rf]]/365</f>
        <v>8.791201357740407E-3</v>
      </c>
      <c r="L142" s="8">
        <f>Table3[[#This Row],[VIC]]-Table3[[#This Row],[Rf]]/365</f>
        <v>-2.218183378206456E-3</v>
      </c>
      <c r="R142" s="13"/>
      <c r="S142" s="14"/>
      <c r="T142" s="14"/>
      <c r="U142" s="14"/>
      <c r="V142" s="14"/>
      <c r="W142" s="14"/>
      <c r="X142" s="14"/>
      <c r="Y142" s="14"/>
      <c r="Z142" s="15"/>
    </row>
    <row r="143" spans="1:26" ht="15.75" thickBot="1" x14ac:dyDescent="0.3">
      <c r="A143" s="1">
        <v>44487</v>
      </c>
      <c r="B143" s="8">
        <f>Table3[[#This Row],[Rm]]-Table3[[#This Row],[Rf]]/365</f>
        <v>1.9738049477165641E-3</v>
      </c>
      <c r="C143" s="8">
        <f>Table3[[#This Row],[SSI]]-Table3[[#This Row],[Rf]]/365</f>
        <v>2.3957685519791581E-3</v>
      </c>
      <c r="D143" s="8">
        <f>Table3[[#This Row],[HPG]]-Table3[[#This Row],[Rf]]/365</f>
        <v>1.0412985010399485E-2</v>
      </c>
      <c r="E143" s="8">
        <f>Table3[[#This Row],[VHM]]-Table3[[#This Row],[Rf]]/365</f>
        <v>2.4830768829089138E-3</v>
      </c>
      <c r="F143" s="8">
        <f>Table3[[#This Row],[VNM]]-Table3[[#This Row],[Rf]]/365</f>
        <v>-2.2804414003044452E-3</v>
      </c>
      <c r="G143" s="8">
        <f>Table3[[#This Row],[FPT]]-Table3[[#This Row],[Rf]]/365</f>
        <v>9.5290316772165054E-4</v>
      </c>
      <c r="H143" s="8">
        <f>Table3[[#This Row],[TCB]]-Table3[[#This Row],[Rf]]/365</f>
        <v>5.6452028751497471E-3</v>
      </c>
      <c r="I143" s="8">
        <f>Table3[[#This Row],[BVH]]-Table3[[#This Row],[Rf]]/365</f>
        <v>-3.4027007834333232E-3</v>
      </c>
      <c r="J143" s="8">
        <f>Table3[[#This Row],[POW]]-Table3[[#This Row],[Rf]]/365</f>
        <v>4.0068214723243123E-3</v>
      </c>
      <c r="K143" s="8">
        <f>Table3[[#This Row],[NVL]]-Table3[[#This Row],[Rf]]/365</f>
        <v>-2.9993956486704517E-3</v>
      </c>
      <c r="L143" s="8">
        <f>Table3[[#This Row],[VIC]]-Table3[[#This Row],[Rf]]/365</f>
        <v>-5.8219178082191788E-5</v>
      </c>
      <c r="R143" s="13" t="s">
        <v>17</v>
      </c>
      <c r="S143" s="14"/>
      <c r="T143" s="14"/>
      <c r="U143" s="14"/>
      <c r="V143" s="14"/>
      <c r="W143" s="14"/>
      <c r="X143" s="14"/>
      <c r="Y143" s="14"/>
      <c r="Z143" s="15"/>
    </row>
    <row r="144" spans="1:26" x14ac:dyDescent="0.25">
      <c r="A144" s="1">
        <v>44484</v>
      </c>
      <c r="B144" s="8">
        <f>Table3[[#This Row],[Rm]]-Table3[[#This Row],[Rf]]/365</f>
        <v>5.5253360831976329E-4</v>
      </c>
      <c r="C144" s="8">
        <f>Table3[[#This Row],[SSI]]-Table3[[#This Row],[Rf]]/365</f>
        <v>-6.1557253591714E-3</v>
      </c>
      <c r="D144" s="8">
        <f>Table3[[#This Row],[HPG]]-Table3[[#This Row],[Rf]]/365</f>
        <v>8.7446525178468074E-3</v>
      </c>
      <c r="E144" s="8">
        <f>Table3[[#This Row],[VHM]]-Table3[[#This Row],[Rf]]/365</f>
        <v>-2.5930186294425054E-3</v>
      </c>
      <c r="F144" s="8">
        <f>Table3[[#This Row],[VNM]]-Table3[[#This Row],[Rf]]/365</f>
        <v>-5.8164383561643839E-5</v>
      </c>
      <c r="G144" s="8">
        <f>Table3[[#This Row],[FPT]]-Table3[[#This Row],[Rf]]/365</f>
        <v>9.5398136542621046E-4</v>
      </c>
      <c r="H144" s="8">
        <f>Table3[[#This Row],[TCB]]-Table3[[#This Row],[Rf]]/365</f>
        <v>1.8465975212002609E-3</v>
      </c>
      <c r="I144" s="8">
        <f>Table3[[#This Row],[BVH]]-Table3[[#This Row],[Rf]]/365</f>
        <v>-1.7276134653646908E-3</v>
      </c>
      <c r="J144" s="8">
        <f>Table3[[#This Row],[POW]]-Table3[[#This Row],[Rf]]/365</f>
        <v>-1.6058164383561644E-2</v>
      </c>
      <c r="K144" s="8">
        <f>Table3[[#This Row],[NVL]]-Table3[[#This Row],[Rf]]/365</f>
        <v>-2.9907157032097622E-3</v>
      </c>
      <c r="L144" s="8">
        <f>Table3[[#This Row],[VIC]]-Table3[[#This Row],[Rf]]/365</f>
        <v>1.0229166975194372E-3</v>
      </c>
      <c r="R144" s="18"/>
      <c r="S144" s="6" t="s">
        <v>18</v>
      </c>
      <c r="T144" s="6" t="s">
        <v>19</v>
      </c>
      <c r="U144" s="6" t="s">
        <v>20</v>
      </c>
      <c r="V144" s="6" t="s">
        <v>21</v>
      </c>
      <c r="W144" s="6" t="s">
        <v>22</v>
      </c>
      <c r="X144" s="14"/>
      <c r="Y144" s="14"/>
      <c r="Z144" s="15"/>
    </row>
    <row r="145" spans="1:26" x14ac:dyDescent="0.25">
      <c r="A145" s="1">
        <v>44483</v>
      </c>
      <c r="B145" s="8">
        <f>Table3[[#This Row],[Rm]]-Table3[[#This Row],[Rf]]/365</f>
        <v>-1.0143500244035042E-4</v>
      </c>
      <c r="C145" s="8">
        <f>Table3[[#This Row],[SSI]]-Table3[[#This Row],[Rf]]/365</f>
        <v>-5.8328767123287671E-5</v>
      </c>
      <c r="D145" s="8">
        <f>Table3[[#This Row],[HPG]]-Table3[[#This Row],[Rf]]/365</f>
        <v>-5.8328767123287671E-5</v>
      </c>
      <c r="E145" s="8">
        <f>Table3[[#This Row],[VHM]]-Table3[[#This Row],[Rf]]/365</f>
        <v>-1.3808328767123288E-2</v>
      </c>
      <c r="F145" s="8">
        <f>Table3[[#This Row],[VNM]]-Table3[[#This Row],[Rf]]/365</f>
        <v>-1.1682066805529081E-3</v>
      </c>
      <c r="G145" s="8">
        <f>Table3[[#This Row],[FPT]]-Table3[[#This Row],[Rf]]/365</f>
        <v>-6.0945460709462248E-3</v>
      </c>
      <c r="H145" s="8">
        <f>Table3[[#This Row],[TCB]]-Table3[[#This Row],[Rf]]/365</f>
        <v>1.8500681794415977E-3</v>
      </c>
      <c r="I145" s="8">
        <f>Table3[[#This Row],[BVH]]-Table3[[#This Row],[Rf]]/365</f>
        <v>-1.7249954337898734E-3</v>
      </c>
      <c r="J145" s="8">
        <f>Table3[[#This Row],[POW]]-Table3[[#This Row],[Rf]]/365</f>
        <v>-5.8328767123287671E-5</v>
      </c>
      <c r="K145" s="8">
        <f>Table3[[#This Row],[NVL]]-Table3[[#This Row],[Rf]]/365</f>
        <v>-2.9823053753104465E-3</v>
      </c>
      <c r="L145" s="8">
        <f>Table3[[#This Row],[VIC]]-Table3[[#This Row],[Rf]]/365</f>
        <v>-6.5030119035357475E-3</v>
      </c>
      <c r="R145" s="13" t="s">
        <v>23</v>
      </c>
      <c r="S145" s="14">
        <v>1</v>
      </c>
      <c r="T145" s="14">
        <v>0.16660270707527658</v>
      </c>
      <c r="U145" s="14">
        <v>0.16660270707527658</v>
      </c>
      <c r="V145" s="14">
        <v>426.08648608601476</v>
      </c>
      <c r="W145" s="14">
        <v>2.7297211208237386E-75</v>
      </c>
      <c r="X145" s="14"/>
      <c r="Y145" s="14"/>
      <c r="Z145" s="15"/>
    </row>
    <row r="146" spans="1:26" x14ac:dyDescent="0.25">
      <c r="A146" s="1">
        <v>44482</v>
      </c>
      <c r="B146" s="8">
        <f>Table3[[#This Row],[Rm]]-Table3[[#This Row],[Rf]]/365</f>
        <v>-2.1304473995387044E-3</v>
      </c>
      <c r="C146" s="8">
        <f>Table3[[#This Row],[SSI]]-Table3[[#This Row],[Rf]]/365</f>
        <v>-9.7203015022169284E-3</v>
      </c>
      <c r="D146" s="8">
        <f>Table3[[#This Row],[HPG]]-Table3[[#This Row],[Rf]]/365</f>
        <v>-3.5672376832492189E-3</v>
      </c>
      <c r="E146" s="8">
        <f>Table3[[#This Row],[VHM]]-Table3[[#This Row],[Rf]]/365</f>
        <v>-1.1183311241681766E-2</v>
      </c>
      <c r="F146" s="8">
        <f>Table3[[#This Row],[VNM]]-Table3[[#This Row],[Rf]]/365</f>
        <v>-3.3770498242210825E-3</v>
      </c>
      <c r="G146" s="8">
        <f>Table3[[#This Row],[FPT]]-Table3[[#This Row],[Rf]]/365</f>
        <v>3.9819382869793829E-3</v>
      </c>
      <c r="H146" s="8">
        <f>Table3[[#This Row],[TCB]]-Table3[[#This Row],[Rf]]/365</f>
        <v>-1.137922047040579E-2</v>
      </c>
      <c r="I146" s="8">
        <f>Table3[[#This Row],[BVH]]-Table3[[#This Row],[Rf]]/365</f>
        <v>-3.0753134574103228E-2</v>
      </c>
      <c r="J146" s="8">
        <f>Table3[[#This Row],[POW]]-Table3[[#This Row],[Rf]]/365</f>
        <v>-1.5806497249487649E-2</v>
      </c>
      <c r="K146" s="8">
        <f>Table3[[#This Row],[NVL]]-Table3[[#This Row],[Rf]]/365</f>
        <v>-3.9419608990556351E-3</v>
      </c>
      <c r="L146" s="8">
        <f>Table3[[#This Row],[VIC]]-Table3[[#This Row],[Rf]]/365</f>
        <v>2.0943867761770646E-3</v>
      </c>
      <c r="R146" s="13" t="s">
        <v>24</v>
      </c>
      <c r="S146" s="14">
        <v>749</v>
      </c>
      <c r="T146" s="14">
        <v>0.29286408199811231</v>
      </c>
      <c r="U146" s="14">
        <v>3.9100678504420868E-4</v>
      </c>
      <c r="V146" s="14"/>
      <c r="W146" s="14"/>
      <c r="X146" s="14"/>
      <c r="Y146" s="14"/>
      <c r="Z146" s="15"/>
    </row>
    <row r="147" spans="1:26" ht="15.75" thickBot="1" x14ac:dyDescent="0.3">
      <c r="A147" s="1">
        <v>44481</v>
      </c>
      <c r="B147" s="8">
        <f>Table3[[#This Row],[Rm]]-Table3[[#This Row],[Rf]]/365</f>
        <v>4.5082704689672516E-4</v>
      </c>
      <c r="C147" s="8">
        <f>Table3[[#This Row],[SSI]]-Table3[[#This Row],[Rf]]/365</f>
        <v>-1.1991639977768333E-2</v>
      </c>
      <c r="D147" s="8">
        <f>Table3[[#This Row],[HPG]]-Table3[[#This Row],[Rf]]/365</f>
        <v>-3.554969249928154E-3</v>
      </c>
      <c r="E147" s="8">
        <f>Table3[[#This Row],[VHM]]-Table3[[#This Row],[Rf]]/365</f>
        <v>-1.2930336546592253E-3</v>
      </c>
      <c r="F147" s="8">
        <f>Table3[[#This Row],[VNM]]-Table3[[#This Row],[Rf]]/365</f>
        <v>4.3859786910198494E-3</v>
      </c>
      <c r="G147" s="8">
        <f>Table3[[#This Row],[FPT]]-Table3[[#This Row],[Rf]]/365</f>
        <v>-2.0745947856827219E-3</v>
      </c>
      <c r="H147" s="8">
        <f>Table3[[#This Row],[TCB]]-Table3[[#This Row],[Rf]]/365</f>
        <v>-5.8465753424657525E-5</v>
      </c>
      <c r="I147" s="8">
        <f>Table3[[#This Row],[BVH]]-Table3[[#This Row],[Rf]]/365</f>
        <v>-1.6713689792311496E-3</v>
      </c>
      <c r="J147" s="8">
        <f>Table3[[#This Row],[POW]]-Table3[[#This Row],[Rf]]/365</f>
        <v>2.4135082633672117E-2</v>
      </c>
      <c r="K147" s="8">
        <f>Table3[[#This Row],[NVL]]-Table3[[#This Row],[Rf]]/365</f>
        <v>-9.6738503688092326E-3</v>
      </c>
      <c r="L147" s="8">
        <f>Table3[[#This Row],[VIC]]-Table3[[#This Row],[Rf]]/365</f>
        <v>1.0822927064856082E-2</v>
      </c>
      <c r="R147" s="17" t="s">
        <v>25</v>
      </c>
      <c r="S147" s="5">
        <v>750</v>
      </c>
      <c r="T147" s="5">
        <v>0.45946678907338889</v>
      </c>
      <c r="U147" s="5"/>
      <c r="V147" s="5"/>
      <c r="W147" s="5"/>
      <c r="X147" s="14"/>
      <c r="Y147" s="14"/>
      <c r="Z147" s="15"/>
    </row>
    <row r="148" spans="1:26" ht="15.75" thickBot="1" x14ac:dyDescent="0.3">
      <c r="A148" s="1">
        <v>44480</v>
      </c>
      <c r="B148" s="8">
        <f>Table3[[#This Row],[Rm]]-Table3[[#This Row],[Rf]]/365</f>
        <v>1.5501740835605089E-2</v>
      </c>
      <c r="C148" s="8">
        <f>Table3[[#This Row],[SSI]]-Table3[[#This Row],[Rf]]/365</f>
        <v>2.5645301218960109E-2</v>
      </c>
      <c r="D148" s="8">
        <f>Table3[[#This Row],[HPG]]-Table3[[#This Row],[Rf]]/365</f>
        <v>2.6871488895993702E-2</v>
      </c>
      <c r="E148" s="8">
        <f>Table3[[#This Row],[VHM]]-Table3[[#This Row],[Rf]]/365</f>
        <v>1.3708715860579149E-2</v>
      </c>
      <c r="F148" s="8">
        <f>Table3[[#This Row],[VNM]]-Table3[[#This Row],[Rf]]/365</f>
        <v>4.4057925636006804E-3</v>
      </c>
      <c r="G148" s="8">
        <f>Table3[[#This Row],[FPT]]-Table3[[#This Row],[Rf]]/365</f>
        <v>2.9748738867265952E-3</v>
      </c>
      <c r="H148" s="8">
        <f>Table3[[#This Row],[TCB]]-Table3[[#This Row],[Rf]]/365</f>
        <v>4.5306398368052746E-2</v>
      </c>
      <c r="I148" s="8">
        <f>Table3[[#This Row],[BVH]]-Table3[[#This Row],[Rf]]/365</f>
        <v>1.3013402274151759E-2</v>
      </c>
      <c r="J148" s="8">
        <f>Table3[[#This Row],[POW]]-Table3[[#This Row],[Rf]]/365</f>
        <v>-4.0745574077130434E-3</v>
      </c>
      <c r="K148" s="8">
        <f>Table3[[#This Row],[NVL]]-Table3[[#This Row],[Rf]]/365</f>
        <v>-4.8431821459002222E-3</v>
      </c>
      <c r="L148" s="8">
        <f>Table3[[#This Row],[VIC]]-Table3[[#This Row],[Rf]]/365</f>
        <v>2.9056848394667812E-2</v>
      </c>
      <c r="R148" s="13"/>
      <c r="S148" s="14"/>
      <c r="T148" s="14"/>
      <c r="U148" s="14"/>
      <c r="V148" s="14"/>
      <c r="W148" s="14"/>
      <c r="X148" s="14"/>
      <c r="Y148" s="14"/>
      <c r="Z148" s="15"/>
    </row>
    <row r="149" spans="1:26" x14ac:dyDescent="0.25">
      <c r="A149" s="1">
        <v>44477</v>
      </c>
      <c r="B149" s="8">
        <f>Table3[[#This Row],[Rm]]-Table3[[#This Row],[Rf]]/365</f>
        <v>4.8757393643047049E-3</v>
      </c>
      <c r="C149" s="8">
        <f>Table3[[#This Row],[SSI]]-Table3[[#This Row],[Rf]]/365</f>
        <v>3.6270927265995762E-3</v>
      </c>
      <c r="D149" s="8">
        <f>Table3[[#This Row],[HPG]]-Table3[[#This Row],[Rf]]/365</f>
        <v>1.7401501921750272E-3</v>
      </c>
      <c r="E149" s="8">
        <f>Table3[[#This Row],[VHM]]-Table3[[#This Row],[Rf]]/365</f>
        <v>-1.3084109589041096E-3</v>
      </c>
      <c r="F149" s="8">
        <f>Table3[[#This Row],[VNM]]-Table3[[#This Row],[Rf]]/365</f>
        <v>8.9505980501050283E-3</v>
      </c>
      <c r="G149" s="8">
        <f>Table3[[#This Row],[FPT]]-Table3[[#This Row],[Rf]]/365</f>
        <v>4.872207684597394E-2</v>
      </c>
      <c r="H149" s="8">
        <f>Table3[[#This Row],[TCB]]-Table3[[#This Row],[Rf]]/365</f>
        <v>1.3941589041095891E-2</v>
      </c>
      <c r="I149" s="8">
        <f>Table3[[#This Row],[BVH]]-Table3[[#This Row],[Rf]]/365</f>
        <v>-1.1366973155996239E-2</v>
      </c>
      <c r="J149" s="8">
        <f>Table3[[#This Row],[POW]]-Table3[[#This Row],[Rf]]/365</f>
        <v>-1.5868687638746007E-2</v>
      </c>
      <c r="K149" s="8">
        <f>Table3[[#This Row],[NVL]]-Table3[[#This Row],[Rf]]/365</f>
        <v>3.7840482149670784E-3</v>
      </c>
      <c r="L149" s="8">
        <f>Table3[[#This Row],[VIC]]-Table3[[#This Row],[Rf]]/365</f>
        <v>5.5722196717265205E-3</v>
      </c>
      <c r="R149" s="18"/>
      <c r="S149" s="6" t="s">
        <v>26</v>
      </c>
      <c r="T149" s="6" t="s">
        <v>15</v>
      </c>
      <c r="U149" s="6" t="s">
        <v>27</v>
      </c>
      <c r="V149" s="6" t="s">
        <v>28</v>
      </c>
      <c r="W149" s="6" t="s">
        <v>29</v>
      </c>
      <c r="X149" s="6" t="s">
        <v>30</v>
      </c>
      <c r="Y149" s="6" t="s">
        <v>31</v>
      </c>
      <c r="Z149" s="19" t="s">
        <v>32</v>
      </c>
    </row>
    <row r="150" spans="1:26" x14ac:dyDescent="0.25">
      <c r="A150" s="1">
        <v>44476</v>
      </c>
      <c r="B150" s="8">
        <f>Table3[[#This Row],[Rm]]-Table3[[#This Row],[Rf]]/365</f>
        <v>2.2679770089940954E-3</v>
      </c>
      <c r="C150" s="8">
        <f>Table3[[#This Row],[SSI]]-Table3[[#This Row],[Rf]]/365</f>
        <v>1.8715384641761108E-2</v>
      </c>
      <c r="D150" s="8">
        <f>Table3[[#This Row],[HPG]]-Table3[[#This Row],[Rf]]/365</f>
        <v>-8.9707381632603226E-3</v>
      </c>
      <c r="E150" s="8">
        <f>Table3[[#This Row],[VHM]]-Table3[[#This Row],[Rf]]/365</f>
        <v>-6.2692623160044243E-3</v>
      </c>
      <c r="F150" s="8">
        <f>Table3[[#This Row],[VNM]]-Table3[[#This Row],[Rf]]/365</f>
        <v>-5.6571863351178846E-3</v>
      </c>
      <c r="G150" s="8">
        <f>Table3[[#This Row],[FPT]]-Table3[[#This Row],[Rf]]/365</f>
        <v>-1.1174042256791271E-3</v>
      </c>
      <c r="H150" s="8">
        <f>Table3[[#This Row],[TCB]]-Table3[[#This Row],[Rf]]/365</f>
        <v>-6.0222969035104443E-3</v>
      </c>
      <c r="I150" s="8">
        <f>Table3[[#This Row],[BVH]]-Table3[[#This Row],[Rf]]/365</f>
        <v>1.4696016168874925E-2</v>
      </c>
      <c r="J150" s="8">
        <f>Table3[[#This Row],[POW]]-Table3[[#This Row],[Rf]]/365</f>
        <v>-1.5622284526411172E-2</v>
      </c>
      <c r="K150" s="8">
        <f>Table3[[#This Row],[NVL]]-Table3[[#This Row],[Rf]]/365</f>
        <v>-8.6295107632094643E-3</v>
      </c>
      <c r="L150" s="8">
        <f>Table3[[#This Row],[VIC]]-Table3[[#This Row],[Rf]]/365</f>
        <v>2.1992541513343022E-3</v>
      </c>
      <c r="R150" s="13" t="s">
        <v>33</v>
      </c>
      <c r="S150" s="14">
        <v>-3.5904579483778164E-4</v>
      </c>
      <c r="T150" s="14">
        <v>7.2169576141091496E-4</v>
      </c>
      <c r="U150" s="14">
        <v>-0.49750298399404097</v>
      </c>
      <c r="V150" s="14">
        <v>0.61898041574913376</v>
      </c>
      <c r="W150" s="14">
        <v>-1.7758329222200449E-3</v>
      </c>
      <c r="X150" s="14">
        <v>1.0577413325444816E-3</v>
      </c>
      <c r="Y150" s="14">
        <v>-1.7758329222200449E-3</v>
      </c>
      <c r="Z150" s="15">
        <v>1.0577413325444816E-3</v>
      </c>
    </row>
    <row r="151" spans="1:26" ht="15.75" thickBot="1" x14ac:dyDescent="0.3">
      <c r="A151" s="1">
        <v>44475</v>
      </c>
      <c r="B151" s="8">
        <f>Table3[[#This Row],[Rm]]-Table3[[#This Row],[Rf]]/365</f>
        <v>5.988123142152928E-3</v>
      </c>
      <c r="C151" s="8">
        <f>Table3[[#This Row],[SSI]]-Table3[[#This Row],[Rf]]/365</f>
        <v>-1.119642208056422E-2</v>
      </c>
      <c r="D151" s="8">
        <f>Table3[[#This Row],[HPG]]-Table3[[#This Row],[Rf]]/365</f>
        <v>1.440873789293765E-2</v>
      </c>
      <c r="E151" s="8">
        <f>Table3[[#This Row],[VHM]]-Table3[[#This Row],[Rf]]/365</f>
        <v>1.3796096062937788E-2</v>
      </c>
      <c r="F151" s="8">
        <f>Table3[[#This Row],[VNM]]-Table3[[#This Row],[Rf]]/365</f>
        <v>-3.4060225048924975E-3</v>
      </c>
      <c r="G151" s="8">
        <f>Table3[[#This Row],[FPT]]-Table3[[#This Row],[Rf]]/365</f>
        <v>-5.7808219178082184E-5</v>
      </c>
      <c r="H151" s="8">
        <f>Table3[[#This Row],[TCB]]-Table3[[#This Row],[Rf]]/365</f>
        <v>2.4382110314426806E-2</v>
      </c>
      <c r="I151" s="8">
        <f>Table3[[#This Row],[BVH]]-Table3[[#This Row],[Rf]]/365</f>
        <v>1.8306131680654942E-2</v>
      </c>
      <c r="J151" s="8">
        <f>Table3[[#This Row],[POW]]-Table3[[#This Row],[Rf]]/365</f>
        <v>7.7853290357238784E-3</v>
      </c>
      <c r="K151" s="8">
        <f>Table3[[#This Row],[NVL]]-Table3[[#This Row],[Rf]]/365</f>
        <v>5.6893182176035754E-3</v>
      </c>
      <c r="L151" s="8">
        <f>Table3[[#This Row],[VIC]]-Table3[[#This Row],[Rf]]/365</f>
        <v>-5.7808219178082184E-5</v>
      </c>
      <c r="R151" s="17" t="s">
        <v>34</v>
      </c>
      <c r="S151" s="5">
        <v>1.1717414886497326</v>
      </c>
      <c r="T151" s="5">
        <v>5.6765298700696819E-2</v>
      </c>
      <c r="U151" s="5">
        <v>20.641862466502779</v>
      </c>
      <c r="V151" s="5">
        <v>2.7297211208226498E-75</v>
      </c>
      <c r="W151" s="5">
        <v>1.0603034717159394</v>
      </c>
      <c r="X151" s="5">
        <v>1.2831795055835258</v>
      </c>
      <c r="Y151" s="5">
        <v>1.0603034717159394</v>
      </c>
      <c r="Z151" s="20">
        <v>1.2831795055835258</v>
      </c>
    </row>
    <row r="152" spans="1:26" ht="15.75" thickBot="1" x14ac:dyDescent="0.3">
      <c r="A152" s="1">
        <v>44474</v>
      </c>
      <c r="B152" s="8">
        <f>Table3[[#This Row],[Rm]]-Table3[[#This Row],[Rf]]/365</f>
        <v>1.1207143332172409E-2</v>
      </c>
      <c r="C152" s="8">
        <f>Table3[[#This Row],[SSI]]-Table3[[#This Row],[Rf]]/365</f>
        <v>4.6574206544112429E-2</v>
      </c>
      <c r="D152" s="8">
        <f>Table3[[#This Row],[HPG]]-Table3[[#This Row],[Rf]]/365</f>
        <v>-3.6615214118227817E-3</v>
      </c>
      <c r="E152" s="8">
        <f>Table3[[#This Row],[VHM]]-Table3[[#This Row],[Rf]]/365</f>
        <v>1.7890800140498771E-2</v>
      </c>
      <c r="F152" s="8">
        <f>Table3[[#This Row],[VNM]]-Table3[[#This Row],[Rf]]/365</f>
        <v>-6.7098025088842966E-3</v>
      </c>
      <c r="G152" s="8">
        <f>Table3[[#This Row],[FPT]]-Table3[[#This Row],[Rf]]/365</f>
        <v>-2.1720827130817574E-3</v>
      </c>
      <c r="H152" s="8">
        <f>Table3[[#This Row],[TCB]]-Table3[[#This Row],[Rf]]/365</f>
        <v>1.5453974642659829E-2</v>
      </c>
      <c r="I152" s="8">
        <f>Table3[[#This Row],[BVH]]-Table3[[#This Row],[Rf]]/365</f>
        <v>6.6647712674111192E-3</v>
      </c>
      <c r="J152" s="8">
        <f>Table3[[#This Row],[POW]]-Table3[[#This Row],[Rf]]/365</f>
        <v>7.8472205317017697E-3</v>
      </c>
      <c r="K152" s="8">
        <f>Table3[[#This Row],[NVL]]-Table3[[#This Row],[Rf]]/365</f>
        <v>2.3471493956486716E-2</v>
      </c>
      <c r="L152" s="8">
        <f>Table3[[#This Row],[VIC]]-Table3[[#This Row],[Rf]]/365</f>
        <v>9.0536995038537141E-3</v>
      </c>
    </row>
    <row r="153" spans="1:26" x14ac:dyDescent="0.25">
      <c r="A153" s="1">
        <v>44473</v>
      </c>
      <c r="B153" s="8">
        <f>Table3[[#This Row],[Rm]]-Table3[[#This Row],[Rf]]/365</f>
        <v>3.4252139137829533E-3</v>
      </c>
      <c r="C153" s="8">
        <f>Table3[[#This Row],[SSI]]-Table3[[#This Row],[Rf]]/365</f>
        <v>-1.5364341627061783E-2</v>
      </c>
      <c r="D153" s="8">
        <f>Table3[[#This Row],[HPG]]-Table3[[#This Row],[Rf]]/365</f>
        <v>3.9267623518547019E-2</v>
      </c>
      <c r="E153" s="8">
        <f>Table3[[#This Row],[VHM]]-Table3[[#This Row],[Rf]]/365</f>
        <v>1.2928793808930797E-2</v>
      </c>
      <c r="F153" s="8">
        <f>Table3[[#This Row],[VNM]]-Table3[[#This Row],[Rf]]/365</f>
        <v>4.3961238063276705E-3</v>
      </c>
      <c r="G153" s="8">
        <f>Table3[[#This Row],[FPT]]-Table3[[#This Row],[Rf]]/365</f>
        <v>1.8241027323532447E-2</v>
      </c>
      <c r="H153" s="8">
        <f>Table3[[#This Row],[TCB]]-Table3[[#This Row],[Rf]]/365</f>
        <v>-1.332352530053117E-2</v>
      </c>
      <c r="I153" s="8">
        <f>Table3[[#This Row],[BVH]]-Table3[[#This Row],[Rf]]/365</f>
        <v>2.7575632289966227E-2</v>
      </c>
      <c r="J153" s="8">
        <f>Table3[[#This Row],[POW]]-Table3[[#This Row],[Rf]]/365</f>
        <v>3.6827026723557151E-2</v>
      </c>
      <c r="K153" s="8">
        <f>Table3[[#This Row],[NVL]]-Table3[[#This Row],[Rf]]/365</f>
        <v>-5.8219178082191788E-5</v>
      </c>
      <c r="L153" s="8">
        <f>Table3[[#This Row],[VIC]]-Table3[[#This Row],[Rf]]/365</f>
        <v>1.0820316771059497E-3</v>
      </c>
      <c r="R153" s="10" t="s">
        <v>42</v>
      </c>
      <c r="S153" s="11"/>
      <c r="T153" s="11"/>
      <c r="U153" s="11"/>
      <c r="V153" s="11"/>
      <c r="W153" s="11"/>
      <c r="X153" s="11"/>
      <c r="Y153" s="11"/>
      <c r="Z153" s="12"/>
    </row>
    <row r="154" spans="1:26" ht="15.75" thickBot="1" x14ac:dyDescent="0.3">
      <c r="A154" s="1">
        <v>44470</v>
      </c>
      <c r="B154" s="8">
        <f>Table3[[#This Row],[Rm]]-Table3[[#This Row],[Rf]]/365</f>
        <v>-5.400642709765837E-3</v>
      </c>
      <c r="C154" s="8">
        <f>Table3[[#This Row],[SSI]]-Table3[[#This Row],[Rf]]/365</f>
        <v>-3.5728466292608133E-2</v>
      </c>
      <c r="D154" s="8">
        <f>Table3[[#This Row],[HPG]]-Table3[[#This Row],[Rf]]/365</f>
        <v>9.3936862521687339E-3</v>
      </c>
      <c r="E154" s="8">
        <f>Table3[[#This Row],[VHM]]-Table3[[#This Row],[Rf]]/365</f>
        <v>-1.6660919295299077E-2</v>
      </c>
      <c r="F154" s="8">
        <f>Table3[[#This Row],[VNM]]-Table3[[#This Row],[Rf]]/365</f>
        <v>2.1740332681016274E-3</v>
      </c>
      <c r="G154" s="8">
        <f>Table3[[#This Row],[FPT]]-Table3[[#This Row],[Rf]]/365</f>
        <v>-1.1333784062453969E-3</v>
      </c>
      <c r="H154" s="8">
        <f>Table3[[#This Row],[TCB]]-Table3[[#This Row],[Rf]]/365</f>
        <v>-1.2154883782589483E-2</v>
      </c>
      <c r="I154" s="8">
        <f>Table3[[#This Row],[BVH]]-Table3[[#This Row],[Rf]]/365</f>
        <v>-8.6197534246576241E-3</v>
      </c>
      <c r="J154" s="8">
        <f>Table3[[#This Row],[POW]]-Table3[[#This Row],[Rf]]/365</f>
        <v>2.0862392503009114E-2</v>
      </c>
      <c r="K154" s="8">
        <f>Table3[[#This Row],[NVL]]-Table3[[#This Row],[Rf]]/365</f>
        <v>-5.8109589041095891E-5</v>
      </c>
      <c r="L154" s="8">
        <f>Table3[[#This Row],[VIC]]-Table3[[#This Row],[Rf]]/365</f>
        <v>-3.467200498132005E-3</v>
      </c>
      <c r="R154" s="13"/>
      <c r="S154" s="14"/>
      <c r="T154" s="14"/>
      <c r="U154" s="14"/>
      <c r="V154" s="14"/>
      <c r="W154" s="14"/>
      <c r="X154" s="14"/>
      <c r="Y154" s="14"/>
      <c r="Z154" s="15"/>
    </row>
    <row r="155" spans="1:26" x14ac:dyDescent="0.25">
      <c r="A155" s="1">
        <v>44469</v>
      </c>
      <c r="B155" s="8">
        <f>Table3[[#This Row],[Rm]]-Table3[[#This Row],[Rf]]/365</f>
        <v>2.0697093508306665E-3</v>
      </c>
      <c r="C155" s="8">
        <f>Table3[[#This Row],[SSI]]-Table3[[#This Row],[Rf]]/365</f>
        <v>1.365729976428791E-2</v>
      </c>
      <c r="D155" s="8">
        <f>Table3[[#This Row],[HPG]]-Table3[[#This Row],[Rf]]/365</f>
        <v>-7.5631013904238096E-3</v>
      </c>
      <c r="E155" s="8">
        <f>Table3[[#This Row],[VHM]]-Table3[[#This Row],[Rf]]/365</f>
        <v>1.2203614196125145E-3</v>
      </c>
      <c r="F155" s="8">
        <f>Table3[[#This Row],[VNM]]-Table3[[#This Row],[Rf]]/365</f>
        <v>-5.8410958904109597E-5</v>
      </c>
      <c r="G155" s="8">
        <f>Table3[[#This Row],[FPT]]-Table3[[#This Row],[Rf]]/365</f>
        <v>-2.2043337056852253E-3</v>
      </c>
      <c r="H155" s="8">
        <f>Table3[[#This Row],[TCB]]-Table3[[#This Row],[Rf]]/365</f>
        <v>3.9901720370473072E-3</v>
      </c>
      <c r="I155" s="8">
        <f>Table3[[#This Row],[BVH]]-Table3[[#This Row],[Rf]]/365</f>
        <v>6.838140765233868E-3</v>
      </c>
      <c r="J155" s="8">
        <f>Table3[[#This Row],[POW]]-Table3[[#This Row],[Rf]]/365</f>
        <v>-4.2255257503691209E-3</v>
      </c>
      <c r="K155" s="8">
        <f>Table3[[#This Row],[NVL]]-Table3[[#This Row],[Rf]]/365</f>
        <v>-5.8410958904109597E-5</v>
      </c>
      <c r="L155" s="8">
        <f>Table3[[#This Row],[VIC]]-Table3[[#This Row],[Rf]]/365</f>
        <v>1.4935822028408463E-2</v>
      </c>
      <c r="R155" s="16" t="s">
        <v>11</v>
      </c>
      <c r="S155" s="4"/>
      <c r="T155" s="14"/>
      <c r="U155" s="14"/>
      <c r="V155" s="14"/>
      <c r="W155" s="14"/>
      <c r="X155" s="14"/>
      <c r="Y155" s="14"/>
      <c r="Z155" s="15"/>
    </row>
    <row r="156" spans="1:26" x14ac:dyDescent="0.25">
      <c r="A156" s="1">
        <v>44468</v>
      </c>
      <c r="B156" s="8">
        <f>Table3[[#This Row],[Rm]]-Table3[[#This Row],[Rf]]/365</f>
        <v>-1.3343243602326573E-4</v>
      </c>
      <c r="C156" s="8">
        <f>Table3[[#This Row],[SSI]]-Table3[[#This Row],[Rf]]/365</f>
        <v>-1.2374038059248263E-2</v>
      </c>
      <c r="D156" s="8">
        <f>Table3[[#This Row],[HPG]]-Table3[[#This Row],[Rf]]/365</f>
        <v>1.3249217667586853E-2</v>
      </c>
      <c r="E156" s="8">
        <f>Table3[[#This Row],[VHM]]-Table3[[#This Row],[Rf]]/365</f>
        <v>-3.8804231742430853E-3</v>
      </c>
      <c r="F156" s="8">
        <f>Table3[[#This Row],[VNM]]-Table3[[#This Row],[Rf]]/365</f>
        <v>3.3006953627146987E-3</v>
      </c>
      <c r="G156" s="8">
        <f>Table3[[#This Row],[FPT]]-Table3[[#This Row],[Rf]]/365</f>
        <v>2.0917705111209309E-3</v>
      </c>
      <c r="H156" s="8">
        <f>Table3[[#This Row],[TCB]]-Table3[[#This Row],[Rf]]/365</f>
        <v>-8.0908956373438954E-3</v>
      </c>
      <c r="I156" s="8">
        <f>Table3[[#This Row],[BVH]]-Table3[[#This Row],[Rf]]/365</f>
        <v>-1.198380971272554E-2</v>
      </c>
      <c r="J156" s="8">
        <f>Table3[[#This Row],[POW]]-Table3[[#This Row],[Rf]]/365</f>
        <v>3.823910521713781E-2</v>
      </c>
      <c r="K156" s="8">
        <f>Table3[[#This Row],[NVL]]-Table3[[#This Row],[Rf]]/365</f>
        <v>-5.9067203396619894E-3</v>
      </c>
      <c r="L156" s="8">
        <f>Table3[[#This Row],[VIC]]-Table3[[#This Row],[Rf]]/365</f>
        <v>2.2533716050360283E-3</v>
      </c>
      <c r="R156" s="13" t="s">
        <v>12</v>
      </c>
      <c r="S156" s="14">
        <v>0.31557709805442535</v>
      </c>
      <c r="T156" s="14"/>
      <c r="U156" s="14"/>
      <c r="V156" s="14"/>
      <c r="W156" s="14"/>
      <c r="X156" s="14"/>
      <c r="Y156" s="14"/>
      <c r="Z156" s="15"/>
    </row>
    <row r="157" spans="1:26" x14ac:dyDescent="0.25">
      <c r="A157" s="1">
        <v>44467</v>
      </c>
      <c r="B157" s="8">
        <f>Table3[[#This Row],[Rm]]-Table3[[#This Row],[Rf]]/365</f>
        <v>1.0749820517642526E-2</v>
      </c>
      <c r="C157" s="8">
        <f>Table3[[#This Row],[SSI]]-Table3[[#This Row],[Rf]]/365</f>
        <v>1.4942191780821918E-2</v>
      </c>
      <c r="D157" s="8">
        <f>Table3[[#This Row],[HPG]]-Table3[[#This Row],[Rf]]/365</f>
        <v>3.5375262646963647E-2</v>
      </c>
      <c r="E157" s="8">
        <f>Table3[[#This Row],[VHM]]-Table3[[#This Row],[Rf]]/365</f>
        <v>3.7785089163717899E-3</v>
      </c>
      <c r="F157" s="8">
        <f>Table3[[#This Row],[VNM]]-Table3[[#This Row],[Rf]]/365</f>
        <v>5.5728224114525446E-3</v>
      </c>
      <c r="G157" s="8">
        <f>Table3[[#This Row],[FPT]]-Table3[[#This Row],[Rf]]/365</f>
        <v>9.7141787515059568E-3</v>
      </c>
      <c r="H157" s="8">
        <f>Table3[[#This Row],[TCB]]-Table3[[#This Row],[Rf]]/365</f>
        <v>6.0027978414279783E-3</v>
      </c>
      <c r="I157" s="8">
        <f>Table3[[#This Row],[BVH]]-Table3[[#This Row],[Rf]]/365</f>
        <v>3.8880244878167117E-2</v>
      </c>
      <c r="J157" s="8">
        <f>Table3[[#This Row],[POW]]-Table3[[#This Row],[Rf]]/365</f>
        <v>1.7258209096839266E-2</v>
      </c>
      <c r="K157" s="8">
        <f>Table3[[#This Row],[NVL]]-Table3[[#This Row],[Rf]]/365</f>
        <v>1.8953167808220582E-3</v>
      </c>
      <c r="L157" s="8">
        <f>Table3[[#This Row],[VIC]]-Table3[[#This Row],[Rf]]/365</f>
        <v>4.5879525241436367E-3</v>
      </c>
      <c r="R157" s="13" t="s">
        <v>13</v>
      </c>
      <c r="S157" s="14">
        <v>9.9588904816452398E-2</v>
      </c>
      <c r="T157" s="14"/>
      <c r="U157" s="14"/>
      <c r="V157" s="14"/>
      <c r="W157" s="14"/>
      <c r="X157" s="14"/>
      <c r="Y157" s="14"/>
      <c r="Z157" s="15"/>
    </row>
    <row r="158" spans="1:26" x14ac:dyDescent="0.25">
      <c r="A158" s="1">
        <v>44466</v>
      </c>
      <c r="B158" s="8">
        <f>Table3[[#This Row],[Rm]]-Table3[[#This Row],[Rf]]/365</f>
        <v>-1.9434512561158357E-2</v>
      </c>
      <c r="C158" s="8">
        <f>Table3[[#This Row],[SSI]]-Table3[[#This Row],[Rf]]/365</f>
        <v>-4.3120913285704922E-2</v>
      </c>
      <c r="D158" s="8">
        <f>Table3[[#This Row],[HPG]]-Table3[[#This Row],[Rf]]/365</f>
        <v>-5.8712328767123283E-5</v>
      </c>
      <c r="E158" s="8">
        <f>Table3[[#This Row],[VHM]]-Table3[[#This Row],[Rf]]/365</f>
        <v>-1.7646652027259586E-2</v>
      </c>
      <c r="F158" s="8">
        <f>Table3[[#This Row],[VNM]]-Table3[[#This Row],[Rf]]/365</f>
        <v>-2.1006893144643692E-2</v>
      </c>
      <c r="G158" s="8">
        <f>Table3[[#This Row],[FPT]]-Table3[[#This Row],[Rf]]/365</f>
        <v>-6.5312042381522372E-3</v>
      </c>
      <c r="H158" s="8">
        <f>Table3[[#This Row],[TCB]]-Table3[[#This Row],[Rf]]/365</f>
        <v>-2.1797842763549732E-2</v>
      </c>
      <c r="I158" s="8">
        <f>Table3[[#This Row],[BVH]]-Table3[[#This Row],[Rf]]/365</f>
        <v>-3.9174358587270502E-2</v>
      </c>
      <c r="J158" s="8">
        <f>Table3[[#This Row],[POW]]-Table3[[#This Row],[Rf]]/365</f>
        <v>-4.3690571563533781E-3</v>
      </c>
      <c r="K158" s="8">
        <f>Table3[[#This Row],[NVL]]-Table3[[#This Row],[Rf]]/365</f>
        <v>-5.8839550472137752E-3</v>
      </c>
      <c r="L158" s="8">
        <f>Table3[[#This Row],[VIC]]-Table3[[#This Row],[Rf]]/365</f>
        <v>-1.040353991497402E-2</v>
      </c>
      <c r="R158" s="13" t="s">
        <v>14</v>
      </c>
      <c r="S158" s="14">
        <v>9.8386753821547795E-2</v>
      </c>
      <c r="T158" s="14"/>
      <c r="U158" s="14"/>
      <c r="V158" s="14"/>
      <c r="W158" s="14"/>
      <c r="X158" s="14"/>
      <c r="Y158" s="14"/>
      <c r="Z158" s="15"/>
    </row>
    <row r="159" spans="1:26" x14ac:dyDescent="0.25">
      <c r="A159" s="1">
        <v>44463</v>
      </c>
      <c r="B159" s="8">
        <f>Table3[[#This Row],[Rm]]-Table3[[#This Row],[Rf]]/365</f>
        <v>-1.2334021865798267E-3</v>
      </c>
      <c r="C159" s="8">
        <f>Table3[[#This Row],[SSI]]-Table3[[#This Row],[Rf]]/365</f>
        <v>-2.4446622421290093E-3</v>
      </c>
      <c r="D159" s="8">
        <f>Table3[[#This Row],[HPG]]-Table3[[#This Row],[Rf]]/365</f>
        <v>-3.9795960247112541E-3</v>
      </c>
      <c r="E159" s="8">
        <f>Table3[[#This Row],[VHM]]-Table3[[#This Row],[Rf]]/365</f>
        <v>3.7250747464976073E-3</v>
      </c>
      <c r="F159" s="8">
        <f>Table3[[#This Row],[VNM]]-Table3[[#This Row],[Rf]]/365</f>
        <v>-1.1593489831634544E-3</v>
      </c>
      <c r="G159" s="8">
        <f>Table3[[#This Row],[FPT]]-Table3[[#This Row],[Rf]]/365</f>
        <v>-4.3544828215352467E-3</v>
      </c>
      <c r="H159" s="8">
        <f>Table3[[#This Row],[TCB]]-Table3[[#This Row],[Rf]]/365</f>
        <v>7.9101000927795668E-3</v>
      </c>
      <c r="I159" s="8">
        <f>Table3[[#This Row],[BVH]]-Table3[[#This Row],[Rf]]/365</f>
        <v>1.7243010665023387E-2</v>
      </c>
      <c r="J159" s="8">
        <f>Table3[[#This Row],[POW]]-Table3[[#This Row],[Rf]]/365</f>
        <v>-1.2823984844068768E-2</v>
      </c>
      <c r="K159" s="8">
        <f>Table3[[#This Row],[NVL]]-Table3[[#This Row],[Rf]]/365</f>
        <v>-5.8027397260273964E-5</v>
      </c>
      <c r="L159" s="8">
        <f>Table3[[#This Row],[VIC]]-Table3[[#This Row],[Rf]]/365</f>
        <v>-1.20613302297784E-3</v>
      </c>
      <c r="R159" s="13" t="s">
        <v>15</v>
      </c>
      <c r="S159" s="14">
        <v>1.4573844337536753E-2</v>
      </c>
      <c r="T159" s="14"/>
      <c r="U159" s="14"/>
      <c r="V159" s="14"/>
      <c r="W159" s="14"/>
      <c r="X159" s="14"/>
      <c r="Y159" s="14"/>
      <c r="Z159" s="15"/>
    </row>
    <row r="160" spans="1:26" ht="15.75" thickBot="1" x14ac:dyDescent="0.3">
      <c r="A160" s="1">
        <v>44462</v>
      </c>
      <c r="B160" s="8">
        <f>Table3[[#This Row],[Rm]]-Table3[[#This Row],[Rf]]/365</f>
        <v>1.4819102601185427E-3</v>
      </c>
      <c r="C160" s="8">
        <f>Table3[[#This Row],[SSI]]-Table3[[#This Row],[Rf]]/365</f>
        <v>2.3342897030871074E-3</v>
      </c>
      <c r="D160" s="8">
        <f>Table3[[#This Row],[HPG]]-Table3[[#This Row],[Rf]]/365</f>
        <v>1.9065817477191375E-3</v>
      </c>
      <c r="E160" s="8">
        <f>Table3[[#This Row],[VHM]]-Table3[[#This Row],[Rf]]/365</f>
        <v>1.6608611872146118E-2</v>
      </c>
      <c r="F160" s="8">
        <f>Table3[[#This Row],[VNM]]-Table3[[#This Row],[Rf]]/365</f>
        <v>-7.7083280185641289E-3</v>
      </c>
      <c r="G160" s="8">
        <f>Table3[[#This Row],[FPT]]-Table3[[#This Row],[Rf]]/365</f>
        <v>-1.1310161679111059E-3</v>
      </c>
      <c r="H160" s="8">
        <f>Table3[[#This Row],[TCB]]-Table3[[#This Row],[Rf]]/365</f>
        <v>-5.9986488539264882E-3</v>
      </c>
      <c r="I160" s="8">
        <f>Table3[[#This Row],[BVH]]-Table3[[#This Row],[Rf]]/365</f>
        <v>-2.0397037845368018E-2</v>
      </c>
      <c r="J160" s="8">
        <f>Table3[[#This Row],[POW]]-Table3[[#This Row],[Rf]]/365</f>
        <v>-4.2953429301136586E-3</v>
      </c>
      <c r="K160" s="8">
        <f>Table3[[#This Row],[NVL]]-Table3[[#This Row],[Rf]]/365</f>
        <v>-1.027986899273285E-3</v>
      </c>
      <c r="L160" s="8">
        <f>Table3[[#This Row],[VIC]]-Table3[[#This Row],[Rf]]/365</f>
        <v>1.1556347063783749E-2</v>
      </c>
      <c r="R160" s="17" t="s">
        <v>16</v>
      </c>
      <c r="S160" s="5">
        <v>751</v>
      </c>
      <c r="T160" s="14"/>
      <c r="U160" s="14"/>
      <c r="V160" s="14"/>
      <c r="W160" s="14"/>
      <c r="X160" s="14"/>
      <c r="Y160" s="14"/>
      <c r="Z160" s="15"/>
    </row>
    <row r="161" spans="1:26" x14ac:dyDescent="0.25">
      <c r="A161" s="1">
        <v>44461</v>
      </c>
      <c r="B161" s="8">
        <f>Table3[[#This Row],[Rm]]-Table3[[#This Row],[Rf]]/365</f>
        <v>8.0326004626192389E-3</v>
      </c>
      <c r="C161" s="8">
        <f>Table3[[#This Row],[SSI]]-Table3[[#This Row],[Rf]]/365</f>
        <v>-7.1838085445612215E-3</v>
      </c>
      <c r="D161" s="8">
        <f>Table3[[#This Row],[HPG]]-Table3[[#This Row],[Rf]]/365</f>
        <v>1.910586128788696E-3</v>
      </c>
      <c r="E161" s="8">
        <f>Table3[[#This Row],[VHM]]-Table3[[#This Row],[Rf]]/365</f>
        <v>6.393695095006628E-3</v>
      </c>
      <c r="F161" s="8">
        <f>Table3[[#This Row],[VNM]]-Table3[[#This Row],[Rf]]/365</f>
        <v>3.0347487597186244E-2</v>
      </c>
      <c r="G161" s="8">
        <f>Table3[[#This Row],[FPT]]-Table3[[#This Row],[Rf]]/365</f>
        <v>-3.2664739579517984E-3</v>
      </c>
      <c r="H161" s="8">
        <f>Table3[[#This Row],[TCB]]-Table3[[#This Row],[Rf]]/365</f>
        <v>1.926209175907806E-3</v>
      </c>
      <c r="I161" s="8">
        <f>Table3[[#This Row],[BVH]]-Table3[[#This Row],[Rf]]/365</f>
        <v>5.9188042694473857E-2</v>
      </c>
      <c r="J161" s="8">
        <f>Table3[[#This Row],[POW]]-Table3[[#This Row],[Rf]]/365</f>
        <v>1.2817618672467501E-2</v>
      </c>
      <c r="K161" s="8">
        <f>Table3[[#This Row],[NVL]]-Table3[[#This Row],[Rf]]/365</f>
        <v>9.1295597818865878E-4</v>
      </c>
      <c r="L161" s="8">
        <f>Table3[[#This Row],[VIC]]-Table3[[#This Row],[Rf]]/365</f>
        <v>5.7832036871079242E-3</v>
      </c>
      <c r="R161" s="13"/>
      <c r="S161" s="14"/>
      <c r="T161" s="14"/>
      <c r="U161" s="14"/>
      <c r="V161" s="14"/>
      <c r="W161" s="14"/>
      <c r="X161" s="14"/>
      <c r="Y161" s="14"/>
      <c r="Z161" s="15"/>
    </row>
    <row r="162" spans="1:26" ht="15.75" thickBot="1" x14ac:dyDescent="0.3">
      <c r="A162" s="1">
        <v>44460</v>
      </c>
      <c r="B162" s="8">
        <f>Table3[[#This Row],[Rm]]-Table3[[#This Row],[Rf]]/365</f>
        <v>-7.9358856524276641E-3</v>
      </c>
      <c r="C162" s="8">
        <f>Table3[[#This Row],[SSI]]-Table3[[#This Row],[Rf]]/365</f>
        <v>-1.6412345666367942E-2</v>
      </c>
      <c r="D162" s="8">
        <f>Table3[[#This Row],[HPG]]-Table3[[#This Row],[Rf]]/365</f>
        <v>-9.8037941734091701E-3</v>
      </c>
      <c r="E162" s="8">
        <f>Table3[[#This Row],[VHM]]-Table3[[#This Row],[Rf]]/365</f>
        <v>-3.0094752413119139E-2</v>
      </c>
      <c r="F162" s="8">
        <f>Table3[[#This Row],[VNM]]-Table3[[#This Row],[Rf]]/365</f>
        <v>1.0701902364441574E-3</v>
      </c>
      <c r="G162" s="8">
        <f>Table3[[#This Row],[FPT]]-Table3[[#This Row],[Rf]]/365</f>
        <v>-9.591103784536802E-3</v>
      </c>
      <c r="H162" s="8">
        <f>Table3[[#This Row],[TCB]]-Table3[[#This Row],[Rf]]/365</f>
        <v>-5.9743652427656641E-3</v>
      </c>
      <c r="I162" s="8">
        <f>Table3[[#This Row],[BVH]]-Table3[[#This Row],[Rf]]/365</f>
        <v>3.3337970772867077E-2</v>
      </c>
      <c r="J162" s="8">
        <f>Table3[[#This Row],[POW]]-Table3[[#This Row],[Rf]]/365</f>
        <v>-8.5678437773244898E-3</v>
      </c>
      <c r="K162" s="8">
        <f>Table3[[#This Row],[NVL]]-Table3[[#This Row],[Rf]]/365</f>
        <v>-5.7205479452054791E-5</v>
      </c>
      <c r="L162" s="8">
        <f>Table3[[#This Row],[VIC]]-Table3[[#This Row],[Rf]]/365</f>
        <v>-1.2744633391793462E-2</v>
      </c>
      <c r="R162" s="13" t="s">
        <v>17</v>
      </c>
      <c r="S162" s="14"/>
      <c r="T162" s="14"/>
      <c r="U162" s="14"/>
      <c r="V162" s="14"/>
      <c r="W162" s="14"/>
      <c r="X162" s="14"/>
      <c r="Y162" s="14"/>
      <c r="Z162" s="15"/>
    </row>
    <row r="163" spans="1:26" x14ac:dyDescent="0.25">
      <c r="A163" s="1">
        <v>44459</v>
      </c>
      <c r="B163" s="8">
        <f>Table3[[#This Row],[Rm]]-Table3[[#This Row],[Rf]]/365</f>
        <v>-1.6540553000768661E-3</v>
      </c>
      <c r="C163" s="8">
        <f>Table3[[#This Row],[SSI]]-Table3[[#This Row],[Rf]]/365</f>
        <v>-4.7083408728894553E-3</v>
      </c>
      <c r="D163" s="8">
        <f>Table3[[#This Row],[HPG]]-Table3[[#This Row],[Rf]]/365</f>
        <v>-9.7096877347014332E-3</v>
      </c>
      <c r="E163" s="8">
        <f>Table3[[#This Row],[VHM]]-Table3[[#This Row],[Rf]]/365</f>
        <v>-1.6067030298940549E-2</v>
      </c>
      <c r="F163" s="8">
        <f>Table3[[#This Row],[VNM]]-Table3[[#This Row],[Rf]]/365</f>
        <v>2.5376347929368933E-2</v>
      </c>
      <c r="G163" s="8">
        <f>Table3[[#This Row],[FPT]]-Table3[[#This Row],[Rf]]/365</f>
        <v>-1.3641295114584675E-2</v>
      </c>
      <c r="H163" s="8">
        <f>Table3[[#This Row],[TCB]]-Table3[[#This Row],[Rf]]/365</f>
        <v>1.9038299304742896E-2</v>
      </c>
      <c r="I163" s="8">
        <f>Table3[[#This Row],[BVH]]-Table3[[#This Row],[Rf]]/365</f>
        <v>5.5398368431813566E-3</v>
      </c>
      <c r="J163" s="8">
        <f>Table3[[#This Row],[POW]]-Table3[[#This Row],[Rf]]/365</f>
        <v>-5.7178082191780827E-5</v>
      </c>
      <c r="K163" s="8">
        <f>Table3[[#This Row],[NVL]]-Table3[[#This Row],[Rf]]/365</f>
        <v>-1.9951625783157668E-3</v>
      </c>
      <c r="L163" s="8">
        <f>Table3[[#This Row],[VIC]]-Table3[[#This Row],[Rf]]/365</f>
        <v>-1.2092518149106749E-3</v>
      </c>
      <c r="R163" s="18"/>
      <c r="S163" s="6" t="s">
        <v>18</v>
      </c>
      <c r="T163" s="6" t="s">
        <v>19</v>
      </c>
      <c r="U163" s="6" t="s">
        <v>20</v>
      </c>
      <c r="V163" s="6" t="s">
        <v>21</v>
      </c>
      <c r="W163" s="6" t="s">
        <v>22</v>
      </c>
      <c r="X163" s="14"/>
      <c r="Y163" s="14"/>
      <c r="Z163" s="15"/>
    </row>
    <row r="164" spans="1:26" x14ac:dyDescent="0.25">
      <c r="A164" s="1">
        <v>44456</v>
      </c>
      <c r="B164" s="8">
        <f>Table3[[#This Row],[Rm]]-Table3[[#This Row],[Rf]]/365</f>
        <v>4.973463785456037E-3</v>
      </c>
      <c r="C164" s="8">
        <f>Table3[[#This Row],[SSI]]-Table3[[#This Row],[Rf]]/365</f>
        <v>1.1707966156325543E-2</v>
      </c>
      <c r="D164" s="8">
        <f>Table3[[#This Row],[HPG]]-Table3[[#This Row],[Rf]]/365</f>
        <v>9.6898489679297165E-3</v>
      </c>
      <c r="E164" s="8">
        <f>Table3[[#This Row],[VHM]]-Table3[[#This Row],[Rf]]/365</f>
        <v>1.3676094231525661E-2</v>
      </c>
      <c r="F164" s="8">
        <f>Table3[[#This Row],[VNM]]-Table3[[#This Row],[Rf]]/365</f>
        <v>1.1006676813799406E-3</v>
      </c>
      <c r="G164" s="8">
        <f>Table3[[#This Row],[FPT]]-Table3[[#This Row],[Rf]]/365</f>
        <v>1.0502922364785696E-2</v>
      </c>
      <c r="H164" s="8">
        <f>Table3[[#This Row],[TCB]]-Table3[[#This Row],[Rf]]/365</f>
        <v>1.318154947967525E-2</v>
      </c>
      <c r="I164" s="8">
        <f>Table3[[#This Row],[BVH]]-Table3[[#This Row],[Rf]]/365</f>
        <v>-1.6570501193917318E-2</v>
      </c>
      <c r="J164" s="8">
        <f>Table3[[#This Row],[POW]]-Table3[[#This Row],[Rf]]/365</f>
        <v>-4.2940278616205082E-3</v>
      </c>
      <c r="K164" s="8">
        <f>Table3[[#This Row],[NVL]]-Table3[[#This Row],[Rf]]/365</f>
        <v>9.1319237872515492E-4</v>
      </c>
      <c r="L164" s="8">
        <f>Table3[[#This Row],[VIC]]-Table3[[#This Row],[Rf]]/365</f>
        <v>-1.1446261366118515E-2</v>
      </c>
      <c r="R164" s="13" t="s">
        <v>23</v>
      </c>
      <c r="S164" s="14">
        <v>1</v>
      </c>
      <c r="T164" s="14">
        <v>1.7595442343433076E-2</v>
      </c>
      <c r="U164" s="14">
        <v>1.7595442343433076E-2</v>
      </c>
      <c r="V164" s="14">
        <v>82.842259615112084</v>
      </c>
      <c r="W164" s="14">
        <v>7.915208425446232E-19</v>
      </c>
      <c r="X164" s="14"/>
      <c r="Y164" s="14"/>
      <c r="Z164" s="15"/>
    </row>
    <row r="165" spans="1:26" x14ac:dyDescent="0.25">
      <c r="A165" s="1">
        <v>44455</v>
      </c>
      <c r="B165" s="8">
        <f>Table3[[#This Row],[Rm]]-Table3[[#This Row],[Rf]]/365</f>
        <v>-2.6552536760201196E-5</v>
      </c>
      <c r="C165" s="8">
        <f>Table3[[#This Row],[SSI]]-Table3[[#This Row],[Rf]]/365</f>
        <v>-9.3802832966120644E-3</v>
      </c>
      <c r="D165" s="8">
        <f>Table3[[#This Row],[HPG]]-Table3[[#This Row],[Rf]]/365</f>
        <v>-5.8702274609748325E-3</v>
      </c>
      <c r="E165" s="8">
        <f>Table3[[#This Row],[VHM]]-Table3[[#This Row],[Rf]]/365</f>
        <v>-2.203429595062472E-2</v>
      </c>
      <c r="F165" s="8">
        <f>Table3[[#This Row],[VNM]]-Table3[[#This Row],[Rf]]/365</f>
        <v>3.4280465848885123E-3</v>
      </c>
      <c r="G165" s="8">
        <f>Table3[[#This Row],[FPT]]-Table3[[#This Row],[Rf]]/365</f>
        <v>6.3199215640603844E-3</v>
      </c>
      <c r="H165" s="8">
        <f>Table3[[#This Row],[TCB]]-Table3[[#This Row],[Rf]]/365</f>
        <v>1.4406535944752632E-2</v>
      </c>
      <c r="I165" s="8">
        <f>Table3[[#This Row],[BVH]]-Table3[[#This Row],[Rf]]/365</f>
        <v>7.3374413693566452E-3</v>
      </c>
      <c r="J165" s="8">
        <f>Table3[[#This Row],[POW]]-Table3[[#This Row],[Rf]]/365</f>
        <v>-5.6273972602739721E-5</v>
      </c>
      <c r="K165" s="8">
        <f>Table3[[#This Row],[NVL]]-Table3[[#This Row],[Rf]]/365</f>
        <v>-5.6273972602739721E-5</v>
      </c>
      <c r="L165" s="8">
        <f>Table3[[#This Row],[VIC]]-Table3[[#This Row],[Rf]]/365</f>
        <v>-3.9443582506519588E-2</v>
      </c>
      <c r="R165" s="13" t="s">
        <v>24</v>
      </c>
      <c r="S165" s="14">
        <v>749</v>
      </c>
      <c r="T165" s="14">
        <v>0.1590853071422893</v>
      </c>
      <c r="U165" s="14">
        <v>2.1239693877475206E-4</v>
      </c>
      <c r="V165" s="14"/>
      <c r="W165" s="14"/>
      <c r="X165" s="14"/>
      <c r="Y165" s="14"/>
      <c r="Z165" s="15"/>
    </row>
    <row r="166" spans="1:26" ht="15.75" thickBot="1" x14ac:dyDescent="0.3">
      <c r="A166" s="1">
        <v>44454</v>
      </c>
      <c r="B166" s="8">
        <f>Table3[[#This Row],[Rm]]-Table3[[#This Row],[Rf]]/365</f>
        <v>4.5196786624688142E-3</v>
      </c>
      <c r="C166" s="8">
        <f>Table3[[#This Row],[SSI]]-Table3[[#This Row],[Rf]]/365</f>
        <v>9.3557921031426263E-3</v>
      </c>
      <c r="D166" s="8">
        <f>Table3[[#This Row],[HPG]]-Table3[[#This Row],[Rf]]/365</f>
        <v>2.5788957814755303E-2</v>
      </c>
      <c r="E166" s="8">
        <f>Table3[[#This Row],[VHM]]-Table3[[#This Row],[Rf]]/365</f>
        <v>5.8380186570392767E-3</v>
      </c>
      <c r="F166" s="8">
        <f>Table3[[#This Row],[VNM]]-Table3[[#This Row],[Rf]]/365</f>
        <v>-1.0400800188946513E-2</v>
      </c>
      <c r="G166" s="8">
        <f>Table3[[#This Row],[FPT]]-Table3[[#This Row],[Rf]]/365</f>
        <v>3.1423216403306362E-3</v>
      </c>
      <c r="H166" s="8">
        <f>Table3[[#This Row],[TCB]]-Table3[[#This Row],[Rf]]/365</f>
        <v>-2.1178282728428191E-3</v>
      </c>
      <c r="I166" s="8">
        <f>Table3[[#This Row],[BVH]]-Table3[[#This Row],[Rf]]/365</f>
        <v>1.7958792491120357E-3</v>
      </c>
      <c r="J166" s="8">
        <f>Table3[[#This Row],[POW]]-Table3[[#This Row],[Rf]]/365</f>
        <v>2.603098391899937E-2</v>
      </c>
      <c r="K166" s="8">
        <f>Table3[[#This Row],[NVL]]-Table3[[#This Row],[Rf]]/365</f>
        <v>9.1490118366811086E-4</v>
      </c>
      <c r="L166" s="8">
        <f>Table3[[#This Row],[VIC]]-Table3[[#This Row],[Rf]]/365</f>
        <v>-6.5777117331745081E-3</v>
      </c>
      <c r="R166" s="17" t="s">
        <v>25</v>
      </c>
      <c r="S166" s="5">
        <v>750</v>
      </c>
      <c r="T166" s="5">
        <v>0.17668074948572238</v>
      </c>
      <c r="U166" s="5"/>
      <c r="V166" s="5"/>
      <c r="W166" s="5"/>
      <c r="X166" s="14"/>
      <c r="Y166" s="14"/>
      <c r="Z166" s="15"/>
    </row>
    <row r="167" spans="1:26" ht="15.75" thickBot="1" x14ac:dyDescent="0.3">
      <c r="A167" s="1">
        <v>44453</v>
      </c>
      <c r="B167" s="8">
        <f>Table3[[#This Row],[Rm]]-Table3[[#This Row],[Rf]]/365</f>
        <v>-1.3470109538594147E-3</v>
      </c>
      <c r="C167" s="8">
        <f>Table3[[#This Row],[SSI]]-Table3[[#This Row],[Rf]]/365</f>
        <v>-2.5286700263918563E-2</v>
      </c>
      <c r="D167" s="8">
        <f>Table3[[#This Row],[HPG]]-Table3[[#This Row],[Rf]]/365</f>
        <v>-9.8998621507927938E-3</v>
      </c>
      <c r="E167" s="8">
        <f>Table3[[#This Row],[VHM]]-Table3[[#This Row],[Rf]]/365</f>
        <v>-5.7342465753424659E-5</v>
      </c>
      <c r="F167" s="8">
        <f>Table3[[#This Row],[VNM]]-Table3[[#This Row],[Rf]]/365</f>
        <v>-2.3509204474048331E-3</v>
      </c>
      <c r="G167" s="8">
        <f>Table3[[#This Row],[FPT]]-Table3[[#This Row],[Rf]]/365</f>
        <v>8.5448080718809848E-3</v>
      </c>
      <c r="H167" s="8">
        <f>Table3[[#This Row],[TCB]]-Table3[[#This Row],[Rf]]/365</f>
        <v>-9.2503966026277855E-3</v>
      </c>
      <c r="I167" s="8">
        <f>Table3[[#This Row],[BVH]]-Table3[[#This Row],[Rf]]/365</f>
        <v>-1.1046353454764419E-2</v>
      </c>
      <c r="J167" s="8">
        <f>Table3[[#This Row],[POW]]-Table3[[#This Row],[Rf]]/365</f>
        <v>-2.9593207444656391E-2</v>
      </c>
      <c r="K167" s="8">
        <f>Table3[[#This Row],[NVL]]-Table3[[#This Row],[Rf]]/365</f>
        <v>-5.7342465753424659E-5</v>
      </c>
      <c r="L167" s="8">
        <f>Table3[[#This Row],[VIC]]-Table3[[#This Row],[Rf]]/365</f>
        <v>-5.7342465753424659E-5</v>
      </c>
      <c r="R167" s="13"/>
      <c r="S167" s="14"/>
      <c r="T167" s="14"/>
      <c r="U167" s="14"/>
      <c r="V167" s="14"/>
      <c r="W167" s="14"/>
      <c r="X167" s="14"/>
      <c r="Y167" s="14"/>
      <c r="Z167" s="15"/>
    </row>
    <row r="168" spans="1:26" x14ac:dyDescent="0.25">
      <c r="A168" s="1">
        <v>44452</v>
      </c>
      <c r="B168" s="8">
        <f>Table3[[#This Row],[Rm]]-Table3[[#This Row],[Rf]]/365</f>
        <v>-2.9402854097995376E-3</v>
      </c>
      <c r="C168" s="8">
        <f>Table3[[#This Row],[SSI]]-Table3[[#This Row],[Rf]]/365</f>
        <v>-4.6224018264840183E-3</v>
      </c>
      <c r="D168" s="8">
        <f>Table3[[#This Row],[HPG]]-Table3[[#This Row],[Rf]]/365</f>
        <v>-1.3648424790530656E-2</v>
      </c>
      <c r="E168" s="8">
        <f>Table3[[#This Row],[VHM]]-Table3[[#This Row],[Rf]]/365</f>
        <v>-4.7073545715197191E-3</v>
      </c>
      <c r="F168" s="8">
        <f>Table3[[#This Row],[VNM]]-Table3[[#This Row],[Rf]]/365</f>
        <v>8.0362937683110588E-3</v>
      </c>
      <c r="G168" s="8">
        <f>Table3[[#This Row],[FPT]]-Table3[[#This Row],[Rf]]/365</f>
        <v>-5.4037853637096183E-3</v>
      </c>
      <c r="H168" s="8">
        <f>Table3[[#This Row],[TCB]]-Table3[[#This Row],[Rf]]/365</f>
        <v>-7.1555832615521411E-3</v>
      </c>
      <c r="I168" s="8">
        <f>Table3[[#This Row],[BVH]]-Table3[[#This Row],[Rf]]/365</f>
        <v>-2.5056191780821888E-2</v>
      </c>
      <c r="J168" s="8">
        <f>Table3[[#This Row],[POW]]-Table3[[#This Row],[Rf]]/365</f>
        <v>-2.071734880561538E-2</v>
      </c>
      <c r="K168" s="8">
        <f>Table3[[#This Row],[NVL]]-Table3[[#This Row],[Rf]]/365</f>
        <v>-2.9603544139293961E-3</v>
      </c>
      <c r="L168" s="8">
        <f>Table3[[#This Row],[VIC]]-Table3[[#This Row],[Rf]]/365</f>
        <v>7.6108399825953873E-3</v>
      </c>
      <c r="R168" s="18"/>
      <c r="S168" s="6" t="s">
        <v>26</v>
      </c>
      <c r="T168" s="6" t="s">
        <v>15</v>
      </c>
      <c r="U168" s="6" t="s">
        <v>27</v>
      </c>
      <c r="V168" s="6" t="s">
        <v>28</v>
      </c>
      <c r="W168" s="6" t="s">
        <v>29</v>
      </c>
      <c r="X168" s="6" t="s">
        <v>30</v>
      </c>
      <c r="Y168" s="6" t="s">
        <v>31</v>
      </c>
      <c r="Z168" s="19" t="s">
        <v>32</v>
      </c>
    </row>
    <row r="169" spans="1:26" x14ac:dyDescent="0.25">
      <c r="A169" s="1">
        <v>44449</v>
      </c>
      <c r="B169" s="8">
        <f>Table3[[#This Row],[Rm]]-Table3[[#This Row],[Rf]]/365</f>
        <v>9.3269394990583775E-4</v>
      </c>
      <c r="C169" s="8">
        <f>Table3[[#This Row],[SSI]]-Table3[[#This Row],[Rf]]/365</f>
        <v>-3.4698733928654915E-3</v>
      </c>
      <c r="D169" s="8">
        <f>Table3[[#This Row],[HPG]]-Table3[[#This Row],[Rf]]/365</f>
        <v>-7.7640332040013723E-3</v>
      </c>
      <c r="E169" s="8">
        <f>Table3[[#This Row],[VHM]]-Table3[[#This Row],[Rf]]/365</f>
        <v>-1.9139143231451953E-3</v>
      </c>
      <c r="F169" s="8">
        <f>Table3[[#This Row],[VNM]]-Table3[[#This Row],[Rf]]/365</f>
        <v>1.5201311852852228E-2</v>
      </c>
      <c r="G169" s="8">
        <f>Table3[[#This Row],[FPT]]-Table3[[#This Row],[Rf]]/365</f>
        <v>3.1619800105826329E-3</v>
      </c>
      <c r="H169" s="8">
        <f>Table3[[#This Row],[TCB]]-Table3[[#This Row],[Rf]]/365</f>
        <v>-5.6904109589041098E-5</v>
      </c>
      <c r="I169" s="8">
        <f>Table3[[#This Row],[BVH]]-Table3[[#This Row],[Rf]]/365</f>
        <v>1.9979525762906368E-2</v>
      </c>
      <c r="J169" s="8">
        <f>Table3[[#This Row],[POW]]-Table3[[#This Row],[Rf]]/365</f>
        <v>-5.6904109589041098E-5</v>
      </c>
      <c r="K169" s="8">
        <f>Table3[[#This Row],[NVL]]-Table3[[#This Row],[Rf]]/365</f>
        <v>9.1208813847304426E-4</v>
      </c>
      <c r="L169" s="8">
        <f>Table3[[#This Row],[VIC]]-Table3[[#This Row],[Rf]]/365</f>
        <v>-5.6904109589041098E-5</v>
      </c>
      <c r="R169" s="13" t="s">
        <v>33</v>
      </c>
      <c r="S169" s="14">
        <v>1.0562519311800612E-3</v>
      </c>
      <c r="T169" s="14">
        <v>5.3190752492959532E-4</v>
      </c>
      <c r="U169" s="14">
        <v>1.9857811399074858</v>
      </c>
      <c r="V169" s="14">
        <v>4.7421815042449328E-2</v>
      </c>
      <c r="W169" s="14">
        <v>1.2044975045631809E-5</v>
      </c>
      <c r="X169" s="14">
        <v>2.1004588873144905E-3</v>
      </c>
      <c r="Y169" s="14">
        <v>1.2044975045631809E-5</v>
      </c>
      <c r="Z169" s="15">
        <v>2.1004588873144905E-3</v>
      </c>
    </row>
    <row r="170" spans="1:26" ht="15.75" thickBot="1" x14ac:dyDescent="0.3">
      <c r="A170" s="1">
        <v>44448</v>
      </c>
      <c r="B170" s="8">
        <f>Table3[[#This Row],[Rm]]-Table3[[#This Row],[Rf]]/365</f>
        <v>7.7194755446464928E-3</v>
      </c>
      <c r="C170" s="8">
        <f>Table3[[#This Row],[SSI]]-Table3[[#This Row],[Rf]]/365</f>
        <v>-6.8360719758532619E-3</v>
      </c>
      <c r="D170" s="8">
        <f>Table3[[#This Row],[HPG]]-Table3[[#This Row],[Rf]]/365</f>
        <v>1.1639495473844427E-2</v>
      </c>
      <c r="E170" s="8">
        <f>Table3[[#This Row],[VHM]]-Table3[[#This Row],[Rf]]/365</f>
        <v>-1.9099790775322719E-3</v>
      </c>
      <c r="F170" s="8">
        <f>Table3[[#This Row],[VNM]]-Table3[[#This Row],[Rf]]/365</f>
        <v>-2.3983313336114025E-3</v>
      </c>
      <c r="G170" s="8">
        <f>Table3[[#This Row],[FPT]]-Table3[[#This Row],[Rf]]/365</f>
        <v>1.0177028971646337E-3</v>
      </c>
      <c r="H170" s="8">
        <f>Table3[[#This Row],[TCB]]-Table3[[#This Row],[Rf]]/365</f>
        <v>1.0189490680440151E-2</v>
      </c>
      <c r="I170" s="8">
        <f>Table3[[#This Row],[BVH]]-Table3[[#This Row],[Rf]]/365</f>
        <v>1.2858718192387455E-2</v>
      </c>
      <c r="J170" s="8">
        <f>Table3[[#This Row],[POW]]-Table3[[#This Row],[Rf]]/365</f>
        <v>1.6750311730171552E-2</v>
      </c>
      <c r="K170" s="8">
        <f>Table3[[#This Row],[NVL]]-Table3[[#This Row],[Rf]]/365</f>
        <v>-7.7487186512118058E-3</v>
      </c>
      <c r="L170" s="8">
        <f>Table3[[#This Row],[VIC]]-Table3[[#This Row],[Rf]]/365</f>
        <v>-7.6651066110780229E-3</v>
      </c>
      <c r="R170" s="17" t="s">
        <v>34</v>
      </c>
      <c r="S170" s="5">
        <v>0.38079468260844135</v>
      </c>
      <c r="T170" s="5">
        <v>4.1837421179733381E-2</v>
      </c>
      <c r="U170" s="5">
        <v>9.1017723337332157</v>
      </c>
      <c r="V170" s="5">
        <v>7.915208425448911E-19</v>
      </c>
      <c r="W170" s="5">
        <v>0.29866212351673455</v>
      </c>
      <c r="X170" s="5">
        <v>0.46292724170014815</v>
      </c>
      <c r="Y170" s="5">
        <v>0.29866212351673455</v>
      </c>
      <c r="Z170" s="20">
        <v>0.46292724170014815</v>
      </c>
    </row>
    <row r="171" spans="1:26" ht="15.75" thickBot="1" x14ac:dyDescent="0.3">
      <c r="A171" s="1">
        <v>44447</v>
      </c>
      <c r="B171" s="8">
        <f>Table3[[#This Row],[Rm]]-Table3[[#This Row],[Rf]]/365</f>
        <v>-6.2342185451625415E-3</v>
      </c>
      <c r="C171" s="8">
        <f>Table3[[#This Row],[SSI]]-Table3[[#This Row],[Rf]]/365</f>
        <v>6.9357878520030669E-2</v>
      </c>
      <c r="D171" s="8">
        <f>Table3[[#This Row],[HPG]]-Table3[[#This Row],[Rf]]/365</f>
        <v>1.1777908567723108E-2</v>
      </c>
      <c r="E171" s="8">
        <f>Table3[[#This Row],[VHM]]-Table3[[#This Row],[Rf]]/365</f>
        <v>-1.5567359864013778E-2</v>
      </c>
      <c r="F171" s="8">
        <f>Table3[[#This Row],[VNM]]-Table3[[#This Row],[Rf]]/365</f>
        <v>-1.0485147922982796E-2</v>
      </c>
      <c r="G171" s="8">
        <f>Table3[[#This Row],[FPT]]-Table3[[#This Row],[Rf]]/365</f>
        <v>-4.3344858252142701E-3</v>
      </c>
      <c r="H171" s="8">
        <f>Table3[[#This Row],[TCB]]-Table3[[#This Row],[Rf]]/365</f>
        <v>-1.7176249831008843E-2</v>
      </c>
      <c r="I171" s="8">
        <f>Table3[[#This Row],[BVH]]-Table3[[#This Row],[Rf]]/365</f>
        <v>-1.994791186306321E-2</v>
      </c>
      <c r="J171" s="8">
        <f>Table3[[#This Row],[POW]]-Table3[[#This Row],[Rf]]/365</f>
        <v>-1.2504543738987082E-2</v>
      </c>
      <c r="K171" s="8">
        <f>Table3[[#This Row],[NVL]]-Table3[[#This Row],[Rf]]/365</f>
        <v>-7.6899987451636556E-3</v>
      </c>
      <c r="L171" s="8">
        <f>Table3[[#This Row],[VIC]]-Table3[[#This Row],[Rf]]/365</f>
        <v>-2.0290702758691118E-2</v>
      </c>
    </row>
    <row r="172" spans="1:26" x14ac:dyDescent="0.25">
      <c r="A172" s="1">
        <v>44446</v>
      </c>
      <c r="B172" s="8">
        <f>Table3[[#This Row],[Rm]]-Table3[[#This Row],[Rf]]/365</f>
        <v>-3.3918846404800236E-3</v>
      </c>
      <c r="C172" s="8">
        <f>Table3[[#This Row],[SSI]]-Table3[[#This Row],[Rf]]/365</f>
        <v>6.6096255707762301E-3</v>
      </c>
      <c r="D172" s="8">
        <f>Table3[[#This Row],[HPG]]-Table3[[#This Row],[Rf]]/365</f>
        <v>-9.8226660958904109E-3</v>
      </c>
      <c r="E172" s="8">
        <f>Table3[[#This Row],[VHM]]-Table3[[#This Row],[Rf]]/365</f>
        <v>1.1013069605216655E-2</v>
      </c>
      <c r="F172" s="8">
        <f>Table3[[#This Row],[VNM]]-Table3[[#This Row],[Rf]]/365</f>
        <v>-5.8169470025747384E-3</v>
      </c>
      <c r="G172" s="8">
        <f>Table3[[#This Row],[FPT]]-Table3[[#This Row],[Rf]]/365</f>
        <v>-1.480941201264489E-2</v>
      </c>
      <c r="H172" s="8">
        <f>Table3[[#This Row],[TCB]]-Table3[[#This Row],[Rf]]/365</f>
        <v>1.4243265339247486E-2</v>
      </c>
      <c r="I172" s="8">
        <f>Table3[[#This Row],[BVH]]-Table3[[#This Row],[Rf]]/365</f>
        <v>-1.9560587195181289E-2</v>
      </c>
      <c r="J172" s="8">
        <f>Table3[[#This Row],[POW]]-Table3[[#This Row],[Rf]]/365</f>
        <v>-2.8282847547503327E-2</v>
      </c>
      <c r="K172" s="8">
        <f>Table3[[#This Row],[NVL]]-Table3[[#This Row],[Rf]]/365</f>
        <v>-5.7041095890410953E-5</v>
      </c>
      <c r="L172" s="8">
        <f>Table3[[#This Row],[VIC]]-Table3[[#This Row],[Rf]]/365</f>
        <v>-1.1635988464311464E-2</v>
      </c>
      <c r="R172" s="10" t="s">
        <v>43</v>
      </c>
      <c r="S172" s="11"/>
      <c r="T172" s="11"/>
      <c r="U172" s="11"/>
      <c r="V172" s="11"/>
      <c r="W172" s="11"/>
      <c r="X172" s="11"/>
      <c r="Y172" s="11"/>
      <c r="Z172" s="12"/>
    </row>
    <row r="173" spans="1:26" ht="15.75" thickBot="1" x14ac:dyDescent="0.3">
      <c r="A173" s="1">
        <v>44445</v>
      </c>
      <c r="B173" s="8">
        <f>Table3[[#This Row],[Rm]]-Table3[[#This Row],[Rf]]/365</f>
        <v>8.7384780238418738E-3</v>
      </c>
      <c r="C173" s="8">
        <f>Table3[[#This Row],[SSI]]-Table3[[#This Row],[Rf]]/365</f>
        <v>-1.9665678753693187E-2</v>
      </c>
      <c r="D173" s="8">
        <f>Table3[[#This Row],[HPG]]-Table3[[#This Row],[Rf]]/365</f>
        <v>4.0592570887626682E-2</v>
      </c>
      <c r="E173" s="8">
        <f>Table3[[#This Row],[VHM]]-Table3[[#This Row],[Rf]]/365</f>
        <v>1.302627653309439E-2</v>
      </c>
      <c r="F173" s="8">
        <f>Table3[[#This Row],[VNM]]-Table3[[#This Row],[Rf]]/365</f>
        <v>2.2123119431529861E-3</v>
      </c>
      <c r="G173" s="8">
        <f>Table3[[#This Row],[FPT]]-Table3[[#This Row],[Rf]]/365</f>
        <v>2.6998441439838698E-2</v>
      </c>
      <c r="H173" s="8">
        <f>Table3[[#This Row],[TCB]]-Table3[[#This Row],[Rf]]/365</f>
        <v>1.339972131937945E-2</v>
      </c>
      <c r="I173" s="8">
        <f>Table3[[#This Row],[BVH]]-Table3[[#This Row],[Rf]]/365</f>
        <v>-7.1000891375650344E-3</v>
      </c>
      <c r="J173" s="8">
        <f>Table3[[#This Row],[POW]]-Table3[[#This Row],[Rf]]/365</f>
        <v>-4.0738998734665124E-3</v>
      </c>
      <c r="K173" s="8">
        <f>Table3[[#This Row],[NVL]]-Table3[[#This Row],[Rf]]/365</f>
        <v>8.9727422119285807E-4</v>
      </c>
      <c r="L173" s="8">
        <f>Table3[[#This Row],[VIC]]-Table3[[#This Row],[Rf]]/365</f>
        <v>9.5064576885563312E-3</v>
      </c>
      <c r="R173" s="13"/>
      <c r="S173" s="14"/>
      <c r="T173" s="14"/>
      <c r="U173" s="14"/>
      <c r="V173" s="14"/>
      <c r="W173" s="14"/>
      <c r="X173" s="14"/>
      <c r="Y173" s="14"/>
      <c r="Z173" s="15"/>
    </row>
    <row r="174" spans="1:26" x14ac:dyDescent="0.25">
      <c r="A174" s="1">
        <v>44440</v>
      </c>
      <c r="B174" s="8">
        <f>Table3[[#This Row],[Rm]]-Table3[[#This Row],[Rf]]/365</f>
        <v>2.3316253731713835E-3</v>
      </c>
      <c r="C174" s="8">
        <f>Table3[[#This Row],[SSI]]-Table3[[#This Row],[Rf]]/365</f>
        <v>-9.765450192844926E-3</v>
      </c>
      <c r="D174" s="8">
        <f>Table3[[#This Row],[HPG]]-Table3[[#This Row],[Rf]]/365</f>
        <v>-2.0851098946900442E-3</v>
      </c>
      <c r="E174" s="8">
        <f>Table3[[#This Row],[VHM]]-Table3[[#This Row],[Rf]]/365</f>
        <v>5.582385415593717E-3</v>
      </c>
      <c r="F174" s="8">
        <f>Table3[[#This Row],[VNM]]-Table3[[#This Row],[Rf]]/365</f>
        <v>7.9524409893105674E-3</v>
      </c>
      <c r="G174" s="8">
        <f>Table3[[#This Row],[FPT]]-Table3[[#This Row],[Rf]]/365</f>
        <v>-5.6712328767123289E-5</v>
      </c>
      <c r="H174" s="8">
        <f>Table3[[#This Row],[TCB]]-Table3[[#This Row],[Rf]]/365</f>
        <v>-4.180423668973309E-3</v>
      </c>
      <c r="I174" s="8">
        <f>Table3[[#This Row],[BVH]]-Table3[[#This Row],[Rf]]/365</f>
        <v>-3.5654842585917728E-3</v>
      </c>
      <c r="J174" s="8">
        <f>Table3[[#This Row],[POW]]-Table3[[#This Row],[Rf]]/365</f>
        <v>5.0576199063638028E-2</v>
      </c>
      <c r="K174" s="8">
        <f>Table3[[#This Row],[NVL]]-Table3[[#This Row],[Rf]]/365</f>
        <v>2.8168508896237055E-3</v>
      </c>
      <c r="L174" s="8">
        <f>Table3[[#This Row],[VIC]]-Table3[[#This Row],[Rf]]/365</f>
        <v>-5.6712328767123289E-5</v>
      </c>
      <c r="R174" s="16" t="s">
        <v>11</v>
      </c>
      <c r="S174" s="4"/>
      <c r="T174" s="14"/>
      <c r="U174" s="14"/>
      <c r="V174" s="14"/>
      <c r="W174" s="14"/>
      <c r="X174" s="14"/>
      <c r="Y174" s="14"/>
      <c r="Z174" s="15"/>
    </row>
    <row r="175" spans="1:26" x14ac:dyDescent="0.25">
      <c r="A175" s="1">
        <v>44439</v>
      </c>
      <c r="B175" s="8">
        <f>Table3[[#This Row],[Rm]]-Table3[[#This Row],[Rf]]/365</f>
        <v>2.4498685400181101E-3</v>
      </c>
      <c r="C175" s="8">
        <f>Table3[[#This Row],[SSI]]-Table3[[#This Row],[Rf]]/365</f>
        <v>-9.672781875658551E-3</v>
      </c>
      <c r="D175" s="8">
        <f>Table3[[#This Row],[HPG]]-Table3[[#This Row],[Rf]]/365</f>
        <v>1.2262931281820483E-2</v>
      </c>
      <c r="E175" s="8">
        <f>Table3[[#This Row],[VHM]]-Table3[[#This Row],[Rf]]/365</f>
        <v>-4.7346657354843981E-3</v>
      </c>
      <c r="F175" s="8">
        <f>Table3[[#This Row],[VNM]]-Table3[[#This Row],[Rf]]/365</f>
        <v>-5.7397260273972614E-5</v>
      </c>
      <c r="G175" s="8">
        <f>Table3[[#This Row],[FPT]]-Table3[[#This Row],[Rf]]/365</f>
        <v>2.1118001366891509E-3</v>
      </c>
      <c r="H175" s="8">
        <f>Table3[[#This Row],[TCB]]-Table3[[#This Row],[Rf]]/365</f>
        <v>-1.4285039536696737E-2</v>
      </c>
      <c r="I175" s="8">
        <f>Table3[[#This Row],[BVH]]-Table3[[#This Row],[Rf]]/365</f>
        <v>3.6306239103362503E-2</v>
      </c>
      <c r="J175" s="8">
        <f>Table3[[#This Row],[POW]]-Table3[[#This Row],[Rf]]/365</f>
        <v>-8.4255980970941481E-3</v>
      </c>
      <c r="K175" s="8">
        <f>Table3[[#This Row],[NVL]]-Table3[[#This Row],[Rf]]/365</f>
        <v>3.7887565858799673E-3</v>
      </c>
      <c r="L175" s="8">
        <f>Table3[[#This Row],[VIC]]-Table3[[#This Row],[Rf]]/365</f>
        <v>-5.7397260273972614E-5</v>
      </c>
      <c r="R175" s="13" t="s">
        <v>12</v>
      </c>
      <c r="S175" s="14">
        <v>0.62389761590501147</v>
      </c>
      <c r="T175" s="14"/>
      <c r="U175" s="14"/>
      <c r="V175" s="14"/>
      <c r="W175" s="14"/>
      <c r="X175" s="14"/>
      <c r="Y175" s="14"/>
      <c r="Z175" s="15"/>
    </row>
    <row r="176" spans="1:26" x14ac:dyDescent="0.25">
      <c r="A176" s="1">
        <v>44438</v>
      </c>
      <c r="B176" s="8">
        <f>Table3[[#This Row],[Rm]]-Table3[[#This Row],[Rf]]/365</f>
        <v>1.1319858014929586E-2</v>
      </c>
      <c r="C176" s="8">
        <f>Table3[[#This Row],[SSI]]-Table3[[#This Row],[Rf]]/365</f>
        <v>1.9550911630405687E-2</v>
      </c>
      <c r="D176" s="8">
        <f>Table3[[#This Row],[HPG]]-Table3[[#This Row],[Rf]]/365</f>
        <v>2.3052312190629677E-2</v>
      </c>
      <c r="E176" s="8">
        <f>Table3[[#This Row],[VHM]]-Table3[[#This Row],[Rf]]/365</f>
        <v>-5.6931506849315069E-5</v>
      </c>
      <c r="F176" s="8">
        <f>Table3[[#This Row],[VNM]]-Table3[[#This Row],[Rf]]/365</f>
        <v>4.5407696425760818E-3</v>
      </c>
      <c r="G176" s="8">
        <f>Table3[[#This Row],[FPT]]-Table3[[#This Row],[Rf]]/365</f>
        <v>2.1169815366289457E-3</v>
      </c>
      <c r="H176" s="8">
        <f>Table3[[#This Row],[TCB]]-Table3[[#This Row],[Rf]]/365</f>
        <v>2.3876471198665771E-2</v>
      </c>
      <c r="I176" s="8">
        <f>Table3[[#This Row],[BVH]]-Table3[[#This Row],[Rf]]/365</f>
        <v>2.9905615309630009E-2</v>
      </c>
      <c r="J176" s="8">
        <f>Table3[[#This Row],[POW]]-Table3[[#This Row],[Rf]]/365</f>
        <v>4.1447491654196394E-3</v>
      </c>
      <c r="K176" s="8">
        <f>Table3[[#This Row],[NVL]]-Table3[[#This Row],[Rf]]/365</f>
        <v>1.869850766753723E-3</v>
      </c>
      <c r="L176" s="8">
        <f>Table3[[#This Row],[VIC]]-Table3[[#This Row],[Rf]]/365</f>
        <v>-7.4408977515750532E-3</v>
      </c>
      <c r="R176" s="13" t="s">
        <v>13</v>
      </c>
      <c r="S176" s="14">
        <v>0.38924823513195728</v>
      </c>
      <c r="T176" s="14"/>
      <c r="U176" s="14"/>
      <c r="V176" s="14"/>
      <c r="W176" s="14"/>
      <c r="X176" s="14"/>
      <c r="Y176" s="14"/>
      <c r="Z176" s="15"/>
    </row>
    <row r="177" spans="1:26" x14ac:dyDescent="0.25">
      <c r="A177" s="1">
        <v>44435</v>
      </c>
      <c r="B177" s="8">
        <f>Table3[[#This Row],[Rm]]-Table3[[#This Row],[Rf]]/365</f>
        <v>9.2267472592633716E-3</v>
      </c>
      <c r="C177" s="8">
        <f>Table3[[#This Row],[SSI]]-Table3[[#This Row],[Rf]]/365</f>
        <v>1.5790995672934995E-3</v>
      </c>
      <c r="D177" s="8">
        <f>Table3[[#This Row],[HPG]]-Table3[[#This Row],[Rf]]/365</f>
        <v>-2.1539977025358263E-3</v>
      </c>
      <c r="E177" s="8">
        <f>Table3[[#This Row],[VHM]]-Table3[[#This Row],[Rf]]/365</f>
        <v>2.7566972679842401E-3</v>
      </c>
      <c r="F177" s="8">
        <f>Table3[[#This Row],[VNM]]-Table3[[#This Row],[Rf]]/365</f>
        <v>-5.756164383561644E-5</v>
      </c>
      <c r="G177" s="8">
        <f>Table3[[#This Row],[FPT]]-Table3[[#This Row],[Rf]]/365</f>
        <v>6.5069897784838585E-3</v>
      </c>
      <c r="H177" s="8">
        <f>Table3[[#This Row],[TCB]]-Table3[[#This Row],[Rf]]/365</f>
        <v>-5.2335450806886182E-3</v>
      </c>
      <c r="I177" s="8">
        <f>Table3[[#This Row],[BVH]]-Table3[[#This Row],[Rf]]/365</f>
        <v>1.5151563831449517E-2</v>
      </c>
      <c r="J177" s="8">
        <f>Table3[[#This Row],[POW]]-Table3[[#This Row],[Rf]]/365</f>
        <v>4.8400588135900119E-2</v>
      </c>
      <c r="K177" s="8">
        <f>Table3[[#This Row],[NVL]]-Table3[[#This Row],[Rf]]/365</f>
        <v>9.0675851045567775E-4</v>
      </c>
      <c r="L177" s="8">
        <f>Table3[[#This Row],[VIC]]-Table3[[#This Row],[Rf]]/365</f>
        <v>1.8202373909333019E-2</v>
      </c>
      <c r="R177" s="13" t="s">
        <v>14</v>
      </c>
      <c r="S177" s="14">
        <v>0.38843281221491044</v>
      </c>
      <c r="T177" s="14"/>
      <c r="U177" s="14"/>
      <c r="V177" s="14"/>
      <c r="W177" s="14"/>
      <c r="X177" s="14"/>
      <c r="Y177" s="14"/>
      <c r="Z177" s="15"/>
    </row>
    <row r="178" spans="1:26" x14ac:dyDescent="0.25">
      <c r="A178" s="1">
        <v>44434</v>
      </c>
      <c r="B178" s="8">
        <f>Table3[[#This Row],[Rm]]-Table3[[#This Row],[Rf]]/365</f>
        <v>-6.4944216893495742E-3</v>
      </c>
      <c r="C178" s="8">
        <f>Table3[[#This Row],[SSI]]-Table3[[#This Row],[Rf]]/365</f>
        <v>-1.4573224922668966E-2</v>
      </c>
      <c r="D178" s="8">
        <f>Table3[[#This Row],[HPG]]-Table3[[#This Row],[Rf]]/365</f>
        <v>-1.4519905807766331E-2</v>
      </c>
      <c r="E178" s="8">
        <f>Table3[[#This Row],[VHM]]-Table3[[#This Row],[Rf]]/365</f>
        <v>-3.7954136474202642E-3</v>
      </c>
      <c r="F178" s="8">
        <f>Table3[[#This Row],[VNM]]-Table3[[#This Row],[Rf]]/365</f>
        <v>1.0936520957800491E-3</v>
      </c>
      <c r="G178" s="8">
        <f>Table3[[#This Row],[FPT]]-Table3[[#This Row],[Rf]]/365</f>
        <v>-5.4977922995513287E-3</v>
      </c>
      <c r="H178" s="8">
        <f>Table3[[#This Row],[TCB]]-Table3[[#This Row],[Rf]]/365</f>
        <v>-1.7351093855822966E-2</v>
      </c>
      <c r="I178" s="8">
        <f>Table3[[#This Row],[BVH]]-Table3[[#This Row],[Rf]]/365</f>
        <v>-1.9546290972419864E-3</v>
      </c>
      <c r="J178" s="8">
        <f>Table3[[#This Row],[POW]]-Table3[[#This Row],[Rf]]/365</f>
        <v>8.8317929984778644E-3</v>
      </c>
      <c r="K178" s="8">
        <f>Table3[[#This Row],[NVL]]-Table3[[#This Row],[Rf]]/365</f>
        <v>-1.7118707264818685E-2</v>
      </c>
      <c r="L178" s="8">
        <f>Table3[[#This Row],[VIC]]-Table3[[#This Row],[Rf]]/365</f>
        <v>-1.5913332676880304E-2</v>
      </c>
      <c r="R178" s="13" t="s">
        <v>15</v>
      </c>
      <c r="S178" s="14">
        <v>1.4130092645160412E-2</v>
      </c>
      <c r="T178" s="14"/>
      <c r="U178" s="14"/>
      <c r="V178" s="14"/>
      <c r="W178" s="14"/>
      <c r="X178" s="14"/>
      <c r="Y178" s="14"/>
      <c r="Z178" s="15"/>
    </row>
    <row r="179" spans="1:26" ht="15.75" thickBot="1" x14ac:dyDescent="0.3">
      <c r="A179" s="1">
        <v>44433</v>
      </c>
      <c r="B179" s="8">
        <f>Table3[[#This Row],[Rm]]-Table3[[#This Row],[Rf]]/365</f>
        <v>8.2666026460630222E-3</v>
      </c>
      <c r="C179" s="8">
        <f>Table3[[#This Row],[SSI]]-Table3[[#This Row],[Rf]]/365</f>
        <v>1.3015046109768232E-2</v>
      </c>
      <c r="D179" s="8">
        <f>Table3[[#This Row],[HPG]]-Table3[[#This Row],[Rf]]/365</f>
        <v>1.3555716129957684E-2</v>
      </c>
      <c r="E179" s="8">
        <f>Table3[[#This Row],[VHM]]-Table3[[#This Row],[Rf]]/365</f>
        <v>-2.8527486626919486E-3</v>
      </c>
      <c r="F179" s="8">
        <f>Table3[[#This Row],[VNM]]-Table3[[#This Row],[Rf]]/365</f>
        <v>6.8956419943174488E-3</v>
      </c>
      <c r="G179" s="8">
        <f>Table3[[#This Row],[FPT]]-Table3[[#This Row],[Rf]]/365</f>
        <v>-5.6849315068493157E-5</v>
      </c>
      <c r="H179" s="8">
        <f>Table3[[#This Row],[TCB]]-Table3[[#This Row],[Rf]]/365</f>
        <v>3.0043751747274249E-3</v>
      </c>
      <c r="I179" s="8">
        <f>Table3[[#This Row],[BVH]]-Table3[[#This Row],[Rf]]/365</f>
        <v>1.8442913693420607E-3</v>
      </c>
      <c r="J179" s="8">
        <f>Table3[[#This Row],[POW]]-Table3[[#This Row],[Rf]]/365</f>
        <v>6.629386158540547E-2</v>
      </c>
      <c r="K179" s="8">
        <f>Table3[[#This Row],[NVL]]-Table3[[#This Row],[Rf]]/365</f>
        <v>-5.6849315068493157E-5</v>
      </c>
      <c r="L179" s="8">
        <f>Table3[[#This Row],[VIC]]-Table3[[#This Row],[Rf]]/365</f>
        <v>-8.4425935498693323E-3</v>
      </c>
      <c r="R179" s="17" t="s">
        <v>16</v>
      </c>
      <c r="S179" s="5">
        <v>751</v>
      </c>
      <c r="T179" s="14"/>
      <c r="U179" s="14"/>
      <c r="V179" s="14"/>
      <c r="W179" s="14"/>
      <c r="X179" s="14"/>
      <c r="Y179" s="14"/>
      <c r="Z179" s="15"/>
    </row>
    <row r="180" spans="1:26" x14ac:dyDescent="0.25">
      <c r="A180" s="1">
        <v>44432</v>
      </c>
      <c r="B180" s="8">
        <f>Table3[[#This Row],[Rm]]-Table3[[#This Row],[Rf]]/365</f>
        <v>-1.4940240872967877E-4</v>
      </c>
      <c r="C180" s="8">
        <f>Table3[[#This Row],[SSI]]-Table3[[#This Row],[Rf]]/365</f>
        <v>-3.4757329156043577E-2</v>
      </c>
      <c r="D180" s="8">
        <f>Table3[[#This Row],[HPG]]-Table3[[#This Row],[Rf]]/365</f>
        <v>5.2061441961067049E-3</v>
      </c>
      <c r="E180" s="8">
        <f>Table3[[#This Row],[VHM]]-Table3[[#This Row],[Rf]]/365</f>
        <v>8.7582212226537529E-4</v>
      </c>
      <c r="F180" s="8">
        <f>Table3[[#This Row],[VNM]]-Table3[[#This Row],[Rf]]/365</f>
        <v>3.4313583943930705E-3</v>
      </c>
      <c r="G180" s="8">
        <f>Table3[[#This Row],[FPT]]-Table3[[#This Row],[Rf]]/365</f>
        <v>9.8330961914797534E-3</v>
      </c>
      <c r="H180" s="8">
        <f>Table3[[#This Row],[TCB]]-Table3[[#This Row],[Rf]]/365</f>
        <v>5.0711914295749911E-3</v>
      </c>
      <c r="I180" s="8">
        <f>Table3[[#This Row],[BVH]]-Table3[[#This Row],[Rf]]/365</f>
        <v>1.1481447839831408E-2</v>
      </c>
      <c r="J180" s="8">
        <f>Table3[[#This Row],[POW]]-Table3[[#This Row],[Rf]]/365</f>
        <v>-5.7013698630136982E-5</v>
      </c>
      <c r="K180" s="8">
        <f>Table3[[#This Row],[NVL]]-Table3[[#This Row],[Rf]]/365</f>
        <v>5.6627193804928855E-3</v>
      </c>
      <c r="L180" s="8">
        <f>Table3[[#This Row],[VIC]]-Table3[[#This Row],[Rf]]/365</f>
        <v>-8.3730220146384527E-3</v>
      </c>
      <c r="R180" s="13"/>
      <c r="S180" s="14"/>
      <c r="T180" s="14"/>
      <c r="U180" s="14"/>
      <c r="V180" s="14"/>
      <c r="W180" s="14"/>
      <c r="X180" s="14"/>
      <c r="Y180" s="14"/>
      <c r="Z180" s="15"/>
    </row>
    <row r="181" spans="1:26" ht="15.75" thickBot="1" x14ac:dyDescent="0.3">
      <c r="A181" s="1">
        <v>44431</v>
      </c>
      <c r="B181" s="8">
        <f>Table3[[#This Row],[Rm]]-Table3[[#This Row],[Rf]]/365</f>
        <v>-2.3052132396220195E-2</v>
      </c>
      <c r="C181" s="8">
        <f>Table3[[#This Row],[SSI]]-Table3[[#This Row],[Rf]]/365</f>
        <v>1.4342684931506963E-2</v>
      </c>
      <c r="D181" s="8">
        <f>Table3[[#This Row],[HPG]]-Table3[[#This Row],[Rf]]/365</f>
        <v>-3.0669559966452334E-2</v>
      </c>
      <c r="E181" s="8">
        <f>Table3[[#This Row],[VHM]]-Table3[[#This Row],[Rf]]/365</f>
        <v>-8.3829394903248734E-3</v>
      </c>
      <c r="F181" s="8">
        <f>Table3[[#This Row],[VNM]]-Table3[[#This Row],[Rf]]/365</f>
        <v>-2.0558454020657049E-2</v>
      </c>
      <c r="G181" s="8">
        <f>Table3[[#This Row],[FPT]]-Table3[[#This Row],[Rf]]/365</f>
        <v>-1.9453866792631083E-2</v>
      </c>
      <c r="H181" s="8">
        <f>Table3[[#This Row],[TCB]]-Table3[[#This Row],[Rf]]/365</f>
        <v>-3.4710780415027807E-2</v>
      </c>
      <c r="I181" s="8">
        <f>Table3[[#This Row],[BVH]]-Table3[[#This Row],[Rf]]/365</f>
        <v>-2.6274543532912593E-2</v>
      </c>
      <c r="J181" s="8">
        <f>Table3[[#This Row],[POW]]-Table3[[#This Row],[Rf]]/365</f>
        <v>-3.2167406811612433E-2</v>
      </c>
      <c r="K181" s="8">
        <f>Table3[[#This Row],[NVL]]-Table3[[#This Row],[Rf]]/365</f>
        <v>1.1514526783001643E-2</v>
      </c>
      <c r="L181" s="8">
        <f>Table3[[#This Row],[VIC]]-Table3[[#This Row],[Rf]]/365</f>
        <v>-1.5410436869926108E-2</v>
      </c>
      <c r="R181" s="13" t="s">
        <v>17</v>
      </c>
      <c r="S181" s="14"/>
      <c r="T181" s="14"/>
      <c r="U181" s="14"/>
      <c r="V181" s="14"/>
      <c r="W181" s="14"/>
      <c r="X181" s="14"/>
      <c r="Y181" s="14"/>
      <c r="Z181" s="15"/>
    </row>
    <row r="182" spans="1:26" x14ac:dyDescent="0.25">
      <c r="A182" s="1">
        <v>44428</v>
      </c>
      <c r="B182" s="8">
        <f>Table3[[#This Row],[Rm]]-Table3[[#This Row],[Rf]]/365</f>
        <v>-3.3093016167641591E-2</v>
      </c>
      <c r="C182" s="8">
        <f>Table3[[#This Row],[SSI]]-Table3[[#This Row],[Rf]]/365</f>
        <v>-3.246477594983711E-3</v>
      </c>
      <c r="D182" s="8">
        <f>Table3[[#This Row],[HPG]]-Table3[[#This Row],[Rf]]/365</f>
        <v>-3.7384779234060882E-2</v>
      </c>
      <c r="E182" s="8">
        <f>Table3[[#This Row],[VHM]]-Table3[[#This Row],[Rf]]/365</f>
        <v>-2.6182811057632864E-2</v>
      </c>
      <c r="F182" s="8">
        <f>Table3[[#This Row],[VNM]]-Table3[[#This Row],[Rf]]/365</f>
        <v>-2.7742177733279E-2</v>
      </c>
      <c r="G182" s="8">
        <f>Table3[[#This Row],[FPT]]-Table3[[#This Row],[Rf]]/365</f>
        <v>-1.8046102920924838E-2</v>
      </c>
      <c r="H182" s="8">
        <f>Table3[[#This Row],[TCB]]-Table3[[#This Row],[Rf]]/365</f>
        <v>-4.7226496252261572E-2</v>
      </c>
      <c r="I182" s="8">
        <f>Table3[[#This Row],[BVH]]-Table3[[#This Row],[Rf]]/365</f>
        <v>-2.9147594022415867E-2</v>
      </c>
      <c r="J182" s="8">
        <f>Table3[[#This Row],[POW]]-Table3[[#This Row],[Rf]]/365</f>
        <v>-3.9704262024017813E-2</v>
      </c>
      <c r="K182" s="8">
        <f>Table3[[#This Row],[NVL]]-Table3[[#This Row],[Rf]]/365</f>
        <v>-1.1496151089752894E-2</v>
      </c>
      <c r="L182" s="8">
        <f>Table3[[#This Row],[VIC]]-Table3[[#This Row],[Rf]]/365</f>
        <v>-6.0633608008429929E-2</v>
      </c>
      <c r="R182" s="18"/>
      <c r="S182" s="6" t="s">
        <v>18</v>
      </c>
      <c r="T182" s="6" t="s">
        <v>19</v>
      </c>
      <c r="U182" s="6" t="s">
        <v>20</v>
      </c>
      <c r="V182" s="6" t="s">
        <v>21</v>
      </c>
      <c r="W182" s="6" t="s">
        <v>22</v>
      </c>
      <c r="X182" s="14"/>
      <c r="Y182" s="14"/>
      <c r="Z182" s="15"/>
    </row>
    <row r="183" spans="1:26" x14ac:dyDescent="0.25">
      <c r="A183" s="1">
        <v>44427</v>
      </c>
      <c r="B183" s="8">
        <f>Table3[[#This Row],[Rm]]-Table3[[#This Row],[Rf]]/365</f>
        <v>1.01629863359953E-2</v>
      </c>
      <c r="C183" s="8">
        <f>Table3[[#This Row],[SSI]]-Table3[[#This Row],[Rf]]/365</f>
        <v>4.1470348791698919E-2</v>
      </c>
      <c r="D183" s="8">
        <f>Table3[[#This Row],[HPG]]-Table3[[#This Row],[Rf]]/365</f>
        <v>9.8627445096760163E-3</v>
      </c>
      <c r="E183" s="8">
        <f>Table3[[#This Row],[VHM]]-Table3[[#This Row],[Rf]]/365</f>
        <v>9.0330186799500879E-3</v>
      </c>
      <c r="F183" s="8">
        <f>Table3[[#This Row],[VNM]]-Table3[[#This Row],[Rf]]/365</f>
        <v>3.2754429223745499E-3</v>
      </c>
      <c r="G183" s="8">
        <f>Table3[[#This Row],[FPT]]-Table3[[#This Row],[Rf]]/365</f>
        <v>5.2612585252113089E-3</v>
      </c>
      <c r="H183" s="8">
        <f>Table3[[#This Row],[TCB]]-Table3[[#This Row],[Rf]]/365</f>
        <v>3.7299883769198838E-3</v>
      </c>
      <c r="I183" s="8">
        <f>Table3[[#This Row],[BVH]]-Table3[[#This Row],[Rf]]/365</f>
        <v>5.4265702837394542E-3</v>
      </c>
      <c r="J183" s="8">
        <f>Table3[[#This Row],[POW]]-Table3[[#This Row],[Rf]]/365</f>
        <v>-4.4438553232396538E-3</v>
      </c>
      <c r="K183" s="8">
        <f>Table3[[#This Row],[NVL]]-Table3[[#This Row],[Rf]]/365</f>
        <v>1.8388711530788703E-2</v>
      </c>
      <c r="L183" s="8">
        <f>Table3[[#This Row],[VIC]]-Table3[[#This Row],[Rf]]/365</f>
        <v>6.2250587627856215E-2</v>
      </c>
      <c r="R183" s="13" t="s">
        <v>23</v>
      </c>
      <c r="S183" s="14">
        <v>1</v>
      </c>
      <c r="T183" s="14">
        <v>9.5308965993821354E-2</v>
      </c>
      <c r="U183" s="14">
        <v>9.5308965993821354E-2</v>
      </c>
      <c r="V183" s="14">
        <v>477.35748774598591</v>
      </c>
      <c r="W183" s="14">
        <v>2.9845564233815413E-82</v>
      </c>
      <c r="X183" s="14"/>
      <c r="Y183" s="14"/>
      <c r="Z183" s="15"/>
    </row>
    <row r="184" spans="1:26" x14ac:dyDescent="0.25">
      <c r="A184" s="1">
        <v>44426</v>
      </c>
      <c r="B184" s="8">
        <f>Table3[[#This Row],[Rm]]-Table3[[#This Row],[Rf]]/365</f>
        <v>-1.6352438431335055E-3</v>
      </c>
      <c r="C184" s="8">
        <f>Table3[[#This Row],[SSI]]-Table3[[#This Row],[Rf]]/365</f>
        <v>-1.8002480278889017E-2</v>
      </c>
      <c r="D184" s="8">
        <f>Table3[[#This Row],[HPG]]-Table3[[#This Row],[Rf]]/365</f>
        <v>-5.7945205479452059E-5</v>
      </c>
      <c r="E184" s="8">
        <f>Table3[[#This Row],[VHM]]-Table3[[#This Row],[Rf]]/365</f>
        <v>-9.0669542144883632E-3</v>
      </c>
      <c r="F184" s="8">
        <f>Table3[[#This Row],[VNM]]-Table3[[#This Row],[Rf]]/365</f>
        <v>7.7808005951925012E-3</v>
      </c>
      <c r="G184" s="8">
        <f>Table3[[#This Row],[FPT]]-Table3[[#This Row],[Rf]]/365</f>
        <v>2.074250956567456E-3</v>
      </c>
      <c r="H184" s="8">
        <f>Table3[[#This Row],[TCB]]-Table3[[#This Row],[Rf]]/365</f>
        <v>-9.438808244879077E-3</v>
      </c>
      <c r="I184" s="8">
        <f>Table3[[#This Row],[BVH]]-Table3[[#This Row],[Rf]]/365</f>
        <v>2.0464442854222005E-2</v>
      </c>
      <c r="J184" s="8">
        <f>Table3[[#This Row],[POW]]-Table3[[#This Row],[Rf]]/365</f>
        <v>4.3473411381329315E-3</v>
      </c>
      <c r="K184" s="8">
        <f>Table3[[#This Row],[NVL]]-Table3[[#This Row],[Rf]]/365</f>
        <v>-1.9959297016034381E-3</v>
      </c>
      <c r="L184" s="8">
        <f>Table3[[#This Row],[VIC]]-Table3[[#This Row],[Rf]]/365</f>
        <v>-1.0169168663517874E-2</v>
      </c>
      <c r="R184" s="13" t="s">
        <v>24</v>
      </c>
      <c r="S184" s="14">
        <v>749</v>
      </c>
      <c r="T184" s="14">
        <v>0.14954497910245146</v>
      </c>
      <c r="U184" s="14">
        <v>1.9965951816081637E-4</v>
      </c>
      <c r="V184" s="14"/>
      <c r="W184" s="14"/>
      <c r="X184" s="14"/>
      <c r="Y184" s="14"/>
      <c r="Z184" s="15"/>
    </row>
    <row r="185" spans="1:26" ht="15.75" thickBot="1" x14ac:dyDescent="0.3">
      <c r="A185" s="1">
        <v>44425</v>
      </c>
      <c r="B185" s="8">
        <f>Table3[[#This Row],[Rm]]-Table3[[#This Row],[Rf]]/365</f>
        <v>-5.7977358819058557E-3</v>
      </c>
      <c r="C185" s="8">
        <f>Table3[[#This Row],[SSI]]-Table3[[#This Row],[Rf]]/365</f>
        <v>-1.2939680541768639E-2</v>
      </c>
      <c r="D185" s="8">
        <f>Table3[[#This Row],[HPG]]-Table3[[#This Row],[Rf]]/365</f>
        <v>1.9154091693560676E-2</v>
      </c>
      <c r="E185" s="8">
        <f>Table3[[#This Row],[VHM]]-Table3[[#This Row],[Rf]]/365</f>
        <v>-4.3160681152574425E-2</v>
      </c>
      <c r="F185" s="8">
        <f>Table3[[#This Row],[VNM]]-Table3[[#This Row],[Rf]]/365</f>
        <v>-2.2918697482206775E-3</v>
      </c>
      <c r="G185" s="8">
        <f>Table3[[#This Row],[FPT]]-Table3[[#This Row],[Rf]]/365</f>
        <v>-8.513892496162646E-3</v>
      </c>
      <c r="H185" s="8">
        <f>Table3[[#This Row],[TCB]]-Table3[[#This Row],[Rf]]/365</f>
        <v>-1.3020195839675291E-2</v>
      </c>
      <c r="I185" s="8">
        <f>Table3[[#This Row],[BVH]]-Table3[[#This Row],[Rf]]/365</f>
        <v>-1.1127343577819346E-2</v>
      </c>
      <c r="J185" s="8">
        <f>Table3[[#This Row],[POW]]-Table3[[#This Row],[Rf]]/365</f>
        <v>-8.7908573308608969E-3</v>
      </c>
      <c r="K185" s="8">
        <f>Table3[[#This Row],[NVL]]-Table3[[#This Row],[Rf]]/365</f>
        <v>-5.8375796975216263E-3</v>
      </c>
      <c r="L185" s="8">
        <f>Table3[[#This Row],[VIC]]-Table3[[#This Row],[Rf]]/365</f>
        <v>5.9326956240944133E-3</v>
      </c>
      <c r="R185" s="17" t="s">
        <v>25</v>
      </c>
      <c r="S185" s="5">
        <v>750</v>
      </c>
      <c r="T185" s="5">
        <v>0.24485394509627281</v>
      </c>
      <c r="U185" s="5"/>
      <c r="V185" s="5"/>
      <c r="W185" s="5"/>
      <c r="X185" s="14"/>
      <c r="Y185" s="14"/>
      <c r="Z185" s="15"/>
    </row>
    <row r="186" spans="1:26" ht="15.75" thickBot="1" x14ac:dyDescent="0.3">
      <c r="A186" s="1">
        <v>44424</v>
      </c>
      <c r="B186" s="8">
        <f>Table3[[#This Row],[Rm]]-Table3[[#This Row],[Rf]]/365</f>
        <v>1.0193024327043058E-2</v>
      </c>
      <c r="C186" s="8">
        <f>Table3[[#This Row],[SSI]]-Table3[[#This Row],[Rf]]/365</f>
        <v>5.2485222196424396E-2</v>
      </c>
      <c r="D186" s="8">
        <f>Table3[[#This Row],[HPG]]-Table3[[#This Row],[Rf]]/365</f>
        <v>1.6386836982077744E-2</v>
      </c>
      <c r="E186" s="8">
        <f>Table3[[#This Row],[VHM]]-Table3[[#This Row],[Rf]]/365</f>
        <v>-3.339048401826495E-2</v>
      </c>
      <c r="F186" s="8">
        <f>Table3[[#This Row],[VNM]]-Table3[[#This Row],[Rf]]/365</f>
        <v>-4.5065388940528587E-3</v>
      </c>
      <c r="G186" s="8">
        <f>Table3[[#This Row],[FPT]]-Table3[[#This Row],[Rf]]/365</f>
        <v>6.3255068525182277E-3</v>
      </c>
      <c r="H186" s="8">
        <f>Table3[[#This Row],[TCB]]-Table3[[#This Row],[Rf]]/365</f>
        <v>3.4425607935758148E-2</v>
      </c>
      <c r="I186" s="8">
        <f>Table3[[#This Row],[BVH]]-Table3[[#This Row],[Rf]]/365</f>
        <v>-3.7336212731667578E-3</v>
      </c>
      <c r="J186" s="8">
        <f>Table3[[#This Row],[POW]]-Table3[[#This Row],[Rf]]/365</f>
        <v>1.3217185598254482E-2</v>
      </c>
      <c r="K186" s="8">
        <f>Table3[[#This Row],[NVL]]-Table3[[#This Row],[Rf]]/365</f>
        <v>2.8414000397061993E-3</v>
      </c>
      <c r="L186" s="8">
        <f>Table3[[#This Row],[VIC]]-Table3[[#This Row],[Rf]]/365</f>
        <v>-2.7622904504859287E-3</v>
      </c>
      <c r="R186" s="13"/>
      <c r="S186" s="14"/>
      <c r="T186" s="14"/>
      <c r="U186" s="14"/>
      <c r="V186" s="14"/>
      <c r="W186" s="14"/>
      <c r="X186" s="14"/>
      <c r="Y186" s="14"/>
      <c r="Z186" s="15"/>
    </row>
    <row r="187" spans="1:26" x14ac:dyDescent="0.25">
      <c r="A187" s="1">
        <v>44421</v>
      </c>
      <c r="B187" s="8">
        <f>Table3[[#This Row],[Rm]]-Table3[[#This Row],[Rf]]/365</f>
        <v>2.8971058688817201E-3</v>
      </c>
      <c r="C187" s="8">
        <f>Table3[[#This Row],[SSI]]-Table3[[#This Row],[Rf]]/365</f>
        <v>2.2471151207236393E-2</v>
      </c>
      <c r="D187" s="8">
        <f>Table3[[#This Row],[HPG]]-Table3[[#This Row],[Rf]]/365</f>
        <v>5.1061111740065661E-3</v>
      </c>
      <c r="E187" s="8">
        <f>Table3[[#This Row],[VHM]]-Table3[[#This Row],[Rf]]/365</f>
        <v>2.5581847558833908E-2</v>
      </c>
      <c r="F187" s="8">
        <f>Table3[[#This Row],[VNM]]-Table3[[#This Row],[Rf]]/365</f>
        <v>-6.6890123363353357E-3</v>
      </c>
      <c r="G187" s="8">
        <f>Table3[[#This Row],[FPT]]-Table3[[#This Row],[Rf]]/365</f>
        <v>1.2733998890089632E-2</v>
      </c>
      <c r="H187" s="8">
        <f>Table3[[#This Row],[TCB]]-Table3[[#This Row],[Rf]]/365</f>
        <v>3.7869757639620656E-3</v>
      </c>
      <c r="I187" s="8">
        <f>Table3[[#This Row],[BVH]]-Table3[[#This Row],[Rf]]/365</f>
        <v>-1.6334042458321991E-2</v>
      </c>
      <c r="J187" s="8">
        <f>Table3[[#This Row],[POW]]-Table3[[#This Row],[Rf]]/365</f>
        <v>-4.464464425804165E-3</v>
      </c>
      <c r="K187" s="8">
        <f>Table3[[#This Row],[NVL]]-Table3[[#This Row],[Rf]]/365</f>
        <v>-1.0244290474428154E-3</v>
      </c>
      <c r="L187" s="8">
        <f>Table3[[#This Row],[VIC]]-Table3[[#This Row],[Rf]]/365</f>
        <v>-1.8593581001936897E-3</v>
      </c>
      <c r="R187" s="18"/>
      <c r="S187" s="6" t="s">
        <v>26</v>
      </c>
      <c r="T187" s="6" t="s">
        <v>15</v>
      </c>
      <c r="U187" s="6" t="s">
        <v>27</v>
      </c>
      <c r="V187" s="6" t="s">
        <v>28</v>
      </c>
      <c r="W187" s="6" t="s">
        <v>29</v>
      </c>
      <c r="X187" s="6" t="s">
        <v>30</v>
      </c>
      <c r="Y187" s="6" t="s">
        <v>31</v>
      </c>
      <c r="Z187" s="19" t="s">
        <v>32</v>
      </c>
    </row>
    <row r="188" spans="1:26" x14ac:dyDescent="0.25">
      <c r="A188" s="1">
        <v>44420</v>
      </c>
      <c r="B188" s="8">
        <f>Table3[[#This Row],[Rm]]-Table3[[#This Row],[Rf]]/365</f>
        <v>-3.5486655690598013E-3</v>
      </c>
      <c r="C188" s="8">
        <f>Table3[[#This Row],[SSI]]-Table3[[#This Row],[Rf]]/365</f>
        <v>-5.7698630136986301E-5</v>
      </c>
      <c r="D188" s="8">
        <f>Table3[[#This Row],[HPG]]-Table3[[#This Row],[Rf]]/365</f>
        <v>-1.1293653686316761E-2</v>
      </c>
      <c r="E188" s="8">
        <f>Table3[[#This Row],[VHM]]-Table3[[#This Row],[Rf]]/365</f>
        <v>8.5629910250354987E-3</v>
      </c>
      <c r="F188" s="8">
        <f>Table3[[#This Row],[VNM]]-Table3[[#This Row],[Rf]]/365</f>
        <v>-4.4581386741414913E-3</v>
      </c>
      <c r="G188" s="8">
        <f>Table3[[#This Row],[FPT]]-Table3[[#This Row],[Rf]]/365</f>
        <v>-2.3991101335651955E-2</v>
      </c>
      <c r="H188" s="8">
        <f>Table3[[#This Row],[TCB]]-Table3[[#This Row],[Rf]]/365</f>
        <v>-5.7938362974410016E-3</v>
      </c>
      <c r="I188" s="8">
        <f>Table3[[#This Row],[BVH]]-Table3[[#This Row],[Rf]]/365</f>
        <v>2.0237504321892502E-2</v>
      </c>
      <c r="J188" s="8">
        <f>Table3[[#This Row],[POW]]-Table3[[#This Row],[Rf]]/365</f>
        <v>-8.7913230842855544E-3</v>
      </c>
      <c r="K188" s="8">
        <f>Table3[[#This Row],[NVL]]-Table3[[#This Row],[Rf]]/365</f>
        <v>-2.9450903529474048E-3</v>
      </c>
      <c r="L188" s="8">
        <f>Table3[[#This Row],[VIC]]-Table3[[#This Row],[Rf]]/365</f>
        <v>8.4320227076396901E-4</v>
      </c>
      <c r="R188" s="13" t="s">
        <v>33</v>
      </c>
      <c r="S188" s="14">
        <v>-5.3394480396786478E-4</v>
      </c>
      <c r="T188" s="14">
        <v>5.1571173890989147E-4</v>
      </c>
      <c r="U188" s="14">
        <v>-1.0353551483945551</v>
      </c>
      <c r="V188" s="14">
        <v>0.30083723840304949</v>
      </c>
      <c r="W188" s="14">
        <v>-1.5463572250953342E-3</v>
      </c>
      <c r="X188" s="14">
        <v>4.7846761715960456E-4</v>
      </c>
      <c r="Y188" s="14">
        <v>-1.5463572250953342E-3</v>
      </c>
      <c r="Z188" s="15">
        <v>4.7846761715960456E-4</v>
      </c>
    </row>
    <row r="189" spans="1:26" ht="15.75" thickBot="1" x14ac:dyDescent="0.3">
      <c r="A189" s="1">
        <v>44419</v>
      </c>
      <c r="B189" s="8">
        <f>Table3[[#This Row],[Rm]]-Table3[[#This Row],[Rf]]/365</f>
        <v>-3.46439188661604E-3</v>
      </c>
      <c r="C189" s="8">
        <f>Table3[[#This Row],[SSI]]-Table3[[#This Row],[Rf]]/365</f>
        <v>-2.8678240948295811E-2</v>
      </c>
      <c r="D189" s="8">
        <f>Table3[[#This Row],[HPG]]-Table3[[#This Row],[Rf]]/365</f>
        <v>-9.1680240696578111E-3</v>
      </c>
      <c r="E189" s="8">
        <f>Table3[[#This Row],[VHM]]-Table3[[#This Row],[Rf]]/365</f>
        <v>-8.6057208757757409E-3</v>
      </c>
      <c r="F189" s="8">
        <f>Table3[[#This Row],[VNM]]-Table3[[#This Row],[Rf]]/365</f>
        <v>1.6719811161165866E-2</v>
      </c>
      <c r="G189" s="8">
        <f>Table3[[#This Row],[FPT]]-Table3[[#This Row],[Rf]]/365</f>
        <v>-1.7441125416701734E-2</v>
      </c>
      <c r="H189" s="8">
        <f>Table3[[#This Row],[TCB]]-Table3[[#This Row],[Rf]]/365</f>
        <v>-5.8712328767123283E-5</v>
      </c>
      <c r="I189" s="8">
        <f>Table3[[#This Row],[BVH]]-Table3[[#This Row],[Rf]]/365</f>
        <v>1.4922561079472539E-2</v>
      </c>
      <c r="J189" s="8">
        <f>Table3[[#This Row],[POW]]-Table3[[#This Row],[Rf]]/365</f>
        <v>1.7719065449010685E-2</v>
      </c>
      <c r="K189" s="8">
        <f>Table3[[#This Row],[NVL]]-Table3[[#This Row],[Rf]]/365</f>
        <v>-6.7508729406217435E-3</v>
      </c>
      <c r="L189" s="8">
        <f>Table3[[#This Row],[VIC]]-Table3[[#This Row],[Rf]]/365</f>
        <v>-1.7757827373014966E-2</v>
      </c>
      <c r="R189" s="17" t="s">
        <v>34</v>
      </c>
      <c r="S189" s="5">
        <v>0.88625288020087201</v>
      </c>
      <c r="T189" s="5">
        <v>4.0563534480851135E-2</v>
      </c>
      <c r="U189" s="5">
        <v>21.848512254750538</v>
      </c>
      <c r="V189" s="5">
        <v>2.9845564233829862E-82</v>
      </c>
      <c r="W189" s="5">
        <v>0.80662113429558524</v>
      </c>
      <c r="X189" s="5">
        <v>0.96588462610615877</v>
      </c>
      <c r="Y189" s="5">
        <v>0.80662113429558524</v>
      </c>
      <c r="Z189" s="20">
        <v>0.96588462610615877</v>
      </c>
    </row>
    <row r="190" spans="1:26" x14ac:dyDescent="0.25">
      <c r="A190" s="1">
        <v>44418</v>
      </c>
      <c r="B190" s="8">
        <f>Table3[[#This Row],[Rm]]-Table3[[#This Row],[Rf]]/365</f>
        <v>1.831626458324094E-3</v>
      </c>
      <c r="C190" s="8">
        <f>Table3[[#This Row],[SSI]]-Table3[[#This Row],[Rf]]/365</f>
        <v>1.6280666682066973E-3</v>
      </c>
      <c r="D190" s="8">
        <f>Table3[[#This Row],[HPG]]-Table3[[#This Row],[Rf]]/365</f>
        <v>-6.0944912764256771E-3</v>
      </c>
      <c r="E190" s="8">
        <f>Table3[[#This Row],[VHM]]-Table3[[#This Row],[Rf]]/365</f>
        <v>-3.4654289981563653E-3</v>
      </c>
      <c r="F190" s="8">
        <f>Table3[[#This Row],[VNM]]-Table3[[#This Row],[Rf]]/365</f>
        <v>1.9325990565595568E-2</v>
      </c>
      <c r="G190" s="8">
        <f>Table3[[#This Row],[FPT]]-Table3[[#This Row],[Rf]]/365</f>
        <v>3.0186491043203284E-3</v>
      </c>
      <c r="H190" s="8">
        <f>Table3[[#This Row],[TCB]]-Table3[[#This Row],[Rf]]/365</f>
        <v>-3.8677977821265494E-3</v>
      </c>
      <c r="I190" s="8">
        <f>Table3[[#This Row],[BVH]]-Table3[[#This Row],[Rf]]/365</f>
        <v>-9.3347118204691187E-3</v>
      </c>
      <c r="J190" s="8">
        <f>Table3[[#This Row],[POW]]-Table3[[#This Row],[Rf]]/365</f>
        <v>8.9103358928682135E-3</v>
      </c>
      <c r="K190" s="8">
        <f>Table3[[#This Row],[NVL]]-Table3[[#This Row],[Rf]]/365</f>
        <v>-1.3265821142414111E-2</v>
      </c>
      <c r="L190" s="8">
        <f>Table3[[#This Row],[VIC]]-Table3[[#This Row],[Rf]]/365</f>
        <v>-9.4244727056904992E-4</v>
      </c>
    </row>
    <row r="191" spans="1:26" x14ac:dyDescent="0.25">
      <c r="A191" s="1">
        <v>44417</v>
      </c>
      <c r="B191" s="8">
        <f>Table3[[#This Row],[Rm]]-Table3[[#This Row],[Rf]]/365</f>
        <v>1.3665270489865438E-2</v>
      </c>
      <c r="C191" s="8">
        <f>Table3[[#This Row],[SSI]]-Table3[[#This Row],[Rf]]/365</f>
        <v>5.1359754784805194E-2</v>
      </c>
      <c r="D191" s="8">
        <f>Table3[[#This Row],[HPG]]-Table3[[#This Row],[Rf]]/365</f>
        <v>2.6800819200724555E-2</v>
      </c>
      <c r="E191" s="8">
        <f>Table3[[#This Row],[VHM]]-Table3[[#This Row],[Rf]]/365</f>
        <v>3.0670024462698592E-2</v>
      </c>
      <c r="F191" s="8">
        <f>Table3[[#This Row],[VNM]]-Table3[[#This Row],[Rf]]/365</f>
        <v>5.6752600226216846E-3</v>
      </c>
      <c r="G191" s="8">
        <f>Table3[[#This Row],[FPT]]-Table3[[#This Row],[Rf]]/365</f>
        <v>9.2580852548285273E-3</v>
      </c>
      <c r="H191" s="8">
        <f>Table3[[#This Row],[TCB]]-Table3[[#This Row],[Rf]]/365</f>
        <v>1.3454828582006665E-2</v>
      </c>
      <c r="I191" s="8">
        <f>Table3[[#This Row],[BVH]]-Table3[[#This Row],[Rf]]/365</f>
        <v>1.8000511279727515E-3</v>
      </c>
      <c r="J191" s="8">
        <f>Table3[[#This Row],[POW]]-Table3[[#This Row],[Rf]]/365</f>
        <v>1.3577678704856771E-2</v>
      </c>
      <c r="K191" s="8">
        <f>Table3[[#This Row],[NVL]]-Table3[[#This Row],[Rf]]/365</f>
        <v>-1.4012173303599813E-2</v>
      </c>
      <c r="L191" s="8">
        <f>Table3[[#This Row],[VIC]]-Table3[[#This Row],[Rf]]/365</f>
        <v>-1.8239099977028959E-3</v>
      </c>
    </row>
    <row r="192" spans="1:26" x14ac:dyDescent="0.25">
      <c r="A192" s="1">
        <v>44414</v>
      </c>
      <c r="B192" s="8">
        <f>Table3[[#This Row],[Rm]]-Table3[[#This Row],[Rf]]/365</f>
        <v>-3.1051085165051252E-3</v>
      </c>
      <c r="C192" s="8">
        <f>Table3[[#This Row],[SSI]]-Table3[[#This Row],[Rf]]/365</f>
        <v>-1.9188462179868897E-2</v>
      </c>
      <c r="D192" s="8">
        <f>Table3[[#This Row],[HPG]]-Table3[[#This Row],[Rf]]/365</f>
        <v>-8.254748708735684E-3</v>
      </c>
      <c r="E192" s="8">
        <f>Table3[[#This Row],[VHM]]-Table3[[#This Row],[Rf]]/365</f>
        <v>1.9637585852515866E-2</v>
      </c>
      <c r="F192" s="8">
        <f>Table3[[#This Row],[VNM]]-Table3[[#This Row],[Rf]]/365</f>
        <v>6.8703790692523324E-3</v>
      </c>
      <c r="G192" s="8">
        <f>Table3[[#This Row],[FPT]]-Table3[[#This Row],[Rf]]/365</f>
        <v>-5.8027397260273964E-5</v>
      </c>
      <c r="H192" s="8">
        <f>Table3[[#This Row],[TCB]]-Table3[[#This Row],[Rf]]/365</f>
        <v>-1.3391360730593608E-2</v>
      </c>
      <c r="I192" s="8">
        <f>Table3[[#This Row],[BVH]]-Table3[[#This Row],[Rf]]/365</f>
        <v>3.6733158863217715E-3</v>
      </c>
      <c r="J192" s="8">
        <f>Table3[[#This Row],[POW]]-Table3[[#This Row],[Rf]]/365</f>
        <v>1.8460491121258277E-2</v>
      </c>
      <c r="K192" s="8">
        <f>Table3[[#This Row],[NVL]]-Table3[[#This Row],[Rf]]/365</f>
        <v>-4.687657026889884E-3</v>
      </c>
      <c r="L192" s="8">
        <f>Table3[[#This Row],[VIC]]-Table3[[#This Row],[Rf]]/365</f>
        <v>-6.1983782744531963E-3</v>
      </c>
    </row>
    <row r="193" spans="1:12" x14ac:dyDescent="0.25">
      <c r="A193" s="1">
        <v>44413</v>
      </c>
      <c r="B193" s="8">
        <f>Table3[[#This Row],[Rm]]-Table3[[#This Row],[Rf]]/365</f>
        <v>8.040078889511252E-3</v>
      </c>
      <c r="C193" s="8">
        <f>Table3[[#This Row],[SSI]]-Table3[[#This Row],[Rf]]/365</f>
        <v>1.2265066949643017E-2</v>
      </c>
      <c r="D193" s="8">
        <f>Table3[[#This Row],[HPG]]-Table3[[#This Row],[Rf]]/365</f>
        <v>2.7309544340302812E-2</v>
      </c>
      <c r="E193" s="8">
        <f>Table3[[#This Row],[VHM]]-Table3[[#This Row],[Rf]]/365</f>
        <v>1.0800851794458619E-2</v>
      </c>
      <c r="F193" s="8">
        <f>Table3[[#This Row],[VNM]]-Table3[[#This Row],[Rf]]/365</f>
        <v>-5.7994048409166898E-3</v>
      </c>
      <c r="G193" s="8">
        <f>Table3[[#This Row],[FPT]]-Table3[[#This Row],[Rf]]/365</f>
        <v>1.040137433369636E-2</v>
      </c>
      <c r="H193" s="8">
        <f>Table3[[#This Row],[TCB]]-Table3[[#This Row],[Rf]]/365</f>
        <v>9.5565079030558494E-3</v>
      </c>
      <c r="I193" s="8">
        <f>Table3[[#This Row],[BVH]]-Table3[[#This Row],[Rf]]/365</f>
        <v>-3.7763488312878312E-3</v>
      </c>
      <c r="J193" s="8">
        <f>Table3[[#This Row],[POW]]-Table3[[#This Row],[Rf]]/365</f>
        <v>-4.6671716432043946E-3</v>
      </c>
      <c r="K193" s="8">
        <f>Table3[[#This Row],[NVL]]-Table3[[#This Row],[Rf]]/365</f>
        <v>4.592286078368887E-3</v>
      </c>
      <c r="L193" s="8">
        <f>Table3[[#This Row],[VIC]]-Table3[[#This Row],[Rf]]/365</f>
        <v>-5.8876712328767122E-5</v>
      </c>
    </row>
    <row r="194" spans="1:12" x14ac:dyDescent="0.25">
      <c r="A194" s="1">
        <v>44412</v>
      </c>
      <c r="B194" s="8">
        <f>Table3[[#This Row],[Rm]]-Table3[[#This Row],[Rf]]/365</f>
        <v>1.6666496755565613E-3</v>
      </c>
      <c r="C194" s="8">
        <f>Table3[[#This Row],[SSI]]-Table3[[#This Row],[Rf]]/365</f>
        <v>5.2502276639592466E-3</v>
      </c>
      <c r="D194" s="8">
        <f>Table3[[#This Row],[HPG]]-Table3[[#This Row],[Rf]]/365</f>
        <v>5.2314984416902219E-3</v>
      </c>
      <c r="E194" s="8">
        <f>Table3[[#This Row],[VHM]]-Table3[[#This Row],[Rf]]/365</f>
        <v>-3.666359870054434E-3</v>
      </c>
      <c r="F194" s="8">
        <f>Table3[[#This Row],[VNM]]-Table3[[#This Row],[Rf]]/365</f>
        <v>-5.9506849315068499E-5</v>
      </c>
      <c r="G194" s="8">
        <f>Table3[[#This Row],[FPT]]-Table3[[#This Row],[Rf]]/365</f>
        <v>-2.1471895215488318E-3</v>
      </c>
      <c r="H194" s="8">
        <f>Table3[[#This Row],[TCB]]-Table3[[#This Row],[Rf]]/365</f>
        <v>3.8014970116887928E-3</v>
      </c>
      <c r="I194" s="8">
        <f>Table3[[#This Row],[BVH]]-Table3[[#This Row],[Rf]]/365</f>
        <v>2.0813358425827214E-2</v>
      </c>
      <c r="J194" s="8">
        <f>Table3[[#This Row],[POW]]-Table3[[#This Row],[Rf]]/365</f>
        <v>4.5701227803146127E-3</v>
      </c>
      <c r="K194" s="8">
        <f>Table3[[#This Row],[NVL]]-Table3[[#This Row],[Rf]]/365</f>
        <v>1.8897839122248832E-2</v>
      </c>
      <c r="L194" s="8">
        <f>Table3[[#This Row],[VIC]]-Table3[[#This Row],[Rf]]/365</f>
        <v>-4.4263190763892827E-3</v>
      </c>
    </row>
    <row r="195" spans="1:12" x14ac:dyDescent="0.25">
      <c r="A195" s="1">
        <v>44411</v>
      </c>
      <c r="B195" s="8">
        <f>Table3[[#This Row],[Rm]]-Table3[[#This Row],[Rf]]/365</f>
        <v>1.3806065432217431E-2</v>
      </c>
      <c r="C195" s="8">
        <f>Table3[[#This Row],[SSI]]-Table3[[#This Row],[Rf]]/365</f>
        <v>2.7215056039850451E-2</v>
      </c>
      <c r="D195" s="8">
        <f>Table3[[#This Row],[HPG]]-Table3[[#This Row],[Rf]]/365</f>
        <v>-5.767123287671233E-5</v>
      </c>
      <c r="E195" s="8">
        <f>Table3[[#This Row],[VHM]]-Table3[[#This Row],[Rf]]/365</f>
        <v>2.5844271412821609E-2</v>
      </c>
      <c r="F195" s="8">
        <f>Table3[[#This Row],[VNM]]-Table3[[#This Row],[Rf]]/365</f>
        <v>6.8787449520946384E-3</v>
      </c>
      <c r="G195" s="8">
        <f>Table3[[#This Row],[FPT]]-Table3[[#This Row],[Rf]]/365</f>
        <v>2.0343789763282512E-3</v>
      </c>
      <c r="H195" s="8">
        <f>Table3[[#This Row],[TCB]]-Table3[[#This Row],[Rf]]/365</f>
        <v>1.9627368137202027E-2</v>
      </c>
      <c r="I195" s="8">
        <f>Table3[[#This Row],[BVH]]-Table3[[#This Row],[Rf]]/365</f>
        <v>7.590512323528551E-3</v>
      </c>
      <c r="J195" s="8">
        <f>Table3[[#This Row],[POW]]-Table3[[#This Row],[Rf]]/365</f>
        <v>4.5934915578208415E-3</v>
      </c>
      <c r="K195" s="8">
        <f>Table3[[#This Row],[NVL]]-Table3[[#This Row],[Rf]]/365</f>
        <v>8.5465352680793825E-3</v>
      </c>
      <c r="L195" s="8">
        <f>Table3[[#This Row],[VIC]]-Table3[[#This Row],[Rf]]/365</f>
        <v>6.50586078368907E-2</v>
      </c>
    </row>
    <row r="196" spans="1:12" x14ac:dyDescent="0.25">
      <c r="A196" s="1">
        <v>44410</v>
      </c>
      <c r="B196" s="8">
        <f>Table3[[#This Row],[Rm]]-Table3[[#This Row],[Rf]]/365</f>
        <v>3.1224818753650555E-3</v>
      </c>
      <c r="C196" s="8">
        <f>Table3[[#This Row],[SSI]]-Table3[[#This Row],[Rf]]/365</f>
        <v>7.265404586281464E-3</v>
      </c>
      <c r="D196" s="8">
        <f>Table3[[#This Row],[HPG]]-Table3[[#This Row],[Rf]]/365</f>
        <v>-1.1176851921573172E-3</v>
      </c>
      <c r="E196" s="8">
        <f>Table3[[#This Row],[VHM]]-Table3[[#This Row],[Rf]]/365</f>
        <v>-1.9073248080547238E-3</v>
      </c>
      <c r="F196" s="8">
        <f>Table3[[#This Row],[VNM]]-Table3[[#This Row],[Rf]]/365</f>
        <v>4.5851580035954518E-3</v>
      </c>
      <c r="G196" s="8">
        <f>Table3[[#This Row],[FPT]]-Table3[[#This Row],[Rf]]/365</f>
        <v>1.6960673856018658E-2</v>
      </c>
      <c r="H196" s="8">
        <f>Table3[[#This Row],[TCB]]-Table3[[#This Row],[Rf]]/365</f>
        <v>-5.9314442270058708E-3</v>
      </c>
      <c r="I196" s="8">
        <f>Table3[[#This Row],[BVH]]-Table3[[#This Row],[Rf]]/365</f>
        <v>2.342276320939336E-2</v>
      </c>
      <c r="J196" s="8">
        <f>Table3[[#This Row],[POW]]-Table3[[#This Row],[Rf]]/365</f>
        <v>4.6122944565357062E-3</v>
      </c>
      <c r="K196" s="8">
        <f>Table3[[#This Row],[NVL]]-Table3[[#This Row],[Rf]]/365</f>
        <v>5.7086280295047904E-3</v>
      </c>
      <c r="L196" s="8">
        <f>Table3[[#This Row],[VIC]]-Table3[[#This Row],[Rf]]/365</f>
        <v>2.7379047229605562E-3</v>
      </c>
    </row>
    <row r="197" spans="1:12" x14ac:dyDescent="0.25">
      <c r="A197" s="1">
        <v>44407</v>
      </c>
      <c r="B197" s="8">
        <f>Table3[[#This Row],[Rm]]-Table3[[#This Row],[Rf]]/365</f>
        <v>1.2657463915080389E-2</v>
      </c>
      <c r="C197" s="8">
        <f>Table3[[#This Row],[SSI]]-Table3[[#This Row],[Rf]]/365</f>
        <v>1.1052124809741205E-2</v>
      </c>
      <c r="D197" s="8">
        <f>Table3[[#This Row],[HPG]]-Table3[[#This Row],[Rf]]/365</f>
        <v>4.1872981996917084E-3</v>
      </c>
      <c r="E197" s="8">
        <f>Table3[[#This Row],[VHM]]-Table3[[#This Row],[Rf]]/365</f>
        <v>3.6481499358869932E-3</v>
      </c>
      <c r="F197" s="8">
        <f>Table3[[#This Row],[VNM]]-Table3[[#This Row],[Rf]]/365</f>
        <v>-8.1235024304020104E-3</v>
      </c>
      <c r="G197" s="8">
        <f>Table3[[#This Row],[FPT]]-Table3[[#This Row],[Rf]]/365</f>
        <v>6.364996568009134E-3</v>
      </c>
      <c r="H197" s="8">
        <f>Table3[[#This Row],[TCB]]-Table3[[#This Row],[Rf]]/365</f>
        <v>9.8224366235313224E-3</v>
      </c>
      <c r="I197" s="8">
        <f>Table3[[#This Row],[BVH]]-Table3[[#This Row],[Rf]]/365</f>
        <v>1.3829902587519082E-2</v>
      </c>
      <c r="J197" s="8">
        <f>Table3[[#This Row],[POW]]-Table3[[#This Row],[Rf]]/365</f>
        <v>4.6358493793813632E-3</v>
      </c>
      <c r="K197" s="8">
        <f>Table3[[#This Row],[NVL]]-Table3[[#This Row],[Rf]]/365</f>
        <v>-5.8986301369863012E-5</v>
      </c>
      <c r="L197" s="8">
        <f>Table3[[#This Row],[VIC]]-Table3[[#This Row],[Rf]]/365</f>
        <v>1.9921984202911733E-2</v>
      </c>
    </row>
    <row r="198" spans="1:12" x14ac:dyDescent="0.25">
      <c r="A198" s="1">
        <v>44406</v>
      </c>
      <c r="B198" s="8">
        <f>Table3[[#This Row],[Rm]]-Table3[[#This Row],[Rf]]/365</f>
        <v>1.2885636624117408E-2</v>
      </c>
      <c r="C198" s="8">
        <f>Table3[[#This Row],[SSI]]-Table3[[#This Row],[Rf]]/365</f>
        <v>3.0476296350517497E-2</v>
      </c>
      <c r="D198" s="8">
        <f>Table3[[#This Row],[HPG]]-Table3[[#This Row],[Rf]]/365</f>
        <v>8.5072556979848054E-3</v>
      </c>
      <c r="E198" s="8">
        <f>Table3[[#This Row],[VHM]]-Table3[[#This Row],[Rf]]/365</f>
        <v>1.3087485111582593E-2</v>
      </c>
      <c r="F198" s="8">
        <f>Table3[[#This Row],[VNM]]-Table3[[#This Row],[Rf]]/365</f>
        <v>-1.2088027807115561E-3</v>
      </c>
      <c r="G198" s="8">
        <f>Table3[[#This Row],[FPT]]-Table3[[#This Row],[Rf]]/365</f>
        <v>1.5159336509827341E-2</v>
      </c>
      <c r="H198" s="8">
        <f>Table3[[#This Row],[TCB]]-Table3[[#This Row],[Rf]]/365</f>
        <v>1.8050597116948265E-2</v>
      </c>
      <c r="I198" s="8">
        <f>Table3[[#This Row],[BVH]]-Table3[[#This Row],[Rf]]/365</f>
        <v>3.9260089504993259E-3</v>
      </c>
      <c r="J198" s="8">
        <f>Table3[[#This Row],[POW]]-Table3[[#This Row],[Rf]]/365</f>
        <v>4.6589263375548017E-3</v>
      </c>
      <c r="K198" s="8">
        <f>Table3[[#This Row],[NVL]]-Table3[[#This Row],[Rf]]/365</f>
        <v>-1.0186695879884364E-3</v>
      </c>
      <c r="L198" s="8">
        <f>Table3[[#This Row],[VIC]]-Table3[[#This Row],[Rf]]/365</f>
        <v>-1.008625136725773E-3</v>
      </c>
    </row>
    <row r="199" spans="1:12" x14ac:dyDescent="0.25">
      <c r="A199" s="1">
        <v>44405</v>
      </c>
      <c r="B199" s="8">
        <f>Table3[[#This Row],[Rm]]-Table3[[#This Row],[Rf]]/365</f>
        <v>5.067905568450513E-5</v>
      </c>
      <c r="C199" s="8">
        <f>Table3[[#This Row],[SSI]]-Table3[[#This Row],[Rf]]/365</f>
        <v>7.6333487881982782E-3</v>
      </c>
      <c r="D199" s="8">
        <f>Table3[[#This Row],[HPG]]-Table3[[#This Row],[Rf]]/365</f>
        <v>1.0763551918401233E-2</v>
      </c>
      <c r="E199" s="8">
        <f>Table3[[#This Row],[VHM]]-Table3[[#This Row],[Rf]]/365</f>
        <v>-1.2118328106335804E-2</v>
      </c>
      <c r="F199" s="8">
        <f>Table3[[#This Row],[VNM]]-Table3[[#This Row],[Rf]]/365</f>
        <v>-6.916101761252352E-3</v>
      </c>
      <c r="G199" s="8">
        <f>Table3[[#This Row],[FPT]]-Table3[[#This Row],[Rf]]/365</f>
        <v>-1.2934495384796248E-2</v>
      </c>
      <c r="H199" s="8">
        <f>Table3[[#This Row],[TCB]]-Table3[[#This Row],[Rf]]/365</f>
        <v>-1.0639840297377299E-3</v>
      </c>
      <c r="I199" s="8">
        <f>Table3[[#This Row],[BVH]]-Table3[[#This Row],[Rf]]/365</f>
        <v>-5.999552963515533E-3</v>
      </c>
      <c r="J199" s="8">
        <f>Table3[[#This Row],[POW]]-Table3[[#This Row],[Rf]]/365</f>
        <v>-1.8577477422627973E-2</v>
      </c>
      <c r="K199" s="8">
        <f>Table3[[#This Row],[NVL]]-Table3[[#This Row],[Rf]]/365</f>
        <v>-2.2594170171715236E-2</v>
      </c>
      <c r="L199" s="8">
        <f>Table3[[#This Row],[VIC]]-Table3[[#This Row],[Rf]]/365</f>
        <v>8.5699960335700754E-3</v>
      </c>
    </row>
    <row r="200" spans="1:12" x14ac:dyDescent="0.25">
      <c r="A200" s="1">
        <v>44404</v>
      </c>
      <c r="B200" s="8">
        <f>Table3[[#This Row],[Rm]]-Table3[[#This Row],[Rf]]/365</f>
        <v>3.2577866825648817E-3</v>
      </c>
      <c r="C200" s="8">
        <f>Table3[[#This Row],[SSI]]-Table3[[#This Row],[Rf]]/365</f>
        <v>2.3564074641354883E-2</v>
      </c>
      <c r="D200" s="8">
        <f>Table3[[#This Row],[HPG]]-Table3[[#This Row],[Rf]]/365</f>
        <v>1.3099922134102378E-2</v>
      </c>
      <c r="E200" s="8">
        <f>Table3[[#This Row],[VHM]]-Table3[[#This Row],[Rf]]/365</f>
        <v>-1.648133026697347E-2</v>
      </c>
      <c r="F200" s="8">
        <f>Table3[[#This Row],[VNM]]-Table3[[#This Row],[Rf]]/365</f>
        <v>-1.5806004098802839E-2</v>
      </c>
      <c r="G200" s="8">
        <f>Table3[[#This Row],[FPT]]-Table3[[#This Row],[Rf]]/365</f>
        <v>-5.3941518983641485E-3</v>
      </c>
      <c r="H200" s="8">
        <f>Table3[[#This Row],[TCB]]-Table3[[#This Row],[Rf]]/365</f>
        <v>1.5248149846239865E-2</v>
      </c>
      <c r="I200" s="8">
        <f>Table3[[#This Row],[BVH]]-Table3[[#This Row],[Rf]]/365</f>
        <v>-2.0342571877198672E-3</v>
      </c>
      <c r="J200" s="8">
        <f>Table3[[#This Row],[POW]]-Table3[[#This Row],[Rf]]/365</f>
        <v>2.851345596868881E-2</v>
      </c>
      <c r="K200" s="8">
        <f>Table3[[#This Row],[NVL]]-Table3[[#This Row],[Rf]]/365</f>
        <v>-9.3602981841350349E-3</v>
      </c>
      <c r="L200" s="8">
        <f>Table3[[#This Row],[VIC]]-Table3[[#This Row],[Rf]]/365</f>
        <v>9.0172029553288479E-4</v>
      </c>
    </row>
    <row r="201" spans="1:12" x14ac:dyDescent="0.25">
      <c r="A201" s="1">
        <v>44403</v>
      </c>
      <c r="B201" s="8">
        <f>Table3[[#This Row],[Rm]]-Table3[[#This Row],[Rf]]/365</f>
        <v>3.0000174549761351E-3</v>
      </c>
      <c r="C201" s="8">
        <f>Table3[[#This Row],[SSI]]-Table3[[#This Row],[Rf]]/365</f>
        <v>3.8946513617410705E-3</v>
      </c>
      <c r="D201" s="8">
        <f>Table3[[#This Row],[HPG]]-Table3[[#This Row],[Rf]]/365</f>
        <v>-4.424730035293414E-3</v>
      </c>
      <c r="E201" s="8">
        <f>Table3[[#This Row],[VHM]]-Table3[[#This Row],[Rf]]/365</f>
        <v>1.8529442786576335E-2</v>
      </c>
      <c r="F201" s="8">
        <f>Table3[[#This Row],[VNM]]-Table3[[#This Row],[Rf]]/365</f>
        <v>1.4782264840182613E-2</v>
      </c>
      <c r="G201" s="8">
        <f>Table3[[#This Row],[FPT]]-Table3[[#This Row],[Rf]]/365</f>
        <v>3.530119821388028E-2</v>
      </c>
      <c r="H201" s="8">
        <f>Table3[[#This Row],[TCB]]-Table3[[#This Row],[Rf]]/365</f>
        <v>-1.015892790922928E-2</v>
      </c>
      <c r="I201" s="8">
        <f>Table3[[#This Row],[BVH]]-Table3[[#This Row],[Rf]]/365</f>
        <v>3.9103361600347436E-3</v>
      </c>
      <c r="J201" s="8">
        <f>Table3[[#This Row],[POW]]-Table3[[#This Row],[Rf]]/365</f>
        <v>-5.7917808219178081E-5</v>
      </c>
      <c r="K201" s="8">
        <f>Table3[[#This Row],[NVL]]-Table3[[#This Row],[Rf]]/365</f>
        <v>4.3631402580130339E-2</v>
      </c>
      <c r="L201" s="8">
        <f>Table3[[#This Row],[VIC]]-Table3[[#This Row],[Rf]]/365</f>
        <v>1.865159114857704E-3</v>
      </c>
    </row>
    <row r="202" spans="1:12" x14ac:dyDescent="0.25">
      <c r="A202" s="1">
        <v>44400</v>
      </c>
      <c r="B202" s="8">
        <f>Table3[[#This Row],[Rm]]-Table3[[#This Row],[Rf]]/365</f>
        <v>-1.9259461292398472E-2</v>
      </c>
      <c r="C202" s="8">
        <f>Table3[[#This Row],[SSI]]-Table3[[#This Row],[Rf]]/365</f>
        <v>-3.07096149687714E-2</v>
      </c>
      <c r="D202" s="8">
        <f>Table3[[#This Row],[HPG]]-Table3[[#This Row],[Rf]]/365</f>
        <v>-2.9719290921755282E-2</v>
      </c>
      <c r="E202" s="8">
        <f>Table3[[#This Row],[VHM]]-Table3[[#This Row],[Rf]]/365</f>
        <v>-3.0688904603233209E-2</v>
      </c>
      <c r="F202" s="8">
        <f>Table3[[#This Row],[VNM]]-Table3[[#This Row],[Rf]]/365</f>
        <v>9.1583158891484582E-3</v>
      </c>
      <c r="G202" s="8">
        <f>Table3[[#This Row],[FPT]]-Table3[[#This Row],[Rf]]/365</f>
        <v>1.2245976586681452E-2</v>
      </c>
      <c r="H202" s="8">
        <f>Table3[[#This Row],[TCB]]-Table3[[#This Row],[Rf]]/365</f>
        <v>-3.1369428571428569E-2</v>
      </c>
      <c r="I202" s="8">
        <f>Table3[[#This Row],[BVH]]-Table3[[#This Row],[Rf]]/365</f>
        <v>-7.932289720634287E-3</v>
      </c>
      <c r="J202" s="8">
        <f>Table3[[#This Row],[POW]]-Table3[[#This Row],[Rf]]/365</f>
        <v>1.4434479650585648E-2</v>
      </c>
      <c r="K202" s="8">
        <f>Table3[[#This Row],[NVL]]-Table3[[#This Row],[Rf]]/365</f>
        <v>-1.8170762056492189E-2</v>
      </c>
      <c r="L202" s="8">
        <f>Table3[[#This Row],[VIC]]-Table3[[#This Row],[Rf]]/365</f>
        <v>-2.0773904857725168E-2</v>
      </c>
    </row>
    <row r="203" spans="1:12" x14ac:dyDescent="0.25">
      <c r="A203" s="1">
        <v>44399</v>
      </c>
      <c r="B203" s="8">
        <f>Table3[[#This Row],[Rm]]-Table3[[#This Row],[Rf]]/365</f>
        <v>1.7946493557292189E-2</v>
      </c>
      <c r="C203" s="8">
        <f>Table3[[#This Row],[SSI]]-Table3[[#This Row],[Rf]]/365</f>
        <v>1.3534178215188342E-2</v>
      </c>
      <c r="D203" s="8">
        <f>Table3[[#This Row],[HPG]]-Table3[[#This Row],[Rf]]/365</f>
        <v>9.5676136546773132E-3</v>
      </c>
      <c r="E203" s="8">
        <f>Table3[[#This Row],[VHM]]-Table3[[#This Row],[Rf]]/365</f>
        <v>2.7719722983257103E-2</v>
      </c>
      <c r="F203" s="8">
        <f>Table3[[#This Row],[VNM]]-Table3[[#This Row],[Rf]]/365</f>
        <v>1.752693934381485E-2</v>
      </c>
      <c r="G203" s="8">
        <f>Table3[[#This Row],[FPT]]-Table3[[#This Row],[Rf]]/365</f>
        <v>3.2274508715872029E-2</v>
      </c>
      <c r="H203" s="8">
        <f>Table3[[#This Row],[TCB]]-Table3[[#This Row],[Rf]]/365</f>
        <v>1.5846517770091776E-2</v>
      </c>
      <c r="I203" s="8">
        <f>Table3[[#This Row],[BVH]]-Table3[[#This Row],[Rf]]/365</f>
        <v>2.6204571468105779E-2</v>
      </c>
      <c r="J203" s="8">
        <f>Table3[[#This Row],[POW]]-Table3[[#This Row],[Rf]]/365</f>
        <v>9.6980427664549885E-3</v>
      </c>
      <c r="K203" s="8">
        <f>Table3[[#This Row],[NVL]]-Table3[[#This Row],[Rf]]/365</f>
        <v>1.7400723091027425E-2</v>
      </c>
      <c r="L203" s="8">
        <f>Table3[[#This Row],[VIC]]-Table3[[#This Row],[Rf]]/365</f>
        <v>2.1095791359325624E-2</v>
      </c>
    </row>
    <row r="204" spans="1:12" x14ac:dyDescent="0.25">
      <c r="A204" s="1">
        <v>44398</v>
      </c>
      <c r="B204" s="8">
        <f>Table3[[#This Row],[Rm]]-Table3[[#This Row],[Rf]]/365</f>
        <v>-2.0215819867785072E-3</v>
      </c>
      <c r="C204" s="8">
        <f>Table3[[#This Row],[SSI]]-Table3[[#This Row],[Rf]]/365</f>
        <v>-2.2828562865535189E-2</v>
      </c>
      <c r="D204" s="8">
        <f>Table3[[#This Row],[HPG]]-Table3[[#This Row],[Rf]]/365</f>
        <v>-1.168607136030583E-2</v>
      </c>
      <c r="E204" s="8">
        <f>Table3[[#This Row],[VHM]]-Table3[[#This Row],[Rf]]/365</f>
        <v>1.3075043871597867E-2</v>
      </c>
      <c r="F204" s="8">
        <f>Table3[[#This Row],[VNM]]-Table3[[#This Row],[Rf]]/365</f>
        <v>-7.043030506961024E-3</v>
      </c>
      <c r="G204" s="8">
        <f>Table3[[#This Row],[FPT]]-Table3[[#This Row],[Rf]]/365</f>
        <v>-2.362311848999538E-3</v>
      </c>
      <c r="H204" s="8">
        <f>Table3[[#This Row],[TCB]]-Table3[[#This Row],[Rf]]/365</f>
        <v>1.6103451778054518E-2</v>
      </c>
      <c r="I204" s="8">
        <f>Table3[[#This Row],[BVH]]-Table3[[#This Row],[Rf]]/365</f>
        <v>-8.0741964476899533E-3</v>
      </c>
      <c r="J204" s="8">
        <f>Table3[[#This Row],[POW]]-Table3[[#This Row],[Rf]]/365</f>
        <v>-4.9125333156003533E-3</v>
      </c>
      <c r="K204" s="8">
        <f>Table3[[#This Row],[NVL]]-Table3[[#This Row],[Rf]]/365</f>
        <v>-3.922898683078462E-3</v>
      </c>
      <c r="L204" s="8">
        <f>Table3[[#This Row],[VIC]]-Table3[[#This Row],[Rf]]/365</f>
        <v>9.6505734805159768E-3</v>
      </c>
    </row>
    <row r="205" spans="1:12" x14ac:dyDescent="0.25">
      <c r="A205" s="1">
        <v>44397</v>
      </c>
      <c r="B205" s="8">
        <f>Table3[[#This Row],[Rm]]-Table3[[#This Row],[Rf]]/365</f>
        <v>2.3889928821234346E-2</v>
      </c>
      <c r="C205" s="8">
        <f>Table3[[#This Row],[SSI]]-Table3[[#This Row],[Rf]]/365</f>
        <v>6.8907106282475136E-2</v>
      </c>
      <c r="D205" s="8">
        <f>Table3[[#This Row],[HPG]]-Table3[[#This Row],[Rf]]/365</f>
        <v>6.7661679334549626E-2</v>
      </c>
      <c r="E205" s="8">
        <f>Table3[[#This Row],[VHM]]-Table3[[#This Row],[Rf]]/365</f>
        <v>2.1993362770721909E-2</v>
      </c>
      <c r="F205" s="8">
        <f>Table3[[#This Row],[VNM]]-Table3[[#This Row],[Rf]]/365</f>
        <v>1.0529824335213569E-2</v>
      </c>
      <c r="G205" s="8">
        <f>Table3[[#This Row],[FPT]]-Table3[[#This Row],[Rf]]/365</f>
        <v>2.473497747084806E-2</v>
      </c>
      <c r="H205" s="8">
        <f>Table3[[#This Row],[TCB]]-Table3[[#This Row],[Rf]]/365</f>
        <v>3.1191589041095889E-2</v>
      </c>
      <c r="I205" s="8">
        <f>Table3[[#This Row],[BVH]]-Table3[[#This Row],[Rf]]/365</f>
        <v>3.9524922374429297E-2</v>
      </c>
      <c r="J205" s="8">
        <f>Table3[[#This Row],[POW]]-Table3[[#This Row],[Rf]]/365</f>
        <v>1.9743569239115542E-2</v>
      </c>
      <c r="K205" s="8">
        <f>Table3[[#This Row],[NVL]]-Table3[[#This Row],[Rf]]/365</f>
        <v>4.7959579731347048E-3</v>
      </c>
      <c r="L205" s="8">
        <f>Table3[[#This Row],[VIC]]-Table3[[#This Row],[Rf]]/365</f>
        <v>9.134063394438597E-4</v>
      </c>
    </row>
    <row r="206" spans="1:12" x14ac:dyDescent="0.25">
      <c r="A206" s="1">
        <v>44396</v>
      </c>
      <c r="B206" s="8">
        <f>Table3[[#This Row],[Rm]]-Table3[[#This Row],[Rf]]/365</f>
        <v>-4.3004309626300037E-2</v>
      </c>
      <c r="C206" s="8">
        <f>Table3[[#This Row],[SSI]]-Table3[[#This Row],[Rf]]/365</f>
        <v>-6.6346317144043113E-2</v>
      </c>
      <c r="D206" s="8">
        <f>Table3[[#This Row],[HPG]]-Table3[[#This Row],[Rf]]/365</f>
        <v>-5.2464855468463849E-2</v>
      </c>
      <c r="E206" s="8">
        <f>Table3[[#This Row],[VHM]]-Table3[[#This Row],[Rf]]/365</f>
        <v>-4.317770441121014E-2</v>
      </c>
      <c r="F206" s="8">
        <f>Table3[[#This Row],[VNM]]-Table3[[#This Row],[Rf]]/365</f>
        <v>-1.0535737541263366E-2</v>
      </c>
      <c r="G206" s="8">
        <f>Table3[[#This Row],[FPT]]-Table3[[#This Row],[Rf]]/365</f>
        <v>-2.4251986743261258E-2</v>
      </c>
      <c r="H206" s="8">
        <f>Table3[[#This Row],[TCB]]-Table3[[#This Row],[Rf]]/365</f>
        <v>-6.9825880216629499E-2</v>
      </c>
      <c r="I206" s="8">
        <f>Table3[[#This Row],[BVH]]-Table3[[#This Row],[Rf]]/365</f>
        <v>-5.8881967767929123E-2</v>
      </c>
      <c r="J206" s="8">
        <f>Table3[[#This Row],[POW]]-Table3[[#This Row],[Rf]]/365</f>
        <v>-4.7228249676919097E-2</v>
      </c>
      <c r="K206" s="8">
        <f>Table3[[#This Row],[NVL]]-Table3[[#This Row],[Rf]]/365</f>
        <v>-1.5354805468975099E-2</v>
      </c>
      <c r="L206" s="8">
        <f>Table3[[#This Row],[VIC]]-Table3[[#This Row],[Rf]]/365</f>
        <v>-2.7468646295672847E-2</v>
      </c>
    </row>
    <row r="207" spans="1:12" x14ac:dyDescent="0.25">
      <c r="A207" s="1">
        <v>44393</v>
      </c>
      <c r="B207" s="8">
        <f>Table3[[#This Row],[Rm]]-Table3[[#This Row],[Rf]]/365</f>
        <v>4.107444425434939E-3</v>
      </c>
      <c r="C207" s="8">
        <f>Table3[[#This Row],[SSI]]-Table3[[#This Row],[Rf]]/365</f>
        <v>-1.68179683171347E-2</v>
      </c>
      <c r="D207" s="8">
        <f>Table3[[#This Row],[HPG]]-Table3[[#This Row],[Rf]]/365</f>
        <v>5.3181523051995883E-3</v>
      </c>
      <c r="E207" s="8">
        <f>Table3[[#This Row],[VHM]]-Table3[[#This Row],[Rf]]/365</f>
        <v>-1.1844229858791138E-2</v>
      </c>
      <c r="F207" s="8">
        <f>Table3[[#This Row],[VNM]]-Table3[[#This Row],[Rf]]/365</f>
        <v>8.1577706604925217E-3</v>
      </c>
      <c r="G207" s="8">
        <f>Table3[[#This Row],[FPT]]-Table3[[#This Row],[Rf]]/365</f>
        <v>1.633525084212897E-2</v>
      </c>
      <c r="H207" s="8">
        <f>Table3[[#This Row],[TCB]]-Table3[[#This Row],[Rf]]/365</f>
        <v>-9.6551207635474454E-3</v>
      </c>
      <c r="I207" s="8">
        <f>Table3[[#This Row],[BVH]]-Table3[[#This Row],[Rf]]/365</f>
        <v>9.8427983181879394E-3</v>
      </c>
      <c r="J207" s="8">
        <f>Table3[[#This Row],[POW]]-Table3[[#This Row],[Rf]]/365</f>
        <v>-9.4039861733452128E-3</v>
      </c>
      <c r="K207" s="8">
        <f>Table3[[#This Row],[NVL]]-Table3[[#This Row],[Rf]]/365</f>
        <v>5.7110389884089006E-3</v>
      </c>
      <c r="L207" s="8">
        <f>Table3[[#This Row],[VIC]]-Table3[[#This Row],[Rf]]/365</f>
        <v>3.71967101799624E-2</v>
      </c>
    </row>
    <row r="208" spans="1:12" x14ac:dyDescent="0.25">
      <c r="A208" s="1">
        <v>44392</v>
      </c>
      <c r="B208" s="8">
        <f>Table3[[#This Row],[Rm]]-Table3[[#This Row],[Rf]]/365</f>
        <v>1.0888465708044748E-2</v>
      </c>
      <c r="C208" s="8">
        <f>Table3[[#This Row],[SSI]]-Table3[[#This Row],[Rf]]/365</f>
        <v>5.2883560032232067E-2</v>
      </c>
      <c r="D208" s="8">
        <f>Table3[[#This Row],[HPG]]-Table3[[#This Row],[Rf]]/365</f>
        <v>3.3275716894977166E-2</v>
      </c>
      <c r="E208" s="8">
        <f>Table3[[#This Row],[VHM]]-Table3[[#This Row],[Rf]]/365</f>
        <v>7.248319634703116E-3</v>
      </c>
      <c r="F208" s="8">
        <f>Table3[[#This Row],[VNM]]-Table3[[#This Row],[Rf]]/365</f>
        <v>2.2953247381145687E-3</v>
      </c>
      <c r="G208" s="8">
        <f>Table3[[#This Row],[FPT]]-Table3[[#This Row],[Rf]]/365</f>
        <v>2.2898014020193581E-3</v>
      </c>
      <c r="H208" s="8">
        <f>Table3[[#This Row],[TCB]]-Table3[[#This Row],[Rf]]/365</f>
        <v>2.1511011012624228E-2</v>
      </c>
      <c r="I208" s="8">
        <f>Table3[[#This Row],[BVH]]-Table3[[#This Row],[Rf]]/365</f>
        <v>9.9423835616439405E-3</v>
      </c>
      <c r="J208" s="8">
        <f>Table3[[#This Row],[POW]]-Table3[[#This Row],[Rf]]/365</f>
        <v>2.3865828537720301E-2</v>
      </c>
      <c r="K208" s="8">
        <f>Table3[[#This Row],[NVL]]-Table3[[#This Row],[Rf]]/365</f>
        <v>-5.7616438356164395E-5</v>
      </c>
      <c r="L208" s="8">
        <f>Table3[[#This Row],[VIC]]-Table3[[#This Row],[Rf]]/365</f>
        <v>-9.7663543024339439E-3</v>
      </c>
    </row>
    <row r="209" spans="1:12" x14ac:dyDescent="0.25">
      <c r="A209" s="1">
        <v>44391</v>
      </c>
      <c r="B209" s="8">
        <f>Table3[[#This Row],[Rm]]-Table3[[#This Row],[Rf]]/365</f>
        <v>-1.3644811362533985E-2</v>
      </c>
      <c r="C209" s="8">
        <f>Table3[[#This Row],[SSI]]-Table3[[#This Row],[Rf]]/365</f>
        <v>-1.5501577087851E-2</v>
      </c>
      <c r="D209" s="8">
        <f>Table3[[#This Row],[HPG]]-Table3[[#This Row],[Rf]]/365</f>
        <v>-1.1046572632846606E-2</v>
      </c>
      <c r="E209" s="8">
        <f>Table3[[#This Row],[VHM]]-Table3[[#This Row],[Rf]]/365</f>
        <v>-5.756164383561644E-5</v>
      </c>
      <c r="F209" s="8">
        <f>Table3[[#This Row],[VNM]]-Table3[[#This Row],[Rf]]/365</f>
        <v>8.2461156989876994E-3</v>
      </c>
      <c r="G209" s="8">
        <f>Table3[[#This Row],[FPT]]-Table3[[#This Row],[Rf]]/365</f>
        <v>-2.0747216816249352E-2</v>
      </c>
      <c r="H209" s="8">
        <f>Table3[[#This Row],[TCB]]-Table3[[#This Row],[Rf]]/365</f>
        <v>-5.3860901161460847E-2</v>
      </c>
      <c r="I209" s="8">
        <f>Table3[[#This Row],[BVH]]-Table3[[#This Row],[Rf]]/365</f>
        <v>-1.3864267758234095E-2</v>
      </c>
      <c r="J209" s="8">
        <f>Table3[[#This Row],[POW]]-Table3[[#This Row],[Rf]]/365</f>
        <v>-9.5362346296175363E-3</v>
      </c>
      <c r="K209" s="8">
        <f>Table3[[#This Row],[NVL]]-Table3[[#This Row],[Rf]]/365</f>
        <v>-6.7433305072550258E-3</v>
      </c>
      <c r="L209" s="8">
        <f>Table3[[#This Row],[VIC]]-Table3[[#This Row],[Rf]]/365</f>
        <v>-5.756164383561644E-5</v>
      </c>
    </row>
    <row r="210" spans="1:12" x14ac:dyDescent="0.25">
      <c r="A210" s="1">
        <v>44390</v>
      </c>
      <c r="B210" s="8">
        <f>Table3[[#This Row],[Rm]]-Table3[[#This Row],[Rf]]/365</f>
        <v>8.9782896949062259E-4</v>
      </c>
      <c r="C210" s="8">
        <f>Table3[[#This Row],[SSI]]-Table3[[#This Row],[Rf]]/365</f>
        <v>4.6405906738618878E-2</v>
      </c>
      <c r="D210" s="8">
        <f>Table3[[#This Row],[HPG]]-Table3[[#This Row],[Rf]]/365</f>
        <v>1.217707784905603E-2</v>
      </c>
      <c r="E210" s="8">
        <f>Table3[[#This Row],[VHM]]-Table3[[#This Row],[Rf]]/365</f>
        <v>1.3830149162861518E-2</v>
      </c>
      <c r="F210" s="8">
        <f>Table3[[#This Row],[VNM]]-Table3[[#This Row],[Rf]]/365</f>
        <v>-2.3233710757313637E-2</v>
      </c>
      <c r="G210" s="8">
        <f>Table3[[#This Row],[FPT]]-Table3[[#This Row],[Rf]]/365</f>
        <v>1.0394221946446441E-2</v>
      </c>
      <c r="H210" s="8">
        <f>Table3[[#This Row],[TCB]]-Table3[[#This Row],[Rf]]/365</f>
        <v>7.4178957879912945E-3</v>
      </c>
      <c r="I210" s="8">
        <f>Table3[[#This Row],[BVH]]-Table3[[#This Row],[Rf]]/365</f>
        <v>7.8935465562788212E-3</v>
      </c>
      <c r="J210" s="8">
        <f>Table3[[#This Row],[POW]]-Table3[[#This Row],[Rf]]/365</f>
        <v>3.9350127269046568E-2</v>
      </c>
      <c r="K210" s="8">
        <f>Table3[[#This Row],[NVL]]-Table3[[#This Row],[Rf]]/365</f>
        <v>-3.8646388697000014E-3</v>
      </c>
      <c r="L210" s="8">
        <f>Table3[[#This Row],[VIC]]-Table3[[#This Row],[Rf]]/365</f>
        <v>-9.6741243414119639E-3</v>
      </c>
    </row>
    <row r="211" spans="1:12" x14ac:dyDescent="0.25">
      <c r="A211" s="1">
        <v>44389</v>
      </c>
      <c r="B211" s="8">
        <f>Table3[[#This Row],[Rm]]-Table3[[#This Row],[Rf]]/365</f>
        <v>-3.7798141982375355E-2</v>
      </c>
      <c r="C211" s="8">
        <f>Table3[[#This Row],[SSI]]-Table3[[#This Row],[Rf]]/365</f>
        <v>-5.8994292723579131E-2</v>
      </c>
      <c r="D211" s="8">
        <f>Table3[[#This Row],[HPG]]-Table3[[#This Row],[Rf]]/365</f>
        <v>-4.9741806771119931E-2</v>
      </c>
      <c r="E211" s="8">
        <f>Table3[[#This Row],[VHM]]-Table3[[#This Row],[Rf]]/365</f>
        <v>-4.0058931506849388E-2</v>
      </c>
      <c r="F211" s="8">
        <f>Table3[[#This Row],[VNM]]-Table3[[#This Row],[Rf]]/365</f>
        <v>-8.1049085183436311E-3</v>
      </c>
      <c r="G211" s="8">
        <f>Table3[[#This Row],[FPT]]-Table3[[#This Row],[Rf]]/365</f>
        <v>-4.0192710771063254E-2</v>
      </c>
      <c r="H211" s="8">
        <f>Table3[[#This Row],[TCB]]-Table3[[#This Row],[Rf]]/365</f>
        <v>-5.4829249528050732E-2</v>
      </c>
      <c r="I211" s="8">
        <f>Table3[[#This Row],[BVH]]-Table3[[#This Row],[Rf]]/365</f>
        <v>-5.2789628305342805E-2</v>
      </c>
      <c r="J211" s="8">
        <f>Table3[[#This Row],[POW]]-Table3[[#This Row],[Rf]]/365</f>
        <v>-6.0244116692034486E-2</v>
      </c>
      <c r="K211" s="8">
        <f>Table3[[#This Row],[NVL]]-Table3[[#This Row],[Rf]]/365</f>
        <v>1.5400005691218325E-2</v>
      </c>
      <c r="L211" s="8">
        <f>Table3[[#This Row],[VIC]]-Table3[[#This Row],[Rf]]/365</f>
        <v>-4.241620590832261E-2</v>
      </c>
    </row>
    <row r="212" spans="1:12" x14ac:dyDescent="0.25">
      <c r="A212" s="1">
        <v>44386</v>
      </c>
      <c r="B212" s="8">
        <f>Table3[[#This Row],[Rm]]-Table3[[#This Row],[Rf]]/365</f>
        <v>-2.0092027282463915E-2</v>
      </c>
      <c r="C212" s="8">
        <f>Table3[[#This Row],[SSI]]-Table3[[#This Row],[Rf]]/365</f>
        <v>-3.3146509266720449E-2</v>
      </c>
      <c r="D212" s="8">
        <f>Table3[[#This Row],[HPG]]-Table3[[#This Row],[Rf]]/365</f>
        <v>-3.4752151523623147E-2</v>
      </c>
      <c r="E212" s="8">
        <f>Table3[[#This Row],[VHM]]-Table3[[#This Row],[Rf]]/365</f>
        <v>-2.1797404407385274E-2</v>
      </c>
      <c r="F212" s="8">
        <f>Table3[[#This Row],[VNM]]-Table3[[#This Row],[Rf]]/365</f>
        <v>-1.589537804500105E-2</v>
      </c>
      <c r="G212" s="8">
        <f>Table3[[#This Row],[FPT]]-Table3[[#This Row],[Rf]]/365</f>
        <v>-1.1718597187052409E-3</v>
      </c>
      <c r="H212" s="8">
        <f>Table3[[#This Row],[TCB]]-Table3[[#This Row],[Rf]]/365</f>
        <v>-5.8273972602739716E-5</v>
      </c>
      <c r="I212" s="8">
        <f>Table3[[#This Row],[BVH]]-Table3[[#This Row],[Rf]]/365</f>
        <v>-3.2845159218504394E-2</v>
      </c>
      <c r="J212" s="8">
        <f>Table3[[#This Row],[POW]]-Table3[[#This Row],[Rf]]/365</f>
        <v>-4.8516423752338472E-2</v>
      </c>
      <c r="K212" s="8">
        <f>Table3[[#This Row],[NVL]]-Table3[[#This Row],[Rf]]/365</f>
        <v>-6.5942750506898865E-2</v>
      </c>
      <c r="L212" s="8">
        <f>Table3[[#This Row],[VIC]]-Table3[[#This Row],[Rf]]/365</f>
        <v>-2.1679895594224341E-2</v>
      </c>
    </row>
    <row r="213" spans="1:12" x14ac:dyDescent="0.25">
      <c r="A213" s="1">
        <v>44385</v>
      </c>
      <c r="B213" s="8">
        <f>Table3[[#This Row],[Rm]]-Table3[[#This Row],[Rf]]/365</f>
        <v>-1.0047138646158351E-2</v>
      </c>
      <c r="C213" s="8">
        <f>Table3[[#This Row],[SSI]]-Table3[[#This Row],[Rf]]/365</f>
        <v>-1.893163755184302E-3</v>
      </c>
      <c r="D213" s="8">
        <f>Table3[[#This Row],[HPG]]-Table3[[#This Row],[Rf]]/365</f>
        <v>-1.8094373514151593E-2</v>
      </c>
      <c r="E213" s="8">
        <f>Table3[[#This Row],[VHM]]-Table3[[#This Row],[Rf]]/365</f>
        <v>-1.7152318463880087E-2</v>
      </c>
      <c r="F213" s="8">
        <f>Table3[[#This Row],[VNM]]-Table3[[#This Row],[Rf]]/365</f>
        <v>-1.5648501815297099E-2</v>
      </c>
      <c r="G213" s="8">
        <f>Table3[[#This Row],[FPT]]-Table3[[#This Row],[Rf]]/365</f>
        <v>-7.7931079996972994E-3</v>
      </c>
      <c r="H213" s="8">
        <f>Table3[[#This Row],[TCB]]-Table3[[#This Row],[Rf]]/365</f>
        <v>-5.83013698630137E-5</v>
      </c>
      <c r="I213" s="8">
        <f>Table3[[#This Row],[BVH]]-Table3[[#This Row],[Rf]]/365</f>
        <v>7.2811481714214399E-3</v>
      </c>
      <c r="J213" s="8">
        <f>Table3[[#This Row],[POW]]-Table3[[#This Row],[Rf]]/365</f>
        <v>-4.4442662821437637E-3</v>
      </c>
      <c r="K213" s="8">
        <f>Table3[[#This Row],[NVL]]-Table3[[#This Row],[Rf]]/365</f>
        <v>-6.1075250522405408E-2</v>
      </c>
      <c r="L213" s="8">
        <f>Table3[[#This Row],[VIC]]-Table3[[#This Row],[Rf]]/365</f>
        <v>-2.6374090843547238E-2</v>
      </c>
    </row>
    <row r="214" spans="1:12" x14ac:dyDescent="0.25">
      <c r="A214" s="1">
        <v>44384</v>
      </c>
      <c r="B214" s="8">
        <f>Table3[[#This Row],[Rm]]-Table3[[#This Row],[Rf]]/365</f>
        <v>2.4859977436527337E-2</v>
      </c>
      <c r="C214" s="8">
        <f>Table3[[#This Row],[SSI]]-Table3[[#This Row],[Rf]]/365</f>
        <v>3.6062659305172412E-2</v>
      </c>
      <c r="D214" s="8">
        <f>Table3[[#This Row],[HPG]]-Table3[[#This Row],[Rf]]/365</f>
        <v>3.9524319634703195E-2</v>
      </c>
      <c r="E214" s="8">
        <f>Table3[[#This Row],[VHM]]-Table3[[#This Row],[Rf]]/365</f>
        <v>6.0684413318595642E-2</v>
      </c>
      <c r="F214" s="8">
        <f>Table3[[#This Row],[VNM]]-Table3[[#This Row],[Rf]]/365</f>
        <v>3.2124894347346777E-2</v>
      </c>
      <c r="G214" s="8">
        <f>Table3[[#This Row],[FPT]]-Table3[[#This Row],[Rf]]/365</f>
        <v>4.0170871358841127E-2</v>
      </c>
      <c r="H214" s="8">
        <f>Table3[[#This Row],[TCB]]-Table3[[#This Row],[Rf]]/365</f>
        <v>4.8089134449518012E-2</v>
      </c>
      <c r="I214" s="8">
        <f>Table3[[#This Row],[BVH]]-Table3[[#This Row],[Rf]]/365</f>
        <v>-2.510373641777143E-2</v>
      </c>
      <c r="J214" s="8">
        <f>Table3[[#This Row],[POW]]-Table3[[#This Row],[Rf]]/365</f>
        <v>-4.4258259257044215E-3</v>
      </c>
      <c r="K214" s="8">
        <f>Table3[[#This Row],[NVL]]-Table3[[#This Row],[Rf]]/365</f>
        <v>8.487994848378538E-3</v>
      </c>
      <c r="L214" s="8">
        <f>Table3[[#This Row],[VIC]]-Table3[[#This Row],[Rf]]/365</f>
        <v>1.7798129158512779E-2</v>
      </c>
    </row>
    <row r="215" spans="1:12" x14ac:dyDescent="0.25">
      <c r="A215" s="1">
        <v>44383</v>
      </c>
      <c r="B215" s="8">
        <f>Table3[[#This Row],[Rm]]-Table3[[#This Row],[Rf]]/365</f>
        <v>-3.9983751186676589E-2</v>
      </c>
      <c r="C215" s="8">
        <f>Table3[[#This Row],[SSI]]-Table3[[#This Row],[Rf]]/365</f>
        <v>-6.9084850042429494E-2</v>
      </c>
      <c r="D215" s="8">
        <f>Table3[[#This Row],[HPG]]-Table3[[#This Row],[Rf]]/365</f>
        <v>-6.2558301369863012E-2</v>
      </c>
      <c r="E215" s="8">
        <f>Table3[[#This Row],[VHM]]-Table3[[#This Row],[Rf]]/365</f>
        <v>-6.9256613606149986E-2</v>
      </c>
      <c r="F215" s="8">
        <f>Table3[[#This Row],[VNM]]-Table3[[#This Row],[Rf]]/365</f>
        <v>-2.4721978499907853E-2</v>
      </c>
      <c r="G215" s="8">
        <f>Table3[[#This Row],[FPT]]-Table3[[#This Row],[Rf]]/365</f>
        <v>-6.1546974509021572E-2</v>
      </c>
      <c r="H215" s="8">
        <f>Table3[[#This Row],[TCB]]-Table3[[#This Row],[Rf]]/365</f>
        <v>-6.9023818611242321E-2</v>
      </c>
      <c r="I215" s="8">
        <f>Table3[[#This Row],[BVH]]-Table3[[#This Row],[Rf]]/365</f>
        <v>-4.1224682158885334E-2</v>
      </c>
      <c r="J215" s="8">
        <f>Table3[[#This Row],[POW]]-Table3[[#This Row],[Rf]]/365</f>
        <v>-2.1425822737384304E-2</v>
      </c>
      <c r="K215" s="8">
        <f>Table3[[#This Row],[NVL]]-Table3[[#This Row],[Rf]]/365</f>
        <v>1.7333002977962995E-2</v>
      </c>
      <c r="L215" s="8">
        <f>Table3[[#This Row],[VIC]]-Table3[[#This Row],[Rf]]/365</f>
        <v>-2.6145257891602158E-2</v>
      </c>
    </row>
    <row r="216" spans="1:12" x14ac:dyDescent="0.25">
      <c r="A216" s="1">
        <v>44382</v>
      </c>
      <c r="B216" s="8">
        <f>Table3[[#This Row],[Rm]]-Table3[[#This Row],[Rf]]/365</f>
        <v>-6.4938618400841464E-3</v>
      </c>
      <c r="C216" s="8">
        <f>Table3[[#This Row],[SSI]]-Table3[[#This Row],[Rf]]/365</f>
        <v>-2.4238085787967056E-2</v>
      </c>
      <c r="D216" s="8">
        <f>Table3[[#This Row],[HPG]]-Table3[[#This Row],[Rf]]/365</f>
        <v>-2.109097053353938E-2</v>
      </c>
      <c r="E216" s="8">
        <f>Table3[[#This Row],[VHM]]-Table3[[#This Row],[Rf]]/365</f>
        <v>4.178822382168516E-3</v>
      </c>
      <c r="F216" s="8">
        <f>Table3[[#This Row],[VNM]]-Table3[[#This Row],[Rf]]/365</f>
        <v>-1.0047366974290392E-2</v>
      </c>
      <c r="G216" s="8">
        <f>Table3[[#This Row],[FPT]]-Table3[[#This Row],[Rf]]/365</f>
        <v>8.646648501199854E-3</v>
      </c>
      <c r="H216" s="8">
        <f>Table3[[#This Row],[TCB]]-Table3[[#This Row],[Rf]]/365</f>
        <v>6.808149741416282E-2</v>
      </c>
      <c r="I216" s="8">
        <f>Table3[[#This Row],[BVH]]-Table3[[#This Row],[Rf]]/365</f>
        <v>-1.3594844772037146E-2</v>
      </c>
      <c r="J216" s="8">
        <f>Table3[[#This Row],[POW]]-Table3[[#This Row],[Rf]]/365</f>
        <v>-2.5058465753424627E-2</v>
      </c>
      <c r="K216" s="8">
        <f>Table3[[#This Row],[NVL]]-Table3[[#This Row],[Rf]]/365</f>
        <v>-3.367191113157593E-2</v>
      </c>
      <c r="L216" s="8">
        <f>Table3[[#This Row],[VIC]]-Table3[[#This Row],[Rf]]/365</f>
        <v>-2.1335061498105542E-2</v>
      </c>
    </row>
    <row r="217" spans="1:12" x14ac:dyDescent="0.25">
      <c r="A217" s="1">
        <v>44379</v>
      </c>
      <c r="B217" s="8">
        <f>Table3[[#This Row],[Rm]]-Table3[[#This Row],[Rf]]/365</f>
        <v>2.1922311997157576E-3</v>
      </c>
      <c r="C217" s="8">
        <f>Table3[[#This Row],[SSI]]-Table3[[#This Row],[Rf]]/365</f>
        <v>6.8976450268018255E-3</v>
      </c>
      <c r="D217" s="8">
        <f>Table3[[#This Row],[HPG]]-Table3[[#This Row],[Rf]]/365</f>
        <v>-9.5285736820257365E-3</v>
      </c>
      <c r="E217" s="8">
        <f>Table3[[#This Row],[VHM]]-Table3[[#This Row],[Rf]]/365</f>
        <v>6.7670618542242222E-3</v>
      </c>
      <c r="F217" s="8">
        <f>Table3[[#This Row],[VNM]]-Table3[[#This Row],[Rf]]/365</f>
        <v>-8.8597568003376103E-3</v>
      </c>
      <c r="G217" s="8">
        <f>Table3[[#This Row],[FPT]]-Table3[[#This Row],[Rf]]/365</f>
        <v>3.3686905064949146E-2</v>
      </c>
      <c r="H217" s="8">
        <f>Table3[[#This Row],[TCB]]-Table3[[#This Row],[Rf]]/365</f>
        <v>1.8702849366470483E-2</v>
      </c>
      <c r="I217" s="8">
        <f>Table3[[#This Row],[BVH]]-Table3[[#This Row],[Rf]]/365</f>
        <v>1.6360385419084385E-3</v>
      </c>
      <c r="J217" s="8">
        <f>Table3[[#This Row],[POW]]-Table3[[#This Row],[Rf]]/365</f>
        <v>-8.3233395222462123E-3</v>
      </c>
      <c r="K217" s="8">
        <f>Table3[[#This Row],[NVL]]-Table3[[#This Row],[Rf]]/365</f>
        <v>-8.3922100456620633E-3</v>
      </c>
      <c r="L217" s="8">
        <f>Table3[[#This Row],[VIC]]-Table3[[#This Row],[Rf]]/365</f>
        <v>-9.3337502367807149E-3</v>
      </c>
    </row>
    <row r="218" spans="1:12" x14ac:dyDescent="0.25">
      <c r="A218" s="1">
        <v>44378</v>
      </c>
      <c r="B218" s="8">
        <f>Table3[[#This Row],[Rm]]-Table3[[#This Row],[Rf]]/365</f>
        <v>5.9966675814971289E-3</v>
      </c>
      <c r="C218" s="8">
        <f>Table3[[#This Row],[SSI]]-Table3[[#This Row],[Rf]]/365</f>
        <v>4.5395339975093214E-2</v>
      </c>
      <c r="D218" s="8">
        <f>Table3[[#This Row],[HPG]]-Table3[[#This Row],[Rf]]/365</f>
        <v>2.5183512967149886E-2</v>
      </c>
      <c r="E218" s="8">
        <f>Table3[[#This Row],[VHM]]-Table3[[#This Row],[Rf]]/365</f>
        <v>-6.8388664964012949E-3</v>
      </c>
      <c r="F218" s="8">
        <f>Table3[[#This Row],[VNM]]-Table3[[#This Row],[Rf]]/365</f>
        <v>5.4717679718754688E-3</v>
      </c>
      <c r="G218" s="8">
        <f>Table3[[#This Row],[FPT]]-Table3[[#This Row],[Rf]]/365</f>
        <v>1.0168067247820644E-2</v>
      </c>
      <c r="H218" s="8">
        <f>Table3[[#This Row],[TCB]]-Table3[[#This Row],[Rf]]/365</f>
        <v>1.1325993761534663E-2</v>
      </c>
      <c r="I218" s="8">
        <f>Table3[[#This Row],[BVH]]-Table3[[#This Row],[Rf]]/365</f>
        <v>1.0214767123287678E-2</v>
      </c>
      <c r="J218" s="8">
        <f>Table3[[#This Row],[POW]]-Table3[[#This Row],[Rf]]/365</f>
        <v>4.0901721139089868E-3</v>
      </c>
      <c r="K218" s="8">
        <f>Table3[[#This Row],[NVL]]-Table3[[#This Row],[Rf]]/365</f>
        <v>-8.323668289369375E-3</v>
      </c>
      <c r="L218" s="8">
        <f>Table3[[#This Row],[VIC]]-Table3[[#This Row],[Rf]]/365</f>
        <v>-3.4205500172672463E-3</v>
      </c>
    </row>
    <row r="219" spans="1:12" x14ac:dyDescent="0.25">
      <c r="A219" s="1">
        <v>44377</v>
      </c>
      <c r="B219" s="8">
        <f>Table3[[#This Row],[Rm]]-Table3[[#This Row],[Rf]]/365</f>
        <v>-1.1162692549672221E-3</v>
      </c>
      <c r="C219" s="8">
        <f>Table3[[#This Row],[SSI]]-Table3[[#This Row],[Rf]]/365</f>
        <v>7.2664456821718753E-3</v>
      </c>
      <c r="D219" s="8">
        <f>Table3[[#This Row],[HPG]]-Table3[[#This Row],[Rf]]/365</f>
        <v>-5.8510674353414076E-3</v>
      </c>
      <c r="E219" s="8">
        <f>Table3[[#This Row],[VHM]]-Table3[[#This Row],[Rf]]/365</f>
        <v>-5.1185835662638911E-3</v>
      </c>
      <c r="F219" s="8">
        <f>Table3[[#This Row],[VNM]]-Table3[[#This Row],[Rf]]/365</f>
        <v>-6.6529682372421196E-3</v>
      </c>
      <c r="G219" s="8">
        <f>Table3[[#This Row],[FPT]]-Table3[[#This Row],[Rf]]/365</f>
        <v>-6.8315706731809697E-3</v>
      </c>
      <c r="H219" s="8">
        <f>Table3[[#This Row],[TCB]]-Table3[[#This Row],[Rf]]/365</f>
        <v>-1.5012832671873E-2</v>
      </c>
      <c r="I219" s="8">
        <f>Table3[[#This Row],[BVH]]-Table3[[#This Row],[Rf]]/365</f>
        <v>-1.1903893285121496E-2</v>
      </c>
      <c r="J219" s="8">
        <f>Table3[[#This Row],[POW]]-Table3[[#This Row],[Rf]]/365</f>
        <v>-5.9561643835616434E-5</v>
      </c>
      <c r="K219" s="8">
        <f>Table3[[#This Row],[NVL]]-Table3[[#This Row],[Rf]]/365</f>
        <v>-5.9561643835616434E-5</v>
      </c>
      <c r="L219" s="8">
        <f>Table3[[#This Row],[VIC]]-Table3[[#This Row],[Rf]]/365</f>
        <v>8.4150146273509214E-3</v>
      </c>
    </row>
    <row r="220" spans="1:12" x14ac:dyDescent="0.25">
      <c r="A220" s="1">
        <v>44376</v>
      </c>
      <c r="B220" s="8">
        <f>Table3[[#This Row],[Rm]]-Table3[[#This Row],[Rf]]/365</f>
        <v>2.9492428342145394E-3</v>
      </c>
      <c r="C220" s="8">
        <f>Table3[[#This Row],[SSI]]-Table3[[#This Row],[Rf]]/365</f>
        <v>1.2927314356875949E-2</v>
      </c>
      <c r="D220" s="8">
        <f>Table3[[#This Row],[HPG]]-Table3[[#This Row],[Rf]]/365</f>
        <v>-1.1510080309526299E-2</v>
      </c>
      <c r="E220" s="8">
        <f>Table3[[#This Row],[VHM]]-Table3[[#This Row],[Rf]]/365</f>
        <v>2.6780128209689894E-2</v>
      </c>
      <c r="F220" s="8">
        <f>Table3[[#This Row],[VNM]]-Table3[[#This Row],[Rf]]/365</f>
        <v>2.0119673567172321E-2</v>
      </c>
      <c r="G220" s="8">
        <f>Table3[[#This Row],[FPT]]-Table3[[#This Row],[Rf]]/365</f>
        <v>3.377927453205673E-2</v>
      </c>
      <c r="H220" s="8">
        <f>Table3[[#This Row],[TCB]]-Table3[[#This Row],[Rf]]/365</f>
        <v>-1.9253702719280311E-3</v>
      </c>
      <c r="I220" s="8">
        <f>Table3[[#This Row],[BVH]]-Table3[[#This Row],[Rf]]/365</f>
        <v>-1.5059698630136996E-2</v>
      </c>
      <c r="J220" s="8">
        <f>Table3[[#This Row],[POW]]-Table3[[#This Row],[Rf]]/365</f>
        <v>-8.2901513050340457E-3</v>
      </c>
      <c r="K220" s="8">
        <f>Table3[[#This Row],[NVL]]-Table3[[#This Row],[Rf]]/365</f>
        <v>8.2736347031963104E-3</v>
      </c>
      <c r="L220" s="8">
        <f>Table3[[#This Row],[VIC]]-Table3[[#This Row],[Rf]]/365</f>
        <v>1.1079975748611914E-2</v>
      </c>
    </row>
    <row r="221" spans="1:12" x14ac:dyDescent="0.25">
      <c r="A221" s="1">
        <v>44375</v>
      </c>
      <c r="B221" s="8">
        <f>Table3[[#This Row],[Rm]]-Table3[[#This Row],[Rf]]/365</f>
        <v>1.122619264484513E-2</v>
      </c>
      <c r="C221" s="8">
        <f>Table3[[#This Row],[SSI]]-Table3[[#This Row],[Rf]]/365</f>
        <v>3.6637920461212578E-3</v>
      </c>
      <c r="D221" s="8">
        <f>Table3[[#This Row],[HPG]]-Table3[[#This Row],[Rf]]/365</f>
        <v>3.3469969252384421E-2</v>
      </c>
      <c r="E221" s="8">
        <f>Table3[[#This Row],[VHM]]-Table3[[#This Row],[Rf]]/365</f>
        <v>3.0269459704520191E-2</v>
      </c>
      <c r="F221" s="8">
        <f>Table3[[#This Row],[VNM]]-Table3[[#This Row],[Rf]]/365</f>
        <v>-5.6347387486445685E-3</v>
      </c>
      <c r="G221" s="8">
        <f>Table3[[#This Row],[FPT]]-Table3[[#This Row],[Rf]]/365</f>
        <v>5.8079418612128645E-3</v>
      </c>
      <c r="H221" s="8">
        <f>Table3[[#This Row],[TCB]]-Table3[[#This Row],[Rf]]/365</f>
        <v>3.8699087182754589E-2</v>
      </c>
      <c r="I221" s="8">
        <f>Table3[[#This Row],[BVH]]-Table3[[#This Row],[Rf]]/365</f>
        <v>2.9098916985831409E-2</v>
      </c>
      <c r="J221" s="8">
        <f>Table3[[#This Row],[POW]]-Table3[[#This Row],[Rf]]/365</f>
        <v>-6.0602739726027401E-5</v>
      </c>
      <c r="K221" s="8">
        <f>Table3[[#This Row],[NVL]]-Table3[[#This Row],[Rf]]/365</f>
        <v>7.4960723232463285E-3</v>
      </c>
      <c r="L221" s="8">
        <f>Table3[[#This Row],[VIC]]-Table3[[#This Row],[Rf]]/365</f>
        <v>-6.8691133780238939E-3</v>
      </c>
    </row>
    <row r="222" spans="1:12" x14ac:dyDescent="0.25">
      <c r="A222" s="1">
        <v>44372</v>
      </c>
      <c r="B222" s="8">
        <f>Table3[[#This Row],[Rm]]-Table3[[#This Row],[Rf]]/365</f>
        <v>7.4768297780489707E-3</v>
      </c>
      <c r="C222" s="8">
        <f>Table3[[#This Row],[SSI]]-Table3[[#This Row],[Rf]]/365</f>
        <v>6.9660184030999453E-2</v>
      </c>
      <c r="D222" s="8">
        <f>Table3[[#This Row],[HPG]]-Table3[[#This Row],[Rf]]/365</f>
        <v>1.9153530781309219E-3</v>
      </c>
      <c r="E222" s="8">
        <f>Table3[[#This Row],[VHM]]-Table3[[#This Row],[Rf]]/365</f>
        <v>-6.0931506849315078E-5</v>
      </c>
      <c r="F222" s="8">
        <f>Table3[[#This Row],[VNM]]-Table3[[#This Row],[Rf]]/365</f>
        <v>1.1213025652113325E-2</v>
      </c>
      <c r="G222" s="8">
        <f>Table3[[#This Row],[FPT]]-Table3[[#This Row],[Rf]]/365</f>
        <v>5.842256214520323E-3</v>
      </c>
      <c r="H222" s="8">
        <f>Table3[[#This Row],[TCB]]-Table3[[#This Row],[Rf]]/365</f>
        <v>1.3691524288828485E-2</v>
      </c>
      <c r="I222" s="8">
        <f>Table3[[#This Row],[BVH]]-Table3[[#This Row],[Rf]]/365</f>
        <v>5.1114822862541364E-3</v>
      </c>
      <c r="J222" s="8">
        <f>Table3[[#This Row],[POW]]-Table3[[#This Row],[Rf]]/365</f>
        <v>-6.0931506849315078E-5</v>
      </c>
      <c r="K222" s="8">
        <f>Table3[[#This Row],[NVL]]-Table3[[#This Row],[Rf]]/365</f>
        <v>3.559124240619408E-2</v>
      </c>
      <c r="L222" s="8">
        <f>Table3[[#This Row],[VIC]]-Table3[[#This Row],[Rf]]/365</f>
        <v>-6.0931506849315078E-5</v>
      </c>
    </row>
    <row r="223" spans="1:12" x14ac:dyDescent="0.25">
      <c r="A223" s="1">
        <v>44371</v>
      </c>
      <c r="B223" s="8">
        <f>Table3[[#This Row],[Rm]]-Table3[[#This Row],[Rf]]/365</f>
        <v>2.010377945570711E-3</v>
      </c>
      <c r="C223" s="8">
        <f>Table3[[#This Row],[SSI]]-Table3[[#This Row],[Rf]]/365</f>
        <v>5.9524898015206129E-3</v>
      </c>
      <c r="D223" s="8">
        <f>Table3[[#This Row],[HPG]]-Table3[[#This Row],[Rf]]/365</f>
        <v>-1.5623736581205692E-2</v>
      </c>
      <c r="E223" s="8">
        <f>Table3[[#This Row],[VHM]]-Table3[[#This Row],[Rf]]/365</f>
        <v>7.1282465261110111E-3</v>
      </c>
      <c r="F223" s="8">
        <f>Table3[[#This Row],[VNM]]-Table3[[#This Row],[Rf]]/365</f>
        <v>-1.4503978691019753E-2</v>
      </c>
      <c r="G223" s="8">
        <f>Table3[[#This Row],[FPT]]-Table3[[#This Row],[Rf]]/365</f>
        <v>-2.4152468496378776E-3</v>
      </c>
      <c r="H223" s="8">
        <f>Table3[[#This Row],[TCB]]-Table3[[#This Row],[Rf]]/365</f>
        <v>-3.9734285714285713E-3</v>
      </c>
      <c r="I223" s="8">
        <f>Table3[[#This Row],[BVH]]-Table3[[#This Row],[Rf]]/365</f>
        <v>-1.3664976423446057E-2</v>
      </c>
      <c r="J223" s="8">
        <f>Table3[[#This Row],[POW]]-Table3[[#This Row],[Rf]]/365</f>
        <v>-1.2254656197794839E-2</v>
      </c>
      <c r="K223" s="8">
        <f>Table3[[#This Row],[NVL]]-Table3[[#This Row],[Rf]]/365</f>
        <v>2.6726180039139E-2</v>
      </c>
      <c r="L223" s="8">
        <f>Table3[[#This Row],[VIC]]-Table3[[#This Row],[Rf]]/365</f>
        <v>5.0730577123639523E-3</v>
      </c>
    </row>
    <row r="224" spans="1:12" x14ac:dyDescent="0.25">
      <c r="A224" s="1">
        <v>44370</v>
      </c>
      <c r="B224" s="8">
        <f>Table3[[#This Row],[Rm]]-Table3[[#This Row],[Rf]]/365</f>
        <v>-2.3061242770714388E-3</v>
      </c>
      <c r="C224" s="8">
        <f>Table3[[#This Row],[SSI]]-Table3[[#This Row],[Rf]]/365</f>
        <v>8.0211094506710615E-3</v>
      </c>
      <c r="D224" s="8">
        <f>Table3[[#This Row],[HPG]]-Table3[[#This Row],[Rf]]/365</f>
        <v>-5.8624065605044915E-3</v>
      </c>
      <c r="E224" s="8">
        <f>Table3[[#This Row],[VHM]]-Table3[[#This Row],[Rf]]/365</f>
        <v>-1.8534206032311371E-3</v>
      </c>
      <c r="F224" s="8">
        <f>Table3[[#This Row],[VNM]]-Table3[[#This Row],[Rf]]/365</f>
        <v>-6.6822151864284508E-3</v>
      </c>
      <c r="G224" s="8">
        <f>Table3[[#This Row],[FPT]]-Table3[[#This Row],[Rf]]/365</f>
        <v>-5.9144995669050621E-3</v>
      </c>
      <c r="H224" s="8">
        <f>Table3[[#This Row],[TCB]]-Table3[[#This Row],[Rf]]/365</f>
        <v>3.8695744543423847E-3</v>
      </c>
      <c r="I224" s="8">
        <f>Table3[[#This Row],[BVH]]-Table3[[#This Row],[Rf]]/365</f>
        <v>-1.8423638529970133E-2</v>
      </c>
      <c r="J224" s="8">
        <f>Table3[[#This Row],[POW]]-Table3[[#This Row],[Rf]]/365</f>
        <v>-1.9980017355236659E-2</v>
      </c>
      <c r="K224" s="8">
        <f>Table3[[#This Row],[NVL]]-Table3[[#This Row],[Rf]]/365</f>
        <v>-1.32755576609741E-2</v>
      </c>
      <c r="L224" s="8">
        <f>Table3[[#This Row],[VIC]]-Table3[[#This Row],[Rf]]/365</f>
        <v>-5.1660816088604207E-3</v>
      </c>
    </row>
    <row r="225" spans="1:12" x14ac:dyDescent="0.25">
      <c r="A225" s="1">
        <v>44369</v>
      </c>
      <c r="B225" s="8">
        <f>Table3[[#This Row],[Rm]]-Table3[[#This Row],[Rf]]/365</f>
        <v>5.2882755015144309E-3</v>
      </c>
      <c r="C225" s="8">
        <f>Table3[[#This Row],[SSI]]-Table3[[#This Row],[Rf]]/365</f>
        <v>1.0144958344982004E-2</v>
      </c>
      <c r="D225" s="8">
        <f>Table3[[#This Row],[HPG]]-Table3[[#This Row],[Rf]]/365</f>
        <v>9.7065017123287665E-3</v>
      </c>
      <c r="E225" s="8">
        <f>Table3[[#This Row],[VHM]]-Table3[[#This Row],[Rf]]/365</f>
        <v>-4.5234090019568981E-3</v>
      </c>
      <c r="F225" s="8">
        <f>Table3[[#This Row],[VNM]]-Table3[[#This Row],[Rf]]/365</f>
        <v>-5.9123287671232873E-5</v>
      </c>
      <c r="G225" s="8">
        <f>Table3[[#This Row],[FPT]]-Table3[[#This Row],[Rf]]/365</f>
        <v>-2.3955718858020099E-3</v>
      </c>
      <c r="H225" s="8">
        <f>Table3[[#This Row],[TCB]]-Table3[[#This Row],[Rf]]/365</f>
        <v>9.8615116329636866E-3</v>
      </c>
      <c r="I225" s="8">
        <f>Table3[[#This Row],[BVH]]-Table3[[#This Row],[Rf]]/365</f>
        <v>3.2909604644226539E-3</v>
      </c>
      <c r="J225" s="8">
        <f>Table3[[#This Row],[POW]]-Table3[[#This Row],[Rf]]/365</f>
        <v>3.9408767123288117E-3</v>
      </c>
      <c r="K225" s="8">
        <f>Table3[[#This Row],[NVL]]-Table3[[#This Row],[Rf]]/365</f>
        <v>4.1225280382053711E-2</v>
      </c>
      <c r="L225" s="8">
        <f>Table3[[#This Row],[VIC]]-Table3[[#This Row],[Rf]]/365</f>
        <v>7.9266546871723431E-4</v>
      </c>
    </row>
    <row r="226" spans="1:12" x14ac:dyDescent="0.25">
      <c r="A226" s="1">
        <v>44368</v>
      </c>
      <c r="B226" s="8">
        <f>Table3[[#This Row],[Rm]]-Table3[[#This Row],[Rf]]/365</f>
        <v>-3.7902826598589356E-3</v>
      </c>
      <c r="C226" s="8">
        <f>Table3[[#This Row],[SSI]]-Table3[[#This Row],[Rf]]/365</f>
        <v>-2.9762586735385961E-2</v>
      </c>
      <c r="D226" s="8">
        <f>Table3[[#This Row],[HPG]]-Table3[[#This Row],[Rf]]/365</f>
        <v>-1.7334088607262117E-2</v>
      </c>
      <c r="E226" s="8">
        <f>Table3[[#This Row],[VHM]]-Table3[[#This Row],[Rf]]/365</f>
        <v>-4.5040608828007291E-3</v>
      </c>
      <c r="F226" s="8">
        <f>Table3[[#This Row],[VNM]]-Table3[[#This Row],[Rf]]/365</f>
        <v>-1.6346261389496169E-2</v>
      </c>
      <c r="G226" s="8">
        <f>Table3[[#This Row],[FPT]]-Table3[[#This Row],[Rf]]/365</f>
        <v>2.1420097165462389E-2</v>
      </c>
      <c r="H226" s="8">
        <f>Table3[[#This Row],[TCB]]-Table3[[#This Row],[Rf]]/365</f>
        <v>-1.1824322320709105E-2</v>
      </c>
      <c r="I226" s="8">
        <f>Table3[[#This Row],[BVH]]-Table3[[#This Row],[Rf]]/365</f>
        <v>-2.1371091848192282E-2</v>
      </c>
      <c r="J226" s="8">
        <f>Table3[[#This Row],[POW]]-Table3[[#This Row],[Rf]]/365</f>
        <v>1.620054616326988E-2</v>
      </c>
      <c r="K226" s="8">
        <f>Table3[[#This Row],[NVL]]-Table3[[#This Row],[Rf]]/365</f>
        <v>5.8192810746109797E-2</v>
      </c>
      <c r="L226" s="8">
        <f>Table3[[#This Row],[VIC]]-Table3[[#This Row],[Rf]]/365</f>
        <v>-5.9616438356164389E-5</v>
      </c>
    </row>
    <row r="227" spans="1:12" x14ac:dyDescent="0.25">
      <c r="A227" s="1">
        <v>44365</v>
      </c>
      <c r="B227" s="8">
        <f>Table3[[#This Row],[Rm]]-Table3[[#This Row],[Rf]]/365</f>
        <v>1.3067498131638619E-2</v>
      </c>
      <c r="C227" s="8">
        <f>Table3[[#This Row],[SSI]]-Table3[[#This Row],[Rf]]/365</f>
        <v>-5.8273972602739716E-5</v>
      </c>
      <c r="D227" s="8">
        <f>Table3[[#This Row],[HPG]]-Table3[[#This Row],[Rf]]/365</f>
        <v>1.3560403070198818E-2</v>
      </c>
      <c r="E227" s="8">
        <f>Table3[[#This Row],[VHM]]-Table3[[#This Row],[Rf]]/365</f>
        <v>3.2051817770516702E-2</v>
      </c>
      <c r="F227" s="8">
        <f>Table3[[#This Row],[VNM]]-Table3[[#This Row],[Rf]]/365</f>
        <v>1.2029638115309514E-2</v>
      </c>
      <c r="G227" s="8">
        <f>Table3[[#This Row],[FPT]]-Table3[[#This Row],[Rf]]/365</f>
        <v>1.4469571063716831E-2</v>
      </c>
      <c r="H227" s="8">
        <f>Table3[[#This Row],[TCB]]-Table3[[#This Row],[Rf]]/365</f>
        <v>1.5877981007476942E-2</v>
      </c>
      <c r="I227" s="8">
        <f>Table3[[#This Row],[BVH]]-Table3[[#This Row],[Rf]]/365</f>
        <v>-1.6187306230667303E-2</v>
      </c>
      <c r="J227" s="8">
        <f>Table3[[#This Row],[POW]]-Table3[[#This Row],[Rf]]/365</f>
        <v>-8.1227901016350853E-3</v>
      </c>
      <c r="K227" s="8">
        <f>Table3[[#This Row],[NVL]]-Table3[[#This Row],[Rf]]/365</f>
        <v>7.7695146771037229E-3</v>
      </c>
      <c r="L227" s="8">
        <f>Table3[[#This Row],[VIC]]-Table3[[#This Row],[Rf]]/365</f>
        <v>3.3605294462006057E-3</v>
      </c>
    </row>
    <row r="228" spans="1:12" x14ac:dyDescent="0.25">
      <c r="A228" s="1">
        <v>44364</v>
      </c>
      <c r="B228" s="8">
        <f>Table3[[#This Row],[Rm]]-Table3[[#This Row],[Rf]]/365</f>
        <v>2.447043606747227E-3</v>
      </c>
      <c r="C228" s="8">
        <f>Table3[[#This Row],[SSI]]-Table3[[#This Row],[Rf]]/365</f>
        <v>2.2207836614719225E-2</v>
      </c>
      <c r="D228" s="8">
        <f>Table3[[#This Row],[HPG]]-Table3[[#This Row],[Rf]]/365</f>
        <v>-7.781377585021421E-3</v>
      </c>
      <c r="E228" s="8">
        <f>Table3[[#This Row],[VHM]]-Table3[[#This Row],[Rf]]/365</f>
        <v>-9.1502789539228638E-3</v>
      </c>
      <c r="F228" s="8">
        <f>Table3[[#This Row],[VNM]]-Table3[[#This Row],[Rf]]/365</f>
        <v>-8.7739668129049736E-3</v>
      </c>
      <c r="G228" s="8">
        <f>Table3[[#This Row],[FPT]]-Table3[[#This Row],[Rf]]/365</f>
        <v>-6.0762170350954518E-3</v>
      </c>
      <c r="H228" s="8">
        <f>Table3[[#This Row],[TCB]]-Table3[[#This Row],[Rf]]/365</f>
        <v>-9.9213028018697146E-3</v>
      </c>
      <c r="I228" s="8">
        <f>Table3[[#This Row],[BVH]]-Table3[[#This Row],[Rf]]/365</f>
        <v>2.8133001612939964E-2</v>
      </c>
      <c r="J228" s="8">
        <f>Table3[[#This Row],[POW]]-Table3[[#This Row],[Rf]]/365</f>
        <v>2.8986273290513287E-2</v>
      </c>
      <c r="K228" s="8">
        <f>Table3[[#This Row],[NVL]]-Table3[[#This Row],[Rf]]/365</f>
        <v>-1.2619756336443634E-2</v>
      </c>
      <c r="L228" s="8">
        <f>Table3[[#This Row],[VIC]]-Table3[[#This Row],[Rf]]/365</f>
        <v>-1.769161167661568E-2</v>
      </c>
    </row>
    <row r="229" spans="1:12" x14ac:dyDescent="0.25">
      <c r="A229" s="1">
        <v>44363</v>
      </c>
      <c r="B229" s="8">
        <f>Table3[[#This Row],[Rm]]-Table3[[#This Row],[Rf]]/365</f>
        <v>-7.9870827271590061E-3</v>
      </c>
      <c r="C229" s="8">
        <f>Table3[[#This Row],[SSI]]-Table3[[#This Row],[Rf]]/365</f>
        <v>-5.0059397260273981E-2</v>
      </c>
      <c r="D229" s="8">
        <f>Table3[[#This Row],[HPG]]-Table3[[#This Row],[Rf]]/365</f>
        <v>-2.6375186733958181E-2</v>
      </c>
      <c r="E229" s="8">
        <f>Table3[[#This Row],[VHM]]-Table3[[#This Row],[Rf]]/365</f>
        <v>-2.3149983405922368E-2</v>
      </c>
      <c r="F229" s="8">
        <f>Table3[[#This Row],[VNM]]-Table3[[#This Row],[Rf]]/365</f>
        <v>-1.1900086173083281E-2</v>
      </c>
      <c r="G229" s="8">
        <f>Table3[[#This Row],[FPT]]-Table3[[#This Row],[Rf]]/365</f>
        <v>-1.2613203371971049E-3</v>
      </c>
      <c r="H229" s="8">
        <f>Table3[[#This Row],[TCB]]-Table3[[#This Row],[Rf]]/365</f>
        <v>-3.0652131485895386E-2</v>
      </c>
      <c r="I229" s="8">
        <f>Table3[[#This Row],[BVH]]-Table3[[#This Row],[Rf]]/365</f>
        <v>-1.4765279613215158E-2</v>
      </c>
      <c r="J229" s="8">
        <f>Table3[[#This Row],[POW]]-Table3[[#This Row],[Rf]]/365</f>
        <v>-5.9397260273972609E-5</v>
      </c>
      <c r="K229" s="8">
        <f>Table3[[#This Row],[NVL]]-Table3[[#This Row],[Rf]]/365</f>
        <v>-4.8670895679662598E-3</v>
      </c>
      <c r="L229" s="8">
        <f>Table3[[#This Row],[VIC]]-Table3[[#This Row],[Rf]]/365</f>
        <v>-2.1423407120586296E-2</v>
      </c>
    </row>
    <row r="230" spans="1:12" x14ac:dyDescent="0.25">
      <c r="A230" s="1">
        <v>44362</v>
      </c>
      <c r="B230" s="8">
        <f>Table3[[#This Row],[Rm]]-Table3[[#This Row],[Rf]]/365</f>
        <v>4.0812726933985456E-3</v>
      </c>
      <c r="C230" s="8">
        <f>Table3[[#This Row],[SSI]]-Table3[[#This Row],[Rf]]/365</f>
        <v>-6.0471022122780263E-5</v>
      </c>
      <c r="D230" s="8">
        <f>Table3[[#This Row],[HPG]]-Table3[[#This Row],[Rf]]/365</f>
        <v>-7.5232345123696582E-3</v>
      </c>
      <c r="E230" s="8">
        <f>Table3[[#This Row],[VHM]]-Table3[[#This Row],[Rf]]/365</f>
        <v>2.4507240953793689E-2</v>
      </c>
      <c r="F230" s="8">
        <f>Table3[[#This Row],[VNM]]-Table3[[#This Row],[Rf]]/365</f>
        <v>4.2637763791187853E-3</v>
      </c>
      <c r="G230" s="8">
        <f>Table3[[#This Row],[FPT]]-Table3[[#This Row],[Rf]]/365</f>
        <v>-7.220452479811664E-3</v>
      </c>
      <c r="H230" s="8">
        <f>Table3[[#This Row],[TCB]]-Table3[[#This Row],[Rf]]/365</f>
        <v>-7.6506807725299575E-3</v>
      </c>
      <c r="I230" s="8">
        <f>Table3[[#This Row],[BVH]]-Table3[[#This Row],[Rf]]/365</f>
        <v>1.993945205479453E-2</v>
      </c>
      <c r="J230" s="8">
        <f>Table3[[#This Row],[POW]]-Table3[[#This Row],[Rf]]/365</f>
        <v>-1.2355629912418578E-2</v>
      </c>
      <c r="K230" s="8">
        <f>Table3[[#This Row],[NVL]]-Table3[[#This Row],[Rf]]/365</f>
        <v>9.0191596239787123E-4</v>
      </c>
      <c r="L230" s="8">
        <f>Table3[[#This Row],[VIC]]-Table3[[#This Row],[Rf]]/365</f>
        <v>1.4106118721461225E-2</v>
      </c>
    </row>
    <row r="231" spans="1:12" x14ac:dyDescent="0.25">
      <c r="A231" s="1">
        <v>44361</v>
      </c>
      <c r="B231" s="8">
        <f>Table3[[#This Row],[Rm]]-Table3[[#This Row],[Rf]]/365</f>
        <v>7.3236519696277952E-3</v>
      </c>
      <c r="C231" s="8">
        <f>Table3[[#This Row],[SSI]]-Table3[[#This Row],[Rf]]/365</f>
        <v>5.7824806879391802E-2</v>
      </c>
      <c r="D231" s="8">
        <f>Table3[[#This Row],[HPG]]-Table3[[#This Row],[Rf]]/365</f>
        <v>9.3567711993395759E-3</v>
      </c>
      <c r="E231" s="8">
        <f>Table3[[#This Row],[VHM]]-Table3[[#This Row],[Rf]]/365</f>
        <v>3.6733028172654579E-2</v>
      </c>
      <c r="F231" s="8">
        <f>Table3[[#This Row],[VNM]]-Table3[[#This Row],[Rf]]/365</f>
        <v>5.3753579511614949E-3</v>
      </c>
      <c r="G231" s="8">
        <f>Table3[[#This Row],[FPT]]-Table3[[#This Row],[Rf]]/365</f>
        <v>3.5333897137232281E-3</v>
      </c>
      <c r="H231" s="8">
        <f>Table3[[#This Row],[TCB]]-Table3[[#This Row],[Rf]]/365</f>
        <v>1.8417160268763997E-3</v>
      </c>
      <c r="I231" s="8">
        <f>Table3[[#This Row],[BVH]]-Table3[[#This Row],[Rf]]/365</f>
        <v>4.7060994190633192E-2</v>
      </c>
      <c r="J231" s="8">
        <f>Table3[[#This Row],[POW]]-Table3[[#This Row],[Rf]]/365</f>
        <v>1.2388708122548725E-2</v>
      </c>
      <c r="K231" s="8">
        <f>Table3[[#This Row],[NVL]]-Table3[[#This Row],[Rf]]/365</f>
        <v>-9.5923131227391625E-3</v>
      </c>
      <c r="L231" s="8">
        <f>Table3[[#This Row],[VIC]]-Table3[[#This Row],[Rf]]/365</f>
        <v>1.6889727884838689E-2</v>
      </c>
    </row>
    <row r="232" spans="1:12" x14ac:dyDescent="0.25">
      <c r="A232" s="1">
        <v>44358</v>
      </c>
      <c r="B232" s="8">
        <f>Table3[[#This Row],[Rm]]-Table3[[#This Row],[Rf]]/365</f>
        <v>2.1215877817881704E-2</v>
      </c>
      <c r="C232" s="8">
        <f>Table3[[#This Row],[SSI]]-Table3[[#This Row],[Rf]]/365</f>
        <v>6.5897693383853234E-2</v>
      </c>
      <c r="D232" s="8">
        <f>Table3[[#This Row],[HPG]]-Table3[[#This Row],[Rf]]/365</f>
        <v>2.9010014017202931E-2</v>
      </c>
      <c r="E232" s="8">
        <f>Table3[[#This Row],[VHM]]-Table3[[#This Row],[Rf]]/365</f>
        <v>1.8191927651231021E-2</v>
      </c>
      <c r="F232" s="8">
        <f>Table3[[#This Row],[VNM]]-Table3[[#This Row],[Rf]]/365</f>
        <v>-2.2289508216207909E-3</v>
      </c>
      <c r="G232" s="8">
        <f>Table3[[#This Row],[FPT]]-Table3[[#This Row],[Rf]]/365</f>
        <v>1.9476266111362005E-2</v>
      </c>
      <c r="H232" s="8">
        <f>Table3[[#This Row],[TCB]]-Table3[[#This Row],[Rf]]/365</f>
        <v>4.9840446176140869E-2</v>
      </c>
      <c r="I232" s="8">
        <f>Table3[[#This Row],[BVH]]-Table3[[#This Row],[Rf]]/365</f>
        <v>3.2372679007774914E-2</v>
      </c>
      <c r="J232" s="8">
        <f>Table3[[#This Row],[POW]]-Table3[[#This Row],[Rf]]/365</f>
        <v>1.2545288592149172E-2</v>
      </c>
      <c r="K232" s="8">
        <f>Table3[[#This Row],[NVL]]-Table3[[#This Row],[Rf]]/365</f>
        <v>1.2488509123604998E-2</v>
      </c>
      <c r="L232" s="8">
        <f>Table3[[#This Row],[VIC]]-Table3[[#This Row],[Rf]]/365</f>
        <v>1.2815783056029095E-2</v>
      </c>
    </row>
    <row r="233" spans="1:12" x14ac:dyDescent="0.25">
      <c r="A233" s="1">
        <v>44357</v>
      </c>
      <c r="B233" s="8">
        <f>Table3[[#This Row],[Rm]]-Table3[[#This Row],[Rf]]/365</f>
        <v>-7.0529574200657533E-3</v>
      </c>
      <c r="C233" s="8">
        <f>Table3[[#This Row],[SSI]]-Table3[[#This Row],[Rf]]/365</f>
        <v>6.3632979378721796E-3</v>
      </c>
      <c r="D233" s="8">
        <f>Table3[[#This Row],[HPG]]-Table3[[#This Row],[Rf]]/365</f>
        <v>2.5784245485988181E-2</v>
      </c>
      <c r="E233" s="8">
        <f>Table3[[#This Row],[VHM]]-Table3[[#This Row],[Rf]]/365</f>
        <v>-1.8910826307567324E-2</v>
      </c>
      <c r="F233" s="8">
        <f>Table3[[#This Row],[VNM]]-Table3[[#This Row],[Rf]]/365</f>
        <v>3.4731683194194632E-2</v>
      </c>
      <c r="G233" s="8">
        <f>Table3[[#This Row],[FPT]]-Table3[[#This Row],[Rf]]/365</f>
        <v>2.3872954846497546E-3</v>
      </c>
      <c r="H233" s="8">
        <f>Table3[[#This Row],[TCB]]-Table3[[#This Row],[Rf]]/365</f>
        <v>-1.3840212490561967E-2</v>
      </c>
      <c r="I233" s="8">
        <f>Table3[[#This Row],[BVH]]-Table3[[#This Row],[Rf]]/365</f>
        <v>-1.6018131740017497E-2</v>
      </c>
      <c r="J233" s="8">
        <f>Table3[[#This Row],[POW]]-Table3[[#This Row],[Rf]]/365</f>
        <v>-1.6589610551341588E-2</v>
      </c>
      <c r="K233" s="8">
        <f>Table3[[#This Row],[NVL]]-Table3[[#This Row],[Rf]]/365</f>
        <v>-2.5460496784752415E-2</v>
      </c>
      <c r="L233" s="8">
        <f>Table3[[#This Row],[VIC]]-Table3[[#This Row],[Rf]]/365</f>
        <v>-1.9420954291776142E-2</v>
      </c>
    </row>
    <row r="234" spans="1:12" x14ac:dyDescent="0.25">
      <c r="A234" s="1">
        <v>44356</v>
      </c>
      <c r="B234" s="8">
        <f>Table3[[#This Row],[Rm]]-Table3[[#This Row],[Rf]]/365</f>
        <v>9.8041221804721825E-3</v>
      </c>
      <c r="C234" s="8">
        <f>Table3[[#This Row],[SSI]]-Table3[[#This Row],[Rf]]/365</f>
        <v>6.1303225404732389E-2</v>
      </c>
      <c r="D234" s="8">
        <f>Table3[[#This Row],[HPG]]-Table3[[#This Row],[Rf]]/365</f>
        <v>5.9395890410958909E-3</v>
      </c>
      <c r="E234" s="8">
        <f>Table3[[#This Row],[VHM]]-Table3[[#This Row],[Rf]]/365</f>
        <v>7.536929971770254E-3</v>
      </c>
      <c r="F234" s="8">
        <f>Table3[[#This Row],[VNM]]-Table3[[#This Row],[Rf]]/365</f>
        <v>-6.7493741696063583E-3</v>
      </c>
      <c r="G234" s="8">
        <f>Table3[[#This Row],[FPT]]-Table3[[#This Row],[Rf]]/365</f>
        <v>1.107820290248218E-2</v>
      </c>
      <c r="H234" s="8">
        <f>Table3[[#This Row],[TCB]]-Table3[[#This Row],[Rf]]/365</f>
        <v>2.6202215303722153E-2</v>
      </c>
      <c r="I234" s="8">
        <f>Table3[[#This Row],[BVH]]-Table3[[#This Row],[Rf]]/365</f>
        <v>-1.0586726748377798E-2</v>
      </c>
      <c r="J234" s="8">
        <f>Table3[[#This Row],[POW]]-Table3[[#This Row],[Rf]]/365</f>
        <v>-6.0410958904109591E-5</v>
      </c>
      <c r="K234" s="8">
        <f>Table3[[#This Row],[NVL]]-Table3[[#This Row],[Rf]]/365</f>
        <v>6.0404314811901096E-2</v>
      </c>
      <c r="L234" s="8">
        <f>Table3[[#This Row],[VIC]]-Table3[[#This Row],[Rf]]/365</f>
        <v>-8.4076563679192293E-3</v>
      </c>
    </row>
    <row r="235" spans="1:12" x14ac:dyDescent="0.25">
      <c r="A235" s="1">
        <v>44355</v>
      </c>
      <c r="B235" s="8">
        <f>Table3[[#This Row],[Rm]]-Table3[[#This Row],[Rf]]/365</f>
        <v>-2.8689472050168998E-2</v>
      </c>
      <c r="C235" s="8">
        <f>Table3[[#This Row],[SSI]]-Table3[[#This Row],[Rf]]/365</f>
        <v>-6.6868908700010304E-2</v>
      </c>
      <c r="D235" s="8">
        <f>Table3[[#This Row],[HPG]]-Table3[[#This Row],[Rf]]/365</f>
        <v>-5.129424589950872E-2</v>
      </c>
      <c r="E235" s="8">
        <f>Table3[[#This Row],[VHM]]-Table3[[#This Row],[Rf]]/365</f>
        <v>-6.6646228999740816E-3</v>
      </c>
      <c r="F235" s="8">
        <f>Table3[[#This Row],[VNM]]-Table3[[#This Row],[Rf]]/365</f>
        <v>3.2948553829180377E-3</v>
      </c>
      <c r="G235" s="8">
        <f>Table3[[#This Row],[FPT]]-Table3[[#This Row],[Rf]]/365</f>
        <v>-2.3035456328369577E-2</v>
      </c>
      <c r="H235" s="8">
        <f>Table3[[#This Row],[TCB]]-Table3[[#This Row],[Rf]]/365</f>
        <v>-5.5404360765450175E-2</v>
      </c>
      <c r="I235" s="8">
        <f>Table3[[#This Row],[BVH]]-Table3[[#This Row],[Rf]]/365</f>
        <v>-2.5701874956094026E-2</v>
      </c>
      <c r="J235" s="8">
        <f>Table3[[#This Row],[POW]]-Table3[[#This Row],[Rf]]/365</f>
        <v>-6.2076353191037451E-2</v>
      </c>
      <c r="K235" s="8">
        <f>Table3[[#This Row],[NVL]]-Table3[[#This Row],[Rf]]/365</f>
        <v>-1.8819868074087347E-2</v>
      </c>
      <c r="L235" s="8">
        <f>Table3[[#This Row],[VIC]]-Table3[[#This Row],[Rf]]/365</f>
        <v>-2.6077109477670096E-2</v>
      </c>
    </row>
    <row r="236" spans="1:12" x14ac:dyDescent="0.25">
      <c r="A236" s="1">
        <v>44354</v>
      </c>
      <c r="B236" s="8">
        <f>Table3[[#This Row],[Rm]]-Table3[[#This Row],[Rf]]/365</f>
        <v>-1.117455736740651E-2</v>
      </c>
      <c r="C236" s="8">
        <f>Table3[[#This Row],[SSI]]-Table3[[#This Row],[Rf]]/365</f>
        <v>-3.288193747804713E-2</v>
      </c>
      <c r="D236" s="8">
        <f>Table3[[#This Row],[HPG]]-Table3[[#This Row],[Rf]]/365</f>
        <v>-3.3088947593314065E-2</v>
      </c>
      <c r="E236" s="8">
        <f>Table3[[#This Row],[VHM]]-Table3[[#This Row],[Rf]]/365</f>
        <v>1.4292642328111529E-2</v>
      </c>
      <c r="F236" s="8">
        <f>Table3[[#This Row],[VNM]]-Table3[[#This Row],[Rf]]/365</f>
        <v>-1.1787430932884209E-3</v>
      </c>
      <c r="G236" s="8">
        <f>Table3[[#This Row],[FPT]]-Table3[[#This Row],[Rf]]/365</f>
        <v>-2.3674175543012453E-2</v>
      </c>
      <c r="H236" s="8">
        <f>Table3[[#This Row],[TCB]]-Table3[[#This Row],[Rf]]/365</f>
        <v>-4.0354464950574542E-2</v>
      </c>
      <c r="I236" s="8">
        <f>Table3[[#This Row],[BVH]]-Table3[[#This Row],[Rf]]/365</f>
        <v>2.4456964134059421E-2</v>
      </c>
      <c r="J236" s="8">
        <f>Table3[[#This Row],[POW]]-Table3[[#This Row],[Rf]]/365</f>
        <v>-1.5328600230053358E-2</v>
      </c>
      <c r="K236" s="8">
        <f>Table3[[#This Row],[NVL]]-Table3[[#This Row],[Rf]]/365</f>
        <v>-8.6451156446585558E-3</v>
      </c>
      <c r="L236" s="8">
        <f>Table3[[#This Row],[VIC]]-Table3[[#This Row],[Rf]]/365</f>
        <v>1.6467500962300517E-2</v>
      </c>
    </row>
    <row r="237" spans="1:12" x14ac:dyDescent="0.25">
      <c r="A237" s="1">
        <v>44351</v>
      </c>
      <c r="B237" s="8">
        <f>Table3[[#This Row],[Rm]]-Table3[[#This Row],[Rf]]/365</f>
        <v>7.0999440736666227E-3</v>
      </c>
      <c r="C237" s="8">
        <f>Table3[[#This Row],[SSI]]-Table3[[#This Row],[Rf]]/365</f>
        <v>-3.1288271283298973E-3</v>
      </c>
      <c r="D237" s="8">
        <f>Table3[[#This Row],[HPG]]-Table3[[#This Row],[Rf]]/365</f>
        <v>3.6218987865486011E-3</v>
      </c>
      <c r="E237" s="8">
        <f>Table3[[#This Row],[VHM]]-Table3[[#This Row],[Rf]]/365</f>
        <v>-8.6002418964933689E-3</v>
      </c>
      <c r="F237" s="8">
        <f>Table3[[#This Row],[VNM]]-Table3[[#This Row],[Rf]]/365</f>
        <v>-7.821874616529537E-3</v>
      </c>
      <c r="G237" s="8">
        <f>Table3[[#This Row],[FPT]]-Table3[[#This Row],[Rf]]/365</f>
        <v>-5.9298870666924892E-3</v>
      </c>
      <c r="H237" s="8">
        <f>Table3[[#This Row],[TCB]]-Table3[[#This Row],[Rf]]/365</f>
        <v>-3.710977502249775E-3</v>
      </c>
      <c r="I237" s="8">
        <f>Table3[[#This Row],[BVH]]-Table3[[#This Row],[Rf]]/365</f>
        <v>4.0011517279237394E-2</v>
      </c>
      <c r="J237" s="8">
        <f>Table3[[#This Row],[POW]]-Table3[[#This Row],[Rf]]/365</f>
        <v>3.1434720526372611E-2</v>
      </c>
      <c r="K237" s="8">
        <f>Table3[[#This Row],[NVL]]-Table3[[#This Row],[Rf]]/365</f>
        <v>-8.5719807636257944E-3</v>
      </c>
      <c r="L237" s="8">
        <f>Table3[[#This Row],[VIC]]-Table3[[#This Row],[Rf]]/365</f>
        <v>2.1035703947748719E-2</v>
      </c>
    </row>
    <row r="238" spans="1:12" x14ac:dyDescent="0.25">
      <c r="A238" s="1">
        <v>44350</v>
      </c>
      <c r="B238" s="8">
        <f>Table3[[#This Row],[Rm]]-Table3[[#This Row],[Rf]]/365</f>
        <v>1.746538505719529E-2</v>
      </c>
      <c r="C238" s="8">
        <f>Table3[[#This Row],[SSI]]-Table3[[#This Row],[Rf]]/365</f>
        <v>6.2981752233472202E-2</v>
      </c>
      <c r="D238" s="8">
        <f>Table3[[#This Row],[HPG]]-Table3[[#This Row],[Rf]]/365</f>
        <v>5.4938295281582953E-3</v>
      </c>
      <c r="E238" s="8">
        <f>Table3[[#This Row],[VHM]]-Table3[[#This Row],[Rf]]/365</f>
        <v>9.5168180339053176E-3</v>
      </c>
      <c r="F238" s="8">
        <f>Table3[[#This Row],[VNM]]-Table3[[#This Row],[Rf]]/365</f>
        <v>8.8868198339003245E-3</v>
      </c>
      <c r="G238" s="8">
        <f>Table3[[#This Row],[FPT]]-Table3[[#This Row],[Rf]]/365</f>
        <v>-3.5704979572218115E-3</v>
      </c>
      <c r="H238" s="8">
        <f>Table3[[#This Row],[TCB]]-Table3[[#This Row],[Rf]]/365</f>
        <v>3.7817061851390617E-2</v>
      </c>
      <c r="I238" s="8">
        <f>Table3[[#This Row],[BVH]]-Table3[[#This Row],[Rf]]/365</f>
        <v>2.4192005315886382E-2</v>
      </c>
      <c r="J238" s="8">
        <f>Table3[[#This Row],[POW]]-Table3[[#This Row],[Rf]]/365</f>
        <v>6.7165164728905227E-2</v>
      </c>
      <c r="K238" s="8">
        <f>Table3[[#This Row],[NVL]]-Table3[[#This Row],[Rf]]/365</f>
        <v>1.141603580904455E-2</v>
      </c>
      <c r="L238" s="8">
        <f>Table3[[#This Row],[VIC]]-Table3[[#This Row],[Rf]]/365</f>
        <v>8.4489122704750376E-3</v>
      </c>
    </row>
    <row r="239" spans="1:12" x14ac:dyDescent="0.25">
      <c r="A239" s="1">
        <v>44349</v>
      </c>
      <c r="B239" s="8">
        <f>Table3[[#This Row],[Rm]]-Table3[[#This Row],[Rf]]/365</f>
        <v>2.1819184520992354E-3</v>
      </c>
      <c r="C239" s="8">
        <f>Table3[[#This Row],[SSI]]-Table3[[#This Row],[Rf]]/365</f>
        <v>5.2570976207642506E-2</v>
      </c>
      <c r="D239" s="8">
        <f>Table3[[#This Row],[HPG]]-Table3[[#This Row],[Rf]]/365</f>
        <v>-2.7087629766753055E-2</v>
      </c>
      <c r="E239" s="8">
        <f>Table3[[#This Row],[VHM]]-Table3[[#This Row],[Rf]]/365</f>
        <v>3.7855511064279609E-3</v>
      </c>
      <c r="F239" s="8">
        <f>Table3[[#This Row],[VNM]]-Table3[[#This Row],[Rf]]/365</f>
        <v>-5.6223380011276754E-3</v>
      </c>
      <c r="G239" s="8">
        <f>Table3[[#This Row],[FPT]]-Table3[[#This Row],[Rf]]/365</f>
        <v>-1.8430292751207087E-2</v>
      </c>
      <c r="H239" s="8">
        <f>Table3[[#This Row],[TCB]]-Table3[[#This Row],[Rf]]/365</f>
        <v>-5.7103202538503215E-3</v>
      </c>
      <c r="I239" s="8">
        <f>Table3[[#This Row],[BVH]]-Table3[[#This Row],[Rf]]/365</f>
        <v>-6.0602739726027401E-5</v>
      </c>
      <c r="J239" s="8">
        <f>Table3[[#This Row],[POW]]-Table3[[#This Row],[Rf]]/365</f>
        <v>-1.6589528359560766E-2</v>
      </c>
      <c r="K239" s="8">
        <f>Table3[[#This Row],[NVL]]-Table3[[#This Row],[Rf]]/365</f>
        <v>2.6448970161599548E-2</v>
      </c>
      <c r="L239" s="8">
        <f>Table3[[#This Row],[VIC]]-Table3[[#This Row],[Rf]]/365</f>
        <v>-2.089393607305939E-2</v>
      </c>
    </row>
    <row r="240" spans="1:12" x14ac:dyDescent="0.25">
      <c r="A240" s="1">
        <v>44348</v>
      </c>
      <c r="B240" s="8">
        <f>Table3[[#This Row],[Rm]]-Table3[[#This Row],[Rf]]/365</f>
        <v>7.2648053531983638E-3</v>
      </c>
      <c r="C240" s="8">
        <f>Table3[[#This Row],[SSI]]-Table3[[#This Row],[Rf]]/365</f>
        <v>-1.582749179316318E-2</v>
      </c>
      <c r="D240" s="8">
        <f>Table3[[#This Row],[HPG]]-Table3[[#This Row],[Rf]]/365</f>
        <v>5.3069203763874084E-2</v>
      </c>
      <c r="E240" s="8">
        <f>Table3[[#This Row],[VHM]]-Table3[[#This Row],[Rf]]/365</f>
        <v>1.3583498144142551E-2</v>
      </c>
      <c r="F240" s="8">
        <f>Table3[[#This Row],[VNM]]-Table3[[#This Row],[Rf]]/365</f>
        <v>-6.691560281540815E-3</v>
      </c>
      <c r="G240" s="8">
        <f>Table3[[#This Row],[FPT]]-Table3[[#This Row],[Rf]]/365</f>
        <v>3.2243316051508465E-2</v>
      </c>
      <c r="H240" s="8">
        <f>Table3[[#This Row],[TCB]]-Table3[[#This Row],[Rf]]/365</f>
        <v>-1.1234910384939159E-2</v>
      </c>
      <c r="I240" s="8">
        <f>Table3[[#This Row],[BVH]]-Table3[[#This Row],[Rf]]/365</f>
        <v>-9.3038702048463887E-3</v>
      </c>
      <c r="J240" s="8">
        <f>Table3[[#This Row],[POW]]-Table3[[#This Row],[Rf]]/365</f>
        <v>2.9725508015155944E-2</v>
      </c>
      <c r="K240" s="8">
        <f>Table3[[#This Row],[NVL]]-Table3[[#This Row],[Rf]]/365</f>
        <v>8.8535785788434861E-3</v>
      </c>
      <c r="L240" s="8">
        <f>Table3[[#This Row],[VIC]]-Table3[[#This Row],[Rf]]/365</f>
        <v>2.1214869717283626E-2</v>
      </c>
    </row>
    <row r="241" spans="1:12" x14ac:dyDescent="0.25">
      <c r="A241" s="1">
        <v>44347</v>
      </c>
      <c r="B241" s="8">
        <f>Table3[[#This Row],[Rm]]-Table3[[#This Row],[Rf]]/365</f>
        <v>5.6857229375648676E-3</v>
      </c>
      <c r="C241" s="8">
        <f>Table3[[#This Row],[SSI]]-Table3[[#This Row],[Rf]]/365</f>
        <v>6.2138682965196299E-2</v>
      </c>
      <c r="D241" s="8">
        <f>Table3[[#This Row],[HPG]]-Table3[[#This Row],[Rf]]/365</f>
        <v>6.6105761950202527E-2</v>
      </c>
      <c r="E241" s="8">
        <f>Table3[[#This Row],[VHM]]-Table3[[#This Row],[Rf]]/365</f>
        <v>-1.9182732863616096E-2</v>
      </c>
      <c r="F241" s="8">
        <f>Table3[[#This Row],[VNM]]-Table3[[#This Row],[Rf]]/365</f>
        <v>-6.6484430176083015E-3</v>
      </c>
      <c r="G241" s="8">
        <f>Table3[[#This Row],[FPT]]-Table3[[#This Row],[Rf]]/365</f>
        <v>3.2638147968325606E-2</v>
      </c>
      <c r="H241" s="8">
        <f>Table3[[#This Row],[TCB]]-Table3[[#This Row],[Rf]]/365</f>
        <v>1.3145273197208582E-2</v>
      </c>
      <c r="I241" s="8">
        <f>Table3[[#This Row],[BVH]]-Table3[[#This Row],[Rf]]/365</f>
        <v>-2.5287499197828068E-2</v>
      </c>
      <c r="J241" s="8">
        <f>Table3[[#This Row],[POW]]-Table3[[#This Row],[Rf]]/365</f>
        <v>4.2112303009015813E-3</v>
      </c>
      <c r="K241" s="8">
        <f>Table3[[#This Row],[NVL]]-Table3[[#This Row],[Rf]]/365</f>
        <v>-2.2861435055901939E-3</v>
      </c>
      <c r="L241" s="8">
        <f>Table3[[#This Row],[VIC]]-Table3[[#This Row],[Rf]]/365</f>
        <v>-1.9260938413337363E-2</v>
      </c>
    </row>
    <row r="242" spans="1:12" x14ac:dyDescent="0.25">
      <c r="A242" s="1">
        <v>44344</v>
      </c>
      <c r="B242" s="8">
        <f>Table3[[#This Row],[Rm]]-Table3[[#This Row],[Rf]]/365</f>
        <v>1.2893767623809971E-2</v>
      </c>
      <c r="C242" s="8">
        <f>Table3[[#This Row],[SSI]]-Table3[[#This Row],[Rf]]/365</f>
        <v>5.5492596651445944E-2</v>
      </c>
      <c r="D242" s="8">
        <f>Table3[[#This Row],[HPG]]-Table3[[#This Row],[Rf]]/365</f>
        <v>4.4280590599624081E-3</v>
      </c>
      <c r="E242" s="8">
        <f>Table3[[#This Row],[VHM]]-Table3[[#This Row],[Rf]]/365</f>
        <v>1.8527499081509263E-3</v>
      </c>
      <c r="F242" s="8">
        <f>Table3[[#This Row],[VNM]]-Table3[[#This Row],[Rf]]/365</f>
        <v>6.5668753500341317E-3</v>
      </c>
      <c r="G242" s="8">
        <f>Table3[[#This Row],[FPT]]-Table3[[#This Row],[Rf]]/365</f>
        <v>1.0598021906124796E-2</v>
      </c>
      <c r="H242" s="8">
        <f>Table3[[#This Row],[TCB]]-Table3[[#This Row],[Rf]]/365</f>
        <v>3.1065445765151113E-2</v>
      </c>
      <c r="I242" s="8">
        <f>Table3[[#This Row],[BVH]]-Table3[[#This Row],[Rf]]/365</f>
        <v>-1.0758146069884997E-2</v>
      </c>
      <c r="J242" s="8">
        <f>Table3[[#This Row],[POW]]-Table3[[#This Row],[Rf]]/365</f>
        <v>4.2288865894526901E-3</v>
      </c>
      <c r="K242" s="8">
        <f>Table3[[#This Row],[NVL]]-Table3[[#This Row],[Rf]]/365</f>
        <v>-8.1511941982272493E-3</v>
      </c>
      <c r="L242" s="8">
        <f>Table3[[#This Row],[VIC]]-Table3[[#This Row],[Rf]]/365</f>
        <v>-4.2192348808344233E-3</v>
      </c>
    </row>
    <row r="243" spans="1:12" x14ac:dyDescent="0.25">
      <c r="A243" s="1">
        <v>44343</v>
      </c>
      <c r="B243" s="8">
        <f>Table3[[#This Row],[Rm]]-Table3[[#This Row],[Rf]]/365</f>
        <v>-1.0035022733254972E-2</v>
      </c>
      <c r="C243" s="8">
        <f>Table3[[#This Row],[SSI]]-Table3[[#This Row],[Rf]]/365</f>
        <v>-3.3030156254704138E-2</v>
      </c>
      <c r="D243" s="8">
        <f>Table3[[#This Row],[HPG]]-Table3[[#This Row],[Rf]]/365</f>
        <v>-1.481238582454451E-2</v>
      </c>
      <c r="E243" s="8">
        <f>Table3[[#This Row],[VHM]]-Table3[[#This Row],[Rf]]/365</f>
        <v>-1.2362082606498147E-2</v>
      </c>
      <c r="F243" s="8">
        <f>Table3[[#This Row],[VNM]]-Table3[[#This Row],[Rf]]/365</f>
        <v>-5.5576287821766527E-3</v>
      </c>
      <c r="G243" s="8">
        <f>Table3[[#This Row],[FPT]]-Table3[[#This Row],[Rf]]/365</f>
        <v>-1.5802892437723558E-2</v>
      </c>
      <c r="H243" s="8">
        <f>Table3[[#This Row],[TCB]]-Table3[[#This Row],[Rf]]/365</f>
        <v>-2.6578274802822748E-2</v>
      </c>
      <c r="I243" s="8">
        <f>Table3[[#This Row],[BVH]]-Table3[[#This Row],[Rf]]/365</f>
        <v>1.0747687523139584E-2</v>
      </c>
      <c r="J243" s="8">
        <f>Table3[[#This Row],[POW]]-Table3[[#This Row],[Rf]]/365</f>
        <v>-6.3123287671232876E-5</v>
      </c>
      <c r="K243" s="8">
        <f>Table3[[#This Row],[NVL]]-Table3[[#This Row],[Rf]]/365</f>
        <v>1.8663468472628477E-2</v>
      </c>
      <c r="L243" s="8">
        <f>Table3[[#This Row],[VIC]]-Table3[[#This Row],[Rf]]/365</f>
        <v>-1.1566820904762463E-2</v>
      </c>
    </row>
    <row r="244" spans="1:12" x14ac:dyDescent="0.25">
      <c r="A244" s="1">
        <v>44342</v>
      </c>
      <c r="B244" s="8">
        <f>Table3[[#This Row],[Rm]]-Table3[[#This Row],[Rf]]/365</f>
        <v>6.1417200772060218E-3</v>
      </c>
      <c r="C244" s="8">
        <f>Table3[[#This Row],[SSI]]-Table3[[#This Row],[Rf]]/365</f>
        <v>1.1590144354756378E-3</v>
      </c>
      <c r="D244" s="8">
        <f>Table3[[#This Row],[HPG]]-Table3[[#This Row],[Rf]]/365</f>
        <v>5.8712386488354038E-3</v>
      </c>
      <c r="E244" s="8">
        <f>Table3[[#This Row],[VHM]]-Table3[[#This Row],[Rf]]/365</f>
        <v>1.0452772938002635E-2</v>
      </c>
      <c r="F244" s="8">
        <f>Table3[[#This Row],[VNM]]-Table3[[#This Row],[Rf]]/365</f>
        <v>5.4613824263981675E-3</v>
      </c>
      <c r="G244" s="8">
        <f>Table3[[#This Row],[FPT]]-Table3[[#This Row],[Rf]]/365</f>
        <v>1.5927991763296873E-2</v>
      </c>
      <c r="H244" s="8">
        <f>Table3[[#This Row],[TCB]]-Table3[[#This Row],[Rf]]/365</f>
        <v>2.3192334501433577E-2</v>
      </c>
      <c r="I244" s="8">
        <f>Table3[[#This Row],[BVH]]-Table3[[#This Row],[Rf]]/365</f>
        <v>5.3713031566408609E-3</v>
      </c>
      <c r="J244" s="8">
        <f>Table3[[#This Row],[POW]]-Table3[[#This Row],[Rf]]/365</f>
        <v>-2.107188281339941E-2</v>
      </c>
      <c r="K244" s="8">
        <f>Table3[[#This Row],[NVL]]-Table3[[#This Row],[Rf]]/365</f>
        <v>-1.48236270535308E-2</v>
      </c>
      <c r="L244" s="8">
        <f>Table3[[#This Row],[VIC]]-Table3[[#This Row],[Rf]]/365</f>
        <v>-4.9694483809181404E-3</v>
      </c>
    </row>
    <row r="245" spans="1:12" x14ac:dyDescent="0.25">
      <c r="A245" s="1">
        <v>44341</v>
      </c>
      <c r="B245" s="8">
        <f>Table3[[#This Row],[Rm]]-Table3[[#This Row],[Rf]]/365</f>
        <v>8.1030836391298156E-3</v>
      </c>
      <c r="C245" s="8">
        <f>Table3[[#This Row],[SSI]]-Table3[[#This Row],[Rf]]/365</f>
        <v>2.7574738899979544E-2</v>
      </c>
      <c r="D245" s="8">
        <f>Table3[[#This Row],[HPG]]-Table3[[#This Row],[Rf]]/365</f>
        <v>3.0517587700557264E-2</v>
      </c>
      <c r="E245" s="8">
        <f>Table3[[#This Row],[VHM]]-Table3[[#This Row],[Rf]]/365</f>
        <v>-1.3270999224605697E-2</v>
      </c>
      <c r="F245" s="8">
        <f>Table3[[#This Row],[VNM]]-Table3[[#This Row],[Rf]]/365</f>
        <v>-7.7388906512858074E-3</v>
      </c>
      <c r="G245" s="8">
        <f>Table3[[#This Row],[FPT]]-Table3[[#This Row],[Rf]]/365</f>
        <v>3.1451040949381074E-3</v>
      </c>
      <c r="H245" s="8">
        <f>Table3[[#This Row],[TCB]]-Table3[[#This Row],[Rf]]/365</f>
        <v>1.368900374088328E-2</v>
      </c>
      <c r="I245" s="8">
        <f>Table3[[#This Row],[BVH]]-Table3[[#This Row],[Rf]]/365</f>
        <v>1.6511133580564604E-2</v>
      </c>
      <c r="J245" s="8">
        <f>Table3[[#This Row],[POW]]-Table3[[#This Row],[Rf]]/365</f>
        <v>8.4111242163920144E-3</v>
      </c>
      <c r="K245" s="8">
        <f>Table3[[#This Row],[NVL]]-Table3[[#This Row],[Rf]]/365</f>
        <v>3.6402516489090846E-3</v>
      </c>
      <c r="L245" s="8">
        <f>Table3[[#This Row],[VIC]]-Table3[[#This Row],[Rf]]/365</f>
        <v>1.5745495832070824E-3</v>
      </c>
    </row>
    <row r="246" spans="1:12" x14ac:dyDescent="0.25">
      <c r="A246" s="1">
        <v>44340</v>
      </c>
      <c r="B246" s="8">
        <f>Table3[[#This Row],[Rm]]-Table3[[#This Row],[Rf]]/365</f>
        <v>1.0879292947413454E-2</v>
      </c>
      <c r="C246" s="8">
        <f>Table3[[#This Row],[SSI]]-Table3[[#This Row],[Rf]]/365</f>
        <v>2.0449149279943846E-2</v>
      </c>
      <c r="D246" s="8">
        <f>Table3[[#This Row],[HPG]]-Table3[[#This Row],[Rf]]/365</f>
        <v>-3.1124517206815856E-3</v>
      </c>
      <c r="E246" s="8">
        <f>Table3[[#This Row],[VHM]]-Table3[[#This Row],[Rf]]/365</f>
        <v>2.0148070826796014E-2</v>
      </c>
      <c r="F246" s="8">
        <f>Table3[[#This Row],[VNM]]-Table3[[#This Row],[Rf]]/365</f>
        <v>2.2357853430800444E-2</v>
      </c>
      <c r="G246" s="8">
        <f>Table3[[#This Row],[FPT]]-Table3[[#This Row],[Rf]]/365</f>
        <v>-3.2619654759470824E-3</v>
      </c>
      <c r="H246" s="8">
        <f>Table3[[#This Row],[TCB]]-Table3[[#This Row],[Rf]]/365</f>
        <v>1.9048327041311618E-3</v>
      </c>
      <c r="I246" s="8">
        <f>Table3[[#This Row],[BVH]]-Table3[[#This Row],[Rf]]/365</f>
        <v>1.8698054845922595E-2</v>
      </c>
      <c r="J246" s="8">
        <f>Table3[[#This Row],[POW]]-Table3[[#This Row],[Rf]]/365</f>
        <v>8.4833373141317715E-3</v>
      </c>
      <c r="K246" s="8">
        <f>Table3[[#This Row],[NVL]]-Table3[[#This Row],[Rf]]/365</f>
        <v>-1.681530998014551E-2</v>
      </c>
      <c r="L246" s="8">
        <f>Table3[[#This Row],[VIC]]-Table3[[#This Row],[Rf]]/365</f>
        <v>-3.3289773553257553E-3</v>
      </c>
    </row>
    <row r="247" spans="1:12" x14ac:dyDescent="0.25">
      <c r="A247" s="1">
        <v>44337</v>
      </c>
      <c r="B247" s="8">
        <f>Table3[[#This Row],[Rm]]-Table3[[#This Row],[Rf]]/365</f>
        <v>4.4028756573514438E-3</v>
      </c>
      <c r="C247" s="8">
        <f>Table3[[#This Row],[SSI]]-Table3[[#This Row],[Rf]]/365</f>
        <v>1.2922739014410276E-2</v>
      </c>
      <c r="D247" s="8">
        <f>Table3[[#This Row],[HPG]]-Table3[[#This Row],[Rf]]/365</f>
        <v>-1.5079288987617878E-2</v>
      </c>
      <c r="E247" s="8">
        <f>Table3[[#This Row],[VHM]]-Table3[[#This Row],[Rf]]/365</f>
        <v>1.8563177007789405E-2</v>
      </c>
      <c r="F247" s="8">
        <f>Table3[[#This Row],[VNM]]-Table3[[#This Row],[Rf]]/365</f>
        <v>1.3572089663760879E-2</v>
      </c>
      <c r="G247" s="8">
        <f>Table3[[#This Row],[FPT]]-Table3[[#This Row],[Rf]]/365</f>
        <v>-1.7865321093021452E-2</v>
      </c>
      <c r="H247" s="8">
        <f>Table3[[#This Row],[TCB]]-Table3[[#This Row],[Rf]]/365</f>
        <v>1.1887917262457021E-2</v>
      </c>
      <c r="I247" s="8">
        <f>Table3[[#This Row],[BVH]]-Table3[[#This Row],[Rf]]/365</f>
        <v>9.4054229970941886E-3</v>
      </c>
      <c r="J247" s="8">
        <f>Table3[[#This Row],[POW]]-Table3[[#This Row],[Rf]]/365</f>
        <v>2.1769787162768357E-2</v>
      </c>
      <c r="K247" s="8">
        <f>Table3[[#This Row],[NVL]]-Table3[[#This Row],[Rf]]/365</f>
        <v>-2.6305408724375715E-2</v>
      </c>
      <c r="L247" s="8">
        <f>Table3[[#This Row],[VIC]]-Table3[[#This Row],[Rf]]/365</f>
        <v>-3.3189525730908721E-3</v>
      </c>
    </row>
    <row r="248" spans="1:12" x14ac:dyDescent="0.25">
      <c r="A248" s="1">
        <v>44336</v>
      </c>
      <c r="B248" s="8">
        <f>Table3[[#This Row],[Rm]]-Table3[[#This Row],[Rf]]/365</f>
        <v>1.2395258054397191E-2</v>
      </c>
      <c r="C248" s="8">
        <f>Table3[[#This Row],[SSI]]-Table3[[#This Row],[Rf]]/365</f>
        <v>6.9380197869101823E-2</v>
      </c>
      <c r="D248" s="8">
        <f>Table3[[#This Row],[HPG]]-Table3[[#This Row],[Rf]]/365</f>
        <v>7.5000499450812727E-3</v>
      </c>
      <c r="E248" s="8">
        <f>Table3[[#This Row],[VHM]]-Table3[[#This Row],[Rf]]/365</f>
        <v>1.5872008404737233E-2</v>
      </c>
      <c r="F248" s="8">
        <f>Table3[[#This Row],[VNM]]-Table3[[#This Row],[Rf]]/365</f>
        <v>5.650039138943342E-3</v>
      </c>
      <c r="G248" s="8">
        <f>Table3[[#This Row],[FPT]]-Table3[[#This Row],[Rf]]/365</f>
        <v>5.1697867962102607E-2</v>
      </c>
      <c r="H248" s="8">
        <f>Table3[[#This Row],[TCB]]-Table3[[#This Row],[Rf]]/365</f>
        <v>1.9317614086894702E-3</v>
      </c>
      <c r="I248" s="8">
        <f>Table3[[#This Row],[BVH]]-Table3[[#This Row],[Rf]]/365</f>
        <v>-7.5830435678237188E-3</v>
      </c>
      <c r="J248" s="8">
        <f>Table3[[#This Row],[POW]]-Table3[[#This Row],[Rf]]/365</f>
        <v>-2.1431767942863753E-2</v>
      </c>
      <c r="K248" s="8">
        <f>Table3[[#This Row],[NVL]]-Table3[[#This Row],[Rf]]/365</f>
        <v>-7.1065000964692215E-3</v>
      </c>
      <c r="L248" s="8">
        <f>Table3[[#This Row],[VIC]]-Table3[[#This Row],[Rf]]/365</f>
        <v>2.3249658503758333E-2</v>
      </c>
    </row>
    <row r="249" spans="1:12" x14ac:dyDescent="0.25">
      <c r="A249" s="1">
        <v>44335</v>
      </c>
      <c r="B249" s="8">
        <f>Table3[[#This Row],[Rm]]-Table3[[#This Row],[Rf]]/365</f>
        <v>7.7666619407988826E-3</v>
      </c>
      <c r="C249" s="8">
        <f>Table3[[#This Row],[SSI]]-Table3[[#This Row],[Rf]]/365</f>
        <v>2.1212047799475418E-2</v>
      </c>
      <c r="D249" s="8">
        <f>Table3[[#This Row],[HPG]]-Table3[[#This Row],[Rf]]/365</f>
        <v>4.2522202843437988E-2</v>
      </c>
      <c r="E249" s="8">
        <f>Table3[[#This Row],[VHM]]-Table3[[#This Row],[Rf]]/365</f>
        <v>1.5102287241851987E-2</v>
      </c>
      <c r="F249" s="8">
        <f>Table3[[#This Row],[VNM]]-Table3[[#This Row],[Rf]]/365</f>
        <v>5.6825784915760496E-3</v>
      </c>
      <c r="G249" s="8">
        <f>Table3[[#This Row],[FPT]]-Table3[[#This Row],[Rf]]/365</f>
        <v>4.3613612974334665E-2</v>
      </c>
      <c r="H249" s="8">
        <f>Table3[[#This Row],[TCB]]-Table3[[#This Row],[Rf]]/365</f>
        <v>3.6129867773512202E-2</v>
      </c>
      <c r="I249" s="8">
        <f>Table3[[#This Row],[BVH]]-Table3[[#This Row],[Rf]]/365</f>
        <v>-1.4879362760020257E-2</v>
      </c>
      <c r="J249" s="8">
        <f>Table3[[#This Row],[POW]]-Table3[[#This Row],[Rf]]/365</f>
        <v>-2.5064547945205448E-2</v>
      </c>
      <c r="K249" s="8">
        <f>Table3[[#This Row],[NVL]]-Table3[[#This Row],[Rf]]/365</f>
        <v>2.052600960934306E-3</v>
      </c>
      <c r="L249" s="8">
        <f>Table3[[#This Row],[VIC]]-Table3[[#This Row],[Rf]]/365</f>
        <v>-7.5025644741311438E-3</v>
      </c>
    </row>
    <row r="250" spans="1:12" x14ac:dyDescent="0.25">
      <c r="A250" s="1">
        <v>44334</v>
      </c>
      <c r="B250" s="8">
        <f>Table3[[#This Row],[Rm]]-Table3[[#This Row],[Rf]]/365</f>
        <v>-4.8475342400454329E-3</v>
      </c>
      <c r="C250" s="8">
        <f>Table3[[#This Row],[SSI]]-Table3[[#This Row],[Rf]]/365</f>
        <v>-5.7065708599803042E-3</v>
      </c>
      <c r="D250" s="8">
        <f>Table3[[#This Row],[HPG]]-Table3[[#This Row],[Rf]]/365</f>
        <v>2.4167811361674781E-2</v>
      </c>
      <c r="E250" s="8">
        <f>Table3[[#This Row],[VHM]]-Table3[[#This Row],[Rf]]/365</f>
        <v>-1.8914028267014549E-2</v>
      </c>
      <c r="F250" s="8">
        <f>Table3[[#This Row],[VNM]]-Table3[[#This Row],[Rf]]/365</f>
        <v>-2.3583998994595639E-3</v>
      </c>
      <c r="G250" s="8">
        <f>Table3[[#This Row],[FPT]]-Table3[[#This Row],[Rf]]/365</f>
        <v>1.5104372948002586E-2</v>
      </c>
      <c r="H250" s="8">
        <f>Table3[[#This Row],[TCB]]-Table3[[#This Row],[Rf]]/365</f>
        <v>1.0384498876340161E-2</v>
      </c>
      <c r="I250" s="8">
        <f>Table3[[#This Row],[BVH]]-Table3[[#This Row],[Rf]]/365</f>
        <v>-1.1053832906819215E-2</v>
      </c>
      <c r="J250" s="8">
        <f>Table3[[#This Row],[POW]]-Table3[[#This Row],[Rf]]/365</f>
        <v>-1.2410500930153884E-2</v>
      </c>
      <c r="K250" s="8">
        <f>Table3[[#This Row],[NVL]]-Table3[[#This Row],[Rf]]/365</f>
        <v>2.9731689710098565E-2</v>
      </c>
      <c r="L250" s="8">
        <f>Table3[[#This Row],[VIC]]-Table3[[#This Row],[Rf]]/365</f>
        <v>-2.4258370304905002E-2</v>
      </c>
    </row>
    <row r="251" spans="1:12" x14ac:dyDescent="0.25">
      <c r="A251" s="1">
        <v>44333</v>
      </c>
      <c r="B251" s="8">
        <f>Table3[[#This Row],[Rm]]-Table3[[#This Row],[Rf]]/365</f>
        <v>-6.1137369849166377E-3</v>
      </c>
      <c r="C251" s="8">
        <f>Table3[[#This Row],[SSI]]-Table3[[#This Row],[Rf]]/365</f>
        <v>4.1843876751135175E-3</v>
      </c>
      <c r="D251" s="8">
        <f>Table3[[#This Row],[HPG]]-Table3[[#This Row],[Rf]]/365</f>
        <v>8.0784183659809786E-3</v>
      </c>
      <c r="E251" s="8">
        <f>Table3[[#This Row],[VHM]]-Table3[[#This Row],[Rf]]/365</f>
        <v>3.6972132927448186E-2</v>
      </c>
      <c r="F251" s="8">
        <f>Table3[[#This Row],[VNM]]-Table3[[#This Row],[Rf]]/365</f>
        <v>-2.5763228131935392E-2</v>
      </c>
      <c r="G251" s="8">
        <f>Table3[[#This Row],[FPT]]-Table3[[#This Row],[Rf]]/365</f>
        <v>1.0548303437580796E-2</v>
      </c>
      <c r="H251" s="8">
        <f>Table3[[#This Row],[TCB]]-Table3[[#This Row],[Rf]]/365</f>
        <v>-1.650889177659829E-2</v>
      </c>
      <c r="I251" s="8">
        <f>Table3[[#This Row],[BVH]]-Table3[[#This Row],[Rf]]/365</f>
        <v>-2.1570280453675074E-2</v>
      </c>
      <c r="J251" s="8">
        <f>Table3[[#This Row],[POW]]-Table3[[#This Row],[Rf]]/365</f>
        <v>-8.2281694157115785E-3</v>
      </c>
      <c r="K251" s="8">
        <f>Table3[[#This Row],[NVL]]-Table3[[#This Row],[Rf]]/365</f>
        <v>2.6035021319195526E-2</v>
      </c>
      <c r="L251" s="8">
        <f>Table3[[#This Row],[VIC]]-Table3[[#This Row],[Rf]]/365</f>
        <v>-1.0440003870163635E-2</v>
      </c>
    </row>
    <row r="252" spans="1:12" x14ac:dyDescent="0.25">
      <c r="A252" s="1">
        <v>44330</v>
      </c>
      <c r="B252" s="8">
        <f>Table3[[#This Row],[Rm]]-Table3[[#This Row],[Rf]]/365</f>
        <v>3.3976068844085022E-3</v>
      </c>
      <c r="C252" s="8">
        <f>Table3[[#This Row],[SSI]]-Table3[[#This Row],[Rf]]/365</f>
        <v>7.0674895354972504E-3</v>
      </c>
      <c r="D252" s="8">
        <f>Table3[[#This Row],[HPG]]-Table3[[#This Row],[Rf]]/365</f>
        <v>-1.6911943423543799E-3</v>
      </c>
      <c r="E252" s="8">
        <f>Table3[[#This Row],[VHM]]-Table3[[#This Row],[Rf]]/365</f>
        <v>1.9966775879110923E-3</v>
      </c>
      <c r="F252" s="8">
        <f>Table3[[#This Row],[VNM]]-Table3[[#This Row],[Rf]]/365</f>
        <v>-1.1114901839097871E-2</v>
      </c>
      <c r="G252" s="8">
        <f>Table3[[#This Row],[FPT]]-Table3[[#This Row],[Rf]]/365</f>
        <v>9.4586314416179717E-3</v>
      </c>
      <c r="H252" s="8">
        <f>Table3[[#This Row],[TCB]]-Table3[[#This Row],[Rf]]/365</f>
        <v>1.3476488584474887E-2</v>
      </c>
      <c r="I252" s="8">
        <f>Table3[[#This Row],[BVH]]-Table3[[#This Row],[Rf]]/365</f>
        <v>3.5319442199665835E-3</v>
      </c>
      <c r="J252" s="8">
        <f>Table3[[#This Row],[POW]]-Table3[[#This Row],[Rf]]/365</f>
        <v>4.0331825735459691E-3</v>
      </c>
      <c r="K252" s="8">
        <f>Table3[[#This Row],[NVL]]-Table3[[#This Row],[Rf]]/365</f>
        <v>6.810905745246559E-4</v>
      </c>
      <c r="L252" s="8">
        <f>Table3[[#This Row],[VIC]]-Table3[[#This Row],[Rf]]/365</f>
        <v>-9.5513440900969748E-3</v>
      </c>
    </row>
    <row r="253" spans="1:12" x14ac:dyDescent="0.25">
      <c r="A253" s="1">
        <v>44329</v>
      </c>
      <c r="B253" s="8">
        <f>Table3[[#This Row],[Rm]]-Table3[[#This Row],[Rf]]/365</f>
        <v>-5.6600393335446099E-3</v>
      </c>
      <c r="C253" s="8">
        <f>Table3[[#This Row],[SSI]]-Table3[[#This Row],[Rf]]/365</f>
        <v>7.118428593922076E-3</v>
      </c>
      <c r="D253" s="8">
        <f>Table3[[#This Row],[HPG]]-Table3[[#This Row],[Rf]]/365</f>
        <v>-1.9204235432916009E-2</v>
      </c>
      <c r="E253" s="8">
        <f>Table3[[#This Row],[VHM]]-Table3[[#This Row],[Rf]]/365</f>
        <v>-7.2302696260567638E-3</v>
      </c>
      <c r="F253" s="8">
        <f>Table3[[#This Row],[VNM]]-Table3[[#This Row],[Rf]]/365</f>
        <v>-1.4226699495627911E-2</v>
      </c>
      <c r="G253" s="8">
        <f>Table3[[#This Row],[FPT]]-Table3[[#This Row],[Rf]]/365</f>
        <v>-1.6458922075005853E-2</v>
      </c>
      <c r="H253" s="8">
        <f>Table3[[#This Row],[TCB]]-Table3[[#This Row],[Rf]]/365</f>
        <v>-2.544619011195327E-2</v>
      </c>
      <c r="I253" s="8">
        <f>Table3[[#This Row],[BVH]]-Table3[[#This Row],[Rf]]/365</f>
        <v>-2.1192240015435088E-2</v>
      </c>
      <c r="J253" s="8">
        <f>Table3[[#This Row],[POW]]-Table3[[#This Row],[Rf]]/365</f>
        <v>-2.0145800737195428E-2</v>
      </c>
      <c r="K253" s="8">
        <f>Table3[[#This Row],[NVL]]-Table3[[#This Row],[Rf]]/365</f>
        <v>3.070375131717595E-2</v>
      </c>
      <c r="L253" s="8">
        <f>Table3[[#This Row],[VIC]]-Table3[[#This Row],[Rf]]/365</f>
        <v>-2.5489208265614138E-2</v>
      </c>
    </row>
    <row r="254" spans="1:12" x14ac:dyDescent="0.25">
      <c r="A254" s="1">
        <v>44328</v>
      </c>
      <c r="B254" s="8">
        <f>Table3[[#This Row],[Rm]]-Table3[[#This Row],[Rf]]/365</f>
        <v>1.0324810201926176E-2</v>
      </c>
      <c r="C254" s="8">
        <f>Table3[[#This Row],[SSI]]-Table3[[#This Row],[Rf]]/365</f>
        <v>1.7478873347752982E-2</v>
      </c>
      <c r="D254" s="8">
        <f>Table3[[#This Row],[HPG]]-Table3[[#This Row],[Rf]]/365</f>
        <v>1.1225336279275281E-2</v>
      </c>
      <c r="E254" s="8">
        <f>Table3[[#This Row],[VHM]]-Table3[[#This Row],[Rf]]/365</f>
        <v>-3.1262107911657479E-3</v>
      </c>
      <c r="F254" s="8">
        <f>Table3[[#This Row],[VNM]]-Table3[[#This Row],[Rf]]/365</f>
        <v>6.5139610670512643E-3</v>
      </c>
      <c r="G254" s="8">
        <f>Table3[[#This Row],[FPT]]-Table3[[#This Row],[Rf]]/365</f>
        <v>2.2824315390057295E-3</v>
      </c>
      <c r="H254" s="8">
        <f>Table3[[#This Row],[TCB]]-Table3[[#This Row],[Rf]]/365</f>
        <v>4.7807354124162052E-2</v>
      </c>
      <c r="I254" s="8">
        <f>Table3[[#This Row],[BVH]]-Table3[[#This Row],[Rf]]/365</f>
        <v>1.4220727984344388E-2</v>
      </c>
      <c r="J254" s="8">
        <f>Table3[[#This Row],[POW]]-Table3[[#This Row],[Rf]]/365</f>
        <v>1.2130135649849785E-2</v>
      </c>
      <c r="K254" s="8">
        <f>Table3[[#This Row],[NVL]]-Table3[[#This Row],[Rf]]/365</f>
        <v>1.1608165449602992E-2</v>
      </c>
      <c r="L254" s="8">
        <f>Table3[[#This Row],[VIC]]-Table3[[#This Row],[Rf]]/365</f>
        <v>-9.2252916448812422E-3</v>
      </c>
    </row>
    <row r="255" spans="1:12" x14ac:dyDescent="0.25">
      <c r="A255" s="1">
        <v>44327</v>
      </c>
      <c r="B255" s="8">
        <f>Table3[[#This Row],[Rm]]-Table3[[#This Row],[Rf]]/365</f>
        <v>-2.8759126845282128E-3</v>
      </c>
      <c r="C255" s="8">
        <f>Table3[[#This Row],[SSI]]-Table3[[#This Row],[Rf]]/365</f>
        <v>-1.447467395681184E-2</v>
      </c>
      <c r="D255" s="8">
        <f>Table3[[#This Row],[HPG]]-Table3[[#This Row],[Rf]]/365</f>
        <v>-1.5938467927810524E-2</v>
      </c>
      <c r="E255" s="8">
        <f>Table3[[#This Row],[VHM]]-Table3[[#This Row],[Rf]]/365</f>
        <v>-1.1165351146620837E-2</v>
      </c>
      <c r="F255" s="8">
        <f>Table3[[#This Row],[VNM]]-Table3[[#This Row],[Rf]]/365</f>
        <v>-1.9420290764471836E-2</v>
      </c>
      <c r="G255" s="8">
        <f>Table3[[#This Row],[FPT]]-Table3[[#This Row],[Rf]]/365</f>
        <v>-7.0584590478015297E-3</v>
      </c>
      <c r="H255" s="8">
        <f>Table3[[#This Row],[TCB]]-Table3[[#This Row],[Rf]]/365</f>
        <v>-2.293447492381739E-2</v>
      </c>
      <c r="I255" s="8">
        <f>Table3[[#This Row],[BVH]]-Table3[[#This Row],[Rf]]/365</f>
        <v>-1.8479832490904656E-3</v>
      </c>
      <c r="J255" s="8">
        <f>Table3[[#This Row],[POW]]-Table3[[#This Row],[Rf]]/365</f>
        <v>8.1312692566808294E-3</v>
      </c>
      <c r="K255" s="8">
        <f>Table3[[#This Row],[NVL]]-Table3[[#This Row],[Rf]]/365</f>
        <v>-6.5452054794520547E-5</v>
      </c>
      <c r="L255" s="8">
        <f>Table3[[#This Row],[VIC]]-Table3[[#This Row],[Rf]]/365</f>
        <v>-1.1386206771775719E-2</v>
      </c>
    </row>
    <row r="256" spans="1:12" x14ac:dyDescent="0.25">
      <c r="A256" s="1">
        <v>44326</v>
      </c>
      <c r="B256" s="8">
        <f>Table3[[#This Row],[Rm]]-Table3[[#This Row],[Rf]]/365</f>
        <v>1.4244195887509744E-2</v>
      </c>
      <c r="C256" s="8">
        <f>Table3[[#This Row],[SSI]]-Table3[[#This Row],[Rf]]/365</f>
        <v>6.1096517866867879E-2</v>
      </c>
      <c r="D256" s="8">
        <f>Table3[[#This Row],[HPG]]-Table3[[#This Row],[Rf]]/365</f>
        <v>3.611864888248028E-2</v>
      </c>
      <c r="E256" s="8">
        <f>Table3[[#This Row],[VHM]]-Table3[[#This Row],[Rf]]/365</f>
        <v>2.0531760704259105E-2</v>
      </c>
      <c r="F256" s="8">
        <f>Table3[[#This Row],[VNM]]-Table3[[#This Row],[Rf]]/365</f>
        <v>6.8899955597543611E-2</v>
      </c>
      <c r="G256" s="8">
        <f>Table3[[#This Row],[FPT]]-Table3[[#This Row],[Rf]]/365</f>
        <v>3.3669378115200613E-2</v>
      </c>
      <c r="H256" s="8">
        <f>Table3[[#This Row],[TCB]]-Table3[[#This Row],[Rf]]/365</f>
        <v>2.2251122734485321E-2</v>
      </c>
      <c r="I256" s="8">
        <f>Table3[[#This Row],[BVH]]-Table3[[#This Row],[Rf]]/365</f>
        <v>3.4989788909669986E-2</v>
      </c>
      <c r="J256" s="8">
        <f>Table3[[#This Row],[POW]]-Table3[[#This Row],[Rf]]/365</f>
        <v>8.1989011660816759E-3</v>
      </c>
      <c r="K256" s="8">
        <f>Table3[[#This Row],[NVL]]-Table3[[#This Row],[Rf]]/365</f>
        <v>-5.3821084471523409E-2</v>
      </c>
      <c r="L256" s="8">
        <f>Table3[[#This Row],[VIC]]-Table3[[#This Row],[Rf]]/365</f>
        <v>3.7223171440432766E-3</v>
      </c>
    </row>
    <row r="257" spans="1:12" x14ac:dyDescent="0.25">
      <c r="A257" s="1">
        <v>44323</v>
      </c>
      <c r="B257" s="8">
        <f>Table3[[#This Row],[Rm]]-Table3[[#This Row],[Rf]]/365</f>
        <v>-7.0705592332088278E-3</v>
      </c>
      <c r="C257" s="8">
        <f>Table3[[#This Row],[SSI]]-Table3[[#This Row],[Rf]]/365</f>
        <v>-4.6319634703198085E-3</v>
      </c>
      <c r="D257" s="8">
        <f>Table3[[#This Row],[HPG]]-Table3[[#This Row],[Rf]]/365</f>
        <v>2.3503270144365998E-2</v>
      </c>
      <c r="E257" s="8">
        <f>Table3[[#This Row],[VHM]]-Table3[[#This Row],[Rf]]/365</f>
        <v>-1.6276493039652676E-2</v>
      </c>
      <c r="F257" s="8">
        <f>Table3[[#This Row],[VNM]]-Table3[[#This Row],[Rf]]/365</f>
        <v>-2.9083610567514774E-2</v>
      </c>
      <c r="G257" s="8">
        <f>Table3[[#This Row],[FPT]]-Table3[[#This Row],[Rf]]/365</f>
        <v>3.5618161037586429E-3</v>
      </c>
      <c r="H257" s="8">
        <f>Table3[[#This Row],[TCB]]-Table3[[#This Row],[Rf]]/365</f>
        <v>-1.1273245499229269E-3</v>
      </c>
      <c r="I257" s="8">
        <f>Table3[[#This Row],[BVH]]-Table3[[#This Row],[Rf]]/365</f>
        <v>-3.2208610567514694E-2</v>
      </c>
      <c r="J257" s="8">
        <f>Table3[[#This Row],[POW]]-Table3[[#This Row],[Rf]]/365</f>
        <v>-1.632591602628343E-2</v>
      </c>
      <c r="K257" s="8">
        <f>Table3[[#This Row],[NVL]]-Table3[[#This Row],[Rf]]/365</f>
        <v>6.7116625109782694E-4</v>
      </c>
      <c r="L257" s="8">
        <f>Table3[[#This Row],[VIC]]-Table3[[#This Row],[Rf]]/365</f>
        <v>-3.8393383303180163E-3</v>
      </c>
    </row>
    <row r="258" spans="1:12" x14ac:dyDescent="0.25">
      <c r="A258" s="1">
        <v>44322</v>
      </c>
      <c r="B258" s="8">
        <f>Table3[[#This Row],[Rm]]-Table3[[#This Row],[Rf]]/365</f>
        <v>-4.7297069712305025E-3</v>
      </c>
      <c r="C258" s="8">
        <f>Table3[[#This Row],[SSI]]-Table3[[#This Row],[Rf]]/365</f>
        <v>-2.2387127201565445E-2</v>
      </c>
      <c r="D258" s="8">
        <f>Table3[[#This Row],[HPG]]-Table3[[#This Row],[Rf]]/365</f>
        <v>1.6206420106724543E-3</v>
      </c>
      <c r="E258" s="8">
        <f>Table3[[#This Row],[VHM]]-Table3[[#This Row],[Rf]]/365</f>
        <v>-9.1018432084501392E-3</v>
      </c>
      <c r="F258" s="8">
        <f>Table3[[#This Row],[VNM]]-Table3[[#This Row],[Rf]]/365</f>
        <v>-2.6152655151875922E-2</v>
      </c>
      <c r="G258" s="8">
        <f>Table3[[#This Row],[FPT]]-Table3[[#This Row],[Rf]]/365</f>
        <v>-2.4782438653603587E-3</v>
      </c>
      <c r="H258" s="8">
        <f>Table3[[#This Row],[TCB]]-Table3[[#This Row],[Rf]]/365</f>
        <v>2.4961504851908716E-2</v>
      </c>
      <c r="I258" s="8">
        <f>Table3[[#This Row],[BVH]]-Table3[[#This Row],[Rf]]/365</f>
        <v>-5.3942954329789074E-3</v>
      </c>
      <c r="J258" s="8">
        <f>Table3[[#This Row],[POW]]-Table3[[#This Row],[Rf]]/365</f>
        <v>-3.1561761622263027E-2</v>
      </c>
      <c r="K258" s="8">
        <f>Table3[[#This Row],[NVL]]-Table3[[#This Row],[Rf]]/365</f>
        <v>2.0235053249562186E-2</v>
      </c>
      <c r="L258" s="8">
        <f>Table3[[#This Row],[VIC]]-Table3[[#This Row],[Rf]]/365</f>
        <v>-9.0410165059783519E-3</v>
      </c>
    </row>
    <row r="259" spans="1:12" x14ac:dyDescent="0.25">
      <c r="A259" s="1">
        <v>44321</v>
      </c>
      <c r="B259" s="8">
        <f>Table3[[#This Row],[Rm]]-Table3[[#This Row],[Rf]]/365</f>
        <v>1.1390441113093664E-2</v>
      </c>
      <c r="C259" s="8">
        <f>Table3[[#This Row],[SSI]]-Table3[[#This Row],[Rf]]/365</f>
        <v>2.1211554648790484E-2</v>
      </c>
      <c r="D259" s="8">
        <f>Table3[[#This Row],[HPG]]-Table3[[#This Row],[Rf]]/365</f>
        <v>-8.4262451092683224E-3</v>
      </c>
      <c r="E259" s="8">
        <f>Table3[[#This Row],[VHM]]-Table3[[#This Row],[Rf]]/365</f>
        <v>3.9672169686256736E-3</v>
      </c>
      <c r="F259" s="8">
        <f>Table3[[#This Row],[VNM]]-Table3[[#This Row],[Rf]]/365</f>
        <v>4.3017711311837646E-3</v>
      </c>
      <c r="G259" s="8">
        <f>Table3[[#This Row],[FPT]]-Table3[[#This Row],[Rf]]/365</f>
        <v>-6.5041095890410957E-5</v>
      </c>
      <c r="H259" s="8">
        <f>Table3[[#This Row],[TCB]]-Table3[[#This Row],[Rf]]/365</f>
        <v>5.8690719272773188E-2</v>
      </c>
      <c r="I259" s="8">
        <f>Table3[[#This Row],[BVH]]-Table3[[#This Row],[Rf]]/365</f>
        <v>1.2524886961663598E-2</v>
      </c>
      <c r="J259" s="8">
        <f>Table3[[#This Row],[POW]]-Table3[[#This Row],[Rf]]/365</f>
        <v>5.3876867617802519E-2</v>
      </c>
      <c r="K259" s="8">
        <f>Table3[[#This Row],[NVL]]-Table3[[#This Row],[Rf]]/365</f>
        <v>1.1341803010573359E-2</v>
      </c>
      <c r="L259" s="8">
        <f>Table3[[#This Row],[VIC]]-Table3[[#This Row],[Rf]]/365</f>
        <v>6.8346189812148778E-4</v>
      </c>
    </row>
    <row r="260" spans="1:12" x14ac:dyDescent="0.25">
      <c r="A260" s="1">
        <v>44320</v>
      </c>
      <c r="B260" s="8">
        <f>Table3[[#This Row],[Rm]]-Table3[[#This Row],[Rf]]/365</f>
        <v>2.2020936852828288E-3</v>
      </c>
      <c r="C260" s="8">
        <f>Table3[[#This Row],[SSI]]-Table3[[#This Row],[Rf]]/365</f>
        <v>9.1373033027985738E-3</v>
      </c>
      <c r="D260" s="8">
        <f>Table3[[#This Row],[HPG]]-Table3[[#This Row],[Rf]]/365</f>
        <v>2.9194746044844865E-2</v>
      </c>
      <c r="E260" s="8">
        <f>Table3[[#This Row],[VHM]]-Table3[[#This Row],[Rf]]/365</f>
        <v>-1.0722000303494213E-3</v>
      </c>
      <c r="F260" s="8">
        <f>Table3[[#This Row],[VNM]]-Table3[[#This Row],[Rf]]/365</f>
        <v>-2.0386006299904811E-2</v>
      </c>
      <c r="G260" s="8">
        <f>Table3[[#This Row],[FPT]]-Table3[[#This Row],[Rf]]/365</f>
        <v>2.4656728177862127E-2</v>
      </c>
      <c r="H260" s="8">
        <f>Table3[[#This Row],[TCB]]-Table3[[#This Row],[Rf]]/365</f>
        <v>5.8471434680922155E-2</v>
      </c>
      <c r="I260" s="8">
        <f>Table3[[#This Row],[BVH]]-Table3[[#This Row],[Rf]]/365</f>
        <v>-2.9733562552296356E-2</v>
      </c>
      <c r="J260" s="8">
        <f>Table3[[#This Row],[POW]]-Table3[[#This Row],[Rf]]/365</f>
        <v>-2.0390353936963954E-2</v>
      </c>
      <c r="K260" s="8">
        <f>Table3[[#This Row],[NVL]]-Table3[[#This Row],[Rf]]/365</f>
        <v>6.9588432267905927E-4</v>
      </c>
      <c r="L260" s="8">
        <f>Table3[[#This Row],[VIC]]-Table3[[#This Row],[Rf]]/365</f>
        <v>1.9782177559343379E-2</v>
      </c>
    </row>
    <row r="261" spans="1:12" x14ac:dyDescent="0.25">
      <c r="A261" s="1">
        <v>44315</v>
      </c>
      <c r="B261" s="8">
        <f>Table3[[#This Row],[Rm]]-Table3[[#This Row],[Rf]]/365</f>
        <v>7.9395580374378039E-3</v>
      </c>
      <c r="C261" s="8">
        <f>Table3[[#This Row],[SSI]]-Table3[[#This Row],[Rf]]/365</f>
        <v>1.5512954124525104E-2</v>
      </c>
      <c r="D261" s="8">
        <f>Table3[[#This Row],[HPG]]-Table3[[#This Row],[Rf]]/365</f>
        <v>3.7436630136986247E-2</v>
      </c>
      <c r="E261" s="8">
        <f>Table3[[#This Row],[VHM]]-Table3[[#This Row],[Rf]]/365</f>
        <v>-1.5920654303053356E-2</v>
      </c>
      <c r="F261" s="8">
        <f>Table3[[#This Row],[VNM]]-Table3[[#This Row],[Rf]]/365</f>
        <v>-2.1978415812634023E-3</v>
      </c>
      <c r="G261" s="8">
        <f>Table3[[#This Row],[FPT]]-Table3[[#This Row],[Rf]]/365</f>
        <v>1.174253899362542E-3</v>
      </c>
      <c r="H261" s="8">
        <f>Table3[[#This Row],[TCB]]-Table3[[#This Row],[Rf]]/365</f>
        <v>2.6219483703944998E-2</v>
      </c>
      <c r="I261" s="8">
        <f>Table3[[#This Row],[BVH]]-Table3[[#This Row],[Rf]]/365</f>
        <v>-1.8055301417592587E-3</v>
      </c>
      <c r="J261" s="8">
        <f>Table3[[#This Row],[POW]]-Table3[[#This Row],[Rf]]/365</f>
        <v>8.1333514484616502E-3</v>
      </c>
      <c r="K261" s="8">
        <f>Table3[[#This Row],[NVL]]-Table3[[#This Row],[Rf]]/365</f>
        <v>2.6499130136986158E-2</v>
      </c>
      <c r="L261" s="8">
        <f>Table3[[#This Row],[VIC]]-Table3[[#This Row],[Rf]]/365</f>
        <v>-3.8656512318349721E-3</v>
      </c>
    </row>
    <row r="262" spans="1:12" x14ac:dyDescent="0.25">
      <c r="A262" s="1">
        <v>44314</v>
      </c>
      <c r="B262" s="8">
        <f>Table3[[#This Row],[Rm]]-Table3[[#This Row],[Rf]]/365</f>
        <v>7.9710634224955893E-3</v>
      </c>
      <c r="C262" s="8">
        <f>Table3[[#This Row],[SSI]]-Table3[[#This Row],[Rf]]/365</f>
        <v>9.3705924011372628E-3</v>
      </c>
      <c r="D262" s="8">
        <f>Table3[[#This Row],[HPG]]-Table3[[#This Row],[Rf]]/365</f>
        <v>-5.3919666658556083E-3</v>
      </c>
      <c r="E262" s="8">
        <f>Table3[[#This Row],[VHM]]-Table3[[#This Row],[Rf]]/365</f>
        <v>8.9366301369863937E-3</v>
      </c>
      <c r="F262" s="8">
        <f>Table3[[#This Row],[VNM]]-Table3[[#This Row],[Rf]]/365</f>
        <v>-2.0962011451310485E-2</v>
      </c>
      <c r="G262" s="8">
        <f>Table3[[#This Row],[FPT]]-Table3[[#This Row],[Rf]]/365</f>
        <v>1.1757875099726737E-3</v>
      </c>
      <c r="H262" s="8">
        <f>Table3[[#This Row],[TCB]]-Table3[[#This Row],[Rf]]/365</f>
        <v>1.132903520027744E-2</v>
      </c>
      <c r="I262" s="8">
        <f>Table3[[#This Row],[BVH]]-Table3[[#This Row],[Rf]]/365</f>
        <v>8.7239763584273863E-3</v>
      </c>
      <c r="J262" s="8">
        <f>Table3[[#This Row],[POW]]-Table3[[#This Row],[Rf]]/365</f>
        <v>8.2010929469035938E-3</v>
      </c>
      <c r="K262" s="8">
        <f>Table3[[#This Row],[NVL]]-Table3[[#This Row],[Rf]]/365</f>
        <v>5.3434572523817649E-2</v>
      </c>
      <c r="L262" s="8">
        <f>Table3[[#This Row],[VIC]]-Table3[[#This Row],[Rf]]/365</f>
        <v>-4.6053834890546035E-3</v>
      </c>
    </row>
    <row r="263" spans="1:12" x14ac:dyDescent="0.25">
      <c r="A263" s="1">
        <v>44313</v>
      </c>
      <c r="B263" s="8">
        <f>Table3[[#This Row],[Rm]]-Table3[[#This Row],[Rf]]/365</f>
        <v>3.2104126318953999E-3</v>
      </c>
      <c r="C263" s="8">
        <f>Table3[[#This Row],[SSI]]-Table3[[#This Row],[Rf]]/365</f>
        <v>3.0913412557797911E-3</v>
      </c>
      <c r="D263" s="8">
        <f>Table3[[#This Row],[HPG]]-Table3[[#This Row],[Rf]]/365</f>
        <v>2.1715351515302156E-2</v>
      </c>
      <c r="E263" s="8">
        <f>Table3[[#This Row],[VHM]]-Table3[[#This Row],[Rf]]/365</f>
        <v>3.9528313803157402E-3</v>
      </c>
      <c r="F263" s="8">
        <f>Table3[[#This Row],[VNM]]-Table3[[#This Row],[Rf]]/365</f>
        <v>-3.1882328767124423E-3</v>
      </c>
      <c r="G263" s="8">
        <f>Table3[[#This Row],[FPT]]-Table3[[#This Row],[Rf]]/365</f>
        <v>-3.7669365804160419E-3</v>
      </c>
      <c r="H263" s="8">
        <f>Table3[[#This Row],[TCB]]-Table3[[#This Row],[Rf]]/365</f>
        <v>1.2041942462281022E-3</v>
      </c>
      <c r="I263" s="8">
        <f>Table3[[#This Row],[BVH]]-Table3[[#This Row],[Rf]]/365</f>
        <v>-8.7740342704405155E-3</v>
      </c>
      <c r="J263" s="8">
        <f>Table3[[#This Row],[POW]]-Table3[[#This Row],[Rf]]/365</f>
        <v>-6.3232876712328773E-5</v>
      </c>
      <c r="K263" s="8">
        <f>Table3[[#This Row],[NVL]]-Table3[[#This Row],[Rf]]/365</f>
        <v>6.1999704186224705E-2</v>
      </c>
      <c r="L263" s="8">
        <f>Table3[[#This Row],[VIC]]-Table3[[#This Row],[Rf]]/365</f>
        <v>4.4995047658732499E-3</v>
      </c>
    </row>
    <row r="264" spans="1:12" x14ac:dyDescent="0.25">
      <c r="A264" s="1">
        <v>44312</v>
      </c>
      <c r="B264" s="8">
        <f>Table3[[#This Row],[Rm]]-Table3[[#This Row],[Rf]]/365</f>
        <v>-2.6301350046394278E-2</v>
      </c>
      <c r="C264" s="8">
        <f>Table3[[#This Row],[SSI]]-Table3[[#This Row],[Rf]]/365</f>
        <v>-3.9456432544624408E-2</v>
      </c>
      <c r="D264" s="8">
        <f>Table3[[#This Row],[HPG]]-Table3[[#This Row],[Rf]]/365</f>
        <v>-2.3112138540755816E-2</v>
      </c>
      <c r="E264" s="8">
        <f>Table3[[#This Row],[VHM]]-Table3[[#This Row],[Rf]]/365</f>
        <v>-5.1491064579256347E-2</v>
      </c>
      <c r="F264" s="8">
        <f>Table3[[#This Row],[VNM]]-Table3[[#This Row],[Rf]]/365</f>
        <v>-3.5238372547669823E-2</v>
      </c>
      <c r="G264" s="8">
        <f>Table3[[#This Row],[FPT]]-Table3[[#This Row],[Rf]]/365</f>
        <v>-2.4158878692853665E-2</v>
      </c>
      <c r="H264" s="8">
        <f>Table3[[#This Row],[TCB]]-Table3[[#This Row],[Rf]]/365</f>
        <v>-2.5988419076610855E-2</v>
      </c>
      <c r="I264" s="8">
        <f>Table3[[#This Row],[BVH]]-Table3[[#This Row],[Rf]]/365</f>
        <v>-2.7181137218481595E-2</v>
      </c>
      <c r="J264" s="8">
        <f>Table3[[#This Row],[POW]]-Table3[[#This Row],[Rf]]/365</f>
        <v>-3.9745032833224614E-2</v>
      </c>
      <c r="K264" s="8">
        <f>Table3[[#This Row],[NVL]]-Table3[[#This Row],[Rf]]/365</f>
        <v>6.9096385353988016E-2</v>
      </c>
      <c r="L264" s="8">
        <f>Table3[[#This Row],[VIC]]-Table3[[#This Row],[Rf]]/365</f>
        <v>-4.9230967481849082E-2</v>
      </c>
    </row>
    <row r="265" spans="1:12" x14ac:dyDescent="0.25">
      <c r="A265" s="1">
        <v>44309</v>
      </c>
      <c r="B265" s="8">
        <f>Table3[[#This Row],[Rm]]-Table3[[#This Row],[Rf]]/365</f>
        <v>1.6804416539125056E-2</v>
      </c>
      <c r="C265" s="8">
        <f>Table3[[#This Row],[SSI]]-Table3[[#This Row],[Rf]]/365</f>
        <v>3.9307202027828968E-2</v>
      </c>
      <c r="D265" s="8">
        <f>Table3[[#This Row],[HPG]]-Table3[[#This Row],[Rf]]/365</f>
        <v>2.5391668742216645E-2</v>
      </c>
      <c r="E265" s="8">
        <f>Table3[[#This Row],[VHM]]-Table3[[#This Row],[Rf]]/365</f>
        <v>1.8365833277971894E-2</v>
      </c>
      <c r="F265" s="8">
        <f>Table3[[#This Row],[VNM]]-Table3[[#This Row],[Rf]]/365</f>
        <v>1.524324573665092E-2</v>
      </c>
      <c r="G265" s="8">
        <f>Table3[[#This Row],[FPT]]-Table3[[#This Row],[Rf]]/365</f>
        <v>3.7437123287671327E-2</v>
      </c>
      <c r="H265" s="8">
        <f>Table3[[#This Row],[TCB]]-Table3[[#This Row],[Rf]]/365</f>
        <v>2.0088256788930677E-2</v>
      </c>
      <c r="I265" s="8">
        <f>Table3[[#This Row],[BVH]]-Table3[[#This Row],[Rf]]/365</f>
        <v>1.7178502598016111E-2</v>
      </c>
      <c r="J265" s="8">
        <f>Table3[[#This Row],[POW]]-Table3[[#This Row],[Rf]]/365</f>
        <v>2.0180038267428389E-2</v>
      </c>
      <c r="K265" s="8">
        <f>Table3[[#This Row],[NVL]]-Table3[[#This Row],[Rf]]/365</f>
        <v>-2.8587760599523226E-3</v>
      </c>
      <c r="L265" s="8">
        <f>Table3[[#This Row],[VIC]]-Table3[[#This Row],[Rf]]/365</f>
        <v>-3.6651821878330719E-3</v>
      </c>
    </row>
    <row r="266" spans="1:12" x14ac:dyDescent="0.25">
      <c r="A266" s="1">
        <v>44308</v>
      </c>
      <c r="B266" s="8">
        <f>Table3[[#This Row],[Rm]]-Table3[[#This Row],[Rf]]/365</f>
        <v>-3.1962924915677003E-2</v>
      </c>
      <c r="C266" s="8">
        <f>Table3[[#This Row],[SSI]]-Table3[[#This Row],[Rf]]/365</f>
        <v>-6.8976408066524719E-2</v>
      </c>
      <c r="D266" s="8">
        <f>Table3[[#This Row],[HPG]]-Table3[[#This Row],[Rf]]/365</f>
        <v>-3.8522990516332921E-2</v>
      </c>
      <c r="E266" s="8">
        <f>Table3[[#This Row],[VHM]]-Table3[[#This Row],[Rf]]/365</f>
        <v>-5.0706019273947349E-2</v>
      </c>
      <c r="F266" s="8">
        <f>Table3[[#This Row],[VNM]]-Table3[[#This Row],[Rf]]/365</f>
        <v>-1.3153093545227524E-2</v>
      </c>
      <c r="G266" s="8">
        <f>Table3[[#This Row],[FPT]]-Table3[[#This Row],[Rf]]/365</f>
        <v>-3.5043357965530431E-2</v>
      </c>
      <c r="H266" s="8">
        <f>Table3[[#This Row],[TCB]]-Table3[[#This Row],[Rf]]/365</f>
        <v>-3.5298390086386258E-2</v>
      </c>
      <c r="I266" s="8">
        <f>Table3[[#This Row],[BVH]]-Table3[[#This Row],[Rf]]/365</f>
        <v>-3.3394785388127832E-2</v>
      </c>
      <c r="J266" s="8">
        <f>Table3[[#This Row],[POW]]-Table3[[#This Row],[Rf]]/365</f>
        <v>-5.0061452054794509E-2</v>
      </c>
      <c r="K266" s="8">
        <f>Table3[[#This Row],[NVL]]-Table3[[#This Row],[Rf]]/365</f>
        <v>-1.1121359888895824E-2</v>
      </c>
      <c r="L266" s="8">
        <f>Table3[[#This Row],[VIC]]-Table3[[#This Row],[Rf]]/365</f>
        <v>-3.011036889616418E-2</v>
      </c>
    </row>
    <row r="267" spans="1:12" x14ac:dyDescent="0.25">
      <c r="A267" s="1">
        <v>44306</v>
      </c>
      <c r="B267" s="8">
        <f>Table3[[#This Row],[Rm]]-Table3[[#This Row],[Rf]]/365</f>
        <v>6.0447651076901907E-3</v>
      </c>
      <c r="C267" s="8">
        <f>Table3[[#This Row],[SSI]]-Table3[[#This Row],[Rf]]/365</f>
        <v>-2.0178476775311174E-2</v>
      </c>
      <c r="D267" s="8">
        <f>Table3[[#This Row],[HPG]]-Table3[[#This Row],[Rf]]/365</f>
        <v>-1.0444157083945568E-2</v>
      </c>
      <c r="E267" s="8">
        <f>Table3[[#This Row],[VHM]]-Table3[[#This Row],[Rf]]/365</f>
        <v>3.9170915514190142E-2</v>
      </c>
      <c r="F267" s="8">
        <f>Table3[[#This Row],[VNM]]-Table3[[#This Row],[Rf]]/365</f>
        <v>3.3235112995880445E-2</v>
      </c>
      <c r="G267" s="8">
        <f>Table3[[#This Row],[FPT]]-Table3[[#This Row],[Rf]]/365</f>
        <v>1.7114379863854147E-2</v>
      </c>
      <c r="H267" s="8">
        <f>Table3[[#This Row],[TCB]]-Table3[[#This Row],[Rf]]/365</f>
        <v>-1.0880841938883034E-2</v>
      </c>
      <c r="I267" s="8">
        <f>Table3[[#This Row],[BVH]]-Table3[[#This Row],[Rf]]/365</f>
        <v>8.3398270979624361E-3</v>
      </c>
      <c r="J267" s="8">
        <f>Table3[[#This Row],[POW]]-Table3[[#This Row],[Rf]]/365</f>
        <v>-7.6971220328349681E-3</v>
      </c>
      <c r="K267" s="8">
        <f>Table3[[#This Row],[NVL]]-Table3[[#This Row],[Rf]]/365</f>
        <v>-4.6506902098780913E-3</v>
      </c>
      <c r="L267" s="8">
        <f>Table3[[#This Row],[VIC]]-Table3[[#This Row],[Rf]]/365</f>
        <v>-6.313534246575379E-3</v>
      </c>
    </row>
    <row r="268" spans="1:12" x14ac:dyDescent="0.25">
      <c r="A268" s="1">
        <v>44305</v>
      </c>
      <c r="B268" s="8">
        <f>Table3[[#This Row],[Rm]]-Table3[[#This Row],[Rf]]/365</f>
        <v>1.7591436754962515E-2</v>
      </c>
      <c r="C268" s="8">
        <f>Table3[[#This Row],[SSI]]-Table3[[#This Row],[Rf]]/365</f>
        <v>2.3465384367445819E-2</v>
      </c>
      <c r="D268" s="8">
        <f>Table3[[#This Row],[HPG]]-Table3[[#This Row],[Rf]]/365</f>
        <v>5.8544031210798236E-2</v>
      </c>
      <c r="E268" s="8">
        <f>Table3[[#This Row],[VHM]]-Table3[[#This Row],[Rf]]/365</f>
        <v>3.4589437949274576E-2</v>
      </c>
      <c r="F268" s="8">
        <f>Table3[[#This Row],[VNM]]-Table3[[#This Row],[Rf]]/365</f>
        <v>-8.3199613497886953E-3</v>
      </c>
      <c r="G268" s="8">
        <f>Table3[[#This Row],[FPT]]-Table3[[#This Row],[Rf]]/365</f>
        <v>2.2520665199979431E-2</v>
      </c>
      <c r="H268" s="8">
        <f>Table3[[#This Row],[TCB]]-Table3[[#This Row],[Rf]]/365</f>
        <v>2.8366133294952335E-2</v>
      </c>
      <c r="I268" s="8">
        <f>Table3[[#This Row],[BVH]]-Table3[[#This Row],[Rf]]/365</f>
        <v>2.7569824070788146E-2</v>
      </c>
      <c r="J268" s="8">
        <f>Table3[[#This Row],[POW]]-Table3[[#This Row],[Rf]]/365</f>
        <v>-7.6397849730177932E-3</v>
      </c>
      <c r="K268" s="8">
        <f>Table3[[#This Row],[NVL]]-Table3[[#This Row],[Rf]]/365</f>
        <v>9.1952318619989773E-3</v>
      </c>
      <c r="L268" s="8">
        <f>Table3[[#This Row],[VIC]]-Table3[[#This Row],[Rf]]/365</f>
        <v>6.9289795957466838E-3</v>
      </c>
    </row>
    <row r="269" spans="1:12" x14ac:dyDescent="0.25">
      <c r="A269" s="1">
        <v>44302</v>
      </c>
      <c r="B269" s="8">
        <f>Table3[[#This Row],[Rm]]-Table3[[#This Row],[Rf]]/365</f>
        <v>-6.909721074034079E-3</v>
      </c>
      <c r="C269" s="8">
        <f>Table3[[#This Row],[SSI]]-Table3[[#This Row],[Rf]]/365</f>
        <v>-2.4452901436685652E-2</v>
      </c>
      <c r="D269" s="8">
        <f>Table3[[#This Row],[HPG]]-Table3[[#This Row],[Rf]]/365</f>
        <v>1.7722048510745226E-3</v>
      </c>
      <c r="E269" s="8">
        <f>Table3[[#This Row],[VHM]]-Table3[[#This Row],[Rf]]/365</f>
        <v>-2.0389421192269796E-3</v>
      </c>
      <c r="F269" s="8">
        <f>Table3[[#This Row],[VNM]]-Table3[[#This Row],[Rf]]/365</f>
        <v>-2.2262455717899449E-2</v>
      </c>
      <c r="G269" s="8">
        <f>Table3[[#This Row],[FPT]]-Table3[[#This Row],[Rf]]/365</f>
        <v>-3.8126575342465846E-3</v>
      </c>
      <c r="H269" s="8">
        <f>Table3[[#This Row],[TCB]]-Table3[[#This Row],[Rf]]/365</f>
        <v>-1.1065102522021636E-2</v>
      </c>
      <c r="I269" s="8">
        <f>Table3[[#This Row],[BVH]]-Table3[[#This Row],[Rf]]/365</f>
        <v>-2.695341383676764E-2</v>
      </c>
      <c r="J269" s="8">
        <f>Table3[[#This Row],[POW]]-Table3[[#This Row],[Rf]]/365</f>
        <v>-1.498803066857496E-2</v>
      </c>
      <c r="K269" s="8">
        <f>Table3[[#This Row],[NVL]]-Table3[[#This Row],[Rf]]/365</f>
        <v>5.3595879051119233E-2</v>
      </c>
      <c r="L269" s="8">
        <f>Table3[[#This Row],[VIC]]-Table3[[#This Row],[Rf]]/365</f>
        <v>1.4841529832680295E-2</v>
      </c>
    </row>
    <row r="270" spans="1:12" x14ac:dyDescent="0.25">
      <c r="A270" s="1">
        <v>44301</v>
      </c>
      <c r="B270" s="8">
        <f>Table3[[#This Row],[Rm]]-Table3[[#This Row],[Rf]]/365</f>
        <v>-6.9287814452917281E-3</v>
      </c>
      <c r="C270" s="8">
        <f>Table3[[#This Row],[SSI]]-Table3[[#This Row],[Rf]]/365</f>
        <v>-3.0663066549812396E-2</v>
      </c>
      <c r="D270" s="8">
        <f>Table3[[#This Row],[HPG]]-Table3[[#This Row],[Rf]]/365</f>
        <v>2.8236873093822647E-2</v>
      </c>
      <c r="E270" s="8">
        <f>Table3[[#This Row],[VHM]]-Table3[[#This Row],[Rf]]/365</f>
        <v>6.9001604307230196E-3</v>
      </c>
      <c r="F270" s="8">
        <f>Table3[[#This Row],[VNM]]-Table3[[#This Row],[Rf]]/365</f>
        <v>-2.0791123894659601E-3</v>
      </c>
      <c r="G270" s="8">
        <f>Table3[[#This Row],[FPT]]-Table3[[#This Row],[Rf]]/365</f>
        <v>-1.2410692710975847E-2</v>
      </c>
      <c r="H270" s="8">
        <f>Table3[[#This Row],[TCB]]-Table3[[#This Row],[Rf]]/365</f>
        <v>-2.1596114177099036E-2</v>
      </c>
      <c r="I270" s="8">
        <f>Table3[[#This Row],[BVH]]-Table3[[#This Row],[Rf]]/365</f>
        <v>-1.9834371194511532E-2</v>
      </c>
      <c r="J270" s="8">
        <f>Table3[[#This Row],[POW]]-Table3[[#This Row],[Rf]]/365</f>
        <v>-2.9050520945006868E-2</v>
      </c>
      <c r="K270" s="8">
        <f>Table3[[#This Row],[NVL]]-Table3[[#This Row],[Rf]]/365</f>
        <v>2.3911010277393927E-2</v>
      </c>
      <c r="L270" s="8">
        <f>Table3[[#This Row],[VIC]]-Table3[[#This Row],[Rf]]/365</f>
        <v>6.3635577299413293E-3</v>
      </c>
    </row>
    <row r="271" spans="1:12" x14ac:dyDescent="0.25">
      <c r="A271" s="1">
        <v>44300</v>
      </c>
      <c r="B271" s="8">
        <f>Table3[[#This Row],[Rm]]-Table3[[#This Row],[Rf]]/365</f>
        <v>5.9749736424849617E-3</v>
      </c>
      <c r="C271" s="8">
        <f>Table3[[#This Row],[SSI]]-Table3[[#This Row],[Rf]]/365</f>
        <v>9.7663647837462116E-3</v>
      </c>
      <c r="D271" s="8">
        <f>Table3[[#This Row],[HPG]]-Table3[[#This Row],[Rf]]/365</f>
        <v>5.7819135646515293E-2</v>
      </c>
      <c r="E271" s="8">
        <f>Table3[[#This Row],[VHM]]-Table3[[#This Row],[Rf]]/365</f>
        <v>-1.957729101236215E-2</v>
      </c>
      <c r="F271" s="8">
        <f>Table3[[#This Row],[VNM]]-Table3[[#This Row],[Rf]]/365</f>
        <v>-7.0650958904110127E-3</v>
      </c>
      <c r="G271" s="8">
        <f>Table3[[#This Row],[FPT]]-Table3[[#This Row],[Rf]]/365</f>
        <v>3.6523762285481584E-3</v>
      </c>
      <c r="H271" s="8">
        <f>Table3[[#This Row],[TCB]]-Table3[[#This Row],[Rf]]/365</f>
        <v>4.7425964172813492E-3</v>
      </c>
      <c r="I271" s="8">
        <f>Table3[[#This Row],[BVH]]-Table3[[#This Row],[Rf]]/365</f>
        <v>-1.7098327325162635E-3</v>
      </c>
      <c r="J271" s="8">
        <f>Table3[[#This Row],[POW]]-Table3[[#This Row],[Rf]]/365</f>
        <v>-3.6752041936600963E-3</v>
      </c>
      <c r="K271" s="8">
        <f>Table3[[#This Row],[NVL]]-Table3[[#This Row],[Rf]]/365</f>
        <v>3.6166788167560027E-2</v>
      </c>
      <c r="L271" s="8">
        <f>Table3[[#This Row],[VIC]]-Table3[[#This Row],[Rf]]/365</f>
        <v>-5.0402202685203637E-3</v>
      </c>
    </row>
    <row r="272" spans="1:12" x14ac:dyDescent="0.25">
      <c r="A272" s="1">
        <v>44299</v>
      </c>
      <c r="B272" s="8">
        <f>Table3[[#This Row],[Rm]]-Table3[[#This Row],[Rf]]/365</f>
        <v>-3.3542922031722876E-3</v>
      </c>
      <c r="C272" s="8">
        <f>Table3[[#This Row],[SSI]]-Table3[[#This Row],[Rf]]/365</f>
        <v>-2.4722273972602786E-2</v>
      </c>
      <c r="D272" s="8">
        <f>Table3[[#This Row],[HPG]]-Table3[[#This Row],[Rf]]/365</f>
        <v>-2.1549114726027552E-2</v>
      </c>
      <c r="E272" s="8">
        <f>Table3[[#This Row],[VHM]]-Table3[[#This Row],[Rf]]/365</f>
        <v>6.8114881718114263E-3</v>
      </c>
      <c r="F272" s="8">
        <f>Table3[[#This Row],[VNM]]-Table3[[#This Row],[Rf]]/365</f>
        <v>-6.4739726027397251E-5</v>
      </c>
      <c r="G272" s="8">
        <f>Table3[[#This Row],[FPT]]-Table3[[#This Row],[Rf]]/365</f>
        <v>-1.7117114878280788E-2</v>
      </c>
      <c r="H272" s="8">
        <f>Table3[[#This Row],[TCB]]-Table3[[#This Row],[Rf]]/365</f>
        <v>-1.3113375550463933E-2</v>
      </c>
      <c r="I272" s="8">
        <f>Table3[[#This Row],[BVH]]-Table3[[#This Row],[Rf]]/365</f>
        <v>-2.5705765367052973E-2</v>
      </c>
      <c r="J272" s="8">
        <f>Table3[[#This Row],[POW]]-Table3[[#This Row],[Rf]]/365</f>
        <v>-2.8134915164623936E-2</v>
      </c>
      <c r="K272" s="8">
        <f>Table3[[#This Row],[NVL]]-Table3[[#This Row],[Rf]]/365</f>
        <v>1.3576393537351341E-2</v>
      </c>
      <c r="L272" s="8">
        <f>Table3[[#This Row],[VIC]]-Table3[[#This Row],[Rf]]/365</f>
        <v>6.5844351183063532E-2</v>
      </c>
    </row>
    <row r="273" spans="1:12" x14ac:dyDescent="0.25">
      <c r="A273" s="1">
        <v>44298</v>
      </c>
      <c r="B273" s="8">
        <f>Table3[[#This Row],[Rm]]-Table3[[#This Row],[Rf]]/365</f>
        <v>1.6814288484257433E-2</v>
      </c>
      <c r="C273" s="8">
        <f>Table3[[#This Row],[SSI]]-Table3[[#This Row],[Rf]]/365</f>
        <v>3.5395623044787952E-2</v>
      </c>
      <c r="D273" s="8">
        <f>Table3[[#This Row],[HPG]]-Table3[[#This Row],[Rf]]/365</f>
        <v>3.3234327412465764E-2</v>
      </c>
      <c r="E273" s="8">
        <f>Table3[[#This Row],[VHM]]-Table3[[#This Row],[Rf]]/365</f>
        <v>2.9257178165297791E-2</v>
      </c>
      <c r="F273" s="8">
        <f>Table3[[#This Row],[VNM]]-Table3[[#This Row],[Rf]]/365</f>
        <v>1.9386381530183375E-3</v>
      </c>
      <c r="G273" s="8">
        <f>Table3[[#This Row],[FPT]]-Table3[[#This Row],[Rf]]/365</f>
        <v>-6.5369863013698635E-5</v>
      </c>
      <c r="H273" s="8">
        <f>Table3[[#This Row],[TCB]]-Table3[[#This Row],[Rf]]/365</f>
        <v>1.3155783983140148E-2</v>
      </c>
      <c r="I273" s="8">
        <f>Table3[[#This Row],[BVH]]-Table3[[#This Row],[Rf]]/365</f>
        <v>-6.5369863013698635E-5</v>
      </c>
      <c r="J273" s="8">
        <f>Table3[[#This Row],[POW]]-Table3[[#This Row],[Rf]]/365</f>
        <v>3.2543325789160311E-2</v>
      </c>
      <c r="K273" s="8">
        <f>Table3[[#This Row],[NVL]]-Table3[[#This Row],[Rf]]/365</f>
        <v>5.8823519025875237E-2</v>
      </c>
      <c r="L273" s="8">
        <f>Table3[[#This Row],[VIC]]-Table3[[#This Row],[Rf]]/365</f>
        <v>5.6780106518091081E-2</v>
      </c>
    </row>
    <row r="274" spans="1:12" x14ac:dyDescent="0.25">
      <c r="A274" s="1">
        <v>44295</v>
      </c>
      <c r="B274" s="8">
        <f>Table3[[#This Row],[Rm]]-Table3[[#This Row],[Rf]]/365</f>
        <v>-2.680631284002128E-3</v>
      </c>
      <c r="C274" s="8">
        <f>Table3[[#This Row],[SSI]]-Table3[[#This Row],[Rf]]/365</f>
        <v>1.3554408468244114E-3</v>
      </c>
      <c r="D274" s="8">
        <f>Table3[[#This Row],[HPG]]-Table3[[#This Row],[Rf]]/365</f>
        <v>3.9876712051185896E-3</v>
      </c>
      <c r="E274" s="8">
        <f>Table3[[#This Row],[VHM]]-Table3[[#This Row],[Rf]]/365</f>
        <v>-8.0890859152799987E-3</v>
      </c>
      <c r="F274" s="8">
        <f>Table3[[#This Row],[VNM]]-Table3[[#This Row],[Rf]]/365</f>
        <v>-1.0660146996311242E-3</v>
      </c>
      <c r="G274" s="8">
        <f>Table3[[#This Row],[FPT]]-Table3[[#This Row],[Rf]]/365</f>
        <v>3.134202147724912E-2</v>
      </c>
      <c r="H274" s="8">
        <f>Table3[[#This Row],[TCB]]-Table3[[#This Row],[Rf]]/365</f>
        <v>-8.4082794912403881E-3</v>
      </c>
      <c r="I274" s="8">
        <f>Table3[[#This Row],[BVH]]-Table3[[#This Row],[Rf]]/365</f>
        <v>-6.5013698630136987E-5</v>
      </c>
      <c r="J274" s="8">
        <f>Table3[[#This Row],[POW]]-Table3[[#This Row],[Rf]]/365</f>
        <v>-6.5013698630136987E-5</v>
      </c>
      <c r="K274" s="8">
        <f>Table3[[#This Row],[NVL]]-Table3[[#This Row],[Rf]]/365</f>
        <v>1.3448499814883278E-2</v>
      </c>
      <c r="L274" s="8">
        <f>Table3[[#This Row],[VIC]]-Table3[[#This Row],[Rf]]/365</f>
        <v>-4.0522545279762096E-3</v>
      </c>
    </row>
    <row r="275" spans="1:12" x14ac:dyDescent="0.25">
      <c r="A275" s="1">
        <v>44294</v>
      </c>
      <c r="B275" s="8">
        <f>Table3[[#This Row],[Rm]]-Table3[[#This Row],[Rf]]/365</f>
        <v>-6.0935457882760223E-3</v>
      </c>
      <c r="C275" s="8">
        <f>Table3[[#This Row],[SSI]]-Table3[[#This Row],[Rf]]/365</f>
        <v>-4.3080759915523495E-3</v>
      </c>
      <c r="D275" s="8">
        <f>Table3[[#This Row],[HPG]]-Table3[[#This Row],[Rf]]/365</f>
        <v>-2.0870392121556261E-3</v>
      </c>
      <c r="E275" s="8">
        <f>Table3[[#This Row],[VHM]]-Table3[[#This Row],[Rf]]/365</f>
        <v>-8.0249935255231712E-3</v>
      </c>
      <c r="F275" s="8">
        <f>Table3[[#This Row],[VNM]]-Table3[[#This Row],[Rf]]/365</f>
        <v>-2.0627965185499152E-3</v>
      </c>
      <c r="G275" s="8">
        <f>Table3[[#This Row],[FPT]]-Table3[[#This Row],[Rf]]/365</f>
        <v>-6.4794520547945206E-5</v>
      </c>
      <c r="H275" s="8">
        <f>Table3[[#This Row],[TCB]]-Table3[[#This Row],[Rf]]/365</f>
        <v>-5.9889651366616886E-3</v>
      </c>
      <c r="I275" s="8">
        <f>Table3[[#This Row],[BVH]]-Table3[[#This Row],[Rf]]/365</f>
        <v>-1.583766518300856E-2</v>
      </c>
      <c r="J275" s="8">
        <f>Table3[[#This Row],[POW]]-Table3[[#This Row],[Rf]]/365</f>
        <v>-1.0817482692591075E-2</v>
      </c>
      <c r="K275" s="8">
        <f>Table3[[#This Row],[NVL]]-Table3[[#This Row],[Rf]]/365</f>
        <v>7.8807219380220631E-3</v>
      </c>
      <c r="L275" s="8">
        <f>Table3[[#This Row],[VIC]]-Table3[[#This Row],[Rf]]/365</f>
        <v>-1.8075757715536135E-2</v>
      </c>
    </row>
    <row r="276" spans="1:12" x14ac:dyDescent="0.25">
      <c r="A276" s="1">
        <v>44293</v>
      </c>
      <c r="B276" s="8">
        <f>Table3[[#This Row],[Rm]]-Table3[[#This Row],[Rf]]/365</f>
        <v>1.8869361344842908E-3</v>
      </c>
      <c r="C276" s="8">
        <f>Table3[[#This Row],[SSI]]-Table3[[#This Row],[Rf]]/365</f>
        <v>9.9352602739727798E-3</v>
      </c>
      <c r="D276" s="8">
        <f>Table3[[#This Row],[HPG]]-Table3[[#This Row],[Rf]]/365</f>
        <v>9.4740602296045529E-4</v>
      </c>
      <c r="E276" s="8">
        <f>Table3[[#This Row],[VHM]]-Table3[[#This Row],[Rf]]/365</f>
        <v>-1.1864149755525794E-2</v>
      </c>
      <c r="F276" s="8">
        <f>Table3[[#This Row],[VNM]]-Table3[[#This Row],[Rf]]/365</f>
        <v>-1.3857843174303363E-2</v>
      </c>
      <c r="G276" s="8">
        <f>Table3[[#This Row],[FPT]]-Table3[[#This Row],[Rf]]/365</f>
        <v>2.4541519616302549E-3</v>
      </c>
      <c r="H276" s="8">
        <f>Table3[[#This Row],[TCB]]-Table3[[#This Row],[Rf]]/365</f>
        <v>-6.4739726027397251E-5</v>
      </c>
      <c r="I276" s="8">
        <f>Table3[[#This Row],[BVH]]-Table3[[#This Row],[Rf]]/365</f>
        <v>2.9156039494751842E-2</v>
      </c>
      <c r="J276" s="8">
        <f>Table3[[#This Row],[POW]]-Table3[[#This Row],[Rf]]/365</f>
        <v>3.7109981463563674E-2</v>
      </c>
      <c r="K276" s="8">
        <f>Table3[[#This Row],[NVL]]-Table3[[#This Row],[Rf]]/365</f>
        <v>1.4912218799318155E-2</v>
      </c>
      <c r="L276" s="8">
        <f>Table3[[#This Row],[VIC]]-Table3[[#This Row],[Rf]]/365</f>
        <v>5.447071297594596E-3</v>
      </c>
    </row>
    <row r="277" spans="1:12" x14ac:dyDescent="0.25">
      <c r="A277" s="1">
        <v>44292</v>
      </c>
      <c r="B277" s="8">
        <f>Table3[[#This Row],[Rm]]-Table3[[#This Row],[Rf]]/365</f>
        <v>3.0984531403338627E-3</v>
      </c>
      <c r="C277" s="8">
        <f>Table3[[#This Row],[SSI]]-Table3[[#This Row],[Rf]]/365</f>
        <v>-6.4849315068493148E-5</v>
      </c>
      <c r="D277" s="8">
        <f>Table3[[#This Row],[HPG]]-Table3[[#This Row],[Rf]]/365</f>
        <v>1.9635482508544248E-3</v>
      </c>
      <c r="E277" s="8">
        <f>Table3[[#This Row],[VHM]]-Table3[[#This Row],[Rf]]/365</f>
        <v>-6.4849315068493148E-5</v>
      </c>
      <c r="F277" s="8">
        <f>Table3[[#This Row],[VNM]]-Table3[[#This Row],[Rf]]/365</f>
        <v>-1.0786096878421171E-2</v>
      </c>
      <c r="G277" s="8">
        <f>Table3[[#This Row],[FPT]]-Table3[[#This Row],[Rf]]/365</f>
        <v>-2.5774121291390652E-3</v>
      </c>
      <c r="H277" s="8">
        <f>Table3[[#This Row],[TCB]]-Table3[[#This Row],[Rf]]/365</f>
        <v>1.6802620564449578E-2</v>
      </c>
      <c r="I277" s="8">
        <f>Table3[[#This Row],[BVH]]-Table3[[#This Row],[Rf]]/365</f>
        <v>1.4762168806842554E-2</v>
      </c>
      <c r="J277" s="8">
        <f>Table3[[#This Row],[POW]]-Table3[[#This Row],[Rf]]/365</f>
        <v>-1.4716863967083037E-2</v>
      </c>
      <c r="K277" s="8">
        <f>Table3[[#This Row],[NVL]]-Table3[[#This Row],[Rf]]/365</f>
        <v>1.5139829047504536E-2</v>
      </c>
      <c r="L277" s="8">
        <f>Table3[[#This Row],[VIC]]-Table3[[#This Row],[Rf]]/365</f>
        <v>2.1656791875599241E-2</v>
      </c>
    </row>
    <row r="278" spans="1:12" x14ac:dyDescent="0.25">
      <c r="A278" s="1">
        <v>44291</v>
      </c>
      <c r="B278" s="8">
        <f>Table3[[#This Row],[Rm]]-Table3[[#This Row],[Rf]]/365</f>
        <v>9.4082987609197012E-3</v>
      </c>
      <c r="C278" s="8">
        <f>Table3[[#This Row],[SSI]]-Table3[[#This Row],[Rf]]/365</f>
        <v>2.0342820799552581E-2</v>
      </c>
      <c r="D278" s="8">
        <f>Table3[[#This Row],[HPG]]-Table3[[#This Row],[Rf]]/365</f>
        <v>5.0314974934718469E-3</v>
      </c>
      <c r="E278" s="8">
        <f>Table3[[#This Row],[VHM]]-Table3[[#This Row],[Rf]]/365</f>
        <v>9.8651441280895643E-3</v>
      </c>
      <c r="F278" s="8">
        <f>Table3[[#This Row],[VNM]]-Table3[[#This Row],[Rf]]/365</f>
        <v>-1.0390523002228858E-3</v>
      </c>
      <c r="G278" s="8">
        <f>Table3[[#This Row],[FPT]]-Table3[[#This Row],[Rf]]/365</f>
        <v>-2.5716081299138314E-3</v>
      </c>
      <c r="H278" s="8">
        <f>Table3[[#This Row],[TCB]]-Table3[[#This Row],[Rf]]/365</f>
        <v>5.9952635948526357E-3</v>
      </c>
      <c r="I278" s="8">
        <f>Table3[[#This Row],[BVH]]-Table3[[#This Row],[Rf]]/365</f>
        <v>-1.7864695216562459E-2</v>
      </c>
      <c r="J278" s="8">
        <f>Table3[[#This Row],[POW]]-Table3[[#This Row],[Rf]]/365</f>
        <v>3.6111281224817742E-3</v>
      </c>
      <c r="K278" s="8">
        <f>Table3[[#This Row],[NVL]]-Table3[[#This Row],[Rf]]/365</f>
        <v>4.2617584363514836E-2</v>
      </c>
      <c r="L278" s="8">
        <f>Table3[[#This Row],[VIC]]-Table3[[#This Row],[Rf]]/365</f>
        <v>1.0503763225303459E-2</v>
      </c>
    </row>
    <row r="279" spans="1:12" x14ac:dyDescent="0.25">
      <c r="A279" s="1">
        <v>44288</v>
      </c>
      <c r="B279" s="8">
        <f>Table3[[#This Row],[Rm]]-Table3[[#This Row],[Rf]]/365</f>
        <v>6.8014993314583E-3</v>
      </c>
      <c r="C279" s="8">
        <f>Table3[[#This Row],[SSI]]-Table3[[#This Row],[Rf]]/365</f>
        <v>1.0244566021748362E-2</v>
      </c>
      <c r="D279" s="8">
        <f>Table3[[#This Row],[HPG]]-Table3[[#This Row],[Rf]]/365</f>
        <v>1.127549385679987E-2</v>
      </c>
      <c r="E279" s="8">
        <f>Table3[[#This Row],[VHM]]-Table3[[#This Row],[Rf]]/365</f>
        <v>1.7107004842950052E-2</v>
      </c>
      <c r="F279" s="8">
        <f>Table3[[#This Row],[VNM]]-Table3[[#This Row],[Rf]]/365</f>
        <v>1.6766970839549773E-2</v>
      </c>
      <c r="G279" s="8">
        <f>Table3[[#This Row],[FPT]]-Table3[[#This Row],[Rf]]/365</f>
        <v>1.1899928155241857E-3</v>
      </c>
      <c r="H279" s="8">
        <f>Table3[[#This Row],[TCB]]-Table3[[#This Row],[Rf]]/365</f>
        <v>6.0328486468426328E-3</v>
      </c>
      <c r="I279" s="8">
        <f>Table3[[#This Row],[BVH]]-Table3[[#This Row],[Rf]]/365</f>
        <v>1.4713612794385596E-2</v>
      </c>
      <c r="J279" s="8">
        <f>Table3[[#This Row],[POW]]-Table3[[#This Row],[Rf]]/365</f>
        <v>-3.7277159917706911E-3</v>
      </c>
      <c r="K279" s="8">
        <f>Table3[[#This Row],[NVL]]-Table3[[#This Row],[Rf]]/365</f>
        <v>2.3802754462940632E-3</v>
      </c>
      <c r="L279" s="8">
        <f>Table3[[#This Row],[VIC]]-Table3[[#This Row],[Rf]]/365</f>
        <v>-6.4712328767123294E-5</v>
      </c>
    </row>
    <row r="280" spans="1:12" x14ac:dyDescent="0.25">
      <c r="A280" s="1">
        <v>44287</v>
      </c>
      <c r="B280" s="8">
        <f>Table3[[#This Row],[Rm]]-Table3[[#This Row],[Rf]]/365</f>
        <v>2.0633232229170701E-2</v>
      </c>
      <c r="C280" s="8">
        <f>Table3[[#This Row],[SSI]]-Table3[[#This Row],[Rf]]/365</f>
        <v>6.9226927623773207E-2</v>
      </c>
      <c r="D280" s="8">
        <f>Table3[[#This Row],[HPG]]-Table3[[#This Row],[Rf]]/365</f>
        <v>3.6260375365882155E-2</v>
      </c>
      <c r="E280" s="8">
        <f>Table3[[#This Row],[VHM]]-Table3[[#This Row],[Rf]]/365</f>
        <v>1.7407325937293223E-2</v>
      </c>
      <c r="F280" s="8">
        <f>Table3[[#This Row],[VNM]]-Table3[[#This Row],[Rf]]/365</f>
        <v>2.6358353268738262E-2</v>
      </c>
      <c r="G280" s="8">
        <f>Table3[[#This Row],[FPT]]-Table3[[#This Row],[Rf]]/365</f>
        <v>2.5675614781121698E-2</v>
      </c>
      <c r="H280" s="8">
        <f>Table3[[#This Row],[TCB]]-Table3[[#This Row],[Rf]]/365</f>
        <v>1.4787074189610741E-2</v>
      </c>
      <c r="I280" s="8">
        <f>Table3[[#This Row],[BVH]]-Table3[[#This Row],[Rf]]/365</f>
        <v>2.1747669578008572E-2</v>
      </c>
      <c r="J280" s="8">
        <f>Table3[[#This Row],[POW]]-Table3[[#This Row],[Rf]]/365</f>
        <v>3.4026498132004937E-2</v>
      </c>
      <c r="K280" s="8">
        <f>Table3[[#This Row],[NVL]]-Table3[[#This Row],[Rf]]/365</f>
        <v>1.608465736407718E-2</v>
      </c>
      <c r="L280" s="8">
        <f>Table3[[#This Row],[VIC]]-Table3[[#This Row],[Rf]]/365</f>
        <v>4.3192586496566605E-2</v>
      </c>
    </row>
    <row r="281" spans="1:12" x14ac:dyDescent="0.25">
      <c r="A281" s="1">
        <v>44286</v>
      </c>
      <c r="B281" s="8">
        <f>Table3[[#This Row],[Rm]]-Table3[[#This Row],[Rf]]/365</f>
        <v>4.2166355990721398E-3</v>
      </c>
      <c r="C281" s="8">
        <f>Table3[[#This Row],[SSI]]-Table3[[#This Row],[Rf]]/365</f>
        <v>-1.6376969070390293E-3</v>
      </c>
      <c r="D281" s="8">
        <f>Table3[[#This Row],[HPG]]-Table3[[#This Row],[Rf]]/365</f>
        <v>7.4696139905923165E-3</v>
      </c>
      <c r="E281" s="8">
        <f>Table3[[#This Row],[VHM]]-Table3[[#This Row],[Rf]]/365</f>
        <v>1.0318846128679015E-2</v>
      </c>
      <c r="F281" s="8">
        <f>Table3[[#This Row],[VNM]]-Table3[[#This Row],[Rf]]/365</f>
        <v>-8.1298859920461465E-3</v>
      </c>
      <c r="G281" s="8">
        <f>Table3[[#This Row],[FPT]]-Table3[[#This Row],[Rf]]/365</f>
        <v>7.7167313043014973E-3</v>
      </c>
      <c r="H281" s="8">
        <f>Table3[[#This Row],[TCB]]-Table3[[#This Row],[Rf]]/365</f>
        <v>8.6737062917927946E-3</v>
      </c>
      <c r="I281" s="8">
        <f>Table3[[#This Row],[BVH]]-Table3[[#This Row],[Rf]]/365</f>
        <v>-6.7320365296802877E-3</v>
      </c>
      <c r="J281" s="8">
        <f>Table3[[#This Row],[POW]]-Table3[[#This Row],[Rf]]/365</f>
        <v>-6.5369863013698635E-5</v>
      </c>
      <c r="K281" s="8">
        <f>Table3[[#This Row],[NVL]]-Table3[[#This Row],[Rf]]/365</f>
        <v>-2.5436846089864993E-3</v>
      </c>
      <c r="L281" s="8">
        <f>Table3[[#This Row],[VIC]]-Table3[[#This Row],[Rf]]/365</f>
        <v>7.6269378292940391E-3</v>
      </c>
    </row>
    <row r="282" spans="1:12" x14ac:dyDescent="0.25">
      <c r="A282" s="1">
        <v>44285</v>
      </c>
      <c r="B282" s="8">
        <f>Table3[[#This Row],[Rm]]-Table3[[#This Row],[Rf]]/365</f>
        <v>9.0187620524826897E-3</v>
      </c>
      <c r="C282" s="8">
        <f>Table3[[#This Row],[SSI]]-Table3[[#This Row],[Rf]]/365</f>
        <v>1.2673511037431489E-2</v>
      </c>
      <c r="D282" s="8">
        <f>Table3[[#This Row],[HPG]]-Table3[[#This Row],[Rf]]/365</f>
        <v>3.1743983549811254E-3</v>
      </c>
      <c r="E282" s="8">
        <f>Table3[[#This Row],[VHM]]-Table3[[#This Row],[Rf]]/365</f>
        <v>9.7415857374760339E-4</v>
      </c>
      <c r="F282" s="8">
        <f>Table3[[#This Row],[VNM]]-Table3[[#This Row],[Rf]]/365</f>
        <v>1.9548595544487198E-3</v>
      </c>
      <c r="G282" s="8">
        <f>Table3[[#This Row],[FPT]]-Table3[[#This Row],[Rf]]/365</f>
        <v>-6.5086414348256069E-3</v>
      </c>
      <c r="H282" s="8">
        <f>Table3[[#This Row],[TCB]]-Table3[[#This Row],[Rf]]/365</f>
        <v>1.2576882565852137E-2</v>
      </c>
      <c r="I282" s="8">
        <f>Table3[[#This Row],[BVH]]-Table3[[#This Row],[Rf]]/365</f>
        <v>1.3448171047760055E-2</v>
      </c>
      <c r="J282" s="8">
        <f>Table3[[#This Row],[POW]]-Table3[[#This Row],[Rf]]/365</f>
        <v>7.5682453205060595E-3</v>
      </c>
      <c r="K282" s="8">
        <f>Table3[[#This Row],[NVL]]-Table3[[#This Row],[Rf]]/365</f>
        <v>8.6846575342466332E-3</v>
      </c>
      <c r="L282" s="8">
        <f>Table3[[#This Row],[VIC]]-Table3[[#This Row],[Rf]]/365</f>
        <v>3.7168700087438139E-2</v>
      </c>
    </row>
    <row r="283" spans="1:12" x14ac:dyDescent="0.25">
      <c r="A283" s="1">
        <v>44284</v>
      </c>
      <c r="B283" s="8">
        <f>Table3[[#This Row],[Rm]]-Table3[[#This Row],[Rf]]/365</f>
        <v>1.1524727766054611E-2</v>
      </c>
      <c r="C283" s="8">
        <f>Table3[[#This Row],[SSI]]-Table3[[#This Row],[Rf]]/365</f>
        <v>1.611596949949004E-2</v>
      </c>
      <c r="D283" s="8">
        <f>Table3[[#This Row],[HPG]]-Table3[[#This Row],[Rf]]/365</f>
        <v>2.0992418905293447E-3</v>
      </c>
      <c r="E283" s="8">
        <f>Table3[[#This Row],[VHM]]-Table3[[#This Row],[Rf]]/365</f>
        <v>5.1594001231015305E-3</v>
      </c>
      <c r="F283" s="8">
        <f>Table3[[#This Row],[VNM]]-Table3[[#This Row],[Rf]]/365</f>
        <v>1.6361844448820089E-2</v>
      </c>
      <c r="G283" s="8">
        <f>Table3[[#This Row],[FPT]]-Table3[[#This Row],[Rf]]/365</f>
        <v>1.9645646427735614E-2</v>
      </c>
      <c r="H283" s="8">
        <f>Table3[[#This Row],[TCB]]-Table3[[#This Row],[Rf]]/365</f>
        <v>3.7418463250121691E-3</v>
      </c>
      <c r="I283" s="8">
        <f>Table3[[#This Row],[BVH]]-Table3[[#This Row],[Rf]]/365</f>
        <v>1.3633369863013663E-2</v>
      </c>
      <c r="J283" s="8">
        <f>Table3[[#This Row],[POW]]-Table3[[#This Row],[Rf]]/365</f>
        <v>3.1430802718153433E-2</v>
      </c>
      <c r="K283" s="8">
        <f>Table3[[#This Row],[NVL]]-Table3[[#This Row],[Rf]]/365</f>
        <v>6.2240479021280215E-3</v>
      </c>
      <c r="L283" s="8">
        <f>Table3[[#This Row],[VIC]]-Table3[[#This Row],[Rf]]/365</f>
        <v>3.4934585872372858E-3</v>
      </c>
    </row>
    <row r="284" spans="1:12" x14ac:dyDescent="0.25">
      <c r="A284" s="1">
        <v>44281</v>
      </c>
      <c r="B284" s="8">
        <f>Table3[[#This Row],[Rm]]-Table3[[#This Row],[Rf]]/365</f>
        <v>-8.298265947284326E-4</v>
      </c>
      <c r="C284" s="8">
        <f>Table3[[#This Row],[SSI]]-Table3[[#This Row],[Rf]]/365</f>
        <v>3.1821231097669523E-3</v>
      </c>
      <c r="D284" s="8">
        <f>Table3[[#This Row],[HPG]]-Table3[[#This Row],[Rf]]/365</f>
        <v>2.6602036529680545E-2</v>
      </c>
      <c r="E284" s="8">
        <f>Table3[[#This Row],[VHM]]-Table3[[#This Row],[Rf]]/365</f>
        <v>-1.0405891770905527E-2</v>
      </c>
      <c r="F284" s="8">
        <f>Table3[[#This Row],[VNM]]-Table3[[#This Row],[Rf]]/365</f>
        <v>-1.1232142827341782E-2</v>
      </c>
      <c r="G284" s="8">
        <f>Table3[[#This Row],[FPT]]-Table3[[#This Row],[Rf]]/365</f>
        <v>-6.5920452805896725E-3</v>
      </c>
      <c r="H284" s="8">
        <f>Table3[[#This Row],[TCB]]-Table3[[#This Row],[Rf]]/365</f>
        <v>1.2060178935092514E-3</v>
      </c>
      <c r="I284" s="8">
        <f>Table3[[#This Row],[BVH]]-Table3[[#This Row],[Rf]]/365</f>
        <v>-1.6899646972003062E-2</v>
      </c>
      <c r="J284" s="8">
        <f>Table3[[#This Row],[POW]]-Table3[[#This Row],[Rf]]/365</f>
        <v>7.871877799521575E-3</v>
      </c>
      <c r="K284" s="8">
        <f>Table3[[#This Row],[NVL]]-Table3[[#This Row],[Rf]]/365</f>
        <v>-6.3146301369862963E-3</v>
      </c>
      <c r="L284" s="8">
        <f>Table3[[#This Row],[VIC]]-Table3[[#This Row],[Rf]]/365</f>
        <v>1.8051311891999267E-2</v>
      </c>
    </row>
    <row r="285" spans="1:12" x14ac:dyDescent="0.25">
      <c r="A285" s="1">
        <v>44280</v>
      </c>
      <c r="B285" s="8">
        <f>Table3[[#This Row],[Rm]]-Table3[[#This Row],[Rf]]/365</f>
        <v>1.0447200194122863E-3</v>
      </c>
      <c r="C285" s="8">
        <f>Table3[[#This Row],[SSI]]-Table3[[#This Row],[Rf]]/365</f>
        <v>-1.6040057332925059E-2</v>
      </c>
      <c r="D285" s="8">
        <f>Table3[[#This Row],[HPG]]-Table3[[#This Row],[Rf]]/365</f>
        <v>-9.9666065373660503E-3</v>
      </c>
      <c r="E285" s="8">
        <f>Table3[[#This Row],[VHM]]-Table3[[#This Row],[Rf]]/365</f>
        <v>-5.2096493601668081E-3</v>
      </c>
      <c r="F285" s="8">
        <f>Table3[[#This Row],[VNM]]-Table3[[#This Row],[Rf]]/365</f>
        <v>-2.0919588902305031E-3</v>
      </c>
      <c r="G285" s="8">
        <f>Table3[[#This Row],[FPT]]-Table3[[#This Row],[Rf]]/365</f>
        <v>-5.2604216331612608E-3</v>
      </c>
      <c r="H285" s="8">
        <f>Table3[[#This Row],[TCB]]-Table3[[#This Row],[Rf]]/365</f>
        <v>1.2066481926870927E-3</v>
      </c>
      <c r="I285" s="8">
        <f>Table3[[#This Row],[BVH]]-Table3[[#This Row],[Rf]]/365</f>
        <v>-1.7462887072637698E-3</v>
      </c>
      <c r="J285" s="8">
        <f>Table3[[#This Row],[POW]]-Table3[[#This Row],[Rf]]/365</f>
        <v>-1.183032232070909E-2</v>
      </c>
      <c r="K285" s="8">
        <f>Table3[[#This Row],[NVL]]-Table3[[#This Row],[Rf]]/365</f>
        <v>2.4406492258042993E-3</v>
      </c>
      <c r="L285" s="8">
        <f>Table3[[#This Row],[VIC]]-Table3[[#This Row],[Rf]]/365</f>
        <v>2.3103985044498367E-2</v>
      </c>
    </row>
    <row r="286" spans="1:12" x14ac:dyDescent="0.25">
      <c r="A286" s="1">
        <v>44279</v>
      </c>
      <c r="B286" s="8">
        <f>Table3[[#This Row],[Rm]]-Table3[[#This Row],[Rf]]/365</f>
        <v>-1.834979511840535E-2</v>
      </c>
      <c r="C286" s="8">
        <f>Table3[[#This Row],[SSI]]-Table3[[#This Row],[Rf]]/365</f>
        <v>-4.8696492817587318E-2</v>
      </c>
      <c r="D286" s="8">
        <f>Table3[[#This Row],[HPG]]-Table3[[#This Row],[Rf]]/365</f>
        <v>-2.474238556058574E-2</v>
      </c>
      <c r="E286" s="8">
        <f>Table3[[#This Row],[VHM]]-Table3[[#This Row],[Rf]]/365</f>
        <v>-1.5261842361660709E-2</v>
      </c>
      <c r="F286" s="8">
        <f>Table3[[#This Row],[VNM]]-Table3[[#This Row],[Rf]]/365</f>
        <v>-1.5034333852842353E-2</v>
      </c>
      <c r="G286" s="8">
        <f>Table3[[#This Row],[FPT]]-Table3[[#This Row],[Rf]]/365</f>
        <v>-2.2906913566511422E-2</v>
      </c>
      <c r="H286" s="8">
        <f>Table3[[#This Row],[TCB]]-Table3[[#This Row],[Rf]]/365</f>
        <v>-2.8494434664815348E-2</v>
      </c>
      <c r="I286" s="8">
        <f>Table3[[#This Row],[BVH]]-Table3[[#This Row],[Rf]]/365</f>
        <v>-3.5720675917497446E-2</v>
      </c>
      <c r="J286" s="8">
        <f>Table3[[#This Row],[POW]]-Table3[[#This Row],[Rf]]/365</f>
        <v>-4.1417657431249255E-2</v>
      </c>
      <c r="K286" s="8">
        <f>Table3[[#This Row],[NVL]]-Table3[[#This Row],[Rf]]/365</f>
        <v>-2.5642739726028023E-3</v>
      </c>
      <c r="L286" s="8">
        <f>Table3[[#This Row],[VIC]]-Table3[[#This Row],[Rf]]/365</f>
        <v>1.3081265933500419E-2</v>
      </c>
    </row>
    <row r="287" spans="1:12" x14ac:dyDescent="0.25">
      <c r="A287" s="1">
        <v>44278</v>
      </c>
      <c r="B287" s="8">
        <f>Table3[[#This Row],[Rm]]-Table3[[#This Row],[Rf]]/365</f>
        <v>-9.2581213614931282E-3</v>
      </c>
      <c r="C287" s="8">
        <f>Table3[[#This Row],[SSI]]-Table3[[#This Row],[Rf]]/365</f>
        <v>-1.5035511935034072E-2</v>
      </c>
      <c r="D287" s="8">
        <f>Table3[[#This Row],[HPG]]-Table3[[#This Row],[Rf]]/365</f>
        <v>-3.2740082045271354E-3</v>
      </c>
      <c r="E287" s="8">
        <f>Table3[[#This Row],[VHM]]-Table3[[#This Row],[Rf]]/365</f>
        <v>-6.1077481273020071E-3</v>
      </c>
      <c r="F287" s="8">
        <f>Table3[[#This Row],[VNM]]-Table3[[#This Row],[Rf]]/365</f>
        <v>-6.0178330071753898E-3</v>
      </c>
      <c r="G287" s="8">
        <f>Table3[[#This Row],[FPT]]-Table3[[#This Row],[Rf]]/365</f>
        <v>1.2051959757012523E-3</v>
      </c>
      <c r="H287" s="8">
        <f>Table3[[#This Row],[TCB]]-Table3[[#This Row],[Rf]]/365</f>
        <v>-2.0646565856247304E-2</v>
      </c>
      <c r="I287" s="8">
        <f>Table3[[#This Row],[BVH]]-Table3[[#This Row],[Rf]]/365</f>
        <v>-8.1040372637977004E-3</v>
      </c>
      <c r="J287" s="8">
        <f>Table3[[#This Row],[POW]]-Table3[[#This Row],[Rf]]/365</f>
        <v>-1.8515636556639604E-2</v>
      </c>
      <c r="K287" s="8">
        <f>Table3[[#This Row],[NVL]]-Table3[[#This Row],[Rf]]/365</f>
        <v>-9.9664421538043502E-3</v>
      </c>
      <c r="L287" s="8">
        <f>Table3[[#This Row],[VIC]]-Table3[[#This Row],[Rf]]/365</f>
        <v>-7.5211836484571411E-3</v>
      </c>
    </row>
    <row r="288" spans="1:12" x14ac:dyDescent="0.25">
      <c r="A288" s="1">
        <v>44277</v>
      </c>
      <c r="B288" s="8">
        <f>Table3[[#This Row],[Rm]]-Table3[[#This Row],[Rf]]/365</f>
        <v>2.5227202688224052E-4</v>
      </c>
      <c r="C288" s="8">
        <f>Table3[[#This Row],[SSI]]-Table3[[#This Row],[Rf]]/365</f>
        <v>2.9370304002632837E-3</v>
      </c>
      <c r="D288" s="8">
        <f>Table3[[#This Row],[HPG]]-Table3[[#This Row],[Rf]]/365</f>
        <v>-8.5495356992402408E-3</v>
      </c>
      <c r="E288" s="8">
        <f>Table3[[#This Row],[VHM]]-Table3[[#This Row],[Rf]]/365</f>
        <v>1.5271450710143738E-2</v>
      </c>
      <c r="F288" s="8">
        <f>Table3[[#This Row],[VNM]]-Table3[[#This Row],[Rf]]/365</f>
        <v>-8.9155301248636434E-3</v>
      </c>
      <c r="G288" s="8">
        <f>Table3[[#This Row],[FPT]]-Table3[[#This Row],[Rf]]/365</f>
        <v>-1.3850433755622176E-2</v>
      </c>
      <c r="H288" s="8">
        <f>Table3[[#This Row],[TCB]]-Table3[[#This Row],[Rf]]/365</f>
        <v>-1.6732639269406394E-2</v>
      </c>
      <c r="I288" s="8">
        <f>Table3[[#This Row],[BVH]]-Table3[[#This Row],[Rf]]/365</f>
        <v>1.9606158544801269E-2</v>
      </c>
      <c r="J288" s="8">
        <f>Table3[[#This Row],[POW]]-Table3[[#This Row],[Rf]]/365</f>
        <v>1.1128057248006529E-2</v>
      </c>
      <c r="K288" s="8">
        <f>Table3[[#This Row],[NVL]]-Table3[[#This Row],[Rf]]/365</f>
        <v>2.2718837523842635E-2</v>
      </c>
      <c r="L288" s="8">
        <f>Table3[[#This Row],[VIC]]-Table3[[#This Row],[Rf]]/365</f>
        <v>-1.0213574078754494E-2</v>
      </c>
    </row>
    <row r="289" spans="1:12" x14ac:dyDescent="0.25">
      <c r="A289" s="1">
        <v>44274</v>
      </c>
      <c r="B289" s="8">
        <f>Table3[[#This Row],[Rm]]-Table3[[#This Row],[Rf]]/365</f>
        <v>-5.8037752878967105E-3</v>
      </c>
      <c r="C289" s="8">
        <f>Table3[[#This Row],[SSI]]-Table3[[#This Row],[Rf]]/365</f>
        <v>-6.6602739726027405E-5</v>
      </c>
      <c r="D289" s="8">
        <f>Table3[[#This Row],[HPG]]-Table3[[#This Row],[Rf]]/365</f>
        <v>1.173597236757009E-2</v>
      </c>
      <c r="E289" s="8">
        <f>Table3[[#This Row],[VHM]]-Table3[[#This Row],[Rf]]/365</f>
        <v>-1.912377425426964E-2</v>
      </c>
      <c r="F289" s="8">
        <f>Table3[[#This Row],[VNM]]-Table3[[#This Row],[Rf]]/365</f>
        <v>-7.8714807885064079E-3</v>
      </c>
      <c r="G289" s="8">
        <f>Table3[[#This Row],[FPT]]-Table3[[#This Row],[Rf]]/365</f>
        <v>-1.488141755454067E-2</v>
      </c>
      <c r="H289" s="8">
        <f>Table3[[#This Row],[TCB]]-Table3[[#This Row],[Rf]]/365</f>
        <v>1.1252923735040083E-3</v>
      </c>
      <c r="I289" s="8">
        <f>Table3[[#This Row],[BVH]]-Table3[[#This Row],[Rf]]/365</f>
        <v>4.8757366342443214E-3</v>
      </c>
      <c r="J289" s="8">
        <f>Table3[[#This Row],[POW]]-Table3[[#This Row],[Rf]]/365</f>
        <v>-3.2557577468967869E-2</v>
      </c>
      <c r="K289" s="8">
        <f>Table3[[#This Row],[NVL]]-Table3[[#This Row],[Rf]]/365</f>
        <v>-2.716019879883937E-2</v>
      </c>
      <c r="L289" s="8">
        <f>Table3[[#This Row],[VIC]]-Table3[[#This Row],[Rf]]/365</f>
        <v>1.68189507311934E-2</v>
      </c>
    </row>
    <row r="290" spans="1:12" x14ac:dyDescent="0.25">
      <c r="A290" s="1">
        <v>44273</v>
      </c>
      <c r="B290" s="8">
        <f>Table3[[#This Row],[Rm]]-Table3[[#This Row],[Rf]]/365</f>
        <v>1.2454046972110736E-2</v>
      </c>
      <c r="C290" s="8">
        <f>Table3[[#This Row],[SSI]]-Table3[[#This Row],[Rf]]/365</f>
        <v>2.1406310446256033E-2</v>
      </c>
      <c r="D290" s="8">
        <f>Table3[[#This Row],[HPG]]-Table3[[#This Row],[Rf]]/365</f>
        <v>6.4133994496880647E-3</v>
      </c>
      <c r="E290" s="8">
        <f>Table3[[#This Row],[VHM]]-Table3[[#This Row],[Rf]]/365</f>
        <v>3.9621151898908361E-3</v>
      </c>
      <c r="F290" s="8">
        <f>Table3[[#This Row],[VNM]]-Table3[[#This Row],[Rf]]/365</f>
        <v>1.983441532065686E-2</v>
      </c>
      <c r="G290" s="8">
        <f>Table3[[#This Row],[FPT]]-Table3[[#This Row],[Rf]]/365</f>
        <v>2.4091653329716594E-3</v>
      </c>
      <c r="H290" s="8">
        <f>Table3[[#This Row],[TCB]]-Table3[[#This Row],[Rf]]/365</f>
        <v>4.0876845847921409E-2</v>
      </c>
      <c r="I290" s="8">
        <f>Table3[[#This Row],[BVH]]-Table3[[#This Row],[Rf]]/365</f>
        <v>1.8390293647145322E-2</v>
      </c>
      <c r="J290" s="8">
        <f>Table3[[#This Row],[POW]]-Table3[[#This Row],[Rf]]/365</f>
        <v>-7.2345409731429076E-3</v>
      </c>
      <c r="K290" s="8">
        <f>Table3[[#This Row],[NVL]]-Table3[[#This Row],[Rf]]/365</f>
        <v>8.6295699821321171E-3</v>
      </c>
      <c r="L290" s="8">
        <f>Table3[[#This Row],[VIC]]-Table3[[#This Row],[Rf]]/365</f>
        <v>1.8081004723214406E-2</v>
      </c>
    </row>
    <row r="291" spans="1:12" x14ac:dyDescent="0.25">
      <c r="A291" s="1">
        <v>44272</v>
      </c>
      <c r="B291" s="8">
        <f>Table3[[#This Row],[Rm]]-Table3[[#This Row],[Rf]]/365</f>
        <v>5.1799059358407125E-3</v>
      </c>
      <c r="C291" s="8">
        <f>Table3[[#This Row],[SSI]]-Table3[[#This Row],[Rf]]/365</f>
        <v>-3.1244053453981886E-3</v>
      </c>
      <c r="D291" s="8">
        <f>Table3[[#This Row],[HPG]]-Table3[[#This Row],[Rf]]/365</f>
        <v>4.2720934240632266E-3</v>
      </c>
      <c r="E291" s="8">
        <f>Table3[[#This Row],[VHM]]-Table3[[#This Row],[Rf]]/365</f>
        <v>-2.0763516211192734E-3</v>
      </c>
      <c r="F291" s="8">
        <f>Table3[[#This Row],[VNM]]-Table3[[#This Row],[Rf]]/365</f>
        <v>-5.0167964193678959E-3</v>
      </c>
      <c r="G291" s="8">
        <f>Table3[[#This Row],[FPT]]-Table3[[#This Row],[Rf]]/365</f>
        <v>-2.5354371723321561E-3</v>
      </c>
      <c r="H291" s="8">
        <f>Table3[[#This Row],[TCB]]-Table3[[#This Row],[Rf]]/365</f>
        <v>1.1226044928756812E-2</v>
      </c>
      <c r="I291" s="8">
        <f>Table3[[#This Row],[BVH]]-Table3[[#This Row],[Rf]]/365</f>
        <v>-6.6301369863013698E-5</v>
      </c>
      <c r="J291" s="8">
        <f>Table3[[#This Row],[POW]]-Table3[[#This Row],[Rf]]/365</f>
        <v>2.5668992747784058E-2</v>
      </c>
      <c r="K291" s="8">
        <f>Table3[[#This Row],[NVL]]-Table3[[#This Row],[Rf]]/365</f>
        <v>-5.0106771424216923E-3</v>
      </c>
      <c r="L291" s="8">
        <f>Table3[[#This Row],[VIC]]-Table3[[#This Row],[Rf]]/365</f>
        <v>-6.7076675937720225E-3</v>
      </c>
    </row>
    <row r="292" spans="1:12" x14ac:dyDescent="0.25">
      <c r="A292" s="1">
        <v>44271</v>
      </c>
      <c r="B292" s="8">
        <f>Table3[[#This Row],[Rm]]-Table3[[#This Row],[Rf]]/365</f>
        <v>-3.9990460491195548E-3</v>
      </c>
      <c r="C292" s="8">
        <f>Table3[[#This Row],[SSI]]-Table3[[#This Row],[Rf]]/365</f>
        <v>-1.5125336854266253E-2</v>
      </c>
      <c r="D292" s="8">
        <f>Table3[[#This Row],[HPG]]-Table3[[#This Row],[Rf]]/365</f>
        <v>-8.6672464280453561E-3</v>
      </c>
      <c r="E292" s="8">
        <f>Table3[[#This Row],[VHM]]-Table3[[#This Row],[Rf]]/365</f>
        <v>-3.071107914459022E-3</v>
      </c>
      <c r="F292" s="8">
        <f>Table3[[#This Row],[VNM]]-Table3[[#This Row],[Rf]]/365</f>
        <v>-1.1806778864970632E-2</v>
      </c>
      <c r="G292" s="8">
        <f>Table3[[#This Row],[FPT]]-Table3[[#This Row],[Rf]]/365</f>
        <v>5.8758433521353667E-2</v>
      </c>
      <c r="H292" s="8">
        <f>Table3[[#This Row],[TCB]]-Table3[[#This Row],[Rf]]/365</f>
        <v>-6.2995098554982408E-3</v>
      </c>
      <c r="I292" s="8">
        <f>Table3[[#This Row],[BVH]]-Table3[[#This Row],[Rf]]/365</f>
        <v>-8.3845634444874619E-3</v>
      </c>
      <c r="J292" s="8">
        <f>Table3[[#This Row],[POW]]-Table3[[#This Row],[Rf]]/365</f>
        <v>-7.3643659634036055E-3</v>
      </c>
      <c r="K292" s="8">
        <f>Table3[[#This Row],[NVL]]-Table3[[#This Row],[Rf]]/365</f>
        <v>-1.2275108100423161E-2</v>
      </c>
      <c r="L292" s="8">
        <f>Table3[[#This Row],[VIC]]-Table3[[#This Row],[Rf]]/365</f>
        <v>-5.7254732489015574E-3</v>
      </c>
    </row>
    <row r="293" spans="1:12" x14ac:dyDescent="0.25">
      <c r="A293" s="1">
        <v>44270</v>
      </c>
      <c r="B293" s="8">
        <f>Table3[[#This Row],[Rm]]-Table3[[#This Row],[Rf]]/365</f>
        <v>2.474303887083109E-3</v>
      </c>
      <c r="C293" s="8">
        <f>Table3[[#This Row],[SSI]]-Table3[[#This Row],[Rf]]/365</f>
        <v>-9.0199362093643185E-3</v>
      </c>
      <c r="D293" s="8">
        <f>Table3[[#This Row],[HPG]]-Table3[[#This Row],[Rf]]/365</f>
        <v>1.0117139360335233E-3</v>
      </c>
      <c r="E293" s="8">
        <f>Table3[[#This Row],[VHM]]-Table3[[#This Row],[Rf]]/365</f>
        <v>-1.0657133297683047E-3</v>
      </c>
      <c r="F293" s="8">
        <f>Table3[[#This Row],[VNM]]-Table3[[#This Row],[Rf]]/365</f>
        <v>-6.4712328767123294E-5</v>
      </c>
      <c r="G293" s="8">
        <f>Table3[[#This Row],[FPT]]-Table3[[#This Row],[Rf]]/365</f>
        <v>-6.4712328767123294E-5</v>
      </c>
      <c r="H293" s="8">
        <f>Table3[[#This Row],[TCB]]-Table3[[#This Row],[Rf]]/365</f>
        <v>1.1837271219195184E-3</v>
      </c>
      <c r="I293" s="8">
        <f>Table3[[#This Row],[BVH]]-Table3[[#This Row],[Rf]]/365</f>
        <v>-6.6762825767010519E-3</v>
      </c>
      <c r="J293" s="8">
        <f>Table3[[#This Row],[POW]]-Table3[[#This Row],[Rf]]/365</f>
        <v>-3.7010759651307993E-3</v>
      </c>
      <c r="K293" s="8">
        <f>Table3[[#This Row],[NVL]]-Table3[[#This Row],[Rf]]/365</f>
        <v>-3.7143473652634078E-3</v>
      </c>
      <c r="L293" s="8">
        <f>Table3[[#This Row],[VIC]]-Table3[[#This Row],[Rf]]/365</f>
        <v>8.7957473450016701E-4</v>
      </c>
    </row>
    <row r="294" spans="1:12" x14ac:dyDescent="0.25">
      <c r="A294" s="1">
        <v>44267</v>
      </c>
      <c r="B294" s="8">
        <f>Table3[[#This Row],[Rm]]-Table3[[#This Row],[Rf]]/365</f>
        <v>-2.0848702476952832E-4</v>
      </c>
      <c r="C294" s="8">
        <f>Table3[[#This Row],[SSI]]-Table3[[#This Row],[Rf]]/365</f>
        <v>-1.3319416587649069E-2</v>
      </c>
      <c r="D294" s="8">
        <f>Table3[[#This Row],[HPG]]-Table3[[#This Row],[Rf]]/365</f>
        <v>1.0129560699102486E-3</v>
      </c>
      <c r="E294" s="8">
        <f>Table3[[#This Row],[VHM]]-Table3[[#This Row],[Rf]]/365</f>
        <v>-1.0646301369860993E-3</v>
      </c>
      <c r="F294" s="8">
        <f>Table3[[#This Row],[VNM]]-Table3[[#This Row],[Rf]]/365</f>
        <v>-5.9012060124726019E-3</v>
      </c>
      <c r="G294" s="8">
        <f>Table3[[#This Row],[FPT]]-Table3[[#This Row],[Rf]]/365</f>
        <v>-2.6721920665819135E-3</v>
      </c>
      <c r="H294" s="8">
        <f>Table3[[#This Row],[TCB]]-Table3[[#This Row],[Rf]]/365</f>
        <v>-2.5552901618929014E-3</v>
      </c>
      <c r="I294" s="8">
        <f>Table3[[#This Row],[BVH]]-Table3[[#This Row],[Rf]]/365</f>
        <v>-6.4630136986301367E-5</v>
      </c>
      <c r="J294" s="8">
        <f>Table3[[#This Row],[POW]]-Table3[[#This Row],[Rf]]/365</f>
        <v>-3.687818542783309E-3</v>
      </c>
      <c r="K294" s="8">
        <f>Table3[[#This Row],[NVL]]-Table3[[#This Row],[Rf]]/365</f>
        <v>-8.5085384602674192E-3</v>
      </c>
      <c r="L294" s="8">
        <f>Table3[[#This Row],[VIC]]-Table3[[#This Row],[Rf]]/365</f>
        <v>-6.4630136986301367E-5</v>
      </c>
    </row>
    <row r="295" spans="1:12" x14ac:dyDescent="0.25">
      <c r="A295" s="1">
        <v>44266</v>
      </c>
      <c r="B295" s="8">
        <f>Table3[[#This Row],[Rm]]-Table3[[#This Row],[Rf]]/365</f>
        <v>9.8910225213497474E-3</v>
      </c>
      <c r="C295" s="8">
        <f>Table3[[#This Row],[SSI]]-Table3[[#This Row],[Rf]]/365</f>
        <v>2.5614196664321708E-2</v>
      </c>
      <c r="D295" s="8">
        <f>Table3[[#This Row],[HPG]]-Table3[[#This Row],[Rf]]/365</f>
        <v>1.7478298005287381E-2</v>
      </c>
      <c r="E295" s="8">
        <f>Table3[[#This Row],[VHM]]-Table3[[#This Row],[Rf]]/365</f>
        <v>9.3543935716518202E-4</v>
      </c>
      <c r="F295" s="8">
        <f>Table3[[#This Row],[VNM]]-Table3[[#This Row],[Rf]]/365</f>
        <v>1.6749472975353223E-2</v>
      </c>
      <c r="G295" s="8">
        <f>Table3[[#This Row],[FPT]]-Table3[[#This Row],[Rf]]/365</f>
        <v>5.1769023142243485E-3</v>
      </c>
      <c r="H295" s="8">
        <f>Table3[[#This Row],[TCB]]-Table3[[#This Row],[Rf]]/365</f>
        <v>2.1562937083899752E-2</v>
      </c>
      <c r="I295" s="8">
        <f>Table3[[#This Row],[BVH]]-Table3[[#This Row],[Rf]]/365</f>
        <v>1.5035109497103988E-2</v>
      </c>
      <c r="J295" s="8">
        <f>Table3[[#This Row],[POW]]-Table3[[#This Row],[Rf]]/365</f>
        <v>1.0923449345175359E-2</v>
      </c>
      <c r="K295" s="8">
        <f>Table3[[#This Row],[NVL]]-Table3[[#This Row],[Rf]]/365</f>
        <v>4.7829232046491966E-3</v>
      </c>
      <c r="L295" s="8">
        <f>Table3[[#This Row],[VIC]]-Table3[[#This Row],[Rf]]/365</f>
        <v>-1.0089578702507677E-3</v>
      </c>
    </row>
    <row r="296" spans="1:12" x14ac:dyDescent="0.25">
      <c r="A296" s="1">
        <v>44265</v>
      </c>
      <c r="B296" s="8">
        <f>Table3[[#This Row],[Rm]]-Table3[[#This Row],[Rf]]/365</f>
        <v>6.9156357385973671E-3</v>
      </c>
      <c r="C296" s="8">
        <f>Table3[[#This Row],[SSI]]-Table3[[#This Row],[Rf]]/365</f>
        <v>1.4489688931254914E-3</v>
      </c>
      <c r="D296" s="8">
        <f>Table3[[#This Row],[HPG]]-Table3[[#This Row],[Rf]]/365</f>
        <v>-5.5164531154302116E-3</v>
      </c>
      <c r="E296" s="8">
        <f>Table3[[#This Row],[VHM]]-Table3[[#This Row],[Rf]]/365</f>
        <v>1.7247718550344762E-2</v>
      </c>
      <c r="F296" s="8">
        <f>Table3[[#This Row],[VNM]]-Table3[[#This Row],[Rf]]/365</f>
        <v>5.9062588427723564E-3</v>
      </c>
      <c r="G296" s="8">
        <f>Table3[[#This Row],[FPT]]-Table3[[#This Row],[Rf]]/365</f>
        <v>1.7269442922374471E-2</v>
      </c>
      <c r="H296" s="8">
        <f>Table3[[#This Row],[TCB]]-Table3[[#This Row],[Rf]]/365</f>
        <v>8.921988921518631E-3</v>
      </c>
      <c r="I296" s="8">
        <f>Table3[[#This Row],[BVH]]-Table3[[#This Row],[Rf]]/365</f>
        <v>1.1820659673930787E-2</v>
      </c>
      <c r="J296" s="8">
        <f>Table3[[#This Row],[POW]]-Table3[[#This Row],[Rf]]/365</f>
        <v>3.6125801772762946E-3</v>
      </c>
      <c r="K296" s="8">
        <f>Table3[[#This Row],[NVL]]-Table3[[#This Row],[Rf]]/365</f>
        <v>6.0336705646508466E-3</v>
      </c>
      <c r="L296" s="8">
        <f>Table3[[#This Row],[VIC]]-Table3[[#This Row],[Rf]]/365</f>
        <v>1.6235246693547374E-2</v>
      </c>
    </row>
    <row r="297" spans="1:12" x14ac:dyDescent="0.25">
      <c r="A297" s="1">
        <v>44264</v>
      </c>
      <c r="B297" s="8">
        <f>Table3[[#This Row],[Rm]]-Table3[[#This Row],[Rf]]/365</f>
        <v>-5.4580136994508881E-3</v>
      </c>
      <c r="C297" s="8">
        <f>Table3[[#This Row],[SSI]]-Table3[[#This Row],[Rf]]/365</f>
        <v>-1.4968554314762135E-2</v>
      </c>
      <c r="D297" s="8">
        <f>Table3[[#This Row],[HPG]]-Table3[[#This Row],[Rf]]/365</f>
        <v>-9.7846471197370437E-3</v>
      </c>
      <c r="E297" s="8">
        <f>Table3[[#This Row],[VHM]]-Table3[[#This Row],[Rf]]/365</f>
        <v>1.0222641186087237E-2</v>
      </c>
      <c r="F297" s="8">
        <f>Table3[[#This Row],[VNM]]-Table3[[#This Row],[Rf]]/365</f>
        <v>-1.6699475538160386E-2</v>
      </c>
      <c r="G297" s="8">
        <f>Table3[[#This Row],[FPT]]-Table3[[#This Row],[Rf]]/365</f>
        <v>-1.0619514367296582E-2</v>
      </c>
      <c r="H297" s="8">
        <f>Table3[[#This Row],[TCB]]-Table3[[#This Row],[Rf]]/365</f>
        <v>2.5085779164683271E-3</v>
      </c>
      <c r="I297" s="8">
        <f>Table3[[#This Row],[BVH]]-Table3[[#This Row],[Rf]]/365</f>
        <v>-3.4495194121873371E-3</v>
      </c>
      <c r="J297" s="8">
        <f>Table3[[#This Row],[POW]]-Table3[[#This Row],[Rf]]/365</f>
        <v>-3.8934682608064188E-2</v>
      </c>
      <c r="K297" s="8">
        <f>Table3[[#This Row],[NVL]]-Table3[[#This Row],[Rf]]/365</f>
        <v>7.3055827134731509E-3</v>
      </c>
      <c r="L297" s="8">
        <f>Table3[[#This Row],[VIC]]-Table3[[#This Row],[Rf]]/365</f>
        <v>-1.6103160506590893E-2</v>
      </c>
    </row>
    <row r="298" spans="1:12" x14ac:dyDescent="0.25">
      <c r="A298" s="1">
        <v>44263</v>
      </c>
      <c r="B298" s="8">
        <f>Table3[[#This Row],[Rm]]-Table3[[#This Row],[Rf]]/365</f>
        <v>-4.2417125860514835E-4</v>
      </c>
      <c r="C298" s="8">
        <f>Table3[[#This Row],[SSI]]-Table3[[#This Row],[Rf]]/365</f>
        <v>2.9247421012756781E-3</v>
      </c>
      <c r="D298" s="8">
        <f>Table3[[#This Row],[HPG]]-Table3[[#This Row],[Rf]]/365</f>
        <v>6.4569446098868277E-3</v>
      </c>
      <c r="E298" s="8">
        <f>Table3[[#This Row],[VHM]]-Table3[[#This Row],[Rf]]/365</f>
        <v>-1.2259916471767518E-2</v>
      </c>
      <c r="F298" s="8">
        <f>Table3[[#This Row],[VNM]]-Table3[[#This Row],[Rf]]/365</f>
        <v>-7.8317848118101205E-3</v>
      </c>
      <c r="G298" s="8">
        <f>Table3[[#This Row],[FPT]]-Table3[[#This Row],[Rf]]/365</f>
        <v>-1.3823175772015523E-3</v>
      </c>
      <c r="H298" s="8">
        <f>Table3[[#This Row],[TCB]]-Table3[[#This Row],[Rf]]/365</f>
        <v>-8.9933659491193731E-3</v>
      </c>
      <c r="I298" s="8">
        <f>Table3[[#This Row],[BVH]]-Table3[[#This Row],[Rf]]/365</f>
        <v>1.6301207336892605E-3</v>
      </c>
      <c r="J298" s="8">
        <f>Table3[[#This Row],[POW]]-Table3[[#This Row],[Rf]]/365</f>
        <v>5.1979815144879447E-2</v>
      </c>
      <c r="K298" s="8">
        <f>Table3[[#This Row],[NVL]]-Table3[[#This Row],[Rf]]/365</f>
        <v>1.8708672312993967E-2</v>
      </c>
      <c r="L298" s="8">
        <f>Table3[[#This Row],[VIC]]-Table3[[#This Row],[Rf]]/365</f>
        <v>-2.886995837575089E-3</v>
      </c>
    </row>
    <row r="299" spans="1:12" x14ac:dyDescent="0.25">
      <c r="A299" s="1">
        <v>44260</v>
      </c>
      <c r="B299" s="8">
        <f>Table3[[#This Row],[Rm]]-Table3[[#This Row],[Rf]]/365</f>
        <v>8.1291394476812873E-5</v>
      </c>
      <c r="C299" s="8">
        <f>Table3[[#This Row],[SSI]]-Table3[[#This Row],[Rf]]/365</f>
        <v>-6.4191780821917807E-5</v>
      </c>
      <c r="D299" s="8">
        <f>Table3[[#This Row],[HPG]]-Table3[[#This Row],[Rf]]/365</f>
        <v>2.1144574566508458E-3</v>
      </c>
      <c r="E299" s="8">
        <f>Table3[[#This Row],[VHM]]-Table3[[#This Row],[Rf]]/365</f>
        <v>-1.6064191780821937E-2</v>
      </c>
      <c r="F299" s="8">
        <f>Table3[[#This Row],[VNM]]-Table3[[#This Row],[Rf]]/365</f>
        <v>-3.9326637344003455E-3</v>
      </c>
      <c r="G299" s="8">
        <f>Table3[[#This Row],[FPT]]-Table3[[#This Row],[Rf]]/365</f>
        <v>-6.4191780821917807E-5</v>
      </c>
      <c r="H299" s="8">
        <f>Table3[[#This Row],[TCB]]-Table3[[#This Row],[Rf]]/365</f>
        <v>3.7770374125199514E-3</v>
      </c>
      <c r="I299" s="8">
        <f>Table3[[#This Row],[BVH]]-Table3[[#This Row],[Rf]]/365</f>
        <v>-1.6730858447488513E-2</v>
      </c>
      <c r="J299" s="8">
        <f>Table3[[#This Row],[POW]]-Table3[[#This Row],[Rf]]/365</f>
        <v>6.7396125679495558E-2</v>
      </c>
      <c r="K299" s="8">
        <f>Table3[[#This Row],[NVL]]-Table3[[#This Row],[Rf]]/365</f>
        <v>-8.7490553043950165E-3</v>
      </c>
      <c r="L299" s="8">
        <f>Table3[[#This Row],[VIC]]-Table3[[#This Row],[Rf]]/365</f>
        <v>-5.6769139510745234E-3</v>
      </c>
    </row>
    <row r="300" spans="1:12" x14ac:dyDescent="0.25">
      <c r="A300" s="1">
        <v>44259</v>
      </c>
      <c r="B300" s="8">
        <f>Table3[[#This Row],[Rm]]-Table3[[#This Row],[Rf]]/365</f>
        <v>-1.5592314829016751E-2</v>
      </c>
      <c r="C300" s="8">
        <f>Table3[[#This Row],[SSI]]-Table3[[#This Row],[Rf]]/365</f>
        <v>-4.0237289715217797E-2</v>
      </c>
      <c r="D300" s="8">
        <f>Table3[[#This Row],[HPG]]-Table3[[#This Row],[Rf]]/365</f>
        <v>-1.9295892518440643E-2</v>
      </c>
      <c r="E300" s="8">
        <f>Table3[[#This Row],[VHM]]-Table3[[#This Row],[Rf]]/365</f>
        <v>-1.4843448410823969E-2</v>
      </c>
      <c r="F300" s="8">
        <f>Table3[[#This Row],[VNM]]-Table3[[#This Row],[Rf]]/365</f>
        <v>-1.0591439077144771E-2</v>
      </c>
      <c r="G300" s="8">
        <f>Table3[[#This Row],[FPT]]-Table3[[#This Row],[Rf]]/365</f>
        <v>-2.3231146453694243E-2</v>
      </c>
      <c r="H300" s="8">
        <f>Table3[[#This Row],[TCB]]-Table3[[#This Row],[Rf]]/365</f>
        <v>-3.2283214985316833E-2</v>
      </c>
      <c r="I300" s="8">
        <f>Table3[[#This Row],[BVH]]-Table3[[#This Row],[Rf]]/365</f>
        <v>-2.1272301101700652E-2</v>
      </c>
      <c r="J300" s="8">
        <f>Table3[[#This Row],[POW]]-Table3[[#This Row],[Rf]]/365</f>
        <v>-1.9520376205959099E-2</v>
      </c>
      <c r="K300" s="8">
        <f>Table3[[#This Row],[NVL]]-Table3[[#This Row],[Rf]]/365</f>
        <v>-9.8931331156811488E-3</v>
      </c>
      <c r="L300" s="8">
        <f>Table3[[#This Row],[VIC]]-Table3[[#This Row],[Rf]]/365</f>
        <v>-6.512328767123287E-5</v>
      </c>
    </row>
    <row r="301" spans="1:12" x14ac:dyDescent="0.25">
      <c r="A301" s="1">
        <v>44258</v>
      </c>
      <c r="B301" s="8">
        <f>Table3[[#This Row],[Rm]]-Table3[[#This Row],[Rf]]/365</f>
        <v>2.2365382424192215E-4</v>
      </c>
      <c r="C301" s="8">
        <f>Table3[[#This Row],[SSI]]-Table3[[#This Row],[Rf]]/365</f>
        <v>-5.7690108064799919E-3</v>
      </c>
      <c r="D301" s="8">
        <f>Table3[[#This Row],[HPG]]-Table3[[#This Row],[Rf]]/365</f>
        <v>2.0784509107977796E-3</v>
      </c>
      <c r="E301" s="8">
        <f>Table3[[#This Row],[VHM]]-Table3[[#This Row],[Rf]]/365</f>
        <v>-1.2708791109215974E-2</v>
      </c>
      <c r="F301" s="8">
        <f>Table3[[#This Row],[VNM]]-Table3[[#This Row],[Rf]]/365</f>
        <v>-3.8760320984108404E-3</v>
      </c>
      <c r="G301" s="8">
        <f>Table3[[#This Row],[FPT]]-Table3[[#This Row],[Rf]]/365</f>
        <v>-2.6302708073225739E-3</v>
      </c>
      <c r="H301" s="8">
        <f>Table3[[#This Row],[TCB]]-Table3[[#This Row],[Rf]]/365</f>
        <v>1.1778180767531188E-3</v>
      </c>
      <c r="I301" s="8">
        <f>Table3[[#This Row],[BVH]]-Table3[[#This Row],[Rf]]/365</f>
        <v>-8.1534915990601232E-3</v>
      </c>
      <c r="J301" s="8">
        <f>Table3[[#This Row],[POW]]-Table3[[#This Row],[Rf]]/365</f>
        <v>-7.7848844343365742E-3</v>
      </c>
      <c r="K301" s="8">
        <f>Table3[[#This Row],[NVL]]-Table3[[#This Row],[Rf]]/365</f>
        <v>2.6418838293976413E-2</v>
      </c>
      <c r="L301" s="8">
        <f>Table3[[#This Row],[VIC]]-Table3[[#This Row],[Rf]]/365</f>
        <v>-1.2077664143012656E-2</v>
      </c>
    </row>
    <row r="302" spans="1:12" x14ac:dyDescent="0.25">
      <c r="A302" s="1">
        <v>44257</v>
      </c>
      <c r="B302" s="8">
        <f>Table3[[#This Row],[Rm]]-Table3[[#This Row],[Rf]]/365</f>
        <v>3.0781848290113635E-4</v>
      </c>
      <c r="C302" s="8">
        <f>Table3[[#This Row],[SSI]]-Table3[[#This Row],[Rf]]/365</f>
        <v>1.3654481409001986E-3</v>
      </c>
      <c r="D302" s="8">
        <f>Table3[[#This Row],[HPG]]-Table3[[#This Row],[Rf]]/365</f>
        <v>1.0759387534839357E-2</v>
      </c>
      <c r="E302" s="8">
        <f>Table3[[#This Row],[VHM]]-Table3[[#This Row],[Rf]]/365</f>
        <v>-2.0048708604867454E-3</v>
      </c>
      <c r="F302" s="8">
        <f>Table3[[#This Row],[VNM]]-Table3[[#This Row],[Rf]]/365</f>
        <v>-6.6919111664590202E-3</v>
      </c>
      <c r="G302" s="8">
        <f>Table3[[#This Row],[FPT]]-Table3[[#This Row],[Rf]]/365</f>
        <v>-6.3123287671232876E-5</v>
      </c>
      <c r="H302" s="8">
        <f>Table3[[#This Row],[TCB]]-Table3[[#This Row],[Rf]]/365</f>
        <v>2.4244389013834936E-3</v>
      </c>
      <c r="I302" s="8">
        <f>Table3[[#This Row],[BVH]]-Table3[[#This Row],[Rf]]/365</f>
        <v>-6.3123287671232876E-5</v>
      </c>
      <c r="J302" s="8">
        <f>Table3[[#This Row],[POW]]-Table3[[#This Row],[Rf]]/365</f>
        <v>-7.725958536713322E-3</v>
      </c>
      <c r="K302" s="8">
        <f>Table3[[#This Row],[NVL]]-Table3[[#This Row],[Rf]]/365</f>
        <v>-5.0819438648355636E-3</v>
      </c>
      <c r="L302" s="8">
        <f>Table3[[#This Row],[VIC]]-Table3[[#This Row],[Rf]]/365</f>
        <v>-2.8281002461965949E-3</v>
      </c>
    </row>
    <row r="303" spans="1:12" x14ac:dyDescent="0.25">
      <c r="A303" s="1">
        <v>44256</v>
      </c>
      <c r="B303" s="8">
        <f>Table3[[#This Row],[Rm]]-Table3[[#This Row],[Rf]]/365</f>
        <v>1.5084041466941176E-2</v>
      </c>
      <c r="C303" s="8">
        <f>Table3[[#This Row],[SSI]]-Table3[[#This Row],[Rf]]/365</f>
        <v>5.4152894867139915E-2</v>
      </c>
      <c r="D303" s="8">
        <f>Table3[[#This Row],[HPG]]-Table3[[#This Row],[Rf]]/365</f>
        <v>1.3093922134102575E-2</v>
      </c>
      <c r="E303" s="8">
        <f>Table3[[#This Row],[VHM]]-Table3[[#This Row],[Rf]]/365</f>
        <v>1.3715554956315429E-2</v>
      </c>
      <c r="F303" s="8">
        <f>Table3[[#This Row],[VNM]]-Table3[[#This Row],[Rf]]/365</f>
        <v>7.5696151835198547E-3</v>
      </c>
      <c r="G303" s="8">
        <f>Table3[[#This Row],[FPT]]-Table3[[#This Row],[Rf]]/365</f>
        <v>2.2245738683349569E-2</v>
      </c>
      <c r="H303" s="8">
        <f>Table3[[#This Row],[TCB]]-Table3[[#This Row],[Rf]]/365</f>
        <v>2.4139849053311232E-2</v>
      </c>
      <c r="I303" s="8">
        <f>Table3[[#This Row],[BVH]]-Table3[[#This Row],[Rf]]/365</f>
        <v>4.5621306585077556E-2</v>
      </c>
      <c r="J303" s="8">
        <f>Table3[[#This Row],[POW]]-Table3[[#This Row],[Rf]]/365</f>
        <v>3.5650313111545935E-2</v>
      </c>
      <c r="K303" s="8">
        <f>Table3[[#This Row],[NVL]]-Table3[[#This Row],[Rf]]/365</f>
        <v>1.1923088042954816E-3</v>
      </c>
      <c r="L303" s="8">
        <f>Table3[[#This Row],[VIC]]-Table3[[#This Row],[Rf]]/365</f>
        <v>-4.6511285660424551E-3</v>
      </c>
    </row>
    <row r="304" spans="1:12" x14ac:dyDescent="0.25">
      <c r="A304" s="1">
        <v>44253</v>
      </c>
      <c r="B304" s="8">
        <f>Table3[[#This Row],[Rm]]-Table3[[#This Row],[Rf]]/365</f>
        <v>2.5439587257992178E-3</v>
      </c>
      <c r="C304" s="8">
        <f>Table3[[#This Row],[SSI]]-Table3[[#This Row],[Rf]]/365</f>
        <v>-7.5383621025044267E-3</v>
      </c>
      <c r="D304" s="8">
        <f>Table3[[#This Row],[HPG]]-Table3[[#This Row],[Rf]]/365</f>
        <v>3.2778061558510006E-2</v>
      </c>
      <c r="E304" s="8">
        <f>Table3[[#This Row],[VHM]]-Table3[[#This Row],[Rf]]/365</f>
        <v>-1.1737672298918025E-2</v>
      </c>
      <c r="F304" s="8">
        <f>Table3[[#This Row],[VNM]]-Table3[[#This Row],[Rf]]/365</f>
        <v>1.8475253411561067E-3</v>
      </c>
      <c r="G304" s="8">
        <f>Table3[[#This Row],[FPT]]-Table3[[#This Row],[Rf]]/365</f>
        <v>-6.4520547945205484E-5</v>
      </c>
      <c r="H304" s="8">
        <f>Table3[[#This Row],[TCB]]-Table3[[#This Row],[Rf]]/365</f>
        <v>3.7717965876046667E-3</v>
      </c>
      <c r="I304" s="8">
        <f>Table3[[#This Row],[BVH]]-Table3[[#This Row],[Rf]]/365</f>
        <v>-8.4537822929117348E-3</v>
      </c>
      <c r="J304" s="8">
        <f>Table3[[#This Row],[POW]]-Table3[[#This Row],[Rf]]/365</f>
        <v>-7.938536295976642E-3</v>
      </c>
      <c r="K304" s="8">
        <f>Table3[[#This Row],[NVL]]-Table3[[#This Row],[Rf]]/365</f>
        <v>-5.0645205479453309E-3</v>
      </c>
      <c r="L304" s="8">
        <f>Table3[[#This Row],[VIC]]-Table3[[#This Row],[Rf]]/365</f>
        <v>8.5375309760107247E-4</v>
      </c>
    </row>
    <row r="305" spans="1:12" x14ac:dyDescent="0.25">
      <c r="A305" s="1">
        <v>44252</v>
      </c>
      <c r="B305" s="8">
        <f>Table3[[#This Row],[Rm]]-Table3[[#This Row],[Rf]]/365</f>
        <v>2.8798883771660811E-3</v>
      </c>
      <c r="C305" s="8">
        <f>Table3[[#This Row],[SSI]]-Table3[[#This Row],[Rf]]/365</f>
        <v>-6.3287671232876714E-5</v>
      </c>
      <c r="D305" s="8">
        <f>Table3[[#This Row],[HPG]]-Table3[[#This Row],[Rf]]/365</f>
        <v>1.2551391227849672E-2</v>
      </c>
      <c r="E305" s="8">
        <f>Table3[[#This Row],[VHM]]-Table3[[#This Row],[Rf]]/365</f>
        <v>-6.3287671232876714E-5</v>
      </c>
      <c r="F305" s="8">
        <f>Table3[[#This Row],[VNM]]-Table3[[#This Row],[Rf]]/365</f>
        <v>-1.1405442680684658E-2</v>
      </c>
      <c r="G305" s="8">
        <f>Table3[[#This Row],[FPT]]-Table3[[#This Row],[Rf]]/365</f>
        <v>1.0546791904364194E-2</v>
      </c>
      <c r="H305" s="8">
        <f>Table3[[#This Row],[TCB]]-Table3[[#This Row],[Rf]]/365</f>
        <v>-6.3287671232876714E-5</v>
      </c>
      <c r="I305" s="8">
        <f>Table3[[#This Row],[BVH]]-Table3[[#This Row],[Rf]]/365</f>
        <v>-1.7383295472796967E-3</v>
      </c>
      <c r="J305" s="8">
        <f>Table3[[#This Row],[POW]]-Table3[[#This Row],[Rf]]/365</f>
        <v>3.8892814987276417E-3</v>
      </c>
      <c r="K305" s="8">
        <f>Table3[[#This Row],[NVL]]-Table3[[#This Row],[Rf]]/365</f>
        <v>-5.0384120493422941E-3</v>
      </c>
      <c r="L305" s="8">
        <f>Table3[[#This Row],[VIC]]-Table3[[#This Row],[Rf]]/365</f>
        <v>6.4062132529816296E-3</v>
      </c>
    </row>
    <row r="306" spans="1:12" x14ac:dyDescent="0.25">
      <c r="A306" s="1">
        <v>44251</v>
      </c>
      <c r="B306" s="8">
        <f>Table3[[#This Row],[Rm]]-Table3[[#This Row],[Rf]]/365</f>
        <v>-1.3334499107339451E-2</v>
      </c>
      <c r="C306" s="8">
        <f>Table3[[#This Row],[SSI]]-Table3[[#This Row],[Rf]]/365</f>
        <v>-4.5264774951076416E-3</v>
      </c>
      <c r="D306" s="8">
        <f>Table3[[#This Row],[HPG]]-Table3[[#This Row],[Rf]]/365</f>
        <v>6.8662146856906577E-3</v>
      </c>
      <c r="E306" s="8">
        <f>Table3[[#This Row],[VHM]]-Table3[[#This Row],[Rf]]/365</f>
        <v>-2.3803882189178914E-2</v>
      </c>
      <c r="F306" s="8">
        <f>Table3[[#This Row],[VNM]]-Table3[[#This Row],[Rf]]/365</f>
        <v>-1.127714505184994E-2</v>
      </c>
      <c r="G306" s="8">
        <f>Table3[[#This Row],[FPT]]-Table3[[#This Row],[Rf]]/365</f>
        <v>-1.3866950920803124E-3</v>
      </c>
      <c r="H306" s="8">
        <f>Table3[[#This Row],[TCB]]-Table3[[#This Row],[Rf]]/365</f>
        <v>-1.7650131479314379E-2</v>
      </c>
      <c r="I306" s="8">
        <f>Table3[[#This Row],[BVH]]-Table3[[#This Row],[Rf]]/365</f>
        <v>-1.3285332276689774E-2</v>
      </c>
      <c r="J306" s="8">
        <f>Table3[[#This Row],[POW]]-Table3[[#This Row],[Rf]]/365</f>
        <v>-1.5626394115452295E-2</v>
      </c>
      <c r="K306" s="8">
        <f>Table3[[#This Row],[NVL]]-Table3[[#This Row],[Rf]]/365</f>
        <v>-5.012686830326833E-3</v>
      </c>
      <c r="L306" s="8">
        <f>Table3[[#This Row],[VIC]]-Table3[[#This Row],[Rf]]/365</f>
        <v>-1.6425828144458376E-2</v>
      </c>
    </row>
    <row r="307" spans="1:12" x14ac:dyDescent="0.25">
      <c r="A307" s="1">
        <v>44250</v>
      </c>
      <c r="B307" s="8">
        <f>Table3[[#This Row],[Rm]]-Table3[[#This Row],[Rf]]/365</f>
        <v>2.1503344674248331E-3</v>
      </c>
      <c r="C307" s="8">
        <f>Table3[[#This Row],[SSI]]-Table3[[#This Row],[Rf]]/365</f>
        <v>2.2768694063926821E-2</v>
      </c>
      <c r="D307" s="8">
        <f>Table3[[#This Row],[HPG]]-Table3[[#This Row],[Rf]]/365</f>
        <v>-2.3665036298212323E-3</v>
      </c>
      <c r="E307" s="8">
        <f>Table3[[#This Row],[VHM]]-Table3[[#This Row],[Rf]]/365</f>
        <v>-4.7882540849886052E-3</v>
      </c>
      <c r="F307" s="8">
        <f>Table3[[#This Row],[VNM]]-Table3[[#This Row],[Rf]]/365</f>
        <v>-4.7135189550813117E-3</v>
      </c>
      <c r="G307" s="8">
        <f>Table3[[#This Row],[FPT]]-Table3[[#This Row],[Rf]]/365</f>
        <v>-1.6989439497716939E-2</v>
      </c>
      <c r="H307" s="8">
        <f>Table3[[#This Row],[TCB]]-Table3[[#This Row],[Rf]]/365</f>
        <v>3.1025726737170842E-2</v>
      </c>
      <c r="I307" s="8">
        <f>Table3[[#This Row],[BVH]]-Table3[[#This Row],[Rf]]/365</f>
        <v>-9.8823234311593445E-3</v>
      </c>
      <c r="J307" s="8">
        <f>Table3[[#This Row],[POW]]-Table3[[#This Row],[Rf]]/365</f>
        <v>-3.9383251566316663E-3</v>
      </c>
      <c r="K307" s="8">
        <f>Table3[[#This Row],[NVL]]-Table3[[#This Row],[Rf]]/365</f>
        <v>-6.2356164383561637E-5</v>
      </c>
      <c r="L307" s="8">
        <f>Table3[[#This Row],[VIC]]-Table3[[#This Row],[Rf]]/365</f>
        <v>2.672374920393118E-3</v>
      </c>
    </row>
    <row r="308" spans="1:12" x14ac:dyDescent="0.25">
      <c r="A308" s="1">
        <v>44249</v>
      </c>
      <c r="B308" s="8">
        <f>Table3[[#This Row],[Rm]]-Table3[[#This Row],[Rf]]/365</f>
        <v>1.2508615370247923E-3</v>
      </c>
      <c r="C308" s="8">
        <f>Table3[[#This Row],[SSI]]-Table3[[#This Row],[Rf]]/365</f>
        <v>-9.1112258104504851E-3</v>
      </c>
      <c r="D308" s="8">
        <f>Table3[[#This Row],[HPG]]-Table3[[#This Row],[Rf]]/365</f>
        <v>-1.212200040985543E-3</v>
      </c>
      <c r="E308" s="8">
        <f>Table3[[#This Row],[VHM]]-Table3[[#This Row],[Rf]]/365</f>
        <v>2.6126714773527581E-2</v>
      </c>
      <c r="F308" s="8">
        <f>Table3[[#This Row],[VNM]]-Table3[[#This Row],[Rf]]/365</f>
        <v>-4.6910816844240866E-3</v>
      </c>
      <c r="G308" s="8">
        <f>Table3[[#This Row],[FPT]]-Table3[[#This Row],[Rf]]/365</f>
        <v>2.5495140026465159E-3</v>
      </c>
      <c r="H308" s="8">
        <f>Table3[[#This Row],[TCB]]-Table3[[#This Row],[Rf]]/365</f>
        <v>-2.6454313829598953E-3</v>
      </c>
      <c r="I308" s="8">
        <f>Table3[[#This Row],[BVH]]-Table3[[#This Row],[Rf]]/365</f>
        <v>-6.5655170954448507E-3</v>
      </c>
      <c r="J308" s="8">
        <f>Table3[[#This Row],[POW]]-Table3[[#This Row],[Rf]]/365</f>
        <v>-1.1555704928357726E-2</v>
      </c>
      <c r="K308" s="8">
        <f>Table3[[#This Row],[NVL]]-Table3[[#This Row],[Rf]]/365</f>
        <v>6.1651980074719755E-3</v>
      </c>
      <c r="L308" s="8">
        <f>Table3[[#This Row],[VIC]]-Table3[[#This Row],[Rf]]/365</f>
        <v>6.3605662938294207E-3</v>
      </c>
    </row>
    <row r="309" spans="1:12" x14ac:dyDescent="0.25">
      <c r="A309" s="1">
        <v>44246</v>
      </c>
      <c r="B309" s="8">
        <f>Table3[[#This Row],[Rm]]-Table3[[#This Row],[Rf]]/365</f>
        <v>-8.1018087725459056E-4</v>
      </c>
      <c r="C309" s="8">
        <f>Table3[[#This Row],[SSI]]-Table3[[#This Row],[Rf]]/365</f>
        <v>-4.565353819573007E-3</v>
      </c>
      <c r="D309" s="8">
        <f>Table3[[#This Row],[HPG]]-Table3[[#This Row],[Rf]]/365</f>
        <v>-9.1828561565737224E-3</v>
      </c>
      <c r="E309" s="8">
        <f>Table3[[#This Row],[VHM]]-Table3[[#This Row],[Rf]]/365</f>
        <v>-1.0298415631304981E-3</v>
      </c>
      <c r="F309" s="8">
        <f>Table3[[#This Row],[VNM]]-Table3[[#This Row],[Rf]]/365</f>
        <v>-9.2351612416740093E-3</v>
      </c>
      <c r="G309" s="8">
        <f>Table3[[#This Row],[FPT]]-Table3[[#This Row],[Rf]]/365</f>
        <v>-2.0521207371334418E-2</v>
      </c>
      <c r="H309" s="8">
        <f>Table3[[#This Row],[TCB]]-Table3[[#This Row],[Rf]]/365</f>
        <v>-5.2022374898756905E-3</v>
      </c>
      <c r="I309" s="8">
        <f>Table3[[#This Row],[BVH]]-Table3[[#This Row],[Rf]]/365</f>
        <v>-6.5228848562640124E-3</v>
      </c>
      <c r="J309" s="8">
        <f>Table3[[#This Row],[POW]]-Table3[[#This Row],[Rf]]/365</f>
        <v>-6.0849315068493152E-5</v>
      </c>
      <c r="K309" s="8">
        <f>Table3[[#This Row],[NVL]]-Table3[[#This Row],[Rf]]/365</f>
        <v>-1.4784775695436644E-2</v>
      </c>
      <c r="L309" s="8">
        <f>Table3[[#This Row],[VIC]]-Table3[[#This Row],[Rf]]/365</f>
        <v>-9.1517584059776884E-3</v>
      </c>
    </row>
    <row r="310" spans="1:12" x14ac:dyDescent="0.25">
      <c r="A310" s="1">
        <v>44245</v>
      </c>
      <c r="B310" s="8">
        <f>Table3[[#This Row],[Rm]]-Table3[[#This Row],[Rf]]/365</f>
        <v>1.6031274660272245E-2</v>
      </c>
      <c r="C310" s="8">
        <f>Table3[[#This Row],[SSI]]-Table3[[#This Row],[Rf]]/365</f>
        <v>-7.5133182532715588E-3</v>
      </c>
      <c r="D310" s="8">
        <f>Table3[[#This Row],[HPG]]-Table3[[#This Row],[Rf]]/365</f>
        <v>9.1442304648707579E-3</v>
      </c>
      <c r="E310" s="8">
        <f>Table3[[#This Row],[VHM]]-Table3[[#This Row],[Rf]]/365</f>
        <v>2.1720424793164394E-2</v>
      </c>
      <c r="F310" s="8">
        <f>Table3[[#This Row],[VNM]]-Table3[[#This Row],[Rf]]/365</f>
        <v>2.6981361797582507E-3</v>
      </c>
      <c r="G310" s="8">
        <f>Table3[[#This Row],[FPT]]-Table3[[#This Row],[Rf]]/365</f>
        <v>3.7893377178328472E-3</v>
      </c>
      <c r="H310" s="8">
        <f>Table3[[#This Row],[TCB]]-Table3[[#This Row],[Rf]]/365</f>
        <v>1.29590799086758E-2</v>
      </c>
      <c r="I310" s="8">
        <f>Table3[[#This Row],[BVH]]-Table3[[#This Row],[Rf]]/365</f>
        <v>-6.1753424657534251E-5</v>
      </c>
      <c r="J310" s="8">
        <f>Table3[[#This Row],[POW]]-Table3[[#This Row],[Rf]]/365</f>
        <v>3.7844004214963546E-3</v>
      </c>
      <c r="K310" s="8">
        <f>Table3[[#This Row],[NVL]]-Table3[[#This Row],[Rf]]/365</f>
        <v>6.111086081515461E-3</v>
      </c>
      <c r="L310" s="8">
        <f>Table3[[#This Row],[VIC]]-Table3[[#This Row],[Rf]]/365</f>
        <v>1.8456765093861044E-2</v>
      </c>
    </row>
    <row r="311" spans="1:12" x14ac:dyDescent="0.25">
      <c r="A311" s="1">
        <v>44244</v>
      </c>
      <c r="B311" s="8">
        <f>Table3[[#This Row],[Rm]]-Table3[[#This Row],[Rf]]/365</f>
        <v>3.6578550963270666E-2</v>
      </c>
      <c r="C311" s="8">
        <f>Table3[[#This Row],[SSI]]-Table3[[#This Row],[Rf]]/365</f>
        <v>5.6632392837881691E-2</v>
      </c>
      <c r="D311" s="8">
        <f>Table3[[#This Row],[HPG]]-Table3[[#This Row],[Rf]]/365</f>
        <v>3.9413163662581047E-2</v>
      </c>
      <c r="E311" s="8">
        <f>Table3[[#This Row],[VHM]]-Table3[[#This Row],[Rf]]/365</f>
        <v>4.3327909204120628E-2</v>
      </c>
      <c r="F311" s="8">
        <f>Table3[[#This Row],[VNM]]-Table3[[#This Row],[Rf]]/365</f>
        <v>6.4209609335363262E-3</v>
      </c>
      <c r="G311" s="8">
        <f>Table3[[#This Row],[FPT]]-Table3[[#This Row],[Rf]]/365</f>
        <v>4.417540438503078E-2</v>
      </c>
      <c r="H311" s="8">
        <f>Table3[[#This Row],[TCB]]-Table3[[#This Row],[Rf]]/365</f>
        <v>6.6606146118721454E-2</v>
      </c>
      <c r="I311" s="8">
        <f>Table3[[#This Row],[BVH]]-Table3[[#This Row],[Rf]]/365</f>
        <v>3.3328461088114873E-2</v>
      </c>
      <c r="J311" s="8">
        <f>Table3[[#This Row],[POW]]-Table3[[#This Row],[Rf]]/365</f>
        <v>5.25710583994232E-2</v>
      </c>
      <c r="K311" s="8">
        <f>Table3[[#This Row],[NVL]]-Table3[[#This Row],[Rf]]/365</f>
        <v>2.5255935148257309E-2</v>
      </c>
      <c r="L311" s="8">
        <f>Table3[[#This Row],[VIC]]-Table3[[#This Row],[Rf]]/365</f>
        <v>1.6888631994427621E-2</v>
      </c>
    </row>
    <row r="312" spans="1:12" x14ac:dyDescent="0.25">
      <c r="A312" s="1">
        <v>44236</v>
      </c>
      <c r="B312" s="8">
        <f>Table3[[#This Row],[Rm]]-Table3[[#This Row],[Rf]]/365</f>
        <v>2.9249567087978139E-2</v>
      </c>
      <c r="C312" s="8">
        <f>Table3[[#This Row],[SSI]]-Table3[[#This Row],[Rf]]/365</f>
        <v>3.7519425373802574E-2</v>
      </c>
      <c r="D312" s="8">
        <f>Table3[[#This Row],[HPG]]-Table3[[#This Row],[Rf]]/365</f>
        <v>2.1942616002947345E-2</v>
      </c>
      <c r="E312" s="8">
        <f>Table3[[#This Row],[VHM]]-Table3[[#This Row],[Rf]]/365</f>
        <v>2.2113016418104921E-2</v>
      </c>
      <c r="F312" s="8">
        <f>Table3[[#This Row],[VNM]]-Table3[[#This Row],[Rf]]/365</f>
        <v>2.5578751668422831E-2</v>
      </c>
      <c r="G312" s="8">
        <f>Table3[[#This Row],[FPT]]-Table3[[#This Row],[Rf]]/365</f>
        <v>4.6221035985321519E-2</v>
      </c>
      <c r="H312" s="8">
        <f>Table3[[#This Row],[TCB]]-Table3[[#This Row],[Rf]]/365</f>
        <v>2.8509154598825831E-2</v>
      </c>
      <c r="I312" s="8">
        <f>Table3[[#This Row],[BVH]]-Table3[[#This Row],[Rf]]/365</f>
        <v>4.3491732996038444E-2</v>
      </c>
      <c r="J312" s="8">
        <f>Table3[[#This Row],[POW]]-Table3[[#This Row],[Rf]]/365</f>
        <v>1.6398631377191528E-2</v>
      </c>
      <c r="K312" s="8">
        <f>Table3[[#This Row],[NVL]]-Table3[[#This Row],[Rf]]/365</f>
        <v>1.6668742758413912E-2</v>
      </c>
      <c r="L312" s="8">
        <f>Table3[[#This Row],[VIC]]-Table3[[#This Row],[Rf]]/365</f>
        <v>5.1422874542248774E-2</v>
      </c>
    </row>
    <row r="313" spans="1:12" x14ac:dyDescent="0.25">
      <c r="A313" s="1">
        <v>44235</v>
      </c>
      <c r="B313" s="8">
        <f>Table3[[#This Row],[Rm]]-Table3[[#This Row],[Rf]]/365</f>
        <v>-3.8867365442877333E-2</v>
      </c>
      <c r="C313" s="8">
        <f>Table3[[#This Row],[SSI]]-Table3[[#This Row],[Rf]]/365</f>
        <v>-2.8633565557730008E-2</v>
      </c>
      <c r="D313" s="8">
        <f>Table3[[#This Row],[HPG]]-Table3[[#This Row],[Rf]]/365</f>
        <v>-3.7709195809830724E-2</v>
      </c>
      <c r="E313" s="8">
        <f>Table3[[#This Row],[VHM]]-Table3[[#This Row],[Rf]]/365</f>
        <v>-4.6386406875526011E-2</v>
      </c>
      <c r="F313" s="8">
        <f>Table3[[#This Row],[VNM]]-Table3[[#This Row],[Rf]]/365</f>
        <v>-3.9295713628637145E-2</v>
      </c>
      <c r="G313" s="8">
        <f>Table3[[#This Row],[FPT]]-Table3[[#This Row],[Rf]]/365</f>
        <v>-2.2010010786026962E-2</v>
      </c>
      <c r="H313" s="8">
        <f>Table3[[#This Row],[TCB]]-Table3[[#This Row],[Rf]]/365</f>
        <v>-3.5874809162609912E-2</v>
      </c>
      <c r="I313" s="8">
        <f>Table3[[#This Row],[BVH]]-Table3[[#This Row],[Rf]]/365</f>
        <v>-4.3395470319634692E-2</v>
      </c>
      <c r="J313" s="8">
        <f>Table3[[#This Row],[POW]]-Table3[[#This Row],[Rf]]/365</f>
        <v>-4.3369223600474641E-2</v>
      </c>
      <c r="K313" s="8">
        <f>Table3[[#This Row],[NVL]]-Table3[[#This Row],[Rf]]/365</f>
        <v>-3.1234206811737757E-2</v>
      </c>
      <c r="L313" s="8">
        <f>Table3[[#This Row],[VIC]]-Table3[[#This Row],[Rf]]/365</f>
        <v>-6.0527253265371138E-2</v>
      </c>
    </row>
    <row r="314" spans="1:12" x14ac:dyDescent="0.25">
      <c r="A314" s="1">
        <v>44232</v>
      </c>
      <c r="B314" s="8">
        <f>Table3[[#This Row],[Rm]]-Table3[[#This Row],[Rf]]/365</f>
        <v>1.3173587026805215E-2</v>
      </c>
      <c r="C314" s="8">
        <f>Table3[[#This Row],[SSI]]-Table3[[#This Row],[Rf]]/365</f>
        <v>6.0544498962224941E-2</v>
      </c>
      <c r="D314" s="8">
        <f>Table3[[#This Row],[HPG]]-Table3[[#This Row],[Rf]]/365</f>
        <v>1.6684849839417946E-2</v>
      </c>
      <c r="E314" s="8">
        <f>Table3[[#This Row],[VHM]]-Table3[[#This Row],[Rf]]/365</f>
        <v>9.0847798195791123E-3</v>
      </c>
      <c r="F314" s="8">
        <f>Table3[[#This Row],[VNM]]-Table3[[#This Row],[Rf]]/365</f>
        <v>7.2913795326350079E-3</v>
      </c>
      <c r="G314" s="8">
        <f>Table3[[#This Row],[FPT]]-Table3[[#This Row],[Rf]]/365</f>
        <v>5.4556797354748604E-3</v>
      </c>
      <c r="H314" s="8">
        <f>Table3[[#This Row],[TCB]]-Table3[[#This Row],[Rf]]/365</f>
        <v>3.7081295499021526E-2</v>
      </c>
      <c r="I314" s="8">
        <f>Table3[[#This Row],[BVH]]-Table3[[#This Row],[Rf]]/365</f>
        <v>3.2640675877678944E-2</v>
      </c>
      <c r="J314" s="8">
        <f>Table3[[#This Row],[POW]]-Table3[[#This Row],[Rf]]/365</f>
        <v>7.8749462926722604E-3</v>
      </c>
      <c r="K314" s="8">
        <f>Table3[[#This Row],[NVL]]-Table3[[#This Row],[Rf]]/365</f>
        <v>-1.6012481889234469E-2</v>
      </c>
      <c r="L314" s="8">
        <f>Table3[[#This Row],[VIC]]-Table3[[#This Row],[Rf]]/365</f>
        <v>2.3747962165688231E-2</v>
      </c>
    </row>
    <row r="315" spans="1:12" x14ac:dyDescent="0.25">
      <c r="A315" s="1">
        <v>44231</v>
      </c>
      <c r="B315" s="8">
        <f>Table3[[#This Row],[Rm]]-Table3[[#This Row],[Rf]]/365</f>
        <v>7.4819837811599982E-4</v>
      </c>
      <c r="C315" s="8">
        <f>Table3[[#This Row],[SSI]]-Table3[[#This Row],[Rf]]/365</f>
        <v>-6.1671232876712325E-5</v>
      </c>
      <c r="D315" s="8">
        <f>Table3[[#This Row],[HPG]]-Table3[[#This Row],[Rf]]/365</f>
        <v>-4.8235759947814656E-3</v>
      </c>
      <c r="E315" s="8">
        <f>Table3[[#This Row],[VHM]]-Table3[[#This Row],[Rf]]/365</f>
        <v>1.2284007779469031E-2</v>
      </c>
      <c r="F315" s="8">
        <f>Table3[[#This Row],[VNM]]-Table3[[#This Row],[Rf]]/365</f>
        <v>-8.2658644872067259E-3</v>
      </c>
      <c r="G315" s="8">
        <f>Table3[[#This Row],[FPT]]-Table3[[#This Row],[Rf]]/365</f>
        <v>3.5652614481408849E-2</v>
      </c>
      <c r="H315" s="8">
        <f>Table3[[#This Row],[TCB]]-Table3[[#This Row],[Rf]]/365</f>
        <v>-6.1671232876712325E-5</v>
      </c>
      <c r="I315" s="8">
        <f>Table3[[#This Row],[BVH]]-Table3[[#This Row],[Rf]]/365</f>
        <v>-6.8992780704834698E-3</v>
      </c>
      <c r="J315" s="8">
        <f>Table3[[#This Row],[POW]]-Table3[[#This Row],[Rf]]/365</f>
        <v>1.1986521538207609E-2</v>
      </c>
      <c r="K315" s="8">
        <f>Table3[[#This Row],[NVL]]-Table3[[#This Row],[Rf]]/365</f>
        <v>-1.8133960389503205E-2</v>
      </c>
      <c r="L315" s="8">
        <f>Table3[[#This Row],[VIC]]-Table3[[#This Row],[Rf]]/365</f>
        <v>-2.331748518636512E-2</v>
      </c>
    </row>
    <row r="316" spans="1:12" x14ac:dyDescent="0.25">
      <c r="A316" s="1">
        <v>44230</v>
      </c>
      <c r="B316" s="8">
        <f>Table3[[#This Row],[Rm]]-Table3[[#This Row],[Rf]]/365</f>
        <v>3.3185847172639567E-2</v>
      </c>
      <c r="C316" s="8">
        <f>Table3[[#This Row],[SSI]]-Table3[[#This Row],[Rf]]/365</f>
        <v>6.8282447028678375E-2</v>
      </c>
      <c r="D316" s="8">
        <f>Table3[[#This Row],[HPG]]-Table3[[#This Row],[Rf]]/365</f>
        <v>3.6974160324708329E-2</v>
      </c>
      <c r="E316" s="8">
        <f>Table3[[#This Row],[VHM]]-Table3[[#This Row],[Rf]]/365</f>
        <v>2.9598140236823653E-2</v>
      </c>
      <c r="F316" s="8">
        <f>Table3[[#This Row],[VNM]]-Table3[[#This Row],[Rf]]/365</f>
        <v>3.0952160881656188E-2</v>
      </c>
      <c r="G316" s="8">
        <f>Table3[[#This Row],[FPT]]-Table3[[#This Row],[Rf]]/365</f>
        <v>6.0543183893731728E-2</v>
      </c>
      <c r="H316" s="8">
        <f>Table3[[#This Row],[TCB]]-Table3[[#This Row],[Rf]]/365</f>
        <v>2.9348887993553584E-2</v>
      </c>
      <c r="I316" s="8">
        <f>Table3[[#This Row],[BVH]]-Table3[[#This Row],[Rf]]/365</f>
        <v>6.940695875385039E-2</v>
      </c>
      <c r="J316" s="8">
        <f>Table3[[#This Row],[POW]]-Table3[[#This Row],[Rf]]/365</f>
        <v>6.8606651184667064E-2</v>
      </c>
      <c r="K316" s="8">
        <f>Table3[[#This Row],[NVL]]-Table3[[#This Row],[Rf]]/365</f>
        <v>3.0993023908789219E-2</v>
      </c>
      <c r="L316" s="8">
        <f>Table3[[#This Row],[VIC]]-Table3[[#This Row],[Rf]]/365</f>
        <v>1.504571629994695E-2</v>
      </c>
    </row>
    <row r="317" spans="1:12" x14ac:dyDescent="0.25">
      <c r="A317" s="1">
        <v>44229</v>
      </c>
      <c r="B317" s="8">
        <f>Table3[[#This Row],[Rm]]-Table3[[#This Row],[Rf]]/365</f>
        <v>3.8584554417299223E-2</v>
      </c>
      <c r="C317" s="8">
        <f>Table3[[#This Row],[SSI]]-Table3[[#This Row],[Rf]]/365</f>
        <v>3.7250364342670081E-2</v>
      </c>
      <c r="D317" s="8">
        <f>Table3[[#This Row],[HPG]]-Table3[[#This Row],[Rf]]/365</f>
        <v>5.5999512993159521E-2</v>
      </c>
      <c r="E317" s="8">
        <f>Table3[[#This Row],[VHM]]-Table3[[#This Row],[Rf]]/365</f>
        <v>6.9019604213531205E-2</v>
      </c>
      <c r="F317" s="8">
        <f>Table3[[#This Row],[VNM]]-Table3[[#This Row],[Rf]]/365</f>
        <v>3.5964195382214389E-2</v>
      </c>
      <c r="G317" s="8">
        <f>Table3[[#This Row],[FPT]]-Table3[[#This Row],[Rf]]/365</f>
        <v>3.9307010247006897E-2</v>
      </c>
      <c r="H317" s="8">
        <f>Table3[[#This Row],[TCB]]-Table3[[#This Row],[Rf]]/365</f>
        <v>5.5837552624861737E-2</v>
      </c>
      <c r="I317" s="8">
        <f>Table3[[#This Row],[BVH]]-Table3[[#This Row],[Rf]]/365</f>
        <v>2.2366838048905404E-2</v>
      </c>
      <c r="J317" s="8">
        <f>Table3[[#This Row],[POW]]-Table3[[#This Row],[Rf]]/365</f>
        <v>1.2980409767718864E-2</v>
      </c>
      <c r="K317" s="8">
        <f>Table3[[#This Row],[NVL]]-Table3[[#This Row],[Rf]]/365</f>
        <v>4.9306893095960079E-3</v>
      </c>
      <c r="L317" s="8">
        <f>Table3[[#This Row],[VIC]]-Table3[[#This Row],[Rf]]/365</f>
        <v>6.9633901203819099E-2</v>
      </c>
    </row>
    <row r="318" spans="1:12" x14ac:dyDescent="0.25">
      <c r="A318" s="1">
        <v>44228</v>
      </c>
      <c r="B318" s="8">
        <f>Table3[[#This Row],[Rm]]-Table3[[#This Row],[Rf]]/365</f>
        <v>-2.0031963535748064E-2</v>
      </c>
      <c r="C318" s="8">
        <f>Table3[[#This Row],[SSI]]-Table3[[#This Row],[Rf]]/365</f>
        <v>-6.9506882800608794E-2</v>
      </c>
      <c r="D318" s="8">
        <f>Table3[[#This Row],[HPG]]-Table3[[#This Row],[Rf]]/365</f>
        <v>-2.0496665686943281E-2</v>
      </c>
      <c r="E318" s="8">
        <f>Table3[[#This Row],[VHM]]-Table3[[#This Row],[Rf]]/365</f>
        <v>-5.5677411618196476E-2</v>
      </c>
      <c r="F318" s="8">
        <f>Table3[[#This Row],[VNM]]-Table3[[#This Row],[Rf]]/365</f>
        <v>-1.0352010020786206E-3</v>
      </c>
      <c r="G318" s="8">
        <f>Table3[[#This Row],[FPT]]-Table3[[#This Row],[Rf]]/365</f>
        <v>1.2696732297743145E-2</v>
      </c>
      <c r="H318" s="8">
        <f>Table3[[#This Row],[TCB]]-Table3[[#This Row],[Rf]]/365</f>
        <v>6.187561643835617E-3</v>
      </c>
      <c r="I318" s="8">
        <f>Table3[[#This Row],[BVH]]-Table3[[#This Row],[Rf]]/365</f>
        <v>-5.3159783488907777E-2</v>
      </c>
      <c r="J318" s="8">
        <f>Table3[[#This Row],[POW]]-Table3[[#This Row],[Rf]]/365</f>
        <v>-3.3675883734315702E-2</v>
      </c>
      <c r="K318" s="8">
        <f>Table3[[#This Row],[NVL]]-Table3[[#This Row],[Rf]]/365</f>
        <v>-1.3093211491818713E-3</v>
      </c>
      <c r="L318" s="8">
        <f>Table3[[#This Row],[VIC]]-Table3[[#This Row],[Rf]]/365</f>
        <v>-4.0865832253797535E-3</v>
      </c>
    </row>
    <row r="319" spans="1:12" x14ac:dyDescent="0.25">
      <c r="A319" s="1">
        <v>44225</v>
      </c>
      <c r="B319" s="8">
        <f>Table3[[#This Row],[Rm]]-Table3[[#This Row],[Rf]]/365</f>
        <v>3.1843043089264764E-2</v>
      </c>
      <c r="C319" s="8">
        <f>Table3[[#This Row],[SSI]]-Table3[[#This Row],[Rf]]/365</f>
        <v>3.7774714550166684E-2</v>
      </c>
      <c r="D319" s="8">
        <f>Table3[[#This Row],[HPG]]-Table3[[#This Row],[Rf]]/365</f>
        <v>4.3936876712328696E-2</v>
      </c>
      <c r="E319" s="8">
        <f>Table3[[#This Row],[VHM]]-Table3[[#This Row],[Rf]]/365</f>
        <v>6.9730927055578082E-2</v>
      </c>
      <c r="F319" s="8">
        <f>Table3[[#This Row],[VNM]]-Table3[[#This Row],[Rf]]/365</f>
        <v>6.9655919376220524E-2</v>
      </c>
      <c r="G319" s="8">
        <f>Table3[[#This Row],[FPT]]-Table3[[#This Row],[Rf]]/365</f>
        <v>6.9902747019495878E-2</v>
      </c>
      <c r="H319" s="8">
        <f>Table3[[#This Row],[TCB]]-Table3[[#This Row],[Rf]]/365</f>
        <v>2.5577902353354408E-2</v>
      </c>
      <c r="I319" s="8">
        <f>Table3[[#This Row],[BVH]]-Table3[[#This Row],[Rf]]/365</f>
        <v>4.6233173008624999E-2</v>
      </c>
      <c r="J319" s="8">
        <f>Table3[[#This Row],[POW]]-Table3[[#This Row],[Rf]]/365</f>
        <v>-4.2472237060813206E-3</v>
      </c>
      <c r="K319" s="8">
        <f>Table3[[#This Row],[NVL]]-Table3[[#This Row],[Rf]]/365</f>
        <v>5.7984370116022622E-2</v>
      </c>
      <c r="L319" s="8">
        <f>Table3[[#This Row],[VIC]]-Table3[[#This Row],[Rf]]/365</f>
        <v>6.8754081013403967E-2</v>
      </c>
    </row>
    <row r="320" spans="1:12" x14ac:dyDescent="0.25">
      <c r="A320" s="1">
        <v>44224</v>
      </c>
      <c r="B320" s="8">
        <f>Table3[[#This Row],[Rm]]-Table3[[#This Row],[Rf]]/365</f>
        <v>-6.6807867177836489E-2</v>
      </c>
      <c r="C320" s="8">
        <f>Table3[[#This Row],[SSI]]-Table3[[#This Row],[Rf]]/365</f>
        <v>-6.8855370966259044E-2</v>
      </c>
      <c r="D320" s="8">
        <f>Table3[[#This Row],[HPG]]-Table3[[#This Row],[Rf]]/365</f>
        <v>-6.9542332846119867E-2</v>
      </c>
      <c r="E320" s="8">
        <f>Table3[[#This Row],[VHM]]-Table3[[#This Row],[Rf]]/365</f>
        <v>-6.9286001867331956E-2</v>
      </c>
      <c r="F320" s="8">
        <f>Table3[[#This Row],[VNM]]-Table3[[#This Row],[Rf]]/365</f>
        <v>-6.9763327852113199E-2</v>
      </c>
      <c r="G320" s="8">
        <f>Table3[[#This Row],[FPT]]-Table3[[#This Row],[Rf]]/365</f>
        <v>-6.9904694498804112E-2</v>
      </c>
      <c r="H320" s="8">
        <f>Table3[[#This Row],[TCB]]-Table3[[#This Row],[Rf]]/365</f>
        <v>-6.8720141075444691E-2</v>
      </c>
      <c r="I320" s="8">
        <f>Table3[[#This Row],[BVH]]-Table3[[#This Row],[Rf]]/365</f>
        <v>-6.902894189891351E-2</v>
      </c>
      <c r="J320" s="8">
        <f>Table3[[#This Row],[POW]]-Table3[[#This Row],[Rf]]/365</f>
        <v>-6.6469674657534117E-2</v>
      </c>
      <c r="K320" s="8">
        <f>Table3[[#This Row],[NVL]]-Table3[[#This Row],[Rf]]/365</f>
        <v>-6.6565887711721353E-2</v>
      </c>
      <c r="L320" s="8">
        <f>Table3[[#This Row],[VIC]]-Table3[[#This Row],[Rf]]/365</f>
        <v>-7.0063424657534221E-2</v>
      </c>
    </row>
    <row r="321" spans="1:12" x14ac:dyDescent="0.25">
      <c r="A321" s="1">
        <v>44223</v>
      </c>
      <c r="B321" s="8">
        <f>Table3[[#This Row],[Rm]]-Table3[[#This Row],[Rf]]/365</f>
        <v>-3.4344446240725905E-2</v>
      </c>
      <c r="C321" s="8">
        <f>Table3[[#This Row],[SSI]]-Table3[[#This Row],[Rf]]/365</f>
        <v>-6.8811095890411109E-2</v>
      </c>
      <c r="D321" s="8">
        <f>Table3[[#This Row],[HPG]]-Table3[[#This Row],[Rf]]/365</f>
        <v>-4.7342419767479556E-2</v>
      </c>
      <c r="E321" s="8">
        <f>Table3[[#This Row],[VHM]]-Table3[[#This Row],[Rf]]/365</f>
        <v>-4.1897830584288441E-2</v>
      </c>
      <c r="F321" s="8">
        <f>Table3[[#This Row],[VNM]]-Table3[[#This Row],[Rf]]/365</f>
        <v>-3.1926138064731463E-2</v>
      </c>
      <c r="G321" s="8">
        <f>Table3[[#This Row],[FPT]]-Table3[[#This Row],[Rf]]/365</f>
        <v>-4.5515641344956392E-2</v>
      </c>
      <c r="H321" s="8">
        <f>Table3[[#This Row],[TCB]]-Table3[[#This Row],[Rf]]/365</f>
        <v>-4.2918238747553815E-2</v>
      </c>
      <c r="I321" s="8">
        <f>Table3[[#This Row],[BVH]]-Table3[[#This Row],[Rf]]/365</f>
        <v>-4.1383409939997798E-2</v>
      </c>
      <c r="J321" s="8">
        <f>Table3[[#This Row],[POW]]-Table3[[#This Row],[Rf]]/365</f>
        <v>-5.1912947742262835E-2</v>
      </c>
      <c r="K321" s="8">
        <f>Table3[[#This Row],[NVL]]-Table3[[#This Row],[Rf]]/365</f>
        <v>2.4080399120582391E-3</v>
      </c>
      <c r="L321" s="8">
        <f>Table3[[#This Row],[VIC]]-Table3[[#This Row],[Rf]]/365</f>
        <v>-1.4839421013563595E-2</v>
      </c>
    </row>
    <row r="322" spans="1:12" x14ac:dyDescent="0.25">
      <c r="A322" s="1">
        <v>44222</v>
      </c>
      <c r="B322" s="8">
        <f>Table3[[#This Row],[Rm]]-Table3[[#This Row],[Rf]]/365</f>
        <v>-2.5728976295689814E-2</v>
      </c>
      <c r="C322" s="8">
        <f>Table3[[#This Row],[SSI]]-Table3[[#This Row],[Rf]]/365</f>
        <v>-5.050622714523794E-2</v>
      </c>
      <c r="D322" s="8">
        <f>Table3[[#This Row],[HPG]]-Table3[[#This Row],[Rf]]/365</f>
        <v>-3.2097736559982284E-2</v>
      </c>
      <c r="E322" s="8">
        <f>Table3[[#This Row],[VHM]]-Table3[[#This Row],[Rf]]/365</f>
        <v>-1.513650017209337E-2</v>
      </c>
      <c r="F322" s="8">
        <f>Table3[[#This Row],[VNM]]-Table3[[#This Row],[Rf]]/365</f>
        <v>-1.392433955384507E-2</v>
      </c>
      <c r="G322" s="8">
        <f>Table3[[#This Row],[FPT]]-Table3[[#This Row],[Rf]]/365</f>
        <v>-1.4986496421999502E-2</v>
      </c>
      <c r="H322" s="8">
        <f>Table3[[#This Row],[TCB]]-Table3[[#This Row],[Rf]]/365</f>
        <v>-2.2407492002755033E-2</v>
      </c>
      <c r="I322" s="8">
        <f>Table3[[#This Row],[BVH]]-Table3[[#This Row],[Rf]]/365</f>
        <v>-5.4748623287671223E-2</v>
      </c>
      <c r="J322" s="8">
        <f>Table3[[#This Row],[POW]]-Table3[[#This Row],[Rf]]/365</f>
        <v>-4.5997519047388531E-2</v>
      </c>
      <c r="K322" s="8">
        <f>Table3[[#This Row],[NVL]]-Table3[[#This Row],[Rf]]/365</f>
        <v>1.2438876712328597E-2</v>
      </c>
      <c r="L322" s="8">
        <f>Table3[[#This Row],[VIC]]-Table3[[#This Row],[Rf]]/365</f>
        <v>-3.1549672905991873E-2</v>
      </c>
    </row>
    <row r="323" spans="1:12" x14ac:dyDescent="0.25">
      <c r="A323" s="1">
        <v>44221</v>
      </c>
      <c r="B323" s="8">
        <f>Table3[[#This Row],[Rm]]-Table3[[#This Row],[Rf]]/365</f>
        <v>-6.8611926136961563E-4</v>
      </c>
      <c r="C323" s="8">
        <f>Table3[[#This Row],[SSI]]-Table3[[#This Row],[Rf]]/365</f>
        <v>-1.5419472349061422E-3</v>
      </c>
      <c r="D323" s="8">
        <f>Table3[[#This Row],[HPG]]-Table3[[#This Row],[Rf]]/365</f>
        <v>1.0850096188546102E-3</v>
      </c>
      <c r="E323" s="8">
        <f>Table3[[#This Row],[VHM]]-Table3[[#This Row],[Rf]]/365</f>
        <v>1.9536329374111711E-3</v>
      </c>
      <c r="F323" s="8">
        <f>Table3[[#This Row],[VNM]]-Table3[[#This Row],[Rf]]/365</f>
        <v>-4.6602817607842998E-3</v>
      </c>
      <c r="G323" s="8">
        <f>Table3[[#This Row],[FPT]]-Table3[[#This Row],[Rf]]/365</f>
        <v>1.4343025574870272E-3</v>
      </c>
      <c r="H323" s="8">
        <f>Table3[[#This Row],[TCB]]-Table3[[#This Row],[Rf]]/365</f>
        <v>-1.383457043662025E-2</v>
      </c>
      <c r="I323" s="8">
        <f>Table3[[#This Row],[BVH]]-Table3[[#This Row],[Rf]]/365</f>
        <v>-1.0879631132095375E-2</v>
      </c>
      <c r="J323" s="8">
        <f>Table3[[#This Row],[POW]]-Table3[[#This Row],[Rf]]/365</f>
        <v>-1.399774798338984E-2</v>
      </c>
      <c r="K323" s="8">
        <f>Table3[[#This Row],[NVL]]-Table3[[#This Row],[Rf]]/365</f>
        <v>1.2597762094676765E-2</v>
      </c>
      <c r="L323" s="8">
        <f>Table3[[#This Row],[VIC]]-Table3[[#This Row],[Rf]]/365</f>
        <v>-1.9652276581865217E-3</v>
      </c>
    </row>
    <row r="324" spans="1:12" x14ac:dyDescent="0.25">
      <c r="A324" s="1">
        <v>44218</v>
      </c>
      <c r="B324" s="8">
        <f>Table3[[#This Row],[Rm]]-Table3[[#This Row],[Rf]]/365</f>
        <v>2.1475603132842902E-3</v>
      </c>
      <c r="C324" s="8">
        <f>Table3[[#This Row],[SSI]]-Table3[[#This Row],[Rf]]/365</f>
        <v>-2.3214793251789195E-2</v>
      </c>
      <c r="D324" s="8">
        <f>Table3[[#This Row],[HPG]]-Table3[[#This Row],[Rf]]/365</f>
        <v>-1.2503384119506579E-2</v>
      </c>
      <c r="E324" s="8">
        <f>Table3[[#This Row],[VHM]]-Table3[[#This Row],[Rf]]/365</f>
        <v>2.9703578248235448E-3</v>
      </c>
      <c r="F324" s="8">
        <f>Table3[[#This Row],[VNM]]-Table3[[#This Row],[Rf]]/365</f>
        <v>-1.4565838224518372E-2</v>
      </c>
      <c r="G324" s="8">
        <f>Table3[[#This Row],[FPT]]-Table3[[#This Row],[Rf]]/365</f>
        <v>1.9757127965252436E-2</v>
      </c>
      <c r="H324" s="8">
        <f>Table3[[#This Row],[TCB]]-Table3[[#This Row],[Rf]]/365</f>
        <v>2.7024857337470671E-3</v>
      </c>
      <c r="I324" s="8">
        <f>Table3[[#This Row],[BVH]]-Table3[[#This Row],[Rf]]/365</f>
        <v>-1.5280645357686499E-2</v>
      </c>
      <c r="J324" s="8">
        <f>Table3[[#This Row],[POW]]-Table3[[#This Row],[Rf]]/365</f>
        <v>-5.9945205479452053E-5</v>
      </c>
      <c r="K324" s="8">
        <f>Table3[[#This Row],[NVL]]-Table3[[#This Row],[Rf]]/365</f>
        <v>4.0783269550778614E-2</v>
      </c>
      <c r="L324" s="8">
        <f>Table3[[#This Row],[VIC]]-Table3[[#This Row],[Rf]]/365</f>
        <v>-1.0114199913976826E-3</v>
      </c>
    </row>
    <row r="325" spans="1:12" x14ac:dyDescent="0.25">
      <c r="A325" s="1">
        <v>44217</v>
      </c>
      <c r="B325" s="8">
        <f>Table3[[#This Row],[Rm]]-Table3[[#This Row],[Rf]]/365</f>
        <v>2.596501337315062E-2</v>
      </c>
      <c r="C325" s="8">
        <f>Table3[[#This Row],[SSI]]-Table3[[#This Row],[Rf]]/365</f>
        <v>3.7477592332058163E-2</v>
      </c>
      <c r="D325" s="8">
        <f>Table3[[#This Row],[HPG]]-Table3[[#This Row],[Rf]]/365</f>
        <v>5.9892093163825252E-2</v>
      </c>
      <c r="E325" s="8">
        <f>Table3[[#This Row],[VHM]]-Table3[[#This Row],[Rf]]/365</f>
        <v>1.532467017913596E-2</v>
      </c>
      <c r="F325" s="8">
        <f>Table3[[#This Row],[VNM]]-Table3[[#This Row],[Rf]]/365</f>
        <v>1.1866660299107677E-2</v>
      </c>
      <c r="G325" s="8">
        <f>Table3[[#This Row],[FPT]]-Table3[[#This Row],[Rf]]/365</f>
        <v>3.6274967906684802E-2</v>
      </c>
      <c r="H325" s="8">
        <f>Table3[[#This Row],[TCB]]-Table3[[#This Row],[Rf]]/365</f>
        <v>4.921541711336113E-2</v>
      </c>
      <c r="I325" s="8">
        <f>Table3[[#This Row],[BVH]]-Table3[[#This Row],[Rf]]/365</f>
        <v>2.1712994141332341E-2</v>
      </c>
      <c r="J325" s="8">
        <f>Table3[[#This Row],[POW]]-Table3[[#This Row],[Rf]]/365</f>
        <v>2.494005479452056E-2</v>
      </c>
      <c r="K325" s="8">
        <f>Table3[[#This Row],[NVL]]-Table3[[#This Row],[Rf]]/365</f>
        <v>5.4106721461187321E-2</v>
      </c>
      <c r="L325" s="8">
        <f>Table3[[#This Row],[VIC]]-Table3[[#This Row],[Rf]]/365</f>
        <v>1.7365030593165378E-2</v>
      </c>
    </row>
    <row r="326" spans="1:12" x14ac:dyDescent="0.25">
      <c r="A326" s="1">
        <v>44216</v>
      </c>
      <c r="B326" s="8">
        <f>Table3[[#This Row],[Rm]]-Table3[[#This Row],[Rf]]/365</f>
        <v>3.193154996790386E-3</v>
      </c>
      <c r="C326" s="8">
        <f>Table3[[#This Row],[SSI]]-Table3[[#This Row],[Rf]]/365</f>
        <v>-1.4853502148010081E-2</v>
      </c>
      <c r="D326" s="8">
        <f>Table3[[#This Row],[HPG]]-Table3[[#This Row],[Rf]]/365</f>
        <v>2.343243414120004E-3</v>
      </c>
      <c r="E326" s="8">
        <f>Table3[[#This Row],[VHM]]-Table3[[#This Row],[Rf]]/365</f>
        <v>7.1708022189515786E-3</v>
      </c>
      <c r="F326" s="8">
        <f>Table3[[#This Row],[VNM]]-Table3[[#This Row],[Rf]]/365</f>
        <v>1.2009963648389081E-2</v>
      </c>
      <c r="G326" s="8">
        <f>Table3[[#This Row],[FPT]]-Table3[[#This Row],[Rf]]/365</f>
        <v>2.0907139195757759E-2</v>
      </c>
      <c r="H326" s="8">
        <f>Table3[[#This Row],[TCB]]-Table3[[#This Row],[Rf]]/365</f>
        <v>1.7638512304521761E-2</v>
      </c>
      <c r="I326" s="8">
        <f>Table3[[#This Row],[BVH]]-Table3[[#This Row],[Rf]]/365</f>
        <v>-1.0829833508956726E-2</v>
      </c>
      <c r="J326" s="8">
        <f>Table3[[#This Row],[POW]]-Table3[[#This Row],[Rf]]/365</f>
        <v>1.0769722170021251E-2</v>
      </c>
      <c r="K326" s="8">
        <f>Table3[[#This Row],[NVL]]-Table3[[#This Row],[Rf]]/365</f>
        <v>4.0213914146674433E-2</v>
      </c>
      <c r="L326" s="8">
        <f>Table3[[#This Row],[VIC]]-Table3[[#This Row],[Rf]]/365</f>
        <v>5.781656267089816E-3</v>
      </c>
    </row>
    <row r="327" spans="1:12" x14ac:dyDescent="0.25">
      <c r="A327" s="1">
        <v>44215</v>
      </c>
      <c r="B327" s="8">
        <f>Table3[[#This Row],[Rm]]-Table3[[#This Row],[Rf]]/365</f>
        <v>-5.1183172923340625E-2</v>
      </c>
      <c r="C327" s="8">
        <f>Table3[[#This Row],[SSI]]-Table3[[#This Row],[Rf]]/365</f>
        <v>-6.8926961772142331E-2</v>
      </c>
      <c r="D327" s="8">
        <f>Table3[[#This Row],[HPG]]-Table3[[#This Row],[Rf]]/365</f>
        <v>-6.7321012347195869E-2</v>
      </c>
      <c r="E327" s="8">
        <f>Table3[[#This Row],[VHM]]-Table3[[#This Row],[Rf]]/365</f>
        <v>-4.1640596772005704E-2</v>
      </c>
      <c r="F327" s="8">
        <f>Table3[[#This Row],[VNM]]-Table3[[#This Row],[Rf]]/365</f>
        <v>-4.9482740209650808E-2</v>
      </c>
      <c r="G327" s="8">
        <f>Table3[[#This Row],[FPT]]-Table3[[#This Row],[Rf]]/365</f>
        <v>-6.491315027169986E-2</v>
      </c>
      <c r="H327" s="8">
        <f>Table3[[#This Row],[TCB]]-Table3[[#This Row],[Rf]]/365</f>
        <v>-6.3592349958374331E-2</v>
      </c>
      <c r="I327" s="8">
        <f>Table3[[#This Row],[BVH]]-Table3[[#This Row],[Rf]]/365</f>
        <v>-5.2534572466951583E-2</v>
      </c>
      <c r="J327" s="8">
        <f>Table3[[#This Row],[POW]]-Table3[[#This Row],[Rf]]/365</f>
        <v>-6.1073387508706799E-2</v>
      </c>
      <c r="K327" s="8">
        <f>Table3[[#This Row],[NVL]]-Table3[[#This Row],[Rf]]/365</f>
        <v>-2.3766340727154653E-2</v>
      </c>
      <c r="L327" s="8">
        <f>Table3[[#This Row],[VIC]]-Table3[[#This Row],[Rf]]/365</f>
        <v>-6.8959430196599558E-2</v>
      </c>
    </row>
    <row r="328" spans="1:12" x14ac:dyDescent="0.25">
      <c r="A328" s="1">
        <v>44214</v>
      </c>
      <c r="B328" s="8">
        <f>Table3[[#This Row],[Rm]]-Table3[[#This Row],[Rf]]/365</f>
        <v>-1.9526721023760886E-3</v>
      </c>
      <c r="C328" s="8">
        <f>Table3[[#This Row],[SSI]]-Table3[[#This Row],[Rf]]/365</f>
        <v>-1.7651531428995018E-2</v>
      </c>
      <c r="D328" s="8">
        <f>Table3[[#This Row],[HPG]]-Table3[[#This Row],[Rf]]/365</f>
        <v>2.1869992304142556E-3</v>
      </c>
      <c r="E328" s="8">
        <f>Table3[[#This Row],[VHM]]-Table3[[#This Row],[Rf]]/365</f>
        <v>-5.9657035918456638E-3</v>
      </c>
      <c r="F328" s="8">
        <f>Table3[[#This Row],[VNM]]-Table3[[#This Row],[Rf]]/365</f>
        <v>-5.3279705341142064E-3</v>
      </c>
      <c r="G328" s="8">
        <f>Table3[[#This Row],[FPT]]-Table3[[#This Row],[Rf]]/365</f>
        <v>-4.5646962853264335E-3</v>
      </c>
      <c r="H328" s="8">
        <f>Table3[[#This Row],[TCB]]-Table3[[#This Row],[Rf]]/365</f>
        <v>-1.7699269121391796E-2</v>
      </c>
      <c r="I328" s="8">
        <f>Table3[[#This Row],[BVH]]-Table3[[#This Row],[Rf]]/365</f>
        <v>-1.1587569302435829E-2</v>
      </c>
      <c r="J328" s="8">
        <f>Table3[[#This Row],[POW]]-Table3[[#This Row],[Rf]]/365</f>
        <v>2.7814372679108447E-2</v>
      </c>
      <c r="K328" s="8">
        <f>Table3[[#This Row],[NVL]]-Table3[[#This Row],[Rf]]/365</f>
        <v>-1.1094674539442717E-2</v>
      </c>
      <c r="L328" s="8">
        <f>Table3[[#This Row],[VIC]]-Table3[[#This Row],[Rf]]/365</f>
        <v>-8.1537169606779349E-3</v>
      </c>
    </row>
    <row r="329" spans="1:12" x14ac:dyDescent="0.25">
      <c r="A329" s="1">
        <v>44211</v>
      </c>
      <c r="B329" s="8">
        <f>Table3[[#This Row],[Rm]]-Table3[[#This Row],[Rf]]/365</f>
        <v>5.6663322927265588E-3</v>
      </c>
      <c r="C329" s="8">
        <f>Table3[[#This Row],[SSI]]-Table3[[#This Row],[Rf]]/365</f>
        <v>4.520120327062039E-2</v>
      </c>
      <c r="D329" s="8">
        <f>Table3[[#This Row],[HPG]]-Table3[[#This Row],[Rf]]/365</f>
        <v>1.0643936391512687E-3</v>
      </c>
      <c r="E329" s="8">
        <f>Table3[[#This Row],[VHM]]-Table3[[#This Row],[Rf]]/365</f>
        <v>2.0019855531715876E-2</v>
      </c>
      <c r="F329" s="8">
        <f>Table3[[#This Row],[VNM]]-Table3[[#This Row],[Rf]]/365</f>
        <v>7.0129206303065888E-3</v>
      </c>
      <c r="G329" s="8">
        <f>Table3[[#This Row],[FPT]]-Table3[[#This Row],[Rf]]/365</f>
        <v>2.9515824393464341E-3</v>
      </c>
      <c r="H329" s="8">
        <f>Table3[[#This Row],[TCB]]-Table3[[#This Row],[Rf]]/365</f>
        <v>3.0708765015806112E-2</v>
      </c>
      <c r="I329" s="8">
        <f>Table3[[#This Row],[BVH]]-Table3[[#This Row],[Rf]]/365</f>
        <v>-8.6318943248532322E-3</v>
      </c>
      <c r="J329" s="8">
        <f>Table3[[#This Row],[POW]]-Table3[[#This Row],[Rf]]/365</f>
        <v>1.050291452826547E-2</v>
      </c>
      <c r="K329" s="8">
        <f>Table3[[#This Row],[NVL]]-Table3[[#This Row],[Rf]]/365</f>
        <v>-3.5964721072573369E-2</v>
      </c>
      <c r="L329" s="8">
        <f>Table3[[#This Row],[VIC]]-Table3[[#This Row],[Rf]]/365</f>
        <v>7.1859110581695383E-3</v>
      </c>
    </row>
    <row r="330" spans="1:12" x14ac:dyDescent="0.25">
      <c r="A330" s="1">
        <v>44210</v>
      </c>
      <c r="B330" s="8">
        <f>Table3[[#This Row],[Rm]]-Table3[[#This Row],[Rf]]/365</f>
        <v>1.0746155080205791E-3</v>
      </c>
      <c r="C330" s="8">
        <f>Table3[[#This Row],[SSI]]-Table3[[#This Row],[Rf]]/365</f>
        <v>5.5160264158658878E-2</v>
      </c>
      <c r="D330" s="8">
        <f>Table3[[#This Row],[HPG]]-Table3[[#This Row],[Rf]]/365</f>
        <v>-5.6564576016671182E-3</v>
      </c>
      <c r="E330" s="8">
        <f>Table3[[#This Row],[VHM]]-Table3[[#This Row],[Rf]]/365</f>
        <v>-1.2947660045888423E-2</v>
      </c>
      <c r="F330" s="8">
        <f>Table3[[#This Row],[VNM]]-Table3[[#This Row],[Rf]]/365</f>
        <v>-1.2290690674163987E-2</v>
      </c>
      <c r="G330" s="8">
        <f>Table3[[#This Row],[FPT]]-Table3[[#This Row],[Rf]]/365</f>
        <v>-1.5673758368522806E-3</v>
      </c>
      <c r="H330" s="8">
        <f>Table3[[#This Row],[TCB]]-Table3[[#This Row],[Rf]]/365</f>
        <v>1.7006084841871435E-2</v>
      </c>
      <c r="I330" s="8">
        <f>Table3[[#This Row],[BVH]]-Table3[[#This Row],[Rf]]/365</f>
        <v>-5.7454346201742798E-3</v>
      </c>
      <c r="J330" s="8">
        <f>Table3[[#This Row],[POW]]-Table3[[#This Row],[Rf]]/365</f>
        <v>-6.3616438356164392E-5</v>
      </c>
      <c r="K330" s="8">
        <f>Table3[[#This Row],[NVL]]-Table3[[#This Row],[Rf]]/365</f>
        <v>-5.3546217293614223E-3</v>
      </c>
      <c r="L330" s="8">
        <f>Table3[[#This Row],[VIC]]-Table3[[#This Row],[Rf]]/365</f>
        <v>-6.3642465013625509E-3</v>
      </c>
    </row>
    <row r="331" spans="1:12" x14ac:dyDescent="0.25">
      <c r="A331" s="1">
        <v>44209</v>
      </c>
      <c r="B331" s="8">
        <f>Table3[[#This Row],[Rm]]-Table3[[#This Row],[Rf]]/365</f>
        <v>-5.2891456654247495E-3</v>
      </c>
      <c r="C331" s="8">
        <f>Table3[[#This Row],[SSI]]-Table3[[#This Row],[Rf]]/365</f>
        <v>-1.7659170931587073E-2</v>
      </c>
      <c r="D331" s="8">
        <f>Table3[[#This Row],[HPG]]-Table3[[#This Row],[Rf]]/365</f>
        <v>-4.5182059981084223E-3</v>
      </c>
      <c r="E331" s="8">
        <f>Table3[[#This Row],[VHM]]-Table3[[#This Row],[Rf]]/365</f>
        <v>-2.4241812723563155E-2</v>
      </c>
      <c r="F331" s="8">
        <f>Table3[[#This Row],[VNM]]-Table3[[#This Row],[Rf]]/365</f>
        <v>-1.5541077115160411E-2</v>
      </c>
      <c r="G331" s="8">
        <f>Table3[[#This Row],[FPT]]-Table3[[#This Row],[Rf]]/365</f>
        <v>1.0574434858641693E-2</v>
      </c>
      <c r="H331" s="8">
        <f>Table3[[#This Row],[TCB]]-Table3[[#This Row],[Rf]]/365</f>
        <v>1.3606384108027945E-3</v>
      </c>
      <c r="I331" s="8">
        <f>Table3[[#This Row],[BVH]]-Table3[[#This Row],[Rf]]/365</f>
        <v>3.2194201502430346E-2</v>
      </c>
      <c r="J331" s="8">
        <f>Table3[[#This Row],[POW]]-Table3[[#This Row],[Rf]]/365</f>
        <v>-2.746112328767128E-2</v>
      </c>
      <c r="K331" s="8">
        <f>Table3[[#This Row],[NVL]]-Table3[[#This Row],[Rf]]/365</f>
        <v>2.5886568802003834E-3</v>
      </c>
      <c r="L331" s="8">
        <f>Table3[[#This Row],[VIC]]-Table3[[#This Row],[Rf]]/365</f>
        <v>-2.8910016859852363E-2</v>
      </c>
    </row>
    <row r="332" spans="1:12" x14ac:dyDescent="0.25">
      <c r="A332" s="1">
        <v>44208</v>
      </c>
      <c r="B332" s="8">
        <f>Table3[[#This Row],[Rm]]-Table3[[#This Row],[Rf]]/365</f>
        <v>6.1715508009123395E-3</v>
      </c>
      <c r="C332" s="8">
        <f>Table3[[#This Row],[SSI]]-Table3[[#This Row],[Rf]]/365</f>
        <v>1.632812755445754E-2</v>
      </c>
      <c r="D332" s="8">
        <f>Table3[[#This Row],[HPG]]-Table3[[#This Row],[Rf]]/365</f>
        <v>4.290797180723268E-2</v>
      </c>
      <c r="E332" s="8">
        <f>Table3[[#This Row],[VHM]]-Table3[[#This Row],[Rf]]/365</f>
        <v>2.8444812457648194E-3</v>
      </c>
      <c r="F332" s="8">
        <f>Table3[[#This Row],[VNM]]-Table3[[#This Row],[Rf]]/365</f>
        <v>3.385936010022894E-3</v>
      </c>
      <c r="G332" s="8">
        <f>Table3[[#This Row],[FPT]]-Table3[[#This Row],[Rf]]/365</f>
        <v>1.6936230526560986E-2</v>
      </c>
      <c r="H332" s="8">
        <f>Table3[[#This Row],[TCB]]-Table3[[#This Row],[Rf]]/365</f>
        <v>-4.3206342174293214E-3</v>
      </c>
      <c r="I332" s="8">
        <f>Table3[[#This Row],[BVH]]-Table3[[#This Row],[Rf]]/365</f>
        <v>1.4031137127111064E-3</v>
      </c>
      <c r="J332" s="8">
        <f>Table3[[#This Row],[POW]]-Table3[[#This Row],[Rf]]/365</f>
        <v>-6.5315068493150679E-5</v>
      </c>
      <c r="K332" s="8">
        <f>Table3[[#This Row],[NVL]]-Table3[[#This Row],[Rf]]/365</f>
        <v>-1.3898183797512473E-3</v>
      </c>
      <c r="L332" s="8">
        <f>Table3[[#This Row],[VIC]]-Table3[[#This Row],[Rf]]/365</f>
        <v>5.2070926643714112E-3</v>
      </c>
    </row>
    <row r="333" spans="1:12" x14ac:dyDescent="0.25">
      <c r="A333" s="1">
        <v>44207</v>
      </c>
      <c r="B333" s="8">
        <f>Table3[[#This Row],[Rm]]-Table3[[#This Row],[Rf]]/365</f>
        <v>1.4664128664755192E-2</v>
      </c>
      <c r="C333" s="8">
        <f>Table3[[#This Row],[SSI]]-Table3[[#This Row],[Rf]]/365</f>
        <v>-1.7635354339236683E-2</v>
      </c>
      <c r="D333" s="8">
        <f>Table3[[#This Row],[HPG]]-Table3[[#This Row],[Rf]]/365</f>
        <v>6.9517356404710292E-3</v>
      </c>
      <c r="E333" s="8">
        <f>Table3[[#This Row],[VHM]]-Table3[[#This Row],[Rf]]/365</f>
        <v>6.9436266469618632E-2</v>
      </c>
      <c r="F333" s="8">
        <f>Table3[[#This Row],[VNM]]-Table3[[#This Row],[Rf]]/365</f>
        <v>3.475562035225041E-2</v>
      </c>
      <c r="G333" s="8">
        <f>Table3[[#This Row],[FPT]]-Table3[[#This Row],[Rf]]/365</f>
        <v>2.2051095414313285E-2</v>
      </c>
      <c r="H333" s="8">
        <f>Table3[[#This Row],[TCB]]-Table3[[#This Row],[Rf]]/365</f>
        <v>-1.2670850235984805E-2</v>
      </c>
      <c r="I333" s="8">
        <f>Table3[[#This Row],[BVH]]-Table3[[#This Row],[Rf]]/365</f>
        <v>-2.9940659058545834E-3</v>
      </c>
      <c r="J333" s="8">
        <f>Table3[[#This Row],[POW]]-Table3[[#This Row],[Rf]]/365</f>
        <v>4.6529173859674949E-2</v>
      </c>
      <c r="K333" s="8">
        <f>Table3[[#This Row],[NVL]]-Table3[[#This Row],[Rf]]/365</f>
        <v>-2.7078161452018436E-3</v>
      </c>
      <c r="L333" s="8">
        <f>Table3[[#This Row],[VIC]]-Table3[[#This Row],[Rf]]/365</f>
        <v>1.7823279437351493E-2</v>
      </c>
    </row>
    <row r="334" spans="1:12" x14ac:dyDescent="0.25">
      <c r="A334" s="1">
        <v>44204</v>
      </c>
      <c r="B334" s="8">
        <f>Table3[[#This Row],[Rm]]-Table3[[#This Row],[Rf]]/365</f>
        <v>9.6177365772696869E-3</v>
      </c>
      <c r="C334" s="8">
        <f>Table3[[#This Row],[SSI]]-Table3[[#This Row],[Rf]]/365</f>
        <v>-7.3341815864923724E-3</v>
      </c>
      <c r="D334" s="8">
        <f>Table3[[#This Row],[HPG]]-Table3[[#This Row],[Rf]]/365</f>
        <v>-1.2349640250927006E-3</v>
      </c>
      <c r="E334" s="8">
        <f>Table3[[#This Row],[VHM]]-Table3[[#This Row],[Rf]]/365</f>
        <v>1.681089740477431E-2</v>
      </c>
      <c r="F334" s="8">
        <f>Table3[[#This Row],[VNM]]-Table3[[#This Row],[Rf]]/365</f>
        <v>1.4426013897160942E-2</v>
      </c>
      <c r="G334" s="8">
        <f>Table3[[#This Row],[FPT]]-Table3[[#This Row],[Rf]]/365</f>
        <v>1.2733260273972497E-2</v>
      </c>
      <c r="H334" s="8">
        <f>Table3[[#This Row],[TCB]]-Table3[[#This Row],[Rf]]/365</f>
        <v>3.1725167788423471E-2</v>
      </c>
      <c r="I334" s="8">
        <f>Table3[[#This Row],[BVH]]-Table3[[#This Row],[Rf]]/365</f>
        <v>1.9336245348599405E-2</v>
      </c>
      <c r="J334" s="8">
        <f>Table3[[#This Row],[POW]]-Table3[[#This Row],[Rf]]/365</f>
        <v>-3.6381682974558761E-3</v>
      </c>
      <c r="K334" s="8">
        <f>Table3[[#This Row],[NVL]]-Table3[[#This Row],[Rf]]/365</f>
        <v>6.1644340217871414E-2</v>
      </c>
      <c r="L334" s="8">
        <f>Table3[[#This Row],[VIC]]-Table3[[#This Row],[Rf]]/365</f>
        <v>1.5373768902492172E-2</v>
      </c>
    </row>
    <row r="335" spans="1:12" x14ac:dyDescent="0.25">
      <c r="A335" s="1">
        <v>44203</v>
      </c>
      <c r="B335" s="8">
        <f>Table3[[#This Row],[Rm]]-Table3[[#This Row],[Rf]]/365</f>
        <v>1.1550057267969174E-2</v>
      </c>
      <c r="C335" s="8">
        <f>Table3[[#This Row],[SSI]]-Table3[[#This Row],[Rf]]/365</f>
        <v>1.1698349717969405E-2</v>
      </c>
      <c r="D335" s="8">
        <f>Table3[[#This Row],[HPG]]-Table3[[#This Row],[Rf]]/365</f>
        <v>-6.6356164383561653E-5</v>
      </c>
      <c r="E335" s="8">
        <f>Table3[[#This Row],[VHM]]-Table3[[#This Row],[Rf]]/365</f>
        <v>-6.6356164383561653E-5</v>
      </c>
      <c r="F335" s="8">
        <f>Table3[[#This Row],[VNM]]-Table3[[#This Row],[Rf]]/365</f>
        <v>5.39812470993344E-3</v>
      </c>
      <c r="G335" s="8">
        <f>Table3[[#This Row],[FPT]]-Table3[[#This Row],[Rf]]/365</f>
        <v>1.5362079381805447E-3</v>
      </c>
      <c r="H335" s="8">
        <f>Table3[[#This Row],[TCB]]-Table3[[#This Row],[Rf]]/365</f>
        <v>4.2102318534411619E-2</v>
      </c>
      <c r="I335" s="8">
        <f>Table3[[#This Row],[BVH]]-Table3[[#This Row],[Rf]]/365</f>
        <v>7.45244082809772E-3</v>
      </c>
      <c r="J335" s="8">
        <f>Table3[[#This Row],[POW]]-Table3[[#This Row],[Rf]]/365</f>
        <v>7.1278884399329319E-3</v>
      </c>
      <c r="K335" s="8">
        <f>Table3[[#This Row],[NVL]]-Table3[[#This Row],[Rf]]/365</f>
        <v>6.8899161076995896E-2</v>
      </c>
      <c r="L335" s="8">
        <f>Table3[[#This Row],[VIC]]-Table3[[#This Row],[Rf]]/365</f>
        <v>-9.7379718071755473E-4</v>
      </c>
    </row>
    <row r="336" spans="1:12" x14ac:dyDescent="0.25">
      <c r="A336" s="1">
        <v>44202</v>
      </c>
      <c r="B336" s="8">
        <f>Table3[[#This Row],[Rm]]-Table3[[#This Row],[Rf]]/365</f>
        <v>9.3458948233560209E-3</v>
      </c>
      <c r="C336" s="8">
        <f>Table3[[#This Row],[SSI]]-Table3[[#This Row],[Rf]]/365</f>
        <v>7.3409142567223314E-3</v>
      </c>
      <c r="D336" s="8">
        <f>Table3[[#This Row],[HPG]]-Table3[[#This Row],[Rf]]/365</f>
        <v>1.0559244747780104E-2</v>
      </c>
      <c r="E336" s="8">
        <f>Table3[[#This Row],[VHM]]-Table3[[#This Row],[Rf]]/365</f>
        <v>-8.4346939875051246E-3</v>
      </c>
      <c r="F336" s="8">
        <f>Table3[[#This Row],[VNM]]-Table3[[#This Row],[Rf]]/365</f>
        <v>-9.0917639088076863E-3</v>
      </c>
      <c r="G336" s="8">
        <f>Table3[[#This Row],[FPT]]-Table3[[#This Row],[Rf]]/365</f>
        <v>-4.8511821459001191E-3</v>
      </c>
      <c r="H336" s="8">
        <f>Table3[[#This Row],[TCB]]-Table3[[#This Row],[Rf]]/365</f>
        <v>4.472084761569229E-3</v>
      </c>
      <c r="I336" s="8">
        <f>Table3[[#This Row],[BVH]]-Table3[[#This Row],[Rf]]/365</f>
        <v>7.5092644250726115E-3</v>
      </c>
      <c r="J336" s="8">
        <f>Table3[[#This Row],[POW]]-Table3[[#This Row],[Rf]]/365</f>
        <v>-2.1193253714065184E-2</v>
      </c>
      <c r="K336" s="8">
        <f>Table3[[#This Row],[NVL]]-Table3[[#This Row],[Rf]]/365</f>
        <v>2.6087353003161055E-2</v>
      </c>
      <c r="L336" s="8">
        <f>Table3[[#This Row],[VIC]]-Table3[[#This Row],[Rf]]/365</f>
        <v>4.491391990609485E-3</v>
      </c>
    </row>
    <row r="337" spans="1:12" x14ac:dyDescent="0.25">
      <c r="A337" s="1">
        <v>44201</v>
      </c>
      <c r="B337" s="8">
        <f>Table3[[#This Row],[Rm]]-Table3[[#This Row],[Rf]]/365</f>
        <v>1.0715025652762335E-2</v>
      </c>
      <c r="C337" s="8">
        <f>Table3[[#This Row],[SSI]]-Table3[[#This Row],[Rf]]/365</f>
        <v>-1.5454543243900493E-3</v>
      </c>
      <c r="D337" s="8">
        <f>Table3[[#This Row],[HPG]]-Table3[[#This Row],[Rf]]/365</f>
        <v>1.1158687133650681E-3</v>
      </c>
      <c r="E337" s="8">
        <f>Table3[[#This Row],[VHM]]-Table3[[#This Row],[Rf]]/365</f>
        <v>3.9064270399047037E-2</v>
      </c>
      <c r="F337" s="8">
        <f>Table3[[#This Row],[VNM]]-Table3[[#This Row],[Rf]]/365</f>
        <v>2.3017726381908018E-2</v>
      </c>
      <c r="G337" s="8">
        <f>Table3[[#This Row],[FPT]]-Table3[[#This Row],[Rf]]/365</f>
        <v>4.1462074819096133E-2</v>
      </c>
      <c r="H337" s="8">
        <f>Table3[[#This Row],[TCB]]-Table3[[#This Row],[Rf]]/365</f>
        <v>1.4489871315898713E-3</v>
      </c>
      <c r="I337" s="8">
        <f>Table3[[#This Row],[BVH]]-Table3[[#This Row],[Rf]]/365</f>
        <v>-4.5910512613897003E-3</v>
      </c>
      <c r="J337" s="8">
        <f>Table3[[#This Row],[POW]]-Table3[[#This Row],[Rf]]/365</f>
        <v>7.0260341979985867E-3</v>
      </c>
      <c r="K337" s="8">
        <f>Table3[[#This Row],[NVL]]-Table3[[#This Row],[Rf]]/365</f>
        <v>-1.602262693853292E-3</v>
      </c>
      <c r="L337" s="8">
        <f>Table3[[#This Row],[VIC]]-Table3[[#This Row],[Rf]]/365</f>
        <v>1.567457635717914E-2</v>
      </c>
    </row>
    <row r="338" spans="1:12" x14ac:dyDescent="0.25">
      <c r="A338" s="1">
        <v>44200</v>
      </c>
      <c r="B338" s="8">
        <f>Table3[[#This Row],[Rm]]-Table3[[#This Row],[Rf]]/365</f>
        <v>1.4971372526370923E-2</v>
      </c>
      <c r="C338" s="8">
        <f>Table3[[#This Row],[SSI]]-Table3[[#This Row],[Rf]]/365</f>
        <v>2.1081406116790345E-2</v>
      </c>
      <c r="D338" s="8">
        <f>Table3[[#This Row],[HPG]]-Table3[[#This Row],[Rf]]/365</f>
        <v>2.0440004362410526E-2</v>
      </c>
      <c r="E338" s="8">
        <f>Table3[[#This Row],[VHM]]-Table3[[#This Row],[Rf]]/365</f>
        <v>2.7866330756868569E-2</v>
      </c>
      <c r="F338" s="8">
        <f>Table3[[#This Row],[VNM]]-Table3[[#This Row],[Rf]]/365</f>
        <v>4.5289580983077409E-3</v>
      </c>
      <c r="G338" s="8">
        <f>Table3[[#This Row],[FPT]]-Table3[[#This Row],[Rf]]/365</f>
        <v>1.8545891013605816E-2</v>
      </c>
      <c r="H338" s="8">
        <f>Table3[[#This Row],[TCB]]-Table3[[#This Row],[Rf]]/365</f>
        <v>4.7552417482061314E-2</v>
      </c>
      <c r="I338" s="8">
        <f>Table3[[#This Row],[BVH]]-Table3[[#This Row],[Rf]]/365</f>
        <v>4.4788244084682464E-3</v>
      </c>
      <c r="J338" s="8">
        <f>Table3[[#This Row],[POW]]-Table3[[#This Row],[Rf]]/365</f>
        <v>3.6698075745366633E-2</v>
      </c>
      <c r="K338" s="8">
        <f>Table3[[#This Row],[NVL]]-Table3[[#This Row],[Rf]]/365</f>
        <v>-1.3702993773350049E-2</v>
      </c>
      <c r="L338" s="8">
        <f>Table3[[#This Row],[VIC]]-Table3[[#This Row],[Rf]]/365</f>
        <v>-1.9150589724760956E-3</v>
      </c>
    </row>
    <row r="339" spans="1:12" x14ac:dyDescent="0.25">
      <c r="A339" s="1">
        <v>44196</v>
      </c>
      <c r="B339" s="8">
        <f>Table3[[#This Row],[Rm]]-Table3[[#This Row],[Rf]]/365</f>
        <v>5.7002928706563786E-3</v>
      </c>
      <c r="C339" s="8">
        <f>Table3[[#This Row],[SSI]]-Table3[[#This Row],[Rf]]/365</f>
        <v>5.0726500108719229E-2</v>
      </c>
      <c r="D339" s="8">
        <f>Table3[[#This Row],[HPG]]-Table3[[#This Row],[Rf]]/365</f>
        <v>1.3380282077904655E-2</v>
      </c>
      <c r="E339" s="8">
        <f>Table3[[#This Row],[VHM]]-Table3[[#This Row],[Rf]]/365</f>
        <v>-7.8276828357076861E-3</v>
      </c>
      <c r="F339" s="8">
        <f>Table3[[#This Row],[VNM]]-Table3[[#This Row],[Rf]]/365</f>
        <v>-6.7150684931506849E-5</v>
      </c>
      <c r="G339" s="8">
        <f>Table3[[#This Row],[FPT]]-Table3[[#This Row],[Rf]]/365</f>
        <v>1.7144553273760448E-2</v>
      </c>
      <c r="H339" s="8">
        <f>Table3[[#This Row],[TCB]]-Table3[[#This Row],[Rf]]/365</f>
        <v>5.3444555000687219E-2</v>
      </c>
      <c r="I339" s="8">
        <f>Table3[[#This Row],[BVH]]-Table3[[#This Row],[Rf]]/365</f>
        <v>1.5317464699683925E-2</v>
      </c>
      <c r="J339" s="8">
        <f>Table3[[#This Row],[POW]]-Table3[[#This Row],[Rf]]/365</f>
        <v>1.4858222449396878E-2</v>
      </c>
      <c r="K339" s="8">
        <f>Table3[[#This Row],[NVL]]-Table3[[#This Row],[Rf]]/365</f>
        <v>-1.2043198589123243E-2</v>
      </c>
      <c r="L339" s="8">
        <f>Table3[[#This Row],[VIC]]-Table3[[#This Row],[Rf]]/365</f>
        <v>-2.8321276434568688E-3</v>
      </c>
    </row>
    <row r="340" spans="1:12" x14ac:dyDescent="0.25">
      <c r="A340" s="1">
        <v>44195</v>
      </c>
      <c r="B340" s="8">
        <f>Table3[[#This Row],[Rm]]-Table3[[#This Row],[Rf]]/365</f>
        <v>-1.8398235273963672E-3</v>
      </c>
      <c r="C340" s="8">
        <f>Table3[[#This Row],[SSI]]-Table3[[#This Row],[Rf]]/365</f>
        <v>-6.3754222375871509E-3</v>
      </c>
      <c r="D340" s="8">
        <f>Table3[[#This Row],[HPG]]-Table3[[#This Row],[Rf]]/365</f>
        <v>-1.6893197049525788E-2</v>
      </c>
      <c r="E340" s="8">
        <f>Table3[[#This Row],[VHM]]-Table3[[#This Row],[Rf]]/365</f>
        <v>-1.1736936846733909E-3</v>
      </c>
      <c r="F340" s="8">
        <f>Table3[[#This Row],[VNM]]-Table3[[#This Row],[Rf]]/365</f>
        <v>-3.729277635606315E-3</v>
      </c>
      <c r="G340" s="8">
        <f>Table3[[#This Row],[FPT]]-Table3[[#This Row],[Rf]]/365</f>
        <v>-8.5986971807938874E-3</v>
      </c>
      <c r="H340" s="8">
        <f>Table3[[#This Row],[TCB]]-Table3[[#This Row],[Rf]]/365</f>
        <v>4.9757428341199493E-3</v>
      </c>
      <c r="I340" s="8">
        <f>Table3[[#This Row],[BVH]]-Table3[[#This Row],[Rf]]/365</f>
        <v>-2.9917020241259546E-2</v>
      </c>
      <c r="J340" s="8">
        <f>Table3[[#This Row],[POW]]-Table3[[#This Row],[Rf]]/365</f>
        <v>-3.7837460915618884E-3</v>
      </c>
      <c r="K340" s="8">
        <f>Table3[[#This Row],[NVL]]-Table3[[#This Row],[Rf]]/365</f>
        <v>-1.6266568523412652E-2</v>
      </c>
      <c r="L340" s="8">
        <f>Table3[[#This Row],[VIC]]-Table3[[#This Row],[Rf]]/365</f>
        <v>1.8713068750401858E-2</v>
      </c>
    </row>
    <row r="341" spans="1:12" x14ac:dyDescent="0.25">
      <c r="A341" s="1">
        <v>44194</v>
      </c>
      <c r="B341" s="8">
        <f>Table3[[#This Row],[Rm]]-Table3[[#This Row],[Rf]]/365</f>
        <v>7.4138274085322562E-3</v>
      </c>
      <c r="C341" s="8">
        <f>Table3[[#This Row],[SSI]]-Table3[[#This Row],[Rf]]/365</f>
        <v>-9.4382876712328957E-3</v>
      </c>
      <c r="D341" s="8">
        <f>Table3[[#This Row],[HPG]]-Table3[[#This Row],[Rf]]/365</f>
        <v>1.140081763183606E-3</v>
      </c>
      <c r="E341" s="8">
        <f>Table3[[#This Row],[VHM]]-Table3[[#This Row],[Rf]]/365</f>
        <v>2.9583234563658693E-2</v>
      </c>
      <c r="F341" s="8">
        <f>Table3[[#This Row],[VNM]]-Table3[[#This Row],[Rf]]/365</f>
        <v>4.5365283361267529E-3</v>
      </c>
      <c r="G341" s="8">
        <f>Table3[[#This Row],[FPT]]-Table3[[#This Row],[Rf]]/365</f>
        <v>1.202652234603831E-2</v>
      </c>
      <c r="H341" s="8">
        <f>Table3[[#This Row],[TCB]]-Table3[[#This Row],[Rf]]/365</f>
        <v>1.6202140122688067E-3</v>
      </c>
      <c r="I341" s="8">
        <f>Table3[[#This Row],[BVH]]-Table3[[#This Row],[Rf]]/365</f>
        <v>4.6811712328767151E-2</v>
      </c>
      <c r="J341" s="8">
        <f>Table3[[#This Row],[POW]]-Table3[[#This Row],[Rf]]/365</f>
        <v>2.2750400541694991E-2</v>
      </c>
      <c r="K341" s="8">
        <f>Table3[[#This Row],[NVL]]-Table3[[#This Row],[Rf]]/365</f>
        <v>1.1859216054549659E-2</v>
      </c>
      <c r="L341" s="8">
        <f>Table3[[#This Row],[VIC]]-Table3[[#This Row],[Rf]]/365</f>
        <v>5.6024347083705557E-3</v>
      </c>
    </row>
    <row r="342" spans="1:12" x14ac:dyDescent="0.25">
      <c r="A342" s="1">
        <v>44193</v>
      </c>
      <c r="B342" s="8">
        <f>Table3[[#This Row],[Rm]]-Table3[[#This Row],[Rf]]/365</f>
        <v>6.3084534238742017E-3</v>
      </c>
      <c r="C342" s="8">
        <f>Table3[[#This Row],[SSI]]-Table3[[#This Row],[Rf]]/365</f>
        <v>5.6041994122700056E-2</v>
      </c>
      <c r="D342" s="8">
        <f>Table3[[#This Row],[HPG]]-Table3[[#This Row],[Rf]]/365</f>
        <v>1.9568285402134726E-2</v>
      </c>
      <c r="E342" s="8">
        <f>Table3[[#This Row],[VHM]]-Table3[[#This Row],[Rf]]/365</f>
        <v>1.0779360730593483E-3</v>
      </c>
      <c r="F342" s="8">
        <f>Table3[[#This Row],[VNM]]-Table3[[#This Row],[Rf]]/365</f>
        <v>-2.8159100163377155E-3</v>
      </c>
      <c r="G342" s="8">
        <f>Table3[[#This Row],[FPT]]-Table3[[#This Row],[Rf]]/365</f>
        <v>5.1447168949773307E-3</v>
      </c>
      <c r="H342" s="8">
        <f>Table3[[#This Row],[TCB]]-Table3[[#This Row],[Rf]]/365</f>
        <v>5.0125256936235305E-3</v>
      </c>
      <c r="I342" s="8">
        <f>Table3[[#This Row],[BVH]]-Table3[[#This Row],[Rf]]/365</f>
        <v>3.3862070152920101E-2</v>
      </c>
      <c r="J342" s="8">
        <f>Table3[[#This Row],[POW]]-Table3[[#This Row],[Rf]]/365</f>
        <v>6.9042074618554425E-2</v>
      </c>
      <c r="K342" s="8">
        <f>Table3[[#This Row],[NVL]]-Table3[[#This Row],[Rf]]/365</f>
        <v>8.9589399526212223E-3</v>
      </c>
      <c r="L342" s="8">
        <f>Table3[[#This Row],[VIC]]-Table3[[#This Row],[Rf]]/365</f>
        <v>-6.3616438356164392E-5</v>
      </c>
    </row>
    <row r="343" spans="1:12" x14ac:dyDescent="0.25">
      <c r="A343" s="1">
        <v>44190</v>
      </c>
      <c r="B343" s="8">
        <f>Table3[[#This Row],[Rm]]-Table3[[#This Row],[Rf]]/365</f>
        <v>1.5767879652442515E-2</v>
      </c>
      <c r="C343" s="8">
        <f>Table3[[#This Row],[SSI]]-Table3[[#This Row],[Rf]]/365</f>
        <v>6.8719863303616679E-2</v>
      </c>
      <c r="D343" s="8">
        <f>Table3[[#This Row],[HPG]]-Table3[[#This Row],[Rf]]/365</f>
        <v>1.9961825809659179E-2</v>
      </c>
      <c r="E343" s="8">
        <f>Table3[[#This Row],[VHM]]-Table3[[#This Row],[Rf]]/365</f>
        <v>1.5000525690883816E-2</v>
      </c>
      <c r="F343" s="8">
        <f>Table3[[#This Row],[VNM]]-Table3[[#This Row],[Rf]]/365</f>
        <v>2.6966841249636674E-3</v>
      </c>
      <c r="G343" s="8">
        <f>Table3[[#This Row],[FPT]]-Table3[[#This Row],[Rf]]/365</f>
        <v>1.0463110310021506E-2</v>
      </c>
      <c r="H343" s="8">
        <f>Table3[[#This Row],[TCB]]-Table3[[#This Row],[Rf]]/365</f>
        <v>5.7181875021442397E-2</v>
      </c>
      <c r="I343" s="8">
        <f>Table3[[#This Row],[BVH]]-Table3[[#This Row],[Rf]]/365</f>
        <v>5.9868301369863E-2</v>
      </c>
      <c r="J343" s="8">
        <f>Table3[[#This Row],[POW]]-Table3[[#This Row],[Rf]]/365</f>
        <v>1.6465720140382532E-2</v>
      </c>
      <c r="K343" s="8">
        <f>Table3[[#This Row],[NVL]]-Table3[[#This Row],[Rf]]/365</f>
        <v>7.5125520963054727E-3</v>
      </c>
      <c r="L343" s="8">
        <f>Table3[[#This Row],[VIC]]-Table3[[#This Row],[Rf]]/365</f>
        <v>1.8289421080597305E-3</v>
      </c>
    </row>
    <row r="344" spans="1:12" x14ac:dyDescent="0.25">
      <c r="A344" s="1">
        <v>44189</v>
      </c>
      <c r="B344" s="8">
        <f>Table3[[#This Row],[Rm]]-Table3[[#This Row],[Rf]]/365</f>
        <v>-1.0610355488911307E-2</v>
      </c>
      <c r="C344" s="8">
        <f>Table3[[#This Row],[SSI]]-Table3[[#This Row],[Rf]]/365</f>
        <v>-1.5687575342465784E-2</v>
      </c>
      <c r="D344" s="8">
        <f>Table3[[#This Row],[HPG]]-Table3[[#This Row],[Rf]]/365</f>
        <v>-1.3125753424658747E-3</v>
      </c>
      <c r="E344" s="8">
        <f>Table3[[#This Row],[VHM]]-Table3[[#This Row],[Rf]]/365</f>
        <v>-1.2648387699445022E-2</v>
      </c>
      <c r="F344" s="8">
        <f>Table3[[#This Row],[VNM]]-Table3[[#This Row],[Rf]]/365</f>
        <v>-1.3674190587474743E-2</v>
      </c>
      <c r="G344" s="8">
        <f>Table3[[#This Row],[FPT]]-Table3[[#This Row],[Rf]]/365</f>
        <v>-8.7582275163788203E-3</v>
      </c>
      <c r="H344" s="8">
        <f>Table3[[#This Row],[TCB]]-Table3[[#This Row],[Rf]]/365</f>
        <v>-2.6194979523650422E-2</v>
      </c>
      <c r="I344" s="8">
        <f>Table3[[#This Row],[BVH]]-Table3[[#This Row],[Rf]]/365</f>
        <v>-3.4755446257421639E-3</v>
      </c>
      <c r="J344" s="8">
        <f>Table3[[#This Row],[POW]]-Table3[[#This Row],[Rf]]/365</f>
        <v>-2.4256123729562495E-2</v>
      </c>
      <c r="K344" s="8">
        <f>Table3[[#This Row],[NVL]]-Table3[[#This Row],[Rf]]/365</f>
        <v>-1.4987948476794018E-2</v>
      </c>
      <c r="L344" s="8">
        <f>Table3[[#This Row],[VIC]]-Table3[[#This Row],[Rf]]/365</f>
        <v>-6.2575342465753418E-5</v>
      </c>
    </row>
    <row r="345" spans="1:12" x14ac:dyDescent="0.25">
      <c r="A345" s="1">
        <v>44188</v>
      </c>
      <c r="B345" s="8">
        <f>Table3[[#This Row],[Rm]]-Table3[[#This Row],[Rf]]/365</f>
        <v>-4.2626162341631493E-3</v>
      </c>
      <c r="C345" s="8">
        <f>Table3[[#This Row],[SSI]]-Table3[[#This Row],[Rf]]/365</f>
        <v>-2.709009552017759E-2</v>
      </c>
      <c r="D345" s="8">
        <f>Table3[[#This Row],[HPG]]-Table3[[#This Row],[Rf]]/365</f>
        <v>1.6455355903291599E-2</v>
      </c>
      <c r="E345" s="8">
        <f>Table3[[#This Row],[VHM]]-Table3[[#This Row],[Rf]]/365</f>
        <v>5.6906714378043731E-3</v>
      </c>
      <c r="F345" s="8">
        <f>Table3[[#This Row],[VNM]]-Table3[[#This Row],[Rf]]/365</f>
        <v>2.6666858289602249E-3</v>
      </c>
      <c r="G345" s="8">
        <f>Table3[[#This Row],[FPT]]-Table3[[#This Row],[Rf]]/365</f>
        <v>-1.0390090868365856E-2</v>
      </c>
      <c r="H345" s="8">
        <f>Table3[[#This Row],[TCB]]-Table3[[#This Row],[Rf]]/365</f>
        <v>-1.7186356164383562E-2</v>
      </c>
      <c r="I345" s="8">
        <f>Table3[[#This Row],[BVH]]-Table3[[#This Row],[Rf]]/365</f>
        <v>2.9813908659749113E-2</v>
      </c>
      <c r="J345" s="8">
        <f>Table3[[#This Row],[POW]]-Table3[[#This Row],[Rf]]/365</f>
        <v>1.6330374129800162E-2</v>
      </c>
      <c r="K345" s="8">
        <f>Table3[[#This Row],[NVL]]-Table3[[#This Row],[Rf]]/365</f>
        <v>4.4346826312870683E-3</v>
      </c>
      <c r="L345" s="8">
        <f>Table3[[#This Row],[VIC]]-Table3[[#This Row],[Rf]]/365</f>
        <v>-6.3068493150684934E-5</v>
      </c>
    </row>
    <row r="346" spans="1:12" x14ac:dyDescent="0.25">
      <c r="A346" s="1">
        <v>44187</v>
      </c>
      <c r="B346" s="8">
        <f>Table3[[#This Row],[Rm]]-Table3[[#This Row],[Rf]]/365</f>
        <v>2.1294302744440828E-3</v>
      </c>
      <c r="C346" s="8">
        <f>Table3[[#This Row],[SSI]]-Table3[[#This Row],[Rf]]/365</f>
        <v>3.3095991345716967E-2</v>
      </c>
      <c r="D346" s="8">
        <f>Table3[[#This Row],[HPG]]-Table3[[#This Row],[Rf]]/365</f>
        <v>2.068944786169901E-2</v>
      </c>
      <c r="E346" s="8">
        <f>Table3[[#This Row],[VHM]]-Table3[[#This Row],[Rf]]/365</f>
        <v>-2.3590331692433259E-3</v>
      </c>
      <c r="F346" s="8">
        <f>Table3[[#This Row],[VNM]]-Table3[[#This Row],[Rf]]/365</f>
        <v>-9.9727318277181305E-3</v>
      </c>
      <c r="G346" s="8">
        <f>Table3[[#This Row],[FPT]]-Table3[[#This Row],[Rf]]/365</f>
        <v>1.037196069088746E-2</v>
      </c>
      <c r="H346" s="8">
        <f>Table3[[#This Row],[TCB]]-Table3[[#This Row],[Rf]]/365</f>
        <v>-6.8655430062435933E-3</v>
      </c>
      <c r="I346" s="8">
        <f>Table3[[#This Row],[BVH]]-Table3[[#This Row],[Rf]]/365</f>
        <v>-3.5654488880358486E-3</v>
      </c>
      <c r="J346" s="8">
        <f>Table3[[#This Row],[POW]]-Table3[[#This Row],[Rf]]/365</f>
        <v>1.6603844748858478E-2</v>
      </c>
      <c r="K346" s="8">
        <f>Table3[[#This Row],[NVL]]-Table3[[#This Row],[Rf]]/365</f>
        <v>5.9703605859624817E-3</v>
      </c>
      <c r="L346" s="8">
        <f>Table3[[#This Row],[VIC]]-Table3[[#This Row],[Rf]]/365</f>
        <v>-6.6417692862292084E-3</v>
      </c>
    </row>
    <row r="347" spans="1:12" x14ac:dyDescent="0.25">
      <c r="A347" s="1">
        <v>44186</v>
      </c>
      <c r="B347" s="8">
        <f>Table3[[#This Row],[Rm]]-Table3[[#This Row],[Rf]]/365</f>
        <v>1.2695232902891386E-2</v>
      </c>
      <c r="C347" s="8">
        <f>Table3[[#This Row],[SSI]]-Table3[[#This Row],[Rf]]/365</f>
        <v>6.8965823349008318E-2</v>
      </c>
      <c r="D347" s="8">
        <f>Table3[[#This Row],[HPG]]-Table3[[#This Row],[Rf]]/365</f>
        <v>-1.359364184825039E-3</v>
      </c>
      <c r="E347" s="8">
        <f>Table3[[#This Row],[VHM]]-Table3[[#This Row],[Rf]]/365</f>
        <v>2.1037965568742063E-2</v>
      </c>
      <c r="F347" s="8">
        <f>Table3[[#This Row],[VNM]]-Table3[[#This Row],[Rf]]/365</f>
        <v>5.3707552114353168E-3</v>
      </c>
      <c r="G347" s="8">
        <f>Table3[[#This Row],[FPT]]-Table3[[#This Row],[Rf]]/365</f>
        <v>1.0480788068468951E-2</v>
      </c>
      <c r="H347" s="8">
        <f>Table3[[#This Row],[TCB]]-Table3[[#This Row],[Rf]]/365</f>
        <v>6.7852876712328767E-3</v>
      </c>
      <c r="I347" s="8">
        <f>Table3[[#This Row],[BVH]]-Table3[[#This Row],[Rf]]/365</f>
        <v>-6.4027397260273982E-5</v>
      </c>
      <c r="J347" s="8">
        <f>Table3[[#This Row],[POW]]-Table3[[#This Row],[Rf]]/365</f>
        <v>-6.4027397260273982E-5</v>
      </c>
      <c r="K347" s="8">
        <f>Table3[[#This Row],[NVL]]-Table3[[#This Row],[Rf]]/365</f>
        <v>4.481427148194243E-3</v>
      </c>
      <c r="L347" s="8">
        <f>Table3[[#This Row],[VIC]]-Table3[[#This Row],[Rf]]/365</f>
        <v>1.617283984247234E-2</v>
      </c>
    </row>
    <row r="348" spans="1:12" x14ac:dyDescent="0.25">
      <c r="A348" s="1">
        <v>44183</v>
      </c>
      <c r="B348" s="8">
        <f>Table3[[#This Row],[Rm]]-Table3[[#This Row],[Rf]]/365</f>
        <v>1.4853874529315995E-2</v>
      </c>
      <c r="C348" s="8">
        <f>Table3[[#This Row],[SSI]]-Table3[[#This Row],[Rf]]/365</f>
        <v>6.9796443824679325E-2</v>
      </c>
      <c r="D348" s="8">
        <f>Table3[[#This Row],[HPG]]-Table3[[#This Row],[Rf]]/365</f>
        <v>2.5168568102021099E-2</v>
      </c>
      <c r="E348" s="8">
        <f>Table3[[#This Row],[VHM]]-Table3[[#This Row],[Rf]]/365</f>
        <v>7.0199896492051271E-3</v>
      </c>
      <c r="F348" s="8">
        <f>Table3[[#This Row],[VNM]]-Table3[[#This Row],[Rf]]/365</f>
        <v>-6.3835616438356172E-5</v>
      </c>
      <c r="G348" s="8">
        <f>Table3[[#This Row],[FPT]]-Table3[[#This Row],[Rf]]/365</f>
        <v>7.0158104012609281E-3</v>
      </c>
      <c r="H348" s="8">
        <f>Table3[[#This Row],[TCB]]-Table3[[#This Row],[Rf]]/365</f>
        <v>2.991852769925829E-2</v>
      </c>
      <c r="I348" s="8">
        <f>Table3[[#This Row],[BVH]]-Table3[[#This Row],[Rf]]/365</f>
        <v>1.6905503484738391E-3</v>
      </c>
      <c r="J348" s="8">
        <f>Table3[[#This Row],[POW]]-Table3[[#This Row],[Rf]]/365</f>
        <v>1.2594392231662893E-2</v>
      </c>
      <c r="K348" s="8">
        <f>Table3[[#This Row],[NVL]]-Table3[[#This Row],[Rf]]/365</f>
        <v>-6.3835616438356172E-5</v>
      </c>
      <c r="L348" s="8">
        <f>Table3[[#This Row],[VIC]]-Table3[[#This Row],[Rf]]/365</f>
        <v>-6.3835616438356172E-5</v>
      </c>
    </row>
    <row r="349" spans="1:12" x14ac:dyDescent="0.25">
      <c r="A349" s="1">
        <v>44182</v>
      </c>
      <c r="B349" s="8">
        <f>Table3[[#This Row],[Rm]]-Table3[[#This Row],[Rf]]/365</f>
        <v>-1.432785075337397E-2</v>
      </c>
      <c r="C349" s="8">
        <f>Table3[[#This Row],[SSI]]-Table3[[#This Row],[Rf]]/365</f>
        <v>-6.3424657534246582E-5</v>
      </c>
      <c r="D349" s="8">
        <f>Table3[[#This Row],[HPG]]-Table3[[#This Row],[Rf]]/365</f>
        <v>-2.9702599915266158E-2</v>
      </c>
      <c r="E349" s="8">
        <f>Table3[[#This Row],[VHM]]-Table3[[#This Row],[Rf]]/365</f>
        <v>-1.7464816768903293E-2</v>
      </c>
      <c r="F349" s="8">
        <f>Table3[[#This Row],[VNM]]-Table3[[#This Row],[Rf]]/365</f>
        <v>-1.0816112829577271E-2</v>
      </c>
      <c r="G349" s="8">
        <f>Table3[[#This Row],[FPT]]-Table3[[#This Row],[Rf]]/365</f>
        <v>-1.0571305568217285E-2</v>
      </c>
      <c r="H349" s="8">
        <f>Table3[[#This Row],[TCB]]-Table3[[#This Row],[Rf]]/365</f>
        <v>1.4247845467689367E-2</v>
      </c>
      <c r="I349" s="8">
        <f>Table3[[#This Row],[BVH]]-Table3[[#This Row],[Rf]]/365</f>
        <v>-2.736717892374578E-2</v>
      </c>
      <c r="J349" s="8">
        <f>Table3[[#This Row],[POW]]-Table3[[#This Row],[Rf]]/365</f>
        <v>1.2757088162978557E-2</v>
      </c>
      <c r="K349" s="8">
        <f>Table3[[#This Row],[NVL]]-Table3[[#This Row],[Rf]]/365</f>
        <v>-1.6456867280484962E-2</v>
      </c>
      <c r="L349" s="8">
        <f>Table3[[#This Row],[VIC]]-Table3[[#This Row],[Rf]]/365</f>
        <v>-2.1558751760338057E-2</v>
      </c>
    </row>
    <row r="350" spans="1:12" x14ac:dyDescent="0.25">
      <c r="A350" s="1">
        <v>44181</v>
      </c>
      <c r="B350" s="8">
        <f>Table3[[#This Row],[Rm]]-Table3[[#This Row],[Rf]]/365</f>
        <v>1.1042545965578399E-2</v>
      </c>
      <c r="C350" s="8">
        <f>Table3[[#This Row],[SSI]]-Table3[[#This Row],[Rf]]/365</f>
        <v>-1.7710675261885401E-2</v>
      </c>
      <c r="D350" s="8">
        <f>Table3[[#This Row],[HPG]]-Table3[[#This Row],[Rf]]/365</f>
        <v>5.1177307119028952E-3</v>
      </c>
      <c r="E350" s="8">
        <f>Table3[[#This Row],[VHM]]-Table3[[#This Row],[Rf]]/365</f>
        <v>2.261964956992758E-3</v>
      </c>
      <c r="F350" s="8">
        <f>Table3[[#This Row],[VNM]]-Table3[[#This Row],[Rf]]/365</f>
        <v>3.5335058638022959E-3</v>
      </c>
      <c r="G350" s="8">
        <f>Table3[[#This Row],[FPT]]-Table3[[#This Row],[Rf]]/365</f>
        <v>6.9910572829842412E-3</v>
      </c>
      <c r="H350" s="8">
        <f>Table3[[#This Row],[TCB]]-Table3[[#This Row],[Rf]]/365</f>
        <v>6.8770035569292023E-2</v>
      </c>
      <c r="I350" s="8">
        <f>Table3[[#This Row],[BVH]]-Table3[[#This Row],[Rf]]/365</f>
        <v>6.8092357953208581E-3</v>
      </c>
      <c r="J350" s="8">
        <f>Table3[[#This Row],[POW]]-Table3[[#This Row],[Rf]]/365</f>
        <v>4.2282290552061149E-3</v>
      </c>
      <c r="K350" s="8">
        <f>Table3[[#This Row],[NVL]]-Table3[[#This Row],[Rf]]/365</f>
        <v>2.436386447767442E-2</v>
      </c>
      <c r="L350" s="8">
        <f>Table3[[#This Row],[VIC]]-Table3[[#This Row],[Rf]]/365</f>
        <v>-6.3616438356164392E-5</v>
      </c>
    </row>
    <row r="351" spans="1:12" x14ac:dyDescent="0.25">
      <c r="A351" s="1">
        <v>44180</v>
      </c>
      <c r="B351" s="8">
        <f>Table3[[#This Row],[Rm]]-Table3[[#This Row],[Rf]]/365</f>
        <v>-8.3516766758192831E-3</v>
      </c>
      <c r="C351" s="8">
        <f>Table3[[#This Row],[SSI]]-Table3[[#This Row],[Rf]]/365</f>
        <v>1.3853596884446774E-2</v>
      </c>
      <c r="D351" s="8">
        <f>Table3[[#This Row],[HPG]]-Table3[[#This Row],[Rf]]/365</f>
        <v>-1.662341366372927E-2</v>
      </c>
      <c r="E351" s="8">
        <f>Table3[[#This Row],[VHM]]-Table3[[#This Row],[Rf]]/365</f>
        <v>-1.1557156983152244E-2</v>
      </c>
      <c r="F351" s="8">
        <f>Table3[[#This Row],[VNM]]-Table3[[#This Row],[Rf]]/365</f>
        <v>-1.9463256843275115E-2</v>
      </c>
      <c r="G351" s="8">
        <f>Table3[[#This Row],[FPT]]-Table3[[#This Row],[Rf]]/365</f>
        <v>-8.8041628508479537E-3</v>
      </c>
      <c r="H351" s="8">
        <f>Table3[[#This Row],[TCB]]-Table3[[#This Row],[Rf]]/365</f>
        <v>-1.9713010561539265E-3</v>
      </c>
      <c r="I351" s="8">
        <f>Table3[[#This Row],[BVH]]-Table3[[#This Row],[Rf]]/365</f>
        <v>-6.8888426761419879E-3</v>
      </c>
      <c r="J351" s="8">
        <f>Table3[[#This Row],[POW]]-Table3[[#This Row],[Rf]]/365</f>
        <v>-2.1071307470933658E-2</v>
      </c>
      <c r="K351" s="8">
        <f>Table3[[#This Row],[NVL]]-Table3[[#This Row],[Rf]]/365</f>
        <v>1.7017841232025759E-2</v>
      </c>
      <c r="L351" s="8">
        <f>Table3[[#This Row],[VIC]]-Table3[[#This Row],[Rf]]/365</f>
        <v>-1.7510103374970127E-2</v>
      </c>
    </row>
    <row r="352" spans="1:12" x14ac:dyDescent="0.25">
      <c r="A352" s="1">
        <v>44179</v>
      </c>
      <c r="B352" s="8">
        <f>Table3[[#This Row],[Rm]]-Table3[[#This Row],[Rf]]/365</f>
        <v>1.726908485565062E-2</v>
      </c>
      <c r="C352" s="8">
        <f>Table3[[#This Row],[SSI]]-Table3[[#This Row],[Rf]]/365</f>
        <v>6.7876278044382427E-2</v>
      </c>
      <c r="D352" s="8">
        <f>Table3[[#This Row],[HPG]]-Table3[[#This Row],[Rf]]/365</f>
        <v>1.1533664171727267E-2</v>
      </c>
      <c r="E352" s="8">
        <f>Table3[[#This Row],[VHM]]-Table3[[#This Row],[Rf]]/365</f>
        <v>2.3465137792103109E-2</v>
      </c>
      <c r="F352" s="8">
        <f>Table3[[#This Row],[VNM]]-Table3[[#This Row],[Rf]]/365</f>
        <v>7.0405217645196465E-3</v>
      </c>
      <c r="G352" s="8">
        <f>Table3[[#This Row],[FPT]]-Table3[[#This Row],[Rf]]/365</f>
        <v>3.4444979572219804E-3</v>
      </c>
      <c r="H352" s="8">
        <f>Table3[[#This Row],[TCB]]-Table3[[#This Row],[Rf]]/365</f>
        <v>2.1378221154102914E-2</v>
      </c>
      <c r="I352" s="8">
        <f>Table3[[#This Row],[BVH]]-Table3[[#This Row],[Rf]]/365</f>
        <v>1.9066160810005926E-2</v>
      </c>
      <c r="J352" s="8">
        <f>Table3[[#This Row],[POW]]-Table3[[#This Row],[Rf]]/365</f>
        <v>2.13949534952085E-2</v>
      </c>
      <c r="K352" s="8">
        <f>Table3[[#This Row],[NVL]]-Table3[[#This Row],[Rf]]/365</f>
        <v>7.7604521619824996E-3</v>
      </c>
      <c r="L352" s="8">
        <f>Table3[[#This Row],[VIC]]-Table3[[#This Row],[Rf]]/365</f>
        <v>1.959864737571183E-2</v>
      </c>
    </row>
    <row r="353" spans="1:12" x14ac:dyDescent="0.25">
      <c r="A353" s="1">
        <v>44176</v>
      </c>
      <c r="B353" s="8">
        <f>Table3[[#This Row],[Rm]]-Table3[[#This Row],[Rf]]/365</f>
        <v>1.4533793654309625E-2</v>
      </c>
      <c r="C353" s="8">
        <f>Table3[[#This Row],[SSI]]-Table3[[#This Row],[Rf]]/365</f>
        <v>3.2829777937995623E-2</v>
      </c>
      <c r="D353" s="8">
        <f>Table3[[#This Row],[HPG]]-Table3[[#This Row],[Rf]]/365</f>
        <v>3.1849934712911504E-2</v>
      </c>
      <c r="E353" s="8">
        <f>Table3[[#This Row],[VHM]]-Table3[[#This Row],[Rf]]/365</f>
        <v>1.6681452579144159E-2</v>
      </c>
      <c r="F353" s="8">
        <f>Table3[[#This Row],[VNM]]-Table3[[#This Row],[Rf]]/365</f>
        <v>5.292183953033343E-3</v>
      </c>
      <c r="G353" s="8">
        <f>Table3[[#This Row],[FPT]]-Table3[[#This Row],[Rf]]/365</f>
        <v>8.7845986180143266E-3</v>
      </c>
      <c r="H353" s="8">
        <f>Table3[[#This Row],[TCB]]-Table3[[#This Row],[Rf]]/365</f>
        <v>1.376903319075207E-2</v>
      </c>
      <c r="I353" s="8">
        <f>Table3[[#This Row],[BVH]]-Table3[[#This Row],[Rf]]/365</f>
        <v>1.4044388538571151E-2</v>
      </c>
      <c r="J353" s="8">
        <f>Table3[[#This Row],[POW]]-Table3[[#This Row],[Rf]]/365</f>
        <v>3.0908492423324056E-2</v>
      </c>
      <c r="K353" s="8">
        <f>Table3[[#This Row],[NVL]]-Table3[[#This Row],[Rf]]/365</f>
        <v>-6.4958904109589031E-5</v>
      </c>
      <c r="L353" s="8">
        <f>Table3[[#This Row],[VIC]]-Table3[[#This Row],[Rf]]/365</f>
        <v>1.804752917977983E-2</v>
      </c>
    </row>
    <row r="354" spans="1:12" x14ac:dyDescent="0.25">
      <c r="A354" s="1">
        <v>44175</v>
      </c>
      <c r="B354" s="8">
        <f>Table3[[#This Row],[Rm]]-Table3[[#This Row],[Rf]]/365</f>
        <v>-7.9745457526442624E-3</v>
      </c>
      <c r="C354" s="8">
        <f>Table3[[#This Row],[SSI]]-Table3[[#This Row],[Rf]]/365</f>
        <v>4.341204151831402E-3</v>
      </c>
      <c r="D354" s="8">
        <f>Table3[[#This Row],[HPG]]-Table3[[#This Row],[Rf]]/365</f>
        <v>-2.344070556840416E-2</v>
      </c>
      <c r="E354" s="8">
        <f>Table3[[#This Row],[VHM]]-Table3[[#This Row],[Rf]]/365</f>
        <v>-1.6534670427075095E-2</v>
      </c>
      <c r="F354" s="8">
        <f>Table3[[#This Row],[VNM]]-Table3[[#This Row],[Rf]]/365</f>
        <v>2.0902189458173619E-2</v>
      </c>
      <c r="G354" s="8">
        <f>Table3[[#This Row],[FPT]]-Table3[[#This Row],[Rf]]/365</f>
        <v>-1.7455386539606953E-2</v>
      </c>
      <c r="H354" s="8">
        <f>Table3[[#This Row],[TCB]]-Table3[[#This Row],[Rf]]/365</f>
        <v>-1.7539810347120627E-2</v>
      </c>
      <c r="I354" s="8">
        <f>Table3[[#This Row],[BVH]]-Table3[[#This Row],[Rf]]/365</f>
        <v>-2.0789470792816976E-2</v>
      </c>
      <c r="J354" s="8">
        <f>Table3[[#This Row],[POW]]-Table3[[#This Row],[Rf]]/365</f>
        <v>-8.8360120163423223E-3</v>
      </c>
      <c r="K354" s="8">
        <f>Table3[[#This Row],[NVL]]-Table3[[#This Row],[Rf]]/365</f>
        <v>1.7451841375098261E-2</v>
      </c>
      <c r="L354" s="8">
        <f>Table3[[#This Row],[VIC]]-Table3[[#This Row],[Rf]]/365</f>
        <v>-1.0441440682346868E-2</v>
      </c>
    </row>
    <row r="355" spans="1:12" x14ac:dyDescent="0.25">
      <c r="A355" s="1">
        <v>44174</v>
      </c>
      <c r="B355" s="8">
        <f>Table3[[#This Row],[Rm]]-Table3[[#This Row],[Rf]]/365</f>
        <v>9.5238795069952989E-3</v>
      </c>
      <c r="C355" s="8">
        <f>Table3[[#This Row],[SSI]]-Table3[[#This Row],[Rf]]/365</f>
        <v>3.6464146118721535E-2</v>
      </c>
      <c r="D355" s="8">
        <f>Table3[[#This Row],[HPG]]-Table3[[#This Row],[Rf]]/365</f>
        <v>2.5386324200914489E-3</v>
      </c>
      <c r="E355" s="8">
        <f>Table3[[#This Row],[VHM]]-Table3[[#This Row],[Rf]]/365</f>
        <v>7.0434704927612992E-3</v>
      </c>
      <c r="F355" s="8">
        <f>Table3[[#This Row],[VNM]]-Table3[[#This Row],[Rf]]/365</f>
        <v>4.5132203321793006E-3</v>
      </c>
      <c r="G355" s="8">
        <f>Table3[[#This Row],[FPT]]-Table3[[#This Row],[Rf]]/365</f>
        <v>2.3066138351289487E-2</v>
      </c>
      <c r="H355" s="8">
        <f>Table3[[#This Row],[TCB]]-Table3[[#This Row],[Rf]]/365</f>
        <v>2.9934465753424656E-2</v>
      </c>
      <c r="I355" s="8">
        <f>Table3[[#This Row],[BVH]]-Table3[[#This Row],[Rf]]/365</f>
        <v>5.1427990867578656E-3</v>
      </c>
      <c r="J355" s="8">
        <f>Table3[[#This Row],[POW]]-Table3[[#This Row],[Rf]]/365</f>
        <v>4.3397520970370413E-3</v>
      </c>
      <c r="K355" s="8">
        <f>Table3[[#This Row],[NVL]]-Table3[[#This Row],[Rf]]/365</f>
        <v>3.6238096116460949E-2</v>
      </c>
      <c r="L355" s="8">
        <f>Table3[[#This Row],[VIC]]-Table3[[#This Row],[Rf]]/365</f>
        <v>9.4582752772342897E-3</v>
      </c>
    </row>
    <row r="356" spans="1:12" x14ac:dyDescent="0.25">
      <c r="A356" s="1">
        <v>44173</v>
      </c>
      <c r="B356" s="8">
        <f>Table3[[#This Row],[Rm]]-Table3[[#This Row],[Rf]]/365</f>
        <v>-7.6438516561170081E-4</v>
      </c>
      <c r="C356" s="8">
        <f>Table3[[#This Row],[SSI]]-Table3[[#This Row],[Rf]]/365</f>
        <v>6.562808819118103E-2</v>
      </c>
      <c r="D356" s="8">
        <f>Table3[[#This Row],[HPG]]-Table3[[#This Row],[Rf]]/365</f>
        <v>5.1702596284874044E-3</v>
      </c>
      <c r="E356" s="8">
        <f>Table3[[#This Row],[VHM]]-Table3[[#This Row],[Rf]]/365</f>
        <v>-3.6072550985752224E-3</v>
      </c>
      <c r="F356" s="8">
        <f>Table3[[#This Row],[VNM]]-Table3[[#This Row],[Rf]]/365</f>
        <v>-7.3380697384807991E-3</v>
      </c>
      <c r="G356" s="8">
        <f>Table3[[#This Row],[FPT]]-Table3[[#This Row],[Rf]]/365</f>
        <v>8.9113182164728098E-3</v>
      </c>
      <c r="H356" s="8">
        <f>Table3[[#This Row],[TCB]]-Table3[[#This Row],[Rf]]/365</f>
        <v>-2.0613504497853604E-3</v>
      </c>
      <c r="I356" s="8">
        <f>Table3[[#This Row],[BVH]]-Table3[[#This Row],[Rf]]/365</f>
        <v>2.8506086105675208E-2</v>
      </c>
      <c r="J356" s="8">
        <f>Table3[[#This Row],[POW]]-Table3[[#This Row],[Rf]]/365</f>
        <v>-8.7989669199019932E-3</v>
      </c>
      <c r="K356" s="8">
        <f>Table3[[#This Row],[NVL]]-Table3[[#This Row],[Rf]]/365</f>
        <v>1.5875500962300359E-3</v>
      </c>
      <c r="L356" s="8">
        <f>Table3[[#This Row],[VIC]]-Table3[[#This Row],[Rf]]/365</f>
        <v>-7.6267791387212821E-3</v>
      </c>
    </row>
    <row r="357" spans="1:12" x14ac:dyDescent="0.25">
      <c r="A357" s="1">
        <v>44172</v>
      </c>
      <c r="B357" s="8">
        <f>Table3[[#This Row],[Rm]]-Table3[[#This Row],[Rf]]/365</f>
        <v>8.2467033346533755E-3</v>
      </c>
      <c r="C357" s="8">
        <f>Table3[[#This Row],[SSI]]-Table3[[#This Row],[Rf]]/365</f>
        <v>2.4872970928842057E-2</v>
      </c>
      <c r="D357" s="8">
        <f>Table3[[#This Row],[HPG]]-Table3[[#This Row],[Rf]]/365</f>
        <v>3.3764814391903111E-2</v>
      </c>
      <c r="E357" s="8">
        <f>Table3[[#This Row],[VHM]]-Table3[[#This Row],[Rf]]/365</f>
        <v>-2.4203975345692499E-3</v>
      </c>
      <c r="F357" s="8">
        <f>Table3[[#This Row],[VNM]]-Table3[[#This Row],[Rf]]/365</f>
        <v>9.1096269950987838E-3</v>
      </c>
      <c r="G357" s="8">
        <f>Table3[[#This Row],[FPT]]-Table3[[#This Row],[Rf]]/365</f>
        <v>-6.4684931506849323E-5</v>
      </c>
      <c r="H357" s="8">
        <f>Table3[[#This Row],[TCB]]-Table3[[#This Row],[Rf]]/365</f>
        <v>1.0015960229783473E-2</v>
      </c>
      <c r="I357" s="8">
        <f>Table3[[#This Row],[BVH]]-Table3[[#This Row],[Rf]]/365</f>
        <v>1.0765639978240449E-2</v>
      </c>
      <c r="J357" s="8">
        <f>Table3[[#This Row],[POW]]-Table3[[#This Row],[Rf]]/365</f>
        <v>-8.7226935895154435E-3</v>
      </c>
      <c r="K357" s="8">
        <f>Table3[[#This Row],[NVL]]-Table3[[#This Row],[Rf]]/365</f>
        <v>1.590944207565988E-3</v>
      </c>
      <c r="L357" s="8">
        <f>Table3[[#This Row],[VIC]]-Table3[[#This Row],[Rf]]/365</f>
        <v>-6.4684931506849323E-5</v>
      </c>
    </row>
    <row r="358" spans="1:12" x14ac:dyDescent="0.25">
      <c r="A358" s="1">
        <v>44169</v>
      </c>
      <c r="B358" s="8">
        <f>Table3[[#This Row],[Rm]]-Table3[[#This Row],[Rf]]/365</f>
        <v>1.592009601667853E-3</v>
      </c>
      <c r="C358" s="8">
        <f>Table3[[#This Row],[SSI]]-Table3[[#This Row],[Rf]]/365</f>
        <v>-7.4909206564490885E-3</v>
      </c>
      <c r="D358" s="8">
        <f>Table3[[#This Row],[HPG]]-Table3[[#This Row],[Rf]]/365</f>
        <v>2.6485261240497345E-3</v>
      </c>
      <c r="E358" s="8">
        <f>Table3[[#This Row],[VHM]]-Table3[[#This Row],[Rf]]/365</f>
        <v>-6.5178082191780812E-5</v>
      </c>
      <c r="F358" s="8">
        <f>Table3[[#This Row],[VNM]]-Table3[[#This Row],[Rf]]/365</f>
        <v>-4.6313881278539455E-3</v>
      </c>
      <c r="G358" s="8">
        <f>Table3[[#This Row],[FPT]]-Table3[[#This Row],[Rf]]/365</f>
        <v>1.7333830688872067E-3</v>
      </c>
      <c r="H358" s="8">
        <f>Table3[[#This Row],[TCB]]-Table3[[#This Row],[Rf]]/365</f>
        <v>-8.0651780821917804E-3</v>
      </c>
      <c r="I358" s="8">
        <f>Table3[[#This Row],[BVH]]-Table3[[#This Row],[Rf]]/365</f>
        <v>-1.7795674536092543E-2</v>
      </c>
      <c r="J358" s="8">
        <f>Table3[[#This Row],[POW]]-Table3[[#This Row],[Rf]]/365</f>
        <v>1.3092716654650309E-2</v>
      </c>
      <c r="K358" s="8">
        <f>Table3[[#This Row],[NVL]]-Table3[[#This Row],[Rf]]/365</f>
        <v>-6.5178082191780812E-5</v>
      </c>
      <c r="L358" s="8">
        <f>Table3[[#This Row],[VIC]]-Table3[[#This Row],[Rf]]/365</f>
        <v>-6.5178082191780812E-5</v>
      </c>
    </row>
    <row r="359" spans="1:12" x14ac:dyDescent="0.25">
      <c r="A359" s="1">
        <v>44168</v>
      </c>
      <c r="B359" s="8">
        <f>Table3[[#This Row],[Rm]]-Table3[[#This Row],[Rf]]/365</f>
        <v>5.3370452360552104E-3</v>
      </c>
      <c r="C359" s="8">
        <f>Table3[[#This Row],[SSI]]-Table3[[#This Row],[Rf]]/365</f>
        <v>2.5315121618802502E-2</v>
      </c>
      <c r="D359" s="8">
        <f>Table3[[#This Row],[HPG]]-Table3[[#This Row],[Rf]]/365</f>
        <v>4.3843759400830531E-2</v>
      </c>
      <c r="E359" s="8">
        <f>Table3[[#This Row],[VHM]]-Table3[[#This Row],[Rf]]/365</f>
        <v>-3.5867158016593442E-3</v>
      </c>
      <c r="F359" s="8">
        <f>Table3[[#This Row],[VNM]]-Table3[[#This Row],[Rf]]/365</f>
        <v>4.5215669222069266E-3</v>
      </c>
      <c r="G359" s="8">
        <f>Table3[[#This Row],[FPT]]-Table3[[#This Row],[Rf]]/365</f>
        <v>-6.5589041095890415E-5</v>
      </c>
      <c r="H359" s="8">
        <f>Table3[[#This Row],[TCB]]-Table3[[#This Row],[Rf]]/365</f>
        <v>-4.0496527861158104E-3</v>
      </c>
      <c r="I359" s="8">
        <f>Table3[[#This Row],[BVH]]-Table3[[#This Row],[Rf]]/365</f>
        <v>1.0687099130947127E-2</v>
      </c>
      <c r="J359" s="8">
        <f>Table3[[#This Row],[POW]]-Table3[[#This Row],[Rf]]/365</f>
        <v>5.5489966514459775E-2</v>
      </c>
      <c r="K359" s="8">
        <f>Table3[[#This Row],[NVL]]-Table3[[#This Row],[Rf]]/365</f>
        <v>-1.718481603079351E-3</v>
      </c>
      <c r="L359" s="8">
        <f>Table3[[#This Row],[VIC]]-Table3[[#This Row],[Rf]]/365</f>
        <v>7.5534585779517219E-3</v>
      </c>
    </row>
    <row r="360" spans="1:12" x14ac:dyDescent="0.25">
      <c r="A360" s="1">
        <v>44167</v>
      </c>
      <c r="B360" s="8">
        <f>Table3[[#This Row],[Rm]]-Table3[[#This Row],[Rf]]/365</f>
        <v>5.335782149321862E-3</v>
      </c>
      <c r="C360" s="8">
        <f>Table3[[#This Row],[SSI]]-Table3[[#This Row],[Rf]]/365</f>
        <v>1.5397616155910074E-2</v>
      </c>
      <c r="D360" s="8">
        <f>Table3[[#This Row],[HPG]]-Table3[[#This Row],[Rf]]/365</f>
        <v>-8.4932676619978321E-3</v>
      </c>
      <c r="E360" s="8">
        <f>Table3[[#This Row],[VHM]]-Table3[[#This Row],[Rf]]/365</f>
        <v>2.2742822279596748E-2</v>
      </c>
      <c r="F360" s="8">
        <f>Table3[[#This Row],[VNM]]-Table3[[#This Row],[Rf]]/365</f>
        <v>-6.4473405676753184E-3</v>
      </c>
      <c r="G360" s="8">
        <f>Table3[[#This Row],[FPT]]-Table3[[#This Row],[Rf]]/365</f>
        <v>7.1800754417312073E-3</v>
      </c>
      <c r="H360" s="8">
        <f>Table3[[#This Row],[TCB]]-Table3[[#This Row],[Rf]]/365</f>
        <v>2.4423494548504333E-2</v>
      </c>
      <c r="I360" s="8">
        <f>Table3[[#This Row],[BVH]]-Table3[[#This Row],[Rf]]/365</f>
        <v>1.0803263847528298E-2</v>
      </c>
      <c r="J360" s="8">
        <f>Table3[[#This Row],[POW]]-Table3[[#This Row],[Rf]]/365</f>
        <v>6.9240629323206127E-2</v>
      </c>
      <c r="K360" s="8">
        <f>Table3[[#This Row],[NVL]]-Table3[[#This Row],[Rf]]/365</f>
        <v>-1.7164663863646534E-3</v>
      </c>
      <c r="L360" s="8">
        <f>Table3[[#This Row],[VIC]]-Table3[[#This Row],[Rf]]/365</f>
        <v>-6.6301369863013698E-5</v>
      </c>
    </row>
    <row r="361" spans="1:12" x14ac:dyDescent="0.25">
      <c r="A361" s="1">
        <v>44166</v>
      </c>
      <c r="B361" s="8">
        <f>Table3[[#This Row],[Rm]]-Table3[[#This Row],[Rf]]/365</f>
        <v>5.7059201877395337E-3</v>
      </c>
      <c r="C361" s="8">
        <f>Table3[[#This Row],[SSI]]-Table3[[#This Row],[Rf]]/365</f>
        <v>7.7259064223450767E-3</v>
      </c>
      <c r="D361" s="8">
        <f>Table3[[#This Row],[HPG]]-Table3[[#This Row],[Rf]]/365</f>
        <v>2.7506000385876862E-3</v>
      </c>
      <c r="E361" s="8">
        <f>Table3[[#This Row],[VHM]]-Table3[[#This Row],[Rf]]/365</f>
        <v>8.4082749013235664E-3</v>
      </c>
      <c r="F361" s="8">
        <f>Table3[[#This Row],[VNM]]-Table3[[#This Row],[Rf]]/365</f>
        <v>1.3796914896310651E-2</v>
      </c>
      <c r="G361" s="8">
        <f>Table3[[#This Row],[FPT]]-Table3[[#This Row],[Rf]]/365</f>
        <v>-3.6764096731121201E-3</v>
      </c>
      <c r="H361" s="8">
        <f>Table3[[#This Row],[TCB]]-Table3[[#This Row],[Rf]]/365</f>
        <v>1.653120900358097E-2</v>
      </c>
      <c r="I361" s="8">
        <f>Table3[[#This Row],[BVH]]-Table3[[#This Row],[Rf]]/365</f>
        <v>3.5700622665007144E-3</v>
      </c>
      <c r="J361" s="8">
        <f>Table3[[#This Row],[POW]]-Table3[[#This Row],[Rf]]/365</f>
        <v>-6.6301369863013698E-5</v>
      </c>
      <c r="K361" s="8">
        <f>Table3[[#This Row],[NVL]]-Table3[[#This Row],[Rf]]/365</f>
        <v>-6.6301369863013698E-5</v>
      </c>
      <c r="L361" s="8">
        <f>Table3[[#This Row],[VIC]]-Table3[[#This Row],[Rf]]/365</f>
        <v>1.052080161377511E-2</v>
      </c>
    </row>
    <row r="362" spans="1:12" x14ac:dyDescent="0.25">
      <c r="A362" s="1">
        <v>44165</v>
      </c>
      <c r="B362" s="8">
        <f>Table3[[#This Row],[Rm]]-Table3[[#This Row],[Rf]]/365</f>
        <v>-7.1340961841215517E-3</v>
      </c>
      <c r="C362" s="8">
        <f>Table3[[#This Row],[SSI]]-Table3[[#This Row],[Rf]]/365</f>
        <v>-5.2342874234540485E-3</v>
      </c>
      <c r="D362" s="8">
        <f>Table3[[#This Row],[HPG]]-Table3[[#This Row],[Rf]]/365</f>
        <v>-2.0755983939537183E-2</v>
      </c>
      <c r="E362" s="8">
        <f>Table3[[#This Row],[VHM]]-Table3[[#This Row],[Rf]]/365</f>
        <v>-4.8856058755570855E-3</v>
      </c>
      <c r="F362" s="8">
        <f>Table3[[#This Row],[VNM]]-Table3[[#This Row],[Rf]]/365</f>
        <v>-1.4638277765301721E-2</v>
      </c>
      <c r="G362" s="8">
        <f>Table3[[#This Row],[FPT]]-Table3[[#This Row],[Rf]]/365</f>
        <v>-1.430120421196303E-2</v>
      </c>
      <c r="H362" s="8">
        <f>Table3[[#This Row],[TCB]]-Table3[[#This Row],[Rf]]/365</f>
        <v>1.68113083636784E-2</v>
      </c>
      <c r="I362" s="8">
        <f>Table3[[#This Row],[BVH]]-Table3[[#This Row],[Rf]]/365</f>
        <v>-1.4403246329847397E-2</v>
      </c>
      <c r="J362" s="8">
        <f>Table3[[#This Row],[POW]]-Table3[[#This Row],[Rf]]/365</f>
        <v>-1.4700475108586682E-2</v>
      </c>
      <c r="K362" s="8">
        <f>Table3[[#This Row],[NVL]]-Table3[[#This Row],[Rf]]/365</f>
        <v>-4.9924371415077072E-3</v>
      </c>
      <c r="L362" s="8">
        <f>Table3[[#This Row],[VIC]]-Table3[[#This Row],[Rf]]/365</f>
        <v>-1.242374321579246E-2</v>
      </c>
    </row>
    <row r="363" spans="1:12" x14ac:dyDescent="0.25">
      <c r="A363" s="1">
        <v>44162</v>
      </c>
      <c r="B363" s="8">
        <f>Table3[[#This Row],[Rm]]-Table3[[#This Row],[Rf]]/365</f>
        <v>4.1580931433860399E-3</v>
      </c>
      <c r="C363" s="8">
        <f>Table3[[#This Row],[SSI]]-Table3[[#This Row],[Rf]]/365</f>
        <v>1.0377179298257901E-2</v>
      </c>
      <c r="D363" s="8">
        <f>Table3[[#This Row],[HPG]]-Table3[[#This Row],[Rf]]/365</f>
        <v>3.2696847832026005E-2</v>
      </c>
      <c r="E363" s="8">
        <f>Table3[[#This Row],[VHM]]-Table3[[#This Row],[Rf]]/365</f>
        <v>3.5608845969091881E-3</v>
      </c>
      <c r="F363" s="8">
        <f>Table3[[#This Row],[VNM]]-Table3[[#This Row],[Rf]]/365</f>
        <v>-9.766030388771987E-4</v>
      </c>
      <c r="G363" s="8">
        <f>Table3[[#This Row],[FPT]]-Table3[[#This Row],[Rf]]/365</f>
        <v>8.9099757507193848E-3</v>
      </c>
      <c r="H363" s="8">
        <f>Table3[[#This Row],[TCB]]-Table3[[#This Row],[Rf]]/365</f>
        <v>4.1706032040863712E-3</v>
      </c>
      <c r="I363" s="8">
        <f>Table3[[#This Row],[BVH]]-Table3[[#This Row],[Rf]]/365</f>
        <v>2.1911337046515142E-2</v>
      </c>
      <c r="J363" s="8">
        <f>Table3[[#This Row],[POW]]-Table3[[#This Row],[Rf]]/365</f>
        <v>3.7382707781043835E-2</v>
      </c>
      <c r="K363" s="8">
        <f>Table3[[#This Row],[NVL]]-Table3[[#This Row],[Rf]]/365</f>
        <v>-1.7060291938017066E-3</v>
      </c>
      <c r="L363" s="8">
        <f>Table3[[#This Row],[VIC]]-Table3[[#This Row],[Rf]]/365</f>
        <v>-8.549248550734044E-3</v>
      </c>
    </row>
    <row r="364" spans="1:12" x14ac:dyDescent="0.25">
      <c r="A364" s="1">
        <v>44161</v>
      </c>
      <c r="B364" s="8">
        <f>Table3[[#This Row],[Rm]]-Table3[[#This Row],[Rf]]/365</f>
        <v>5.9651563422572201E-3</v>
      </c>
      <c r="C364" s="8">
        <f>Table3[[#This Row],[SSI]]-Table3[[#This Row],[Rf]]/365</f>
        <v>-2.6693721461184456E-3</v>
      </c>
      <c r="D364" s="8">
        <f>Table3[[#This Row],[HPG]]-Table3[[#This Row],[Rf]]/365</f>
        <v>-1.4110149299676753E-2</v>
      </c>
      <c r="E364" s="8">
        <f>Table3[[#This Row],[VHM]]-Table3[[#This Row],[Rf]]/365</f>
        <v>-9.6460438028053586E-3</v>
      </c>
      <c r="F364" s="8">
        <f>Table3[[#This Row],[VNM]]-Table3[[#This Row],[Rf]]/365</f>
        <v>-5.4950697328456592E-3</v>
      </c>
      <c r="G364" s="8">
        <f>Table3[[#This Row],[FPT]]-Table3[[#This Row],[Rf]]/365</f>
        <v>8.9927655350405672E-3</v>
      </c>
      <c r="H364" s="8">
        <f>Table3[[#This Row],[TCB]]-Table3[[#This Row],[Rf]]/365</f>
        <v>-6.5205479452054796E-5</v>
      </c>
      <c r="I364" s="8">
        <f>Table3[[#This Row],[BVH]]-Table3[[#This Row],[Rf]]/365</f>
        <v>-1.0934770696843366E-2</v>
      </c>
      <c r="J364" s="8">
        <f>Table3[[#This Row],[POW]]-Table3[[#This Row],[Rf]]/365</f>
        <v>1.9631920864709262E-3</v>
      </c>
      <c r="K364" s="8">
        <f>Table3[[#This Row],[NVL]]-Table3[[#This Row],[Rf]]/365</f>
        <v>-6.5798634599080405E-3</v>
      </c>
      <c r="L364" s="8">
        <f>Table3[[#This Row],[VIC]]-Table3[[#This Row],[Rf]]/365</f>
        <v>4.6696430053964058E-3</v>
      </c>
    </row>
    <row r="365" spans="1:12" x14ac:dyDescent="0.25">
      <c r="A365" s="1">
        <v>44160</v>
      </c>
      <c r="B365" s="8">
        <f>Table3[[#This Row],[Rm]]-Table3[[#This Row],[Rf]]/365</f>
        <v>4.1294972964823536E-3</v>
      </c>
      <c r="C365" s="8">
        <f>Table3[[#This Row],[SSI]]-Table3[[#This Row],[Rf]]/365</f>
        <v>1.3124310767340039E-2</v>
      </c>
      <c r="D365" s="8">
        <f>Table3[[#This Row],[HPG]]-Table3[[#This Row],[Rf]]/365</f>
        <v>-5.0734968036529736E-2</v>
      </c>
      <c r="E365" s="8">
        <f>Table3[[#This Row],[VHM]]-Table3[[#This Row],[Rf]]/365</f>
        <v>-3.6482536371661911E-3</v>
      </c>
      <c r="F365" s="8">
        <f>Table3[[#This Row],[VNM]]-Table3[[#This Row],[Rf]]/365</f>
        <v>8.1433774622537512E-3</v>
      </c>
      <c r="G365" s="8">
        <f>Table3[[#This Row],[FPT]]-Table3[[#This Row],[Rf]]/365</f>
        <v>-7.2625459741795777E-3</v>
      </c>
      <c r="H365" s="8">
        <f>Table3[[#This Row],[TCB]]-Table3[[#This Row],[Rf]]/365</f>
        <v>-2.1824662747255931E-3</v>
      </c>
      <c r="I365" s="8">
        <f>Table3[[#This Row],[BVH]]-Table3[[#This Row],[Rf]]/365</f>
        <v>-1.082098954190603E-2</v>
      </c>
      <c r="J365" s="8">
        <f>Table3[[#This Row],[POW]]-Table3[[#This Row],[Rf]]/365</f>
        <v>-4.1087054102671734E-3</v>
      </c>
      <c r="K365" s="8">
        <f>Table3[[#This Row],[NVL]]-Table3[[#This Row],[Rf]]/365</f>
        <v>-1.6943176300258176E-3</v>
      </c>
      <c r="L365" s="8">
        <f>Table3[[#This Row],[VIC]]-Table3[[#This Row],[Rf]]/365</f>
        <v>1.5316314014752357E-2</v>
      </c>
    </row>
    <row r="366" spans="1:12" x14ac:dyDescent="0.25">
      <c r="A366" s="1">
        <v>44159</v>
      </c>
      <c r="B366" s="8">
        <f>Table3[[#This Row],[Rm]]-Table3[[#This Row],[Rf]]/365</f>
        <v>1.5102982944606154E-3</v>
      </c>
      <c r="C366" s="8">
        <f>Table3[[#This Row],[SSI]]-Table3[[#This Row],[Rf]]/365</f>
        <v>1.3300107244890365E-2</v>
      </c>
      <c r="D366" s="8">
        <f>Table3[[#This Row],[HPG]]-Table3[[#This Row],[Rf]]/365</f>
        <v>-6.8876712328767121E-5</v>
      </c>
      <c r="E366" s="8">
        <f>Table3[[#This Row],[VHM]]-Table3[[#This Row],[Rf]]/365</f>
        <v>3.9633356538291621E-2</v>
      </c>
      <c r="F366" s="8">
        <f>Table3[[#This Row],[VNM]]-Table3[[#This Row],[Rf]]/365</f>
        <v>-9.1104680324010905E-3</v>
      </c>
      <c r="G366" s="8">
        <f>Table3[[#This Row],[FPT]]-Table3[[#This Row],[Rf]]/365</f>
        <v>-5.4356030092876356E-3</v>
      </c>
      <c r="H366" s="8">
        <f>Table3[[#This Row],[TCB]]-Table3[[#This Row],[Rf]]/365</f>
        <v>2.0497673554678432E-3</v>
      </c>
      <c r="I366" s="8">
        <f>Table3[[#This Row],[BVH]]-Table3[[#This Row],[Rf]]/365</f>
        <v>-1.7674510515145594E-2</v>
      </c>
      <c r="J366" s="8">
        <f>Table3[[#This Row],[POW]]-Table3[[#This Row],[Rf]]/365</f>
        <v>-5.0940023404695252E-3</v>
      </c>
      <c r="K366" s="8">
        <f>Table3[[#This Row],[NVL]]-Table3[[#This Row],[Rf]]/365</f>
        <v>-3.3103677982282602E-3</v>
      </c>
      <c r="L366" s="8">
        <f>Table3[[#This Row],[VIC]]-Table3[[#This Row],[Rf]]/365</f>
        <v>1.8579055612742744E-3</v>
      </c>
    </row>
    <row r="367" spans="1:12" x14ac:dyDescent="0.25">
      <c r="A367" s="1">
        <v>44158</v>
      </c>
      <c r="B367" s="8">
        <f>Table3[[#This Row],[Rm]]-Table3[[#This Row],[Rf]]/365</f>
        <v>4.1630081638301371E-3</v>
      </c>
      <c r="C367" s="8">
        <f>Table3[[#This Row],[SSI]]-Table3[[#This Row],[Rf]]/365</f>
        <v>2.7403212404034535E-2</v>
      </c>
      <c r="D367" s="8">
        <f>Table3[[#This Row],[HPG]]-Table3[[#This Row],[Rf]]/365</f>
        <v>5.035085299873366E-2</v>
      </c>
      <c r="E367" s="8">
        <f>Table3[[#This Row],[VHM]]-Table3[[#This Row],[Rf]]/365</f>
        <v>2.6682277288194573E-2</v>
      </c>
      <c r="F367" s="8">
        <f>Table3[[#This Row],[VNM]]-Table3[[#This Row],[Rf]]/365</f>
        <v>-2.7744548340477423E-3</v>
      </c>
      <c r="G367" s="8">
        <f>Table3[[#This Row],[FPT]]-Table3[[#This Row],[Rf]]/365</f>
        <v>1.2611844351796736E-2</v>
      </c>
      <c r="H367" s="8">
        <f>Table3[[#This Row],[TCB]]-Table3[[#This Row],[Rf]]/365</f>
        <v>8.4776934785153971E-3</v>
      </c>
      <c r="I367" s="8">
        <f>Table3[[#This Row],[BVH]]-Table3[[#This Row],[Rf]]/365</f>
        <v>-6.9315068493150682E-5</v>
      </c>
      <c r="J367" s="8">
        <f>Table3[[#This Row],[POW]]-Table3[[#This Row],[Rf]]/365</f>
        <v>7.0157051744219453E-3</v>
      </c>
      <c r="K367" s="8">
        <f>Table3[[#This Row],[NVL]]-Table3[[#This Row],[Rf]]/365</f>
        <v>1.5540615548836751E-3</v>
      </c>
      <c r="L367" s="8">
        <f>Table3[[#This Row],[VIC]]-Table3[[#This Row],[Rf]]/365</f>
        <v>-6.9315068493150682E-5</v>
      </c>
    </row>
    <row r="368" spans="1:12" x14ac:dyDescent="0.25">
      <c r="A368" s="1">
        <v>44155</v>
      </c>
      <c r="B368" s="8">
        <f>Table3[[#This Row],[Rm]]-Table3[[#This Row],[Rf]]/365</f>
        <v>6.7852690376630923E-3</v>
      </c>
      <c r="C368" s="8">
        <f>Table3[[#This Row],[SSI]]-Table3[[#This Row],[Rf]]/365</f>
        <v>-1.3619614953409838E-2</v>
      </c>
      <c r="D368" s="8">
        <f>Table3[[#This Row],[HPG]]-Table3[[#This Row],[Rf]]/365</f>
        <v>1.4135066002490636E-2</v>
      </c>
      <c r="E368" s="8">
        <f>Table3[[#This Row],[VHM]]-Table3[[#This Row],[Rf]]/365</f>
        <v>1.2833746354396925E-2</v>
      </c>
      <c r="F368" s="8">
        <f>Table3[[#This Row],[VNM]]-Table3[[#This Row],[Rf]]/365</f>
        <v>1.0869444887051875E-2</v>
      </c>
      <c r="G368" s="8">
        <f>Table3[[#This Row],[FPT]]-Table3[[#This Row],[Rf]]/365</f>
        <v>1.7454025806130865E-3</v>
      </c>
      <c r="H368" s="8">
        <f>Table3[[#This Row],[TCB]]-Table3[[#This Row],[Rf]]/365</f>
        <v>-6.9479452054794521E-5</v>
      </c>
      <c r="I368" s="8">
        <f>Table3[[#This Row],[BVH]]-Table3[[#This Row],[Rf]]/365</f>
        <v>-1.8269486963430636E-3</v>
      </c>
      <c r="J368" s="8">
        <f>Table3[[#This Row],[POW]]-Table3[[#This Row],[Rf]]/365</f>
        <v>2.9762058271330188E-3</v>
      </c>
      <c r="K368" s="8">
        <f>Table3[[#This Row],[NVL]]-Table3[[#This Row],[Rf]]/365</f>
        <v>1.556536808107584E-3</v>
      </c>
      <c r="L368" s="8">
        <f>Table3[[#This Row],[VIC]]-Table3[[#This Row],[Rf]]/365</f>
        <v>-1.9925563751316765E-3</v>
      </c>
    </row>
    <row r="369" spans="1:12" x14ac:dyDescent="0.25">
      <c r="A369" s="1">
        <v>44154</v>
      </c>
      <c r="B369" s="8">
        <f>Table3[[#This Row],[Rm]]-Table3[[#This Row],[Rf]]/365</f>
        <v>9.9249120589117411E-3</v>
      </c>
      <c r="C369" s="8">
        <f>Table3[[#This Row],[SSI]]-Table3[[#This Row],[Rf]]/365</f>
        <v>2.6477474687312463E-3</v>
      </c>
      <c r="D369" s="8">
        <f>Table3[[#This Row],[HPG]]-Table3[[#This Row],[Rf]]/365</f>
        <v>1.7271396626811424E-2</v>
      </c>
      <c r="E369" s="8">
        <f>Table3[[#This Row],[VHM]]-Table3[[#This Row],[Rf]]/365</f>
        <v>2.517678285987673E-3</v>
      </c>
      <c r="F369" s="8">
        <f>Table3[[#This Row],[VNM]]-Table3[[#This Row],[Rf]]/365</f>
        <v>2.6725865117326383E-3</v>
      </c>
      <c r="G369" s="8">
        <f>Table3[[#This Row],[FPT]]-Table3[[#This Row],[Rf]]/365</f>
        <v>2.0300726534753982E-2</v>
      </c>
      <c r="H369" s="8">
        <f>Table3[[#This Row],[TCB]]-Table3[[#This Row],[Rf]]/365</f>
        <v>2.0716837875099001E-3</v>
      </c>
      <c r="I369" s="8">
        <f>Table3[[#This Row],[BVH]]-Table3[[#This Row],[Rf]]/365</f>
        <v>2.8863448388615088E-2</v>
      </c>
      <c r="J369" s="8">
        <f>Table3[[#This Row],[POW]]-Table3[[#This Row],[Rf]]/365</f>
        <v>1.2263346914640483E-2</v>
      </c>
      <c r="K369" s="8">
        <f>Table3[[#This Row],[NVL]]-Table3[[#This Row],[Rf]]/365</f>
        <v>-6.9643835616438346E-5</v>
      </c>
      <c r="L369" s="8">
        <f>Table3[[#This Row],[VIC]]-Table3[[#This Row],[Rf]]/365</f>
        <v>-8.6492434543009502E-3</v>
      </c>
    </row>
    <row r="370" spans="1:12" x14ac:dyDescent="0.25">
      <c r="A370" s="1">
        <v>44153</v>
      </c>
      <c r="B370" s="8">
        <f>Table3[[#This Row],[Rm]]-Table3[[#This Row],[Rf]]/365</f>
        <v>4.7090806775654317E-3</v>
      </c>
      <c r="C370" s="8">
        <f>Table3[[#This Row],[SSI]]-Table3[[#This Row],[Rf]]/365</f>
        <v>8.1496438356163051E-3</v>
      </c>
      <c r="D370" s="8">
        <f>Table3[[#This Row],[HPG]]-Table3[[#This Row],[Rf]]/365</f>
        <v>3.7411725123739442E-2</v>
      </c>
      <c r="E370" s="8">
        <f>Table3[[#This Row],[VHM]]-Table3[[#This Row],[Rf]]/365</f>
        <v>-1.2840926328312234E-2</v>
      </c>
      <c r="F370" s="8">
        <f>Table3[[#This Row],[VNM]]-Table3[[#This Row],[Rf]]/365</f>
        <v>1.6659090288740734E-2</v>
      </c>
      <c r="G370" s="8">
        <f>Table3[[#This Row],[FPT]]-Table3[[#This Row],[Rf]]/365</f>
        <v>-6.9534246575342462E-5</v>
      </c>
      <c r="H370" s="8">
        <f>Table3[[#This Row],[TCB]]-Table3[[#This Row],[Rf]]/365</f>
        <v>-6.9534246575342462E-5</v>
      </c>
      <c r="I370" s="8">
        <f>Table3[[#This Row],[BVH]]-Table3[[#This Row],[Rf]]/365</f>
        <v>1.0899387142821373E-2</v>
      </c>
      <c r="J370" s="8">
        <f>Table3[[#This Row],[POW]]-Table3[[#This Row],[Rf]]/365</f>
        <v>8.2208771846689222E-3</v>
      </c>
      <c r="K370" s="8">
        <f>Table3[[#This Row],[NVL]]-Table3[[#This Row],[Rf]]/365</f>
        <v>-4.9239031786141464E-3</v>
      </c>
      <c r="L370" s="8">
        <f>Table3[[#This Row],[VIC]]-Table3[[#This Row],[Rf]]/365</f>
        <v>-1.0446892737141389E-2</v>
      </c>
    </row>
    <row r="371" spans="1:12" x14ac:dyDescent="0.25">
      <c r="A371" s="1">
        <v>44152</v>
      </c>
      <c r="B371" s="8">
        <f>Table3[[#This Row],[Rm]]-Table3[[#This Row],[Rf]]/365</f>
        <v>1.8976962381246926E-2</v>
      </c>
      <c r="C371" s="8">
        <f>Table3[[#This Row],[SSI]]-Table3[[#This Row],[Rf]]/365</f>
        <v>3.1003090163300273E-2</v>
      </c>
      <c r="D371" s="8">
        <f>Table3[[#This Row],[HPG]]-Table3[[#This Row],[Rf]]/365</f>
        <v>3.4038170967399486E-2</v>
      </c>
      <c r="E371" s="8">
        <f>Table3[[#This Row],[VHM]]-Table3[[#This Row],[Rf]]/365</f>
        <v>2.2122855323867225E-2</v>
      </c>
      <c r="F371" s="8">
        <f>Table3[[#This Row],[VNM]]-Table3[[#This Row],[Rf]]/365</f>
        <v>4.5981779159151468E-3</v>
      </c>
      <c r="G371" s="8">
        <f>Table3[[#This Row],[FPT]]-Table3[[#This Row],[Rf]]/365</f>
        <v>1.3062852090775947E-2</v>
      </c>
      <c r="H371" s="8">
        <f>Table3[[#This Row],[TCB]]-Table3[[#This Row],[Rf]]/365</f>
        <v>1.9580298857450499E-2</v>
      </c>
      <c r="I371" s="8">
        <f>Table3[[#This Row],[BVH]]-Table3[[#This Row],[Rf]]/365</f>
        <v>1.2892606798579318E-2</v>
      </c>
      <c r="J371" s="8">
        <f>Table3[[#This Row],[POW]]-Table3[[#This Row],[Rf]]/365</f>
        <v>1.5235766284596192E-2</v>
      </c>
      <c r="K371" s="8">
        <f>Table3[[#This Row],[NVL]]-Table3[[#This Row],[Rf]]/365</f>
        <v>8.0862506871661414E-3</v>
      </c>
      <c r="L371" s="8">
        <f>Table3[[#This Row],[VIC]]-Table3[[#This Row],[Rf]]/365</f>
        <v>3.9145330110126365E-2</v>
      </c>
    </row>
    <row r="372" spans="1:12" x14ac:dyDescent="0.25">
      <c r="A372" s="1">
        <v>44151</v>
      </c>
      <c r="B372" s="8">
        <f>Table3[[#This Row],[Rm]]-Table3[[#This Row],[Rf]]/365</f>
        <v>-1.611097968859004E-2</v>
      </c>
      <c r="C372" s="8">
        <f>Table3[[#This Row],[SSI]]-Table3[[#This Row],[Rf]]/365</f>
        <v>-5.6882241034325164E-3</v>
      </c>
      <c r="D372" s="8">
        <f>Table3[[#This Row],[HPG]]-Table3[[#This Row],[Rf]]/365</f>
        <v>9.3194247861597117E-3</v>
      </c>
      <c r="E372" s="8">
        <f>Table3[[#This Row],[VHM]]-Table3[[#This Row],[Rf]]/365</f>
        <v>-2.1781613114295339E-2</v>
      </c>
      <c r="F372" s="8">
        <f>Table3[[#This Row],[VNM]]-Table3[[#This Row],[Rf]]/365</f>
        <v>-2.8635426647278385E-3</v>
      </c>
      <c r="G372" s="8">
        <f>Table3[[#This Row],[FPT]]-Table3[[#This Row],[Rf]]/365</f>
        <v>-9.3639268727402584E-3</v>
      </c>
      <c r="H372" s="8">
        <f>Table3[[#This Row],[TCB]]-Table3[[#This Row],[Rf]]/365</f>
        <v>-4.4180726622989877E-3</v>
      </c>
      <c r="I372" s="8">
        <f>Table3[[#This Row],[BVH]]-Table3[[#This Row],[Rf]]/365</f>
        <v>-2.1809377010125086E-2</v>
      </c>
      <c r="J372" s="8">
        <f>Table3[[#This Row],[POW]]-Table3[[#This Row],[Rf]]/365</f>
        <v>-2.0070246575342482E-2</v>
      </c>
      <c r="K372" s="8">
        <f>Table3[[#This Row],[NVL]]-Table3[[#This Row],[Rf]]/365</f>
        <v>-1.1360569155987555E-2</v>
      </c>
      <c r="L372" s="8">
        <f>Table3[[#This Row],[VIC]]-Table3[[#This Row],[Rf]]/365</f>
        <v>-5.0349576184281007E-2</v>
      </c>
    </row>
    <row r="373" spans="1:12" x14ac:dyDescent="0.25">
      <c r="A373" s="1">
        <v>44148</v>
      </c>
      <c r="B373" s="8">
        <f>Table3[[#This Row],[Rm]]-Table3[[#This Row],[Rf]]/365</f>
        <v>7.2369886638723241E-3</v>
      </c>
      <c r="C373" s="8">
        <f>Table3[[#This Row],[SSI]]-Table3[[#This Row],[Rf]]/365</f>
        <v>1.7072281800391581E-2</v>
      </c>
      <c r="D373" s="8">
        <f>Table3[[#This Row],[HPG]]-Table3[[#This Row],[Rf]]/365</f>
        <v>1.5827675849903217E-2</v>
      </c>
      <c r="E373" s="8">
        <f>Table3[[#This Row],[VHM]]-Table3[[#This Row],[Rf]]/365</f>
        <v>1.4178129320746649E-2</v>
      </c>
      <c r="F373" s="8">
        <f>Table3[[#This Row],[VNM]]-Table3[[#This Row],[Rf]]/365</f>
        <v>3.6677424145436449E-3</v>
      </c>
      <c r="G373" s="8">
        <f>Table3[[#This Row],[FPT]]-Table3[[#This Row],[Rf]]/365</f>
        <v>5.5369012930482795E-3</v>
      </c>
      <c r="H373" s="8">
        <f>Table3[[#This Row],[TCB]]-Table3[[#This Row],[Rf]]/365</f>
        <v>3.1319559186682229E-2</v>
      </c>
      <c r="I373" s="8">
        <f>Table3[[#This Row],[BVH]]-Table3[[#This Row],[Rf]]/365</f>
        <v>2.215164687975648E-2</v>
      </c>
      <c r="J373" s="8">
        <f>Table3[[#This Row],[POW]]-Table3[[#This Row],[Rf]]/365</f>
        <v>3.9454889145622476E-3</v>
      </c>
      <c r="K373" s="8">
        <f>Table3[[#This Row],[NVL]]-Table3[[#This Row],[Rf]]/365</f>
        <v>-7.0575342465753422E-5</v>
      </c>
      <c r="L373" s="8">
        <f>Table3[[#This Row],[VIC]]-Table3[[#This Row],[Rf]]/365</f>
        <v>5.5474021856240134E-3</v>
      </c>
    </row>
    <row r="374" spans="1:12" x14ac:dyDescent="0.25">
      <c r="A374" s="1">
        <v>44147</v>
      </c>
      <c r="B374" s="8">
        <f>Table3[[#This Row],[Rm]]-Table3[[#This Row],[Rf]]/365</f>
        <v>7.3438420498543131E-3</v>
      </c>
      <c r="C374" s="8">
        <f>Table3[[#This Row],[SSI]]-Table3[[#This Row],[Rf]]/365</f>
        <v>-7.0410958904109584E-5</v>
      </c>
      <c r="D374" s="8">
        <f>Table3[[#This Row],[HPG]]-Table3[[#This Row],[Rf]]/365</f>
        <v>4.7219213094664902E-3</v>
      </c>
      <c r="E374" s="8">
        <f>Table3[[#This Row],[VHM]]-Table3[[#This Row],[Rf]]/365</f>
        <v>7.7624872134198141E-3</v>
      </c>
      <c r="F374" s="8">
        <f>Table3[[#This Row],[VNM]]-Table3[[#This Row],[Rf]]/365</f>
        <v>-4.7215737496018491E-3</v>
      </c>
      <c r="G374" s="8">
        <f>Table3[[#This Row],[FPT]]-Table3[[#This Row],[Rf]]/365</f>
        <v>9.3635513052466972E-3</v>
      </c>
      <c r="H374" s="8">
        <f>Table3[[#This Row],[TCB]]-Table3[[#This Row],[Rf]]/365</f>
        <v>1.3565952677459527E-2</v>
      </c>
      <c r="I374" s="8">
        <f>Table3[[#This Row],[BVH]]-Table3[[#This Row],[Rf]]/365</f>
        <v>1.306279729625542E-2</v>
      </c>
      <c r="J374" s="8">
        <f>Table3[[#This Row],[POW]]-Table3[[#This Row],[Rf]]/365</f>
        <v>5.9901951017019752E-3</v>
      </c>
      <c r="K374" s="8">
        <f>Table3[[#This Row],[NVL]]-Table3[[#This Row],[Rf]]/365</f>
        <v>-7.0410958904109584E-5</v>
      </c>
      <c r="L374" s="8">
        <f>Table3[[#This Row],[VIC]]-Table3[[#This Row],[Rf]]/365</f>
        <v>9.3813848823058286E-3</v>
      </c>
    </row>
    <row r="375" spans="1:12" x14ac:dyDescent="0.25">
      <c r="A375" s="1">
        <v>44146</v>
      </c>
      <c r="B375" s="8">
        <f>Table3[[#This Row],[Rm]]-Table3[[#This Row],[Rf]]/365</f>
        <v>2.66197162992021E-4</v>
      </c>
      <c r="C375" s="8">
        <f>Table3[[#This Row],[SSI]]-Table3[[#This Row],[Rf]]/365</f>
        <v>-1.1369407630988338E-2</v>
      </c>
      <c r="D375" s="8">
        <f>Table3[[#This Row],[HPG]]-Table3[[#This Row],[Rf]]/365</f>
        <v>-6.9972602739726023E-5</v>
      </c>
      <c r="E375" s="8">
        <f>Table3[[#This Row],[VHM]]-Table3[[#This Row],[Rf]]/365</f>
        <v>-1.0405889915401359E-2</v>
      </c>
      <c r="F375" s="8">
        <f>Table3[[#This Row],[VNM]]-Table3[[#This Row],[Rf]]/365</f>
        <v>-6.9972602739726023E-5</v>
      </c>
      <c r="G375" s="8">
        <f>Table3[[#This Row],[FPT]]-Table3[[#This Row],[Rf]]/365</f>
        <v>-6.9972602739726023E-5</v>
      </c>
      <c r="H375" s="8">
        <f>Table3[[#This Row],[TCB]]-Table3[[#This Row],[Rf]]/365</f>
        <v>-4.5948594805677806E-3</v>
      </c>
      <c r="I375" s="8">
        <f>Table3[[#This Row],[BVH]]-Table3[[#This Row],[Rf]]/365</f>
        <v>-3.8082903597490281E-3</v>
      </c>
      <c r="J375" s="8">
        <f>Table3[[#This Row],[POW]]-Table3[[#This Row],[Rf]]/365</f>
        <v>-1.0069972602739639E-2</v>
      </c>
      <c r="K375" s="8">
        <f>Table3[[#This Row],[NVL]]-Table3[[#This Row],[Rf]]/365</f>
        <v>-6.9972602739726023E-5</v>
      </c>
      <c r="L375" s="8">
        <f>Table3[[#This Row],[VIC]]-Table3[[#This Row],[Rf]]/365</f>
        <v>1.8239667911996275E-3</v>
      </c>
    </row>
    <row r="376" spans="1:12" x14ac:dyDescent="0.25">
      <c r="A376" s="1">
        <v>44145</v>
      </c>
      <c r="B376" s="8">
        <f>Table3[[#This Row],[Rm]]-Table3[[#This Row],[Rf]]/365</f>
        <v>-1.6514154790681903E-4</v>
      </c>
      <c r="C376" s="8">
        <f>Table3[[#This Row],[SSI]]-Table3[[#This Row],[Rf]]/365</f>
        <v>1.1357968688845425E-2</v>
      </c>
      <c r="D376" s="8">
        <f>Table3[[#This Row],[HPG]]-Table3[[#This Row],[Rf]]/365</f>
        <v>-6.4198090889325222E-3</v>
      </c>
      <c r="E376" s="8">
        <f>Table3[[#This Row],[VHM]]-Table3[[#This Row],[Rf]]/365</f>
        <v>-7.7629104320336359E-3</v>
      </c>
      <c r="F376" s="8">
        <f>Table3[[#This Row],[VNM]]-Table3[[#This Row],[Rf]]/365</f>
        <v>-1.2019132151490761E-2</v>
      </c>
      <c r="G376" s="8">
        <f>Table3[[#This Row],[FPT]]-Table3[[#This Row],[Rf]]/365</f>
        <v>-7.5612394438457371E-3</v>
      </c>
      <c r="H376" s="8">
        <f>Table3[[#This Row],[TCB]]-Table3[[#This Row],[Rf]]/365</f>
        <v>2.1969709564190975E-3</v>
      </c>
      <c r="I376" s="8">
        <f>Table3[[#This Row],[BVH]]-Table3[[#This Row],[Rf]]/365</f>
        <v>1.1271552269725635E-2</v>
      </c>
      <c r="J376" s="8">
        <f>Table3[[#This Row],[POW]]-Table3[[#This Row],[Rf]]/365</f>
        <v>-5.045727117835532E-3</v>
      </c>
      <c r="K376" s="8">
        <f>Table3[[#This Row],[NVL]]-Table3[[#This Row],[Rf]]/365</f>
        <v>8.0594785610869288E-3</v>
      </c>
      <c r="L376" s="8">
        <f>Table3[[#This Row],[VIC]]-Table3[[#This Row],[Rf]]/365</f>
        <v>-4.7831380837410837E-3</v>
      </c>
    </row>
    <row r="377" spans="1:12" x14ac:dyDescent="0.25">
      <c r="A377" s="1">
        <v>44144</v>
      </c>
      <c r="B377" s="8">
        <f>Table3[[#This Row],[Rm]]-Table3[[#This Row],[Rf]]/365</f>
        <v>1.4530098025598058E-2</v>
      </c>
      <c r="C377" s="8">
        <f>Table3[[#This Row],[SSI]]-Table3[[#This Row],[Rf]]/365</f>
        <v>2.0337231758456691E-2</v>
      </c>
      <c r="D377" s="8">
        <f>Table3[[#This Row],[HPG]]-Table3[[#This Row],[Rf]]/365</f>
        <v>3.6113279019466579E-2</v>
      </c>
      <c r="E377" s="8">
        <f>Table3[[#This Row],[VHM]]-Table3[[#This Row],[Rf]]/365</f>
        <v>3.0312159642424182E-2</v>
      </c>
      <c r="F377" s="8">
        <f>Table3[[#This Row],[VNM]]-Table3[[#This Row],[Rf]]/365</f>
        <v>-7.0931506849315071E-5</v>
      </c>
      <c r="G377" s="8">
        <f>Table3[[#This Row],[FPT]]-Table3[[#This Row],[Rf]]/365</f>
        <v>1.9013037958799588E-2</v>
      </c>
      <c r="H377" s="8">
        <f>Table3[[#This Row],[TCB]]-Table3[[#This Row],[Rf]]/365</f>
        <v>2.0762401826484016E-2</v>
      </c>
      <c r="I377" s="8">
        <f>Table3[[#This Row],[BVH]]-Table3[[#This Row],[Rf]]/365</f>
        <v>1.7236760800843E-2</v>
      </c>
      <c r="J377" s="8">
        <f>Table3[[#This Row],[POW]]-Table3[[#This Row],[Rf]]/365</f>
        <v>2.7536430456340882E-2</v>
      </c>
      <c r="K377" s="8">
        <f>Table3[[#This Row],[NVL]]-Table3[[#This Row],[Rf]]/365</f>
        <v>-9.732767255641317E-3</v>
      </c>
      <c r="L377" s="8">
        <f>Table3[[#This Row],[VIC]]-Table3[[#This Row],[Rf]]/365</f>
        <v>9.4438163523323671E-3</v>
      </c>
    </row>
    <row r="378" spans="1:12" x14ac:dyDescent="0.25">
      <c r="A378" s="1">
        <v>44141</v>
      </c>
      <c r="B378" s="8">
        <f>Table3[[#This Row],[Rm]]-Table3[[#This Row],[Rf]]/365</f>
        <v>5.0529849574356203E-4</v>
      </c>
      <c r="C378" s="8">
        <f>Table3[[#This Row],[SSI]]-Table3[[#This Row],[Rf]]/365</f>
        <v>-5.8676493944808542E-3</v>
      </c>
      <c r="D378" s="8">
        <f>Table3[[#This Row],[HPG]]-Table3[[#This Row],[Rf]]/365</f>
        <v>4.8881297407449252E-3</v>
      </c>
      <c r="E378" s="8">
        <f>Table3[[#This Row],[VHM]]-Table3[[#This Row],[Rf]]/365</f>
        <v>-7.0547945205479452E-5</v>
      </c>
      <c r="F378" s="8">
        <f>Table3[[#This Row],[VNM]]-Table3[[#This Row],[Rf]]/365</f>
        <v>-7.0547945205479452E-5</v>
      </c>
      <c r="G378" s="8">
        <f>Table3[[#This Row],[FPT]]-Table3[[#This Row],[Rf]]/365</f>
        <v>7.6217597471020674E-3</v>
      </c>
      <c r="H378" s="8">
        <f>Table3[[#This Row],[TCB]]-Table3[[#This Row],[Rf]]/365</f>
        <v>-9.2448598718109839E-3</v>
      </c>
      <c r="I378" s="8">
        <f>Table3[[#This Row],[BVH]]-Table3[[#This Row],[Rf]]/365</f>
        <v>-3.9019655697265076E-3</v>
      </c>
      <c r="J378" s="8">
        <f>Table3[[#This Row],[POW]]-Table3[[#This Row],[Rf]]/365</f>
        <v>9.5299350822355142E-4</v>
      </c>
      <c r="K378" s="8">
        <f>Table3[[#This Row],[NVL]]-Table3[[#This Row],[Rf]]/365</f>
        <v>-7.0547945205479452E-5</v>
      </c>
      <c r="L378" s="8">
        <f>Table3[[#This Row],[VIC]]-Table3[[#This Row],[Rf]]/365</f>
        <v>5.6710788490529273E-3</v>
      </c>
    </row>
    <row r="379" spans="1:12" x14ac:dyDescent="0.25">
      <c r="A379" s="1">
        <v>44140</v>
      </c>
      <c r="B379" s="8">
        <f>Table3[[#This Row],[Rm]]-Table3[[#This Row],[Rf]]/365</f>
        <v>-2.2088987546805788E-3</v>
      </c>
      <c r="C379" s="8">
        <f>Table3[[#This Row],[SSI]]-Table3[[#This Row],[Rf]]/365</f>
        <v>-1.435576908023471E-2</v>
      </c>
      <c r="D379" s="8">
        <f>Table3[[#This Row],[HPG]]-Table3[[#This Row],[Rf]]/365</f>
        <v>-1.3120625757000137E-2</v>
      </c>
      <c r="E379" s="8">
        <f>Table3[[#This Row],[VHM]]-Table3[[#This Row],[Rf]]/365</f>
        <v>-2.705100907827628E-3</v>
      </c>
      <c r="F379" s="8">
        <f>Table3[[#This Row],[VNM]]-Table3[[#This Row],[Rf]]/365</f>
        <v>7.3373526128869635E-3</v>
      </c>
      <c r="G379" s="8">
        <f>Table3[[#This Row],[FPT]]-Table3[[#This Row],[Rf]]/365</f>
        <v>-1.8937979322822478E-2</v>
      </c>
      <c r="H379" s="8">
        <f>Table3[[#This Row],[TCB]]-Table3[[#This Row],[Rf]]/365</f>
        <v>-1.5871409196326416E-2</v>
      </c>
      <c r="I379" s="8">
        <f>Table3[[#This Row],[BVH]]-Table3[[#This Row],[Rf]]/365</f>
        <v>-7.6746175321631841E-3</v>
      </c>
      <c r="J379" s="8">
        <f>Table3[[#This Row],[POW]]-Table3[[#This Row],[Rf]]/365</f>
        <v>-7.1838759327321209E-3</v>
      </c>
      <c r="K379" s="8">
        <f>Table3[[#This Row],[NVL]]-Table3[[#This Row],[Rf]]/365</f>
        <v>-1.6777718363213913E-3</v>
      </c>
      <c r="L379" s="8">
        <f>Table3[[#This Row],[VIC]]-Table3[[#This Row],[Rf]]/365</f>
        <v>9.5917809542716732E-3</v>
      </c>
    </row>
    <row r="380" spans="1:12" x14ac:dyDescent="0.25">
      <c r="A380" s="1">
        <v>44139</v>
      </c>
      <c r="B380" s="8">
        <f>Table3[[#This Row],[Rm]]-Table3[[#This Row],[Rf]]/365</f>
        <v>4.5793535200226703E-3</v>
      </c>
      <c r="C380" s="8">
        <f>Table3[[#This Row],[SSI]]-Table3[[#This Row],[Rf]]/365</f>
        <v>8.5745194425801002E-3</v>
      </c>
      <c r="D380" s="8">
        <f>Table3[[#This Row],[HPG]]-Table3[[#This Row],[Rf]]/365</f>
        <v>-1.699678193744141E-3</v>
      </c>
      <c r="E380" s="8">
        <f>Table3[[#This Row],[VHM]]-Table3[[#This Row],[Rf]]/365</f>
        <v>1.2482475150902915E-3</v>
      </c>
      <c r="F380" s="8">
        <f>Table3[[#This Row],[VNM]]-Table3[[#This Row],[Rf]]/365</f>
        <v>2.7145016217040227E-3</v>
      </c>
      <c r="G380" s="8">
        <f>Table3[[#This Row],[FPT]]-Table3[[#This Row],[Rf]]/365</f>
        <v>3.7168650892486603E-3</v>
      </c>
      <c r="H380" s="8">
        <f>Table3[[#This Row],[TCB]]-Table3[[#This Row],[Rf]]/365</f>
        <v>6.7471681195516806E-3</v>
      </c>
      <c r="I380" s="8">
        <f>Table3[[#This Row],[BVH]]-Table3[[#This Row],[Rf]]/365</f>
        <v>1.1467447839831408E-2</v>
      </c>
      <c r="J380" s="8">
        <f>Table3[[#This Row],[POW]]-Table3[[#This Row],[Rf]]/365</f>
        <v>1.4361975992091507E-2</v>
      </c>
      <c r="K380" s="8">
        <f>Table3[[#This Row],[NVL]]-Table3[[#This Row],[Rf]]/365</f>
        <v>1.5392922595021089E-3</v>
      </c>
      <c r="L380" s="8">
        <f>Table3[[#This Row],[VIC]]-Table3[[#This Row],[Rf]]/365</f>
        <v>-8.6917033538024442E-3</v>
      </c>
    </row>
    <row r="381" spans="1:12" x14ac:dyDescent="0.25">
      <c r="A381" s="1">
        <v>44138</v>
      </c>
      <c r="B381" s="8">
        <f>Table3[[#This Row],[Rm]]-Table3[[#This Row],[Rf]]/365</f>
        <v>1.7818695161758119E-3</v>
      </c>
      <c r="C381" s="8">
        <f>Table3[[#This Row],[SSI]]-Table3[[#This Row],[Rf]]/365</f>
        <v>1.1590793881544815E-2</v>
      </c>
      <c r="D381" s="8">
        <f>Table3[[#This Row],[HPG]]-Table3[[#This Row],[Rf]]/365</f>
        <v>3.1969601575790084E-3</v>
      </c>
      <c r="E381" s="8">
        <f>Table3[[#This Row],[VHM]]-Table3[[#This Row],[Rf]]/365</f>
        <v>-1.38853675528374E-3</v>
      </c>
      <c r="F381" s="8">
        <f>Table3[[#This Row],[VNM]]-Table3[[#This Row],[Rf]]/365</f>
        <v>8.5835433110965291E-4</v>
      </c>
      <c r="G381" s="8">
        <f>Table3[[#This Row],[FPT]]-Table3[[#This Row],[Rf]]/365</f>
        <v>2.1205582046050764E-2</v>
      </c>
      <c r="H381" s="8">
        <f>Table3[[#This Row],[TCB]]-Table3[[#This Row],[Rf]]/365</f>
        <v>2.7966369478939955E-2</v>
      </c>
      <c r="I381" s="8">
        <f>Table3[[#This Row],[BVH]]-Table3[[#This Row],[Rf]]/365</f>
        <v>1.9536829438624823E-2</v>
      </c>
      <c r="J381" s="8">
        <f>Table3[[#This Row],[POW]]-Table3[[#This Row],[Rf]]/365</f>
        <v>2.0981617880317251E-2</v>
      </c>
      <c r="K381" s="8">
        <f>Table3[[#This Row],[NVL]]-Table3[[#This Row],[Rf]]/365</f>
        <v>-3.2812865718245482E-3</v>
      </c>
      <c r="L381" s="8">
        <f>Table3[[#This Row],[VIC]]-Table3[[#This Row],[Rf]]/365</f>
        <v>-1.9789323557785184E-2</v>
      </c>
    </row>
    <row r="382" spans="1:12" x14ac:dyDescent="0.25">
      <c r="A382" s="1">
        <v>44137</v>
      </c>
      <c r="B382" s="8">
        <f>Table3[[#This Row],[Rm]]-Table3[[#This Row],[Rf]]/365</f>
        <v>8.7999352864911486E-3</v>
      </c>
      <c r="C382" s="8">
        <f>Table3[[#This Row],[SSI]]-Table3[[#This Row],[Rf]]/365</f>
        <v>2.8527437314748117E-3</v>
      </c>
      <c r="D382" s="8">
        <f>Table3[[#This Row],[HPG]]-Table3[[#This Row],[Rf]]/365</f>
        <v>1.5654283344169648E-3</v>
      </c>
      <c r="E382" s="8">
        <f>Table3[[#This Row],[VHM]]-Table3[[#This Row],[Rf]]/365</f>
        <v>-1.3870223503965251E-3</v>
      </c>
      <c r="F382" s="8">
        <f>Table3[[#This Row],[VNM]]-Table3[[#This Row],[Rf]]/365</f>
        <v>-3.7749365804159436E-3</v>
      </c>
      <c r="G382" s="8">
        <f>Table3[[#This Row],[FPT]]-Table3[[#This Row],[Rf]]/365</f>
        <v>3.8122622689187491E-3</v>
      </c>
      <c r="H382" s="8">
        <f>Table3[[#This Row],[TCB]]-Table3[[#This Row],[Rf]]/365</f>
        <v>2.2706874979949313E-3</v>
      </c>
      <c r="I382" s="8">
        <f>Table3[[#This Row],[BVH]]-Table3[[#This Row],[Rf]]/365</f>
        <v>9.8297572222975291E-3</v>
      </c>
      <c r="J382" s="8">
        <f>Table3[[#This Row],[POW]]-Table3[[#This Row],[Rf]]/365</f>
        <v>1.0567064995628005E-2</v>
      </c>
      <c r="K382" s="8">
        <f>Table3[[#This Row],[NVL]]-Table3[[#This Row],[Rf]]/365</f>
        <v>4.7674768007069952E-3</v>
      </c>
      <c r="L382" s="8">
        <f>Table3[[#This Row],[VIC]]-Table3[[#This Row],[Rf]]/365</f>
        <v>-7.1232876712328777E-5</v>
      </c>
    </row>
    <row r="383" spans="1:12" x14ac:dyDescent="0.25">
      <c r="A383" s="1">
        <v>44134</v>
      </c>
      <c r="B383" s="8">
        <f>Table3[[#This Row],[Rm]]-Table3[[#This Row],[Rf]]/365</f>
        <v>6.882084230746514E-3</v>
      </c>
      <c r="C383" s="8">
        <f>Table3[[#This Row],[SSI]]-Table3[[#This Row],[Rf]]/365</f>
        <v>-7.0520547945205481E-5</v>
      </c>
      <c r="D383" s="8">
        <f>Table3[[#This Row],[HPG]]-Table3[[#This Row],[Rf]]/365</f>
        <v>-1.704507476049778E-3</v>
      </c>
      <c r="E383" s="8">
        <f>Table3[[#This Row],[VHM]]-Table3[[#This Row],[Rf]]/365</f>
        <v>-2.6951924639556754E-3</v>
      </c>
      <c r="F383" s="8">
        <f>Table3[[#This Row],[VNM]]-Table3[[#This Row],[Rf]]/365</f>
        <v>1.0219470097517704E-2</v>
      </c>
      <c r="G383" s="8">
        <f>Table3[[#This Row],[FPT]]-Table3[[#This Row],[Rf]]/365</f>
        <v>1.1717298705492938E-2</v>
      </c>
      <c r="H383" s="8">
        <f>Table3[[#This Row],[TCB]]-Table3[[#This Row],[Rf]]/365</f>
        <v>-2.0712722382807591E-2</v>
      </c>
      <c r="I383" s="8">
        <f>Table3[[#This Row],[BVH]]-Table3[[#This Row],[Rf]]/365</f>
        <v>5.905575069584678E-3</v>
      </c>
      <c r="J383" s="8">
        <f>Table3[[#This Row],[POW]]-Table3[[#This Row],[Rf]]/365</f>
        <v>-1.9882825031782386E-2</v>
      </c>
      <c r="K383" s="8">
        <f>Table3[[#This Row],[NVL]]-Table3[[#This Row],[Rf]]/365</f>
        <v>-7.0520547945205481E-5</v>
      </c>
      <c r="L383" s="8">
        <f>Table3[[#This Row],[VIC]]-Table3[[#This Row],[Rf]]/365</f>
        <v>5.7526301696344831E-2</v>
      </c>
    </row>
    <row r="384" spans="1:12" x14ac:dyDescent="0.25">
      <c r="A384" s="1">
        <v>44133</v>
      </c>
      <c r="B384" s="8">
        <f>Table3[[#This Row],[Rm]]-Table3[[#This Row],[Rf]]/365</f>
        <v>-2.2102057196483425E-3</v>
      </c>
      <c r="C384" s="8">
        <f>Table3[[#This Row],[SSI]]-Table3[[#This Row],[Rf]]/365</f>
        <v>2.388075334262986E-2</v>
      </c>
      <c r="D384" s="8">
        <f>Table3[[#This Row],[HPG]]-Table3[[#This Row],[Rf]]/365</f>
        <v>6.507604902667617E-3</v>
      </c>
      <c r="E384" s="8">
        <f>Table3[[#This Row],[VHM]]-Table3[[#This Row],[Rf]]/365</f>
        <v>7.8651654707544254E-3</v>
      </c>
      <c r="F384" s="8">
        <f>Table3[[#This Row],[VNM]]-Table3[[#This Row],[Rf]]/365</f>
        <v>-4.7268359480624736E-3</v>
      </c>
      <c r="G384" s="8">
        <f>Table3[[#This Row],[FPT]]-Table3[[#This Row],[Rf]]/365</f>
        <v>3.8734307097888221E-3</v>
      </c>
      <c r="H384" s="8">
        <f>Table3[[#This Row],[TCB]]-Table3[[#This Row],[Rf]]/365</f>
        <v>-2.6857056751467708E-2</v>
      </c>
      <c r="I384" s="8">
        <f>Table3[[#This Row],[BVH]]-Table3[[#This Row],[Rf]]/365</f>
        <v>1.4070071675660776E-2</v>
      </c>
      <c r="J384" s="8">
        <f>Table3[[#This Row],[POW]]-Table3[[#This Row],[Rf]]/365</f>
        <v>-9.36886312691039E-3</v>
      </c>
      <c r="K384" s="8">
        <f>Table3[[#This Row],[NVL]]-Table3[[#This Row],[Rf]]/365</f>
        <v>-7.1342465753424661E-5</v>
      </c>
      <c r="L384" s="8">
        <f>Table3[[#This Row],[VIC]]-Table3[[#This Row],[Rf]]/365</f>
        <v>4.9186774943263904E-3</v>
      </c>
    </row>
    <row r="385" spans="1:12" x14ac:dyDescent="0.25">
      <c r="A385" s="1">
        <v>44132</v>
      </c>
      <c r="B385" s="8">
        <f>Table3[[#This Row],[Rm]]-Table3[[#This Row],[Rf]]/365</f>
        <v>-2.6928075828699393E-2</v>
      </c>
      <c r="C385" s="8">
        <f>Table3[[#This Row],[SSI]]-Table3[[#This Row],[Rf]]/365</f>
        <v>-2.9140151003504207E-2</v>
      </c>
      <c r="D385" s="8">
        <f>Table3[[#This Row],[HPG]]-Table3[[#This Row],[Rf]]/365</f>
        <v>-3.1917517319605571E-2</v>
      </c>
      <c r="E385" s="8">
        <f>Table3[[#This Row],[VHM]]-Table3[[#This Row],[Rf]]/365</f>
        <v>-2.5843579437932338E-2</v>
      </c>
      <c r="F385" s="8">
        <f>Table3[[#This Row],[VNM]]-Table3[[#This Row],[Rf]]/365</f>
        <v>-2.0143376262373766E-2</v>
      </c>
      <c r="G385" s="8">
        <f>Table3[[#This Row],[FPT]]-Table3[[#This Row],[Rf]]/365</f>
        <v>-2.6941784713275217E-2</v>
      </c>
      <c r="H385" s="8">
        <f>Table3[[#This Row],[TCB]]-Table3[[#This Row],[Rf]]/365</f>
        <v>-3.8696993003703925E-2</v>
      </c>
      <c r="I385" s="8">
        <f>Table3[[#This Row],[BVH]]-Table3[[#This Row],[Rf]]/365</f>
        <v>-6.6108119410700439E-2</v>
      </c>
      <c r="J385" s="8">
        <f>Table3[[#This Row],[POW]]-Table3[[#This Row],[Rf]]/365</f>
        <v>-2.3279263480917422E-2</v>
      </c>
      <c r="K385" s="8">
        <f>Table3[[#This Row],[NVL]]-Table3[[#This Row],[Rf]]/365</f>
        <v>-1.6806895197756602E-3</v>
      </c>
      <c r="L385" s="8">
        <f>Table3[[#This Row],[VIC]]-Table3[[#This Row],[Rf]]/365</f>
        <v>-5.2104442218219096E-2</v>
      </c>
    </row>
    <row r="386" spans="1:12" x14ac:dyDescent="0.25">
      <c r="A386" s="1">
        <v>44131</v>
      </c>
      <c r="B386" s="8">
        <f>Table3[[#This Row],[Rm]]-Table3[[#This Row],[Rf]]/365</f>
        <v>-4.6238131638244757E-3</v>
      </c>
      <c r="C386" s="8">
        <f>Table3[[#This Row],[SSI]]-Table3[[#This Row],[Rf]]/365</f>
        <v>-2.279702615193031E-2</v>
      </c>
      <c r="D386" s="8">
        <f>Table3[[#This Row],[HPG]]-Table3[[#This Row],[Rf]]/365</f>
        <v>1.9410766055861915E-2</v>
      </c>
      <c r="E386" s="8">
        <f>Table3[[#This Row],[VHM]]-Table3[[#This Row],[Rf]]/365</f>
        <v>-1.1534721577524014E-2</v>
      </c>
      <c r="F386" s="8">
        <f>Table3[[#This Row],[VNM]]-Table3[[#This Row],[Rf]]/365</f>
        <v>-8.2145498047480076E-3</v>
      </c>
      <c r="G386" s="8">
        <f>Table3[[#This Row],[FPT]]-Table3[[#This Row],[Rf]]/365</f>
        <v>-1.3327329182233323E-2</v>
      </c>
      <c r="H386" s="8">
        <f>Table3[[#This Row],[TCB]]-Table3[[#This Row],[Rf]]/365</f>
        <v>-2.2110810477838725E-3</v>
      </c>
      <c r="I386" s="8">
        <f>Table3[[#This Row],[BVH]]-Table3[[#This Row],[Rf]]/365</f>
        <v>-1.6767341550817098E-2</v>
      </c>
      <c r="J386" s="8">
        <f>Table3[[#This Row],[POW]]-Table3[[#This Row],[Rf]]/365</f>
        <v>-1.888163461277639E-2</v>
      </c>
      <c r="K386" s="8">
        <f>Table3[[#This Row],[NVL]]-Table3[[#This Row],[Rf]]/365</f>
        <v>1.5431498011486962E-3</v>
      </c>
      <c r="L386" s="8">
        <f>Table3[[#This Row],[VIC]]-Table3[[#This Row],[Rf]]/365</f>
        <v>5.6390952908515384E-3</v>
      </c>
    </row>
    <row r="387" spans="1:12" x14ac:dyDescent="0.25">
      <c r="A387" s="1">
        <v>44130</v>
      </c>
      <c r="B387" s="8">
        <f>Table3[[#This Row],[Rm]]-Table3[[#This Row],[Rf]]/365</f>
        <v>-1.0951441708214627E-2</v>
      </c>
      <c r="C387" s="8">
        <f>Table3[[#This Row],[SSI]]-Table3[[#This Row],[Rf]]/365</f>
        <v>-1.682966694727164E-2</v>
      </c>
      <c r="D387" s="8">
        <f>Table3[[#This Row],[HPG]]-Table3[[#This Row],[Rf]]/365</f>
        <v>-3.3061363656514556E-3</v>
      </c>
      <c r="E387" s="8">
        <f>Table3[[#This Row],[VHM]]-Table3[[#This Row],[Rf]]/365</f>
        <v>-1.2648506763160143E-2</v>
      </c>
      <c r="F387" s="8">
        <f>Table3[[#This Row],[VNM]]-Table3[[#This Row],[Rf]]/365</f>
        <v>4.4755641344955662E-3</v>
      </c>
      <c r="G387" s="8">
        <f>Table3[[#This Row],[FPT]]-Table3[[#This Row],[Rf]]/365</f>
        <v>-2.0478053676264922E-2</v>
      </c>
      <c r="H387" s="8">
        <f>Table3[[#This Row],[TCB]]-Table3[[#This Row],[Rf]]/365</f>
        <v>-2.715322374429224E-2</v>
      </c>
      <c r="I387" s="8">
        <f>Table3[[#This Row],[BVH]]-Table3[[#This Row],[Rf]]/365</f>
        <v>-2.8898719239787794E-2</v>
      </c>
      <c r="J387" s="8">
        <f>Table3[[#This Row],[POW]]-Table3[[#This Row],[Rf]]/365</f>
        <v>-1.948736613911408E-2</v>
      </c>
      <c r="K387" s="8">
        <f>Table3[[#This Row],[NVL]]-Table3[[#This Row],[Rf]]/365</f>
        <v>-4.8852997207502061E-3</v>
      </c>
      <c r="L387" s="8">
        <f>Table3[[#This Row],[VIC]]-Table3[[#This Row],[Rf]]/365</f>
        <v>1.0507032665964183E-2</v>
      </c>
    </row>
    <row r="388" spans="1:12" x14ac:dyDescent="0.25">
      <c r="A388" s="1">
        <v>44127</v>
      </c>
      <c r="B388" s="8">
        <f>Table3[[#This Row],[Rm]]-Table3[[#This Row],[Rf]]/365</f>
        <v>1.1889208389635839E-2</v>
      </c>
      <c r="C388" s="8">
        <f>Table3[[#This Row],[SSI]]-Table3[[#This Row],[Rf]]/365</f>
        <v>-5.6255007610351701E-3</v>
      </c>
      <c r="D388" s="8">
        <f>Table3[[#This Row],[HPG]]-Table3[[#This Row],[Rf]]/365</f>
        <v>4.3848973713439564E-2</v>
      </c>
      <c r="E388" s="8">
        <f>Table3[[#This Row],[VHM]]-Table3[[#This Row],[Rf]]/365</f>
        <v>2.5736506407423861E-2</v>
      </c>
      <c r="F388" s="8">
        <f>Table3[[#This Row],[VNM]]-Table3[[#This Row],[Rf]]/365</f>
        <v>3.0857889846066945E-2</v>
      </c>
      <c r="G388" s="8">
        <f>Table3[[#This Row],[FPT]]-Table3[[#This Row],[Rf]]/365</f>
        <v>-1.9217970573313086E-3</v>
      </c>
      <c r="H388" s="8">
        <f>Table3[[#This Row],[TCB]]-Table3[[#This Row],[Rf]]/365</f>
        <v>2.0177374667543681E-3</v>
      </c>
      <c r="I388" s="8">
        <f>Table3[[#This Row],[BVH]]-Table3[[#This Row],[Rf]]/365</f>
        <v>2.2029502308332716E-2</v>
      </c>
      <c r="J388" s="8">
        <f>Table3[[#This Row],[POW]]-Table3[[#This Row],[Rf]]/365</f>
        <v>-4.9008630798756383E-3</v>
      </c>
      <c r="K388" s="8">
        <f>Table3[[#This Row],[NVL]]-Table3[[#This Row],[Rf]]/365</f>
        <v>-3.2699452054794319E-3</v>
      </c>
      <c r="L388" s="8">
        <f>Table3[[#This Row],[VIC]]-Table3[[#This Row],[Rf]]/365</f>
        <v>3.8891093755559575E-2</v>
      </c>
    </row>
    <row r="389" spans="1:12" x14ac:dyDescent="0.25">
      <c r="A389" s="1">
        <v>44126</v>
      </c>
      <c r="B389" s="8">
        <f>Table3[[#This Row],[Rm]]-Table3[[#This Row],[Rf]]/365</f>
        <v>1.150555582378144E-2</v>
      </c>
      <c r="C389" s="8">
        <f>Table3[[#This Row],[SSI]]-Table3[[#This Row],[Rf]]/365</f>
        <v>1.6878933364290725E-2</v>
      </c>
      <c r="D389" s="8">
        <f>Table3[[#This Row],[HPG]]-Table3[[#This Row],[Rf]]/365</f>
        <v>1.7111911406110049E-2</v>
      </c>
      <c r="E389" s="8">
        <f>Table3[[#This Row],[VHM]]-Table3[[#This Row],[Rf]]/365</f>
        <v>1.4327686581080079E-2</v>
      </c>
      <c r="F389" s="8">
        <f>Table3[[#This Row],[VNM]]-Table3[[#This Row],[Rf]]/365</f>
        <v>2.7493296940982988E-3</v>
      </c>
      <c r="G389" s="8">
        <f>Table3[[#This Row],[FPT]]-Table3[[#This Row],[Rf]]/365</f>
        <v>2.2657053549190429E-2</v>
      </c>
      <c r="H389" s="8">
        <f>Table3[[#This Row],[TCB]]-Table3[[#This Row],[Rf]]/365</f>
        <v>8.350833453496756E-3</v>
      </c>
      <c r="I389" s="8">
        <f>Table3[[#This Row],[BVH]]-Table3[[#This Row],[Rf]]/365</f>
        <v>4.4160550052687014E-2</v>
      </c>
      <c r="J389" s="8">
        <f>Table3[[#This Row],[POW]]-Table3[[#This Row],[Rf]]/365</f>
        <v>1.9634214319454776E-2</v>
      </c>
      <c r="K389" s="8">
        <f>Table3[[#This Row],[NVL]]-Table3[[#This Row],[Rf]]/365</f>
        <v>3.1400536951120095E-3</v>
      </c>
      <c r="L389" s="8">
        <f>Table3[[#This Row],[VIC]]-Table3[[#This Row],[Rf]]/365</f>
        <v>2.8706759239183883E-2</v>
      </c>
    </row>
    <row r="390" spans="1:12" x14ac:dyDescent="0.25">
      <c r="A390" s="1">
        <v>44125</v>
      </c>
      <c r="B390" s="8">
        <f>Table3[[#This Row],[Rm]]-Table3[[#This Row],[Rf]]/365</f>
        <v>-5.7773709230250041E-3</v>
      </c>
      <c r="C390" s="8">
        <f>Table3[[#This Row],[SSI]]-Table3[[#This Row],[Rf]]/365</f>
        <v>-2.7542691856089031E-2</v>
      </c>
      <c r="D390" s="8">
        <f>Table3[[#This Row],[HPG]]-Table3[[#This Row],[Rf]]/365</f>
        <v>-8.5880519474457861E-3</v>
      </c>
      <c r="E390" s="8">
        <f>Table3[[#This Row],[VHM]]-Table3[[#This Row],[Rf]]/365</f>
        <v>2.5545075324489514E-3</v>
      </c>
      <c r="F390" s="8">
        <f>Table3[[#This Row],[VNM]]-Table3[[#This Row],[Rf]]/365</f>
        <v>1.8130747878130039E-3</v>
      </c>
      <c r="G390" s="8">
        <f>Table3[[#This Row],[FPT]]-Table3[[#This Row],[Rf]]/365</f>
        <v>-7.5889613760427056E-3</v>
      </c>
      <c r="H390" s="8">
        <f>Table3[[#This Row],[TCB]]-Table3[[#This Row],[Rf]]/365</f>
        <v>-6.3463150111767062E-3</v>
      </c>
      <c r="I390" s="8">
        <f>Table3[[#This Row],[BVH]]-Table3[[#This Row],[Rf]]/365</f>
        <v>-3.7107201420598659E-2</v>
      </c>
      <c r="J390" s="8">
        <f>Table3[[#This Row],[POW]]-Table3[[#This Row],[Rf]]/365</f>
        <v>-4.9721251678754201E-3</v>
      </c>
      <c r="K390" s="8">
        <f>Table3[[#This Row],[NVL]]-Table3[[#This Row],[Rf]]/365</f>
        <v>4.7685452938576803E-3</v>
      </c>
      <c r="L390" s="8">
        <f>Table3[[#This Row],[VIC]]-Table3[[#This Row],[Rf]]/365</f>
        <v>-5.1826388211894297E-3</v>
      </c>
    </row>
    <row r="391" spans="1:12" x14ac:dyDescent="0.25">
      <c r="A391" s="1">
        <v>44124</v>
      </c>
      <c r="B391" s="8">
        <f>Table3[[#This Row],[Rm]]-Table3[[#This Row],[Rf]]/365</f>
        <v>7.0397007259600467E-4</v>
      </c>
      <c r="C391" s="8">
        <f>Table3[[#This Row],[SSI]]-Table3[[#This Row],[Rf]]/365</f>
        <v>-8.2439759620769812E-3</v>
      </c>
      <c r="D391" s="8">
        <f>Table3[[#This Row],[HPG]]-Table3[[#This Row],[Rf]]/365</f>
        <v>1.5501345214959619E-2</v>
      </c>
      <c r="E391" s="8">
        <f>Table3[[#This Row],[VHM]]-Table3[[#This Row],[Rf]]/365</f>
        <v>1.2444714056846471E-3</v>
      </c>
      <c r="F391" s="8">
        <f>Table3[[#This Row],[VNM]]-Table3[[#This Row],[Rf]]/365</f>
        <v>-1.3997165642767113E-2</v>
      </c>
      <c r="G391" s="8">
        <f>Table3[[#This Row],[FPT]]-Table3[[#This Row],[Rf]]/365</f>
        <v>-1.9457616489758202E-3</v>
      </c>
      <c r="H391" s="8">
        <f>Table3[[#This Row],[TCB]]-Table3[[#This Row],[Rf]]/365</f>
        <v>3.9060845741512806E-2</v>
      </c>
      <c r="I391" s="8">
        <f>Table3[[#This Row],[BVH]]-Table3[[#This Row],[Rf]]/365</f>
        <v>-1.2867079089683294E-2</v>
      </c>
      <c r="J391" s="8">
        <f>Table3[[#This Row],[POW]]-Table3[[#This Row],[Rf]]/365</f>
        <v>4.8565193332883979E-3</v>
      </c>
      <c r="K391" s="8">
        <f>Table3[[#This Row],[NVL]]-Table3[[#This Row],[Rf]]/365</f>
        <v>-9.6542535778370454E-3</v>
      </c>
      <c r="L391" s="8">
        <f>Table3[[#This Row],[VIC]]-Table3[[#This Row],[Rf]]/365</f>
        <v>9.5395241233303533E-4</v>
      </c>
    </row>
    <row r="392" spans="1:12" x14ac:dyDescent="0.25">
      <c r="A392" s="1">
        <v>44123</v>
      </c>
      <c r="B392" s="8">
        <f>Table3[[#This Row],[Rm]]-Table3[[#This Row],[Rf]]/365</f>
        <v>3.4311340397827074E-4</v>
      </c>
      <c r="C392" s="8">
        <f>Table3[[#This Row],[SSI]]-Table3[[#This Row],[Rf]]/365</f>
        <v>1.0948954979433208E-2</v>
      </c>
      <c r="D392" s="8">
        <f>Table3[[#This Row],[HPG]]-Table3[[#This Row],[Rf]]/365</f>
        <v>-6.943181000800421E-3</v>
      </c>
      <c r="E392" s="8">
        <f>Table3[[#This Row],[VHM]]-Table3[[#This Row],[Rf]]/365</f>
        <v>-1.1758640455434973E-2</v>
      </c>
      <c r="F392" s="8">
        <f>Table3[[#This Row],[VNM]]-Table3[[#This Row],[Rf]]/365</f>
        <v>2.7229673222622262E-3</v>
      </c>
      <c r="G392" s="8">
        <f>Table3[[#This Row],[FPT]]-Table3[[#This Row],[Rf]]/365</f>
        <v>1.8093704809970181E-3</v>
      </c>
      <c r="H392" s="8">
        <f>Table3[[#This Row],[TCB]]-Table3[[#This Row],[Rf]]/365</f>
        <v>1.5382209864223291E-2</v>
      </c>
      <c r="I392" s="8">
        <f>Table3[[#This Row],[BVH]]-Table3[[#This Row],[Rf]]/365</f>
        <v>2.9614272346049349E-2</v>
      </c>
      <c r="J392" s="8">
        <f>Table3[[#This Row],[POW]]-Table3[[#This Row],[Rf]]/365</f>
        <v>-1.4633435563239762E-2</v>
      </c>
      <c r="K392" s="8">
        <f>Table3[[#This Row],[NVL]]-Table3[[#This Row],[Rf]]/365</f>
        <v>4.7450805426680143E-3</v>
      </c>
      <c r="L392" s="8">
        <f>Table3[[#This Row],[VIC]]-Table3[[#This Row],[Rf]]/365</f>
        <v>9.5426139681103279E-4</v>
      </c>
    </row>
    <row r="393" spans="1:12" x14ac:dyDescent="0.25">
      <c r="A393" s="1">
        <v>44120</v>
      </c>
      <c r="B393" s="8">
        <f>Table3[[#This Row],[Rm]]-Table3[[#This Row],[Rf]]/365</f>
        <v>5.0295067063360665E-4</v>
      </c>
      <c r="C393" s="8">
        <f>Table3[[#This Row],[SSI]]-Table3[[#This Row],[Rf]]/365</f>
        <v>-6.9835616438356155E-5</v>
      </c>
      <c r="D393" s="8">
        <f>Table3[[#This Row],[HPG]]-Table3[[#This Row],[Rf]]/365</f>
        <v>1.6513347794310023E-3</v>
      </c>
      <c r="E393" s="8">
        <f>Table3[[#This Row],[VHM]]-Table3[[#This Row],[Rf]]/365</f>
        <v>-6.5214485196642153E-3</v>
      </c>
      <c r="F393" s="8">
        <f>Table3[[#This Row],[VNM]]-Table3[[#This Row],[Rf]]/365</f>
        <v>-1.000068174577904E-3</v>
      </c>
      <c r="G393" s="8">
        <f>Table3[[#This Row],[FPT]]-Table3[[#This Row],[Rf]]/365</f>
        <v>3.8992664383561401E-2</v>
      </c>
      <c r="H393" s="8">
        <f>Table3[[#This Row],[TCB]]-Table3[[#This Row],[Rf]]/365</f>
        <v>-8.8225708461976554E-3</v>
      </c>
      <c r="I393" s="8">
        <f>Table3[[#This Row],[BVH]]-Table3[[#This Row],[Rf]]/365</f>
        <v>-1.9216874682901532E-3</v>
      </c>
      <c r="J393" s="8">
        <f>Table3[[#This Row],[POW]]-Table3[[#This Row],[Rf]]/365</f>
        <v>1.4708489506714321E-2</v>
      </c>
      <c r="K393" s="8">
        <f>Table3[[#This Row],[NVL]]-Table3[[#This Row],[Rf]]/365</f>
        <v>-1.6723997190024487E-3</v>
      </c>
      <c r="L393" s="8">
        <f>Table3[[#This Row],[VIC]]-Table3[[#This Row],[Rf]]/365</f>
        <v>9.5580540920273149E-4</v>
      </c>
    </row>
    <row r="394" spans="1:12" x14ac:dyDescent="0.25">
      <c r="A394" s="1">
        <v>44119</v>
      </c>
      <c r="B394" s="8">
        <f>Table3[[#This Row],[Rm]]-Table3[[#This Row],[Rf]]/365</f>
        <v>2.674593730667182E-3</v>
      </c>
      <c r="C394" s="8">
        <f>Table3[[#This Row],[SSI]]-Table3[[#This Row],[Rf]]/365</f>
        <v>2.6928692953907588E-3</v>
      </c>
      <c r="D394" s="8">
        <f>Table3[[#This Row],[HPG]]-Table3[[#This Row],[Rf]]/365</f>
        <v>2.4621796380855702E-2</v>
      </c>
      <c r="E394" s="8">
        <f>Table3[[#This Row],[VHM]]-Table3[[#This Row],[Rf]]/365</f>
        <v>-1.2808415147020432E-2</v>
      </c>
      <c r="F394" s="8">
        <f>Table3[[#This Row],[VNM]]-Table3[[#This Row],[Rf]]/365</f>
        <v>8.6153705262622152E-4</v>
      </c>
      <c r="G394" s="8">
        <f>Table3[[#This Row],[FPT]]-Table3[[#This Row],[Rf]]/365</f>
        <v>3.8520069836155408E-3</v>
      </c>
      <c r="H394" s="8">
        <f>Table3[[#This Row],[TCB]]-Table3[[#This Row],[Rf]]/365</f>
        <v>-6.9561643835616447E-5</v>
      </c>
      <c r="I394" s="8">
        <f>Table3[[#This Row],[BVH]]-Table3[[#This Row],[Rf]]/365</f>
        <v>-7.4225028203061261E-3</v>
      </c>
      <c r="J394" s="8">
        <f>Table3[[#This Row],[POW]]-Table3[[#This Row],[Rf]]/365</f>
        <v>-4.9715224281493935E-3</v>
      </c>
      <c r="K394" s="8">
        <f>Table3[[#This Row],[NVL]]-Table3[[#This Row],[Rf]]/365</f>
        <v>6.3820512593901488E-3</v>
      </c>
      <c r="L394" s="8">
        <f>Table3[[#This Row],[VIC]]-Table3[[#This Row],[Rf]]/365</f>
        <v>2.6246227829848635E-2</v>
      </c>
    </row>
    <row r="395" spans="1:12" x14ac:dyDescent="0.25">
      <c r="A395" s="1">
        <v>44118</v>
      </c>
      <c r="B395" s="8">
        <f>Table3[[#This Row],[Rm]]-Table3[[#This Row],[Rf]]/365</f>
        <v>1.1028828488837109E-2</v>
      </c>
      <c r="C395" s="8">
        <f>Table3[[#This Row],[SSI]]-Table3[[#This Row],[Rf]]/365</f>
        <v>3.1269414900675398E-2</v>
      </c>
      <c r="D395" s="8">
        <f>Table3[[#This Row],[HPG]]-Table3[[#This Row],[Rf]]/365</f>
        <v>1.2430383561643816E-2</v>
      </c>
      <c r="E395" s="8">
        <f>Table3[[#This Row],[VHM]]-Table3[[#This Row],[Rf]]/365</f>
        <v>5.0520224860997271E-3</v>
      </c>
      <c r="F395" s="8">
        <f>Table3[[#This Row],[VNM]]-Table3[[#This Row],[Rf]]/365</f>
        <v>2.7315040098230044E-3</v>
      </c>
      <c r="G395" s="8">
        <f>Table3[[#This Row],[FPT]]-Table3[[#This Row],[Rf]]/365</f>
        <v>5.8475433249572904E-3</v>
      </c>
      <c r="H395" s="8">
        <f>Table3[[#This Row],[TCB]]-Table3[[#This Row],[Rf]]/365</f>
        <v>6.7687392907438221E-2</v>
      </c>
      <c r="I395" s="8">
        <f>Table3[[#This Row],[BVH]]-Table3[[#This Row],[Rf]]/365</f>
        <v>1.296576531210928E-2</v>
      </c>
      <c r="J395" s="8">
        <f>Table3[[#This Row],[POW]]-Table3[[#This Row],[Rf]]/365</f>
        <v>-4.9476652188440206E-3</v>
      </c>
      <c r="K395" s="8">
        <f>Table3[[#This Row],[NVL]]-Table3[[#This Row],[Rf]]/365</f>
        <v>-6.9616438356164375E-5</v>
      </c>
      <c r="L395" s="8">
        <f>Table3[[#This Row],[VIC]]-Table3[[#This Row],[Rf]]/365</f>
        <v>9.4946768666385808E-3</v>
      </c>
    </row>
    <row r="396" spans="1:12" x14ac:dyDescent="0.25">
      <c r="A396" s="1">
        <v>44117</v>
      </c>
      <c r="B396" s="8">
        <f>Table3[[#This Row],[Rm]]-Table3[[#This Row],[Rf]]/365</f>
        <v>4.2831249279616851E-3</v>
      </c>
      <c r="C396" s="8">
        <f>Table3[[#This Row],[SSI]]-Table3[[#This Row],[Rf]]/365</f>
        <v>-1.6876448716472925E-2</v>
      </c>
      <c r="D396" s="8">
        <f>Table3[[#This Row],[HPG]]-Table3[[#This Row],[Rf]]/365</f>
        <v>-8.9192835495211405E-3</v>
      </c>
      <c r="E396" s="8">
        <f>Table3[[#This Row],[VHM]]-Table3[[#This Row],[Rf]]/365</f>
        <v>7.6722094564737452E-3</v>
      </c>
      <c r="F396" s="8">
        <f>Table3[[#This Row],[VNM]]-Table3[[#This Row],[Rf]]/365</f>
        <v>8.648534118552313E-4</v>
      </c>
      <c r="G396" s="8">
        <f>Table3[[#This Row],[FPT]]-Table3[[#This Row],[Rf]]/365</f>
        <v>-3.9989991118764738E-3</v>
      </c>
      <c r="H396" s="8">
        <f>Table3[[#This Row],[TCB]]-Table3[[#This Row],[Rf]]/365</f>
        <v>9.3642362367536824E-3</v>
      </c>
      <c r="I396" s="8">
        <f>Table3[[#This Row],[BVH]]-Table3[[#This Row],[Rf]]/365</f>
        <v>1.5053147318538445E-2</v>
      </c>
      <c r="J396" s="8">
        <f>Table3[[#This Row],[POW]]-Table3[[#This Row],[Rf]]/365</f>
        <v>-9.7315617761894492E-3</v>
      </c>
      <c r="K396" s="8">
        <f>Table3[[#This Row],[NVL]]-Table3[[#This Row],[Rf]]/365</f>
        <v>-8.0697260273972105E-3</v>
      </c>
      <c r="L396" s="8">
        <f>Table3[[#This Row],[VIC]]-Table3[[#This Row],[Rf]]/365</f>
        <v>2.0601994252118531E-3</v>
      </c>
    </row>
    <row r="397" spans="1:12" x14ac:dyDescent="0.25">
      <c r="A397" s="1">
        <v>44116</v>
      </c>
      <c r="B397" s="8">
        <f>Table3[[#This Row],[Rm]]-Table3[[#This Row],[Rf]]/365</f>
        <v>1.9109578366839084E-3</v>
      </c>
      <c r="C397" s="8">
        <f>Table3[[#This Row],[SSI]]-Table3[[#This Row],[Rf]]/365</f>
        <v>-8.4028949771689666E-3</v>
      </c>
      <c r="D397" s="8">
        <f>Table3[[#This Row],[HPG]]-Table3[[#This Row],[Rf]]/365</f>
        <v>-8.8414914683970051E-3</v>
      </c>
      <c r="E397" s="8">
        <f>Table3[[#This Row],[VHM]]-Table3[[#This Row],[Rf]]/365</f>
        <v>6.42394484967093E-3</v>
      </c>
      <c r="F397" s="8">
        <f>Table3[[#This Row],[VNM]]-Table3[[#This Row],[Rf]]/365</f>
        <v>2.7420597244866797E-3</v>
      </c>
      <c r="G397" s="8">
        <f>Table3[[#This Row],[FPT]]-Table3[[#This Row],[Rf]]/365</f>
        <v>1.8989422931722623E-3</v>
      </c>
      <c r="H397" s="8">
        <f>Table3[[#This Row],[TCB]]-Table3[[#This Row],[Rf]]/365</f>
        <v>-7.0953227679573967E-3</v>
      </c>
      <c r="I397" s="8">
        <f>Table3[[#This Row],[BVH]]-Table3[[#This Row],[Rf]]/365</f>
        <v>6.2179434340100086E-2</v>
      </c>
      <c r="J397" s="8">
        <f>Table3[[#This Row],[POW]]-Table3[[#This Row],[Rf]]/365</f>
        <v>-1.9026907615399616E-2</v>
      </c>
      <c r="K397" s="8">
        <f>Table3[[#This Row],[NVL]]-Table3[[#This Row],[Rf]]/365</f>
        <v>-1.6670057332924754E-3</v>
      </c>
      <c r="L397" s="8">
        <f>Table3[[#This Row],[VIC]]-Table3[[#This Row],[Rf]]/365</f>
        <v>3.1355665612926077E-3</v>
      </c>
    </row>
    <row r="398" spans="1:12" x14ac:dyDescent="0.25">
      <c r="A398" s="1">
        <v>44113</v>
      </c>
      <c r="B398" s="8">
        <f>Table3[[#This Row],[Rm]]-Table3[[#This Row],[Rf]]/365</f>
        <v>5.5464887425061508E-3</v>
      </c>
      <c r="C398" s="8">
        <f>Table3[[#This Row],[SSI]]-Table3[[#This Row],[Rf]]/365</f>
        <v>8.3340736733049561E-3</v>
      </c>
      <c r="D398" s="8">
        <f>Table3[[#This Row],[HPG]]-Table3[[#This Row],[Rf]]/365</f>
        <v>1.4165587773606958E-2</v>
      </c>
      <c r="E398" s="8">
        <f>Table3[[#This Row],[VHM]]-Table3[[#This Row],[Rf]]/365</f>
        <v>5.1526444436496973E-3</v>
      </c>
      <c r="F398" s="8">
        <f>Table3[[#This Row],[VNM]]-Table3[[#This Row],[Rf]]/365</f>
        <v>-1.9401950613170936E-3</v>
      </c>
      <c r="G398" s="8">
        <f>Table3[[#This Row],[FPT]]-Table3[[#This Row],[Rf]]/365</f>
        <v>-5.9401291585127348E-3</v>
      </c>
      <c r="H398" s="8">
        <f>Table3[[#This Row],[TCB]]-Table3[[#This Row],[Rf]]/365</f>
        <v>-6.9287671232876711E-5</v>
      </c>
      <c r="I398" s="8">
        <f>Table3[[#This Row],[BVH]]-Table3[[#This Row],[Rf]]/365</f>
        <v>-1.0722966983140157E-3</v>
      </c>
      <c r="J398" s="8">
        <f>Table3[[#This Row],[POW]]-Table3[[#This Row],[Rf]]/365</f>
        <v>4.6926170906719349E-3</v>
      </c>
      <c r="K398" s="8">
        <f>Table3[[#This Row],[NVL]]-Table3[[#This Row],[Rf]]/365</f>
        <v>-6.4184940204391862E-3</v>
      </c>
      <c r="L398" s="8">
        <f>Table3[[#This Row],[VIC]]-Table3[[#This Row],[Rf]]/365</f>
        <v>1.4015219371020611E-2</v>
      </c>
    </row>
    <row r="399" spans="1:12" x14ac:dyDescent="0.25">
      <c r="A399" s="1">
        <v>44112</v>
      </c>
      <c r="B399" s="8">
        <f>Table3[[#This Row],[Rm]]-Table3[[#This Row],[Rf]]/365</f>
        <v>-1.0253060937545563E-3</v>
      </c>
      <c r="C399" s="8">
        <f>Table3[[#This Row],[SSI]]-Table3[[#This Row],[Rf]]/365</f>
        <v>-6.8493150684931516E-5</v>
      </c>
      <c r="D399" s="8">
        <f>Table3[[#This Row],[HPG]]-Table3[[#This Row],[Rf]]/365</f>
        <v>1.0722873755789872E-2</v>
      </c>
      <c r="E399" s="8">
        <f>Table3[[#This Row],[VHM]]-Table3[[#This Row],[Rf]]/365</f>
        <v>-2.6726598173516941E-3</v>
      </c>
      <c r="F399" s="8">
        <f>Table3[[#This Row],[VNM]]-Table3[[#This Row],[Rf]]/365</f>
        <v>-1.0253678335869978E-2</v>
      </c>
      <c r="G399" s="8">
        <f>Table3[[#This Row],[FPT]]-Table3[[#This Row],[Rf]]/365</f>
        <v>1.3820395738203994E-2</v>
      </c>
      <c r="H399" s="8">
        <f>Table3[[#This Row],[TCB]]-Table3[[#This Row],[Rf]]/365</f>
        <v>-2.0710694985547319E-2</v>
      </c>
      <c r="I399" s="8">
        <f>Table3[[#This Row],[BVH]]-Table3[[#This Row],[Rf]]/365</f>
        <v>-6.8493150684931516E-5</v>
      </c>
      <c r="J399" s="8">
        <f>Table3[[#This Row],[POW]]-Table3[[#This Row],[Rf]]/365</f>
        <v>-4.8078296435759768E-3</v>
      </c>
      <c r="K399" s="8">
        <f>Table3[[#This Row],[NVL]]-Table3[[#This Row],[Rf]]/365</f>
        <v>-1.6532792045678545E-3</v>
      </c>
      <c r="L399" s="8">
        <f>Table3[[#This Row],[VIC]]-Table3[[#This Row],[Rf]]/365</f>
        <v>-2.2306553128470475E-3</v>
      </c>
    </row>
    <row r="400" spans="1:12" x14ac:dyDescent="0.25">
      <c r="A400" s="1">
        <v>44111</v>
      </c>
      <c r="B400" s="8">
        <f>Table3[[#This Row],[Rm]]-Table3[[#This Row],[Rf]]/365</f>
        <v>4.35444287026305E-3</v>
      </c>
      <c r="C400" s="8">
        <f>Table3[[#This Row],[SSI]]-Table3[[#This Row],[Rf]]/365</f>
        <v>-1.6597473565040224E-2</v>
      </c>
      <c r="D400" s="8">
        <f>Table3[[#This Row],[HPG]]-Table3[[#This Row],[Rf]]/365</f>
        <v>-1.5997751485028463E-2</v>
      </c>
      <c r="E400" s="8">
        <f>Table3[[#This Row],[VHM]]-Table3[[#This Row],[Rf]]/365</f>
        <v>9.1298751822584089E-3</v>
      </c>
      <c r="F400" s="8">
        <f>Table3[[#This Row],[VNM]]-Table3[[#This Row],[Rf]]/365</f>
        <v>9.2772464473178731E-3</v>
      </c>
      <c r="G400" s="8">
        <f>Table3[[#This Row],[FPT]]-Table3[[#This Row],[Rf]]/365</f>
        <v>-2.0487459650074648E-3</v>
      </c>
      <c r="H400" s="8">
        <f>Table3[[#This Row],[TCB]]-Table3[[#This Row],[Rf]]/365</f>
        <v>-2.6854262230919763E-2</v>
      </c>
      <c r="I400" s="8">
        <f>Table3[[#This Row],[BVH]]-Table3[[#This Row],[Rf]]/365</f>
        <v>2.459743355530828E-2</v>
      </c>
      <c r="J400" s="8">
        <f>Table3[[#This Row],[POW]]-Table3[[#This Row],[Rf]]/365</f>
        <v>-1.8673199107996193E-2</v>
      </c>
      <c r="K400" s="8">
        <f>Table3[[#This Row],[NVL]]-Table3[[#This Row],[Rf]]/365</f>
        <v>-3.2281056071325836E-3</v>
      </c>
      <c r="L400" s="8">
        <f>Table3[[#This Row],[VIC]]-Table3[[#This Row],[Rf]]/365</f>
        <v>7.5567243859491311E-3</v>
      </c>
    </row>
    <row r="401" spans="1:12" x14ac:dyDescent="0.25">
      <c r="A401" s="1">
        <v>44110</v>
      </c>
      <c r="B401" s="8">
        <f>Table3[[#This Row],[Rm]]-Table3[[#This Row],[Rf]]/365</f>
        <v>1.0133868342907357E-3</v>
      </c>
      <c r="C401" s="8">
        <f>Table3[[#This Row],[SSI]]-Table3[[#This Row],[Rf]]/365</f>
        <v>-5.5484109589042686E-3</v>
      </c>
      <c r="D401" s="8">
        <f>Table3[[#This Row],[HPG]]-Table3[[#This Row],[Rf]]/365</f>
        <v>3.2837805264080484E-2</v>
      </c>
      <c r="E401" s="8">
        <f>Table3[[#This Row],[VHM]]-Table3[[#This Row],[Rf]]/365</f>
        <v>1.2468305695746071E-3</v>
      </c>
      <c r="F401" s="8">
        <f>Table3[[#This Row],[VNM]]-Table3[[#This Row],[Rf]]/365</f>
        <v>-2.8648582517329726E-3</v>
      </c>
      <c r="G401" s="8">
        <f>Table3[[#This Row],[FPT]]-Table3[[#This Row],[Rf]]/365</f>
        <v>-6.8958904109589034E-5</v>
      </c>
      <c r="H401" s="8">
        <f>Table3[[#This Row],[TCB]]-Table3[[#This Row],[Rf]]/365</f>
        <v>-6.7208436047747778E-3</v>
      </c>
      <c r="I401" s="8">
        <f>Table3[[#This Row],[BVH]]-Table3[[#This Row],[Rf]]/365</f>
        <v>1.3472707762557224E-2</v>
      </c>
      <c r="J401" s="8">
        <f>Table3[[#This Row],[POW]]-Table3[[#This Row],[Rf]]/365</f>
        <v>-1.3830426794017815E-2</v>
      </c>
      <c r="K401" s="8">
        <f>Table3[[#This Row],[NVL]]-Table3[[#This Row],[Rf]]/365</f>
        <v>-6.8958904109589034E-5</v>
      </c>
      <c r="L401" s="8">
        <f>Table3[[#This Row],[VIC]]-Table3[[#This Row],[Rf]]/365</f>
        <v>-1.614612932211594E-2</v>
      </c>
    </row>
    <row r="402" spans="1:12" x14ac:dyDescent="0.25">
      <c r="A402" s="1">
        <v>44109</v>
      </c>
      <c r="B402" s="8">
        <f>Table3[[#This Row],[Rm]]-Table3[[#This Row],[Rf]]/365</f>
        <v>5.1741123251238105E-3</v>
      </c>
      <c r="C402" s="8">
        <f>Table3[[#This Row],[SSI]]-Table3[[#This Row],[Rf]]/365</f>
        <v>2.8100849700945611E-2</v>
      </c>
      <c r="D402" s="8">
        <f>Table3[[#This Row],[HPG]]-Table3[[#This Row],[Rf]]/365</f>
        <v>2.4276404904827829E-2</v>
      </c>
      <c r="E402" s="8">
        <f>Table3[[#This Row],[VHM]]-Table3[[#This Row],[Rf]]/365</f>
        <v>1.249358673091833E-3</v>
      </c>
      <c r="F402" s="8">
        <f>Table3[[#This Row],[VNM]]-Table3[[#This Row],[Rf]]/365</f>
        <v>-6.5496458650432165E-3</v>
      </c>
      <c r="G402" s="8">
        <f>Table3[[#This Row],[FPT]]-Table3[[#This Row],[Rf]]/365</f>
        <v>3.9079787575914474E-3</v>
      </c>
      <c r="H402" s="8">
        <f>Table3[[#This Row],[TCB]]-Table3[[#This Row],[Rf]]/365</f>
        <v>-6.8164383561643838E-5</v>
      </c>
      <c r="I402" s="8">
        <f>Table3[[#This Row],[BVH]]-Table3[[#This Row],[Rf]]/365</f>
        <v>-1.0377442734077265E-2</v>
      </c>
      <c r="J402" s="8">
        <f>Table3[[#This Row],[POW]]-Table3[[#This Row],[Rf]]/365</f>
        <v>2.8233722408891122E-2</v>
      </c>
      <c r="K402" s="8">
        <f>Table3[[#This Row],[NVL]]-Table3[[#This Row],[Rf]]/365</f>
        <v>-3.2177706827744281E-3</v>
      </c>
      <c r="L402" s="8">
        <f>Table3[[#This Row],[VIC]]-Table3[[#This Row],[Rf]]/365</f>
        <v>-7.5149728942000438E-3</v>
      </c>
    </row>
    <row r="403" spans="1:12" x14ac:dyDescent="0.25">
      <c r="A403" s="1">
        <v>44106</v>
      </c>
      <c r="B403" s="8">
        <f>Table3[[#This Row],[Rm]]-Table3[[#This Row],[Rf]]/365</f>
        <v>-4.6401963422864389E-3</v>
      </c>
      <c r="C403" s="8">
        <f>Table3[[#This Row],[SSI]]-Table3[[#This Row],[Rf]]/365</f>
        <v>-2.8763312297985263E-3</v>
      </c>
      <c r="D403" s="8">
        <f>Table3[[#This Row],[HPG]]-Table3[[#This Row],[Rf]]/365</f>
        <v>-1.1178453576864337E-2</v>
      </c>
      <c r="E403" s="8">
        <f>Table3[[#This Row],[VHM]]-Table3[[#This Row],[Rf]]/365</f>
        <v>-1.5631544800383729E-2</v>
      </c>
      <c r="F403" s="8">
        <f>Table3[[#This Row],[VNM]]-Table3[[#This Row],[Rf]]/365</f>
        <v>-1.196121254809563E-2</v>
      </c>
      <c r="G403" s="8">
        <f>Table3[[#This Row],[FPT]]-Table3[[#This Row],[Rf]]/365</f>
        <v>-9.9098621507928194E-3</v>
      </c>
      <c r="H403" s="8">
        <f>Table3[[#This Row],[TCB]]-Table3[[#This Row],[Rf]]/365</f>
        <v>-1.1032254746455179E-2</v>
      </c>
      <c r="I403" s="8">
        <f>Table3[[#This Row],[BVH]]-Table3[[#This Row],[Rf]]/365</f>
        <v>-7.2321326397554887E-3</v>
      </c>
      <c r="J403" s="8">
        <f>Table3[[#This Row],[POW]]-Table3[[#This Row],[Rf]]/365</f>
        <v>2.9058871126479709E-2</v>
      </c>
      <c r="K403" s="8">
        <f>Table3[[#This Row],[NVL]]-Table3[[#This Row],[Rf]]/365</f>
        <v>-3.2070598911849114E-3</v>
      </c>
      <c r="L403" s="8">
        <f>Table3[[#This Row],[VIC]]-Table3[[#This Row],[Rf]]/365</f>
        <v>1.6148873750462891E-2</v>
      </c>
    </row>
    <row r="404" spans="1:12" x14ac:dyDescent="0.25">
      <c r="A404" s="1">
        <v>44105</v>
      </c>
      <c r="B404" s="8">
        <f>Table3[[#This Row],[Rm]]-Table3[[#This Row],[Rf]]/365</f>
        <v>9.7406728913127343E-3</v>
      </c>
      <c r="C404" s="8">
        <f>Table3[[#This Row],[SSI]]-Table3[[#This Row],[Rf]]/365</f>
        <v>5.0078287145916611E-2</v>
      </c>
      <c r="D404" s="8">
        <f>Table3[[#This Row],[HPG]]-Table3[[#This Row],[Rf]]/365</f>
        <v>2.2658067247820449E-2</v>
      </c>
      <c r="E404" s="8">
        <f>Table3[[#This Row],[VHM]]-Table3[[#This Row],[Rf]]/365</f>
        <v>2.1122847500680289E-2</v>
      </c>
      <c r="F404" s="8">
        <f>Table3[[#This Row],[VNM]]-Table3[[#This Row],[Rf]]/365</f>
        <v>3.6038891027333486E-3</v>
      </c>
      <c r="G404" s="8">
        <f>Table3[[#This Row],[FPT]]-Table3[[#This Row],[Rf]]/365</f>
        <v>1.5930794520547988E-2</v>
      </c>
      <c r="H404" s="8">
        <f>Table3[[#This Row],[TCB]]-Table3[[#This Row],[Rf]]/365</f>
        <v>8.7803520426718382E-3</v>
      </c>
      <c r="I404" s="8">
        <f>Table3[[#This Row],[BVH]]-Table3[[#This Row],[Rf]]/365</f>
        <v>3.0108766560716991E-3</v>
      </c>
      <c r="J404" s="8">
        <f>Table3[[#This Row],[POW]]-Table3[[#This Row],[Rf]]/365</f>
        <v>4.808843301035615E-3</v>
      </c>
      <c r="K404" s="8">
        <f>Table3[[#This Row],[NVL]]-Table3[[#This Row],[Rf]]/365</f>
        <v>-3.1990959332863552E-3</v>
      </c>
      <c r="L404" s="8">
        <f>Table3[[#This Row],[VIC]]-Table3[[#This Row],[Rf]]/365</f>
        <v>1.0859756269181769E-2</v>
      </c>
    </row>
    <row r="405" spans="1:12" x14ac:dyDescent="0.25">
      <c r="A405" s="1">
        <v>44104</v>
      </c>
      <c r="B405" s="8">
        <f>Table3[[#This Row],[Rm]]-Table3[[#This Row],[Rf]]/365</f>
        <v>1.2854988869616967E-3</v>
      </c>
      <c r="C405" s="8">
        <f>Table3[[#This Row],[SSI]]-Table3[[#This Row],[Rf]]/365</f>
        <v>1.1865147822531367E-2</v>
      </c>
      <c r="D405" s="8">
        <f>Table3[[#This Row],[HPG]]-Table3[[#This Row],[Rf]]/365</f>
        <v>1.8223825218996095E-3</v>
      </c>
      <c r="E405" s="8">
        <f>Table3[[#This Row],[VHM]]-Table3[[#This Row],[Rf]]/365</f>
        <v>2.5808918117484108E-3</v>
      </c>
      <c r="F405" s="8">
        <f>Table3[[#This Row],[VNM]]-Table3[[#This Row],[Rf]]/365</f>
        <v>-2.8224034321841537E-3</v>
      </c>
      <c r="G405" s="8">
        <f>Table3[[#This Row],[FPT]]-Table3[[#This Row],[Rf]]/365</f>
        <v>-4.0592144299516067E-3</v>
      </c>
      <c r="H405" s="8">
        <f>Table3[[#This Row],[TCB]]-Table3[[#This Row],[Rf]]/365</f>
        <v>2.1421442152902226E-3</v>
      </c>
      <c r="I405" s="8">
        <f>Table3[[#This Row],[BVH]]-Table3[[#This Row],[Rf]]/365</f>
        <v>1.4508182648401865E-2</v>
      </c>
      <c r="J405" s="8">
        <f>Table3[[#This Row],[POW]]-Table3[[#This Row],[Rf]]/365</f>
        <v>9.7770660638370702E-3</v>
      </c>
      <c r="K405" s="8">
        <f>Table3[[#This Row],[NVL]]-Table3[[#This Row],[Rf]]/365</f>
        <v>7.8112846462987263E-3</v>
      </c>
      <c r="L405" s="8">
        <f>Table3[[#This Row],[VIC]]-Table3[[#This Row],[Rf]]/365</f>
        <v>-7.5150684931506853E-5</v>
      </c>
    </row>
    <row r="406" spans="1:12" x14ac:dyDescent="0.25">
      <c r="A406" s="1">
        <v>44103</v>
      </c>
      <c r="B406" s="8">
        <f>Table3[[#This Row],[Rm]]-Table3[[#This Row],[Rf]]/365</f>
        <v>-9.4124931506849117E-3</v>
      </c>
      <c r="C406" s="8">
        <f>Table3[[#This Row],[SSI]]-Table3[[#This Row],[Rf]]/365</f>
        <v>-8.9512464942855027E-3</v>
      </c>
      <c r="D406" s="8">
        <f>Table3[[#This Row],[HPG]]-Table3[[#This Row],[Rf]]/365</f>
        <v>-1.9694462432544592E-3</v>
      </c>
      <c r="E406" s="8">
        <f>Table3[[#This Row],[VHM]]-Table3[[#This Row],[Rf]]/365</f>
        <v>-1.704678622268303E-2</v>
      </c>
      <c r="F406" s="8">
        <f>Table3[[#This Row],[VNM]]-Table3[[#This Row],[Rf]]/365</f>
        <v>3.4723132432247408E-2</v>
      </c>
      <c r="G406" s="8">
        <f>Table3[[#This Row],[FPT]]-Table3[[#This Row],[Rf]]/365</f>
        <v>-1.7688031311154477E-2</v>
      </c>
      <c r="H406" s="8">
        <f>Table3[[#This Row],[TCB]]-Table3[[#This Row],[Rf]]/365</f>
        <v>-1.3204609693954018E-2</v>
      </c>
      <c r="I406" s="8">
        <f>Table3[[#This Row],[BVH]]-Table3[[#This Row],[Rf]]/365</f>
        <v>-3.4280738237645089E-2</v>
      </c>
      <c r="J406" s="8">
        <f>Table3[[#This Row],[POW]]-Table3[[#This Row],[Rf]]/365</f>
        <v>-7.5506849315068488E-5</v>
      </c>
      <c r="K406" s="8">
        <f>Table3[[#This Row],[NVL]]-Table3[[#This Row],[Rf]]/365</f>
        <v>-7.5506849315068488E-5</v>
      </c>
      <c r="L406" s="8">
        <f>Table3[[#This Row],[VIC]]-Table3[[#This Row],[Rf]]/365</f>
        <v>-1.4084127538970207E-2</v>
      </c>
    </row>
    <row r="407" spans="1:12" x14ac:dyDescent="0.25">
      <c r="A407" s="1">
        <v>44102</v>
      </c>
      <c r="B407" s="8">
        <f>Table3[[#This Row],[Rm]]-Table3[[#This Row],[Rf]]/365</f>
        <v>4.581397237349182E-3</v>
      </c>
      <c r="C407" s="8">
        <f>Table3[[#This Row],[SSI]]-Table3[[#This Row],[Rf]]/365</f>
        <v>2.7279814881125929E-2</v>
      </c>
      <c r="D407" s="8">
        <f>Table3[[#This Row],[HPG]]-Table3[[#This Row],[Rf]]/365</f>
        <v>2.5166910227424014E-2</v>
      </c>
      <c r="E407" s="8">
        <f>Table3[[#This Row],[VHM]]-Table3[[#This Row],[Rf]]/365</f>
        <v>-6.5608925252741146E-3</v>
      </c>
      <c r="F407" s="8">
        <f>Table3[[#This Row],[VNM]]-Table3[[#This Row],[Rf]]/365</f>
        <v>4.6227039186448387E-3</v>
      </c>
      <c r="G407" s="8">
        <f>Table3[[#This Row],[FPT]]-Table3[[#This Row],[Rf]]/365</f>
        <v>5.8297035918455547E-3</v>
      </c>
      <c r="H407" s="8">
        <f>Table3[[#This Row],[TCB]]-Table3[[#This Row],[Rf]]/365</f>
        <v>2.0013477495107634E-2</v>
      </c>
      <c r="I407" s="8">
        <f>Table3[[#This Row],[BVH]]-Table3[[#This Row],[Rf]]/365</f>
        <v>3.9645958212259904E-3</v>
      </c>
      <c r="J407" s="8">
        <f>Table3[[#This Row],[POW]]-Table3[[#This Row],[Rf]]/365</f>
        <v>-7.5808219178082195E-5</v>
      </c>
      <c r="K407" s="8">
        <f>Table3[[#This Row],[NVL]]-Table3[[#This Row],[Rf]]/365</f>
        <v>-1.6506113687843715E-3</v>
      </c>
      <c r="L407" s="8">
        <f>Table3[[#This Row],[VIC]]-Table3[[#This Row],[Rf]]/365</f>
        <v>-7.5808219178082195E-5</v>
      </c>
    </row>
    <row r="408" spans="1:12" x14ac:dyDescent="0.25">
      <c r="A408" s="1">
        <v>44099</v>
      </c>
      <c r="B408" s="8">
        <f>Table3[[#This Row],[Rm]]-Table3[[#This Row],[Rf]]/365</f>
        <v>-4.1710955798261013E-4</v>
      </c>
      <c r="C408" s="8">
        <f>Table3[[#This Row],[SSI]]-Table3[[#This Row],[Rf]]/365</f>
        <v>-6.118213880726581E-3</v>
      </c>
      <c r="D408" s="8">
        <f>Table3[[#This Row],[HPG]]-Table3[[#This Row],[Rf]]/365</f>
        <v>3.8227176693636619E-3</v>
      </c>
      <c r="E408" s="8">
        <f>Table3[[#This Row],[VHM]]-Table3[[#This Row],[Rf]]/365</f>
        <v>-7.5917808219178078E-5</v>
      </c>
      <c r="F408" s="8">
        <f>Table3[[#This Row],[VNM]]-Table3[[#This Row],[Rf]]/365</f>
        <v>3.0662660095342378E-3</v>
      </c>
      <c r="G408" s="8">
        <f>Table3[[#This Row],[FPT]]-Table3[[#This Row],[Rf]]/365</f>
        <v>5.8646762511867772E-3</v>
      </c>
      <c r="H408" s="8">
        <f>Table3[[#This Row],[TCB]]-Table3[[#This Row],[Rf]]/365</f>
        <v>-2.3030893004240779E-3</v>
      </c>
      <c r="I408" s="8">
        <f>Table3[[#This Row],[BVH]]-Table3[[#This Row],[Rf]]/365</f>
        <v>3.9808773236265438E-3</v>
      </c>
      <c r="J408" s="8">
        <f>Table3[[#This Row],[POW]]-Table3[[#This Row],[Rf]]/365</f>
        <v>-9.8320153691948894E-3</v>
      </c>
      <c r="K408" s="8">
        <f>Table3[[#This Row],[NVL]]-Table3[[#This Row],[Rf]]/365</f>
        <v>-7.5917808219178078E-5</v>
      </c>
      <c r="L408" s="8">
        <f>Table3[[#This Row],[VIC]]-Table3[[#This Row],[Rf]]/365</f>
        <v>-2.22645544262791E-3</v>
      </c>
    </row>
    <row r="409" spans="1:12" x14ac:dyDescent="0.25">
      <c r="A409" s="1">
        <v>44098</v>
      </c>
      <c r="B409" s="8">
        <f>Table3[[#This Row],[Rm]]-Table3[[#This Row],[Rf]]/365</f>
        <v>-4.3724109589040648E-3</v>
      </c>
      <c r="C409" s="8">
        <f>Table3[[#This Row],[SSI]]-Table3[[#This Row],[Rf]]/365</f>
        <v>-9.0585564760890993E-3</v>
      </c>
      <c r="D409" s="8">
        <f>Table3[[#This Row],[HPG]]-Table3[[#This Row],[Rf]]/365</f>
        <v>-5.89047403631748E-3</v>
      </c>
      <c r="E409" s="8">
        <f>Table3[[#This Row],[VHM]]-Table3[[#This Row],[Rf]]/365</f>
        <v>-5.2378108705259177E-3</v>
      </c>
      <c r="F409" s="8">
        <f>Table3[[#This Row],[VNM]]-Table3[[#This Row],[Rf]]/365</f>
        <v>-1.4782402900886281E-2</v>
      </c>
      <c r="G409" s="8">
        <f>Table3[[#This Row],[FPT]]-Table3[[#This Row],[Rf]]/365</f>
        <v>-1.1818203522504921E-2</v>
      </c>
      <c r="H409" s="8">
        <f>Table3[[#This Row],[TCB]]-Table3[[#This Row],[Rf]]/365</f>
        <v>6.6499368511579336E-3</v>
      </c>
      <c r="I409" s="8">
        <f>Table3[[#This Row],[BVH]]-Table3[[#This Row],[Rf]]/365</f>
        <v>-1.1109619845838786E-2</v>
      </c>
      <c r="J409" s="8">
        <f>Table3[[#This Row],[POW]]-Table3[[#This Row],[Rf]]/365</f>
        <v>-1.4499597471022096E-2</v>
      </c>
      <c r="K409" s="8">
        <f>Table3[[#This Row],[NVL]]-Table3[[#This Row],[Rf]]/365</f>
        <v>-1.6488475919703527E-3</v>
      </c>
      <c r="L409" s="8">
        <f>Table3[[#This Row],[VIC]]-Table3[[#This Row],[Rf]]/365</f>
        <v>-1.5949536420960999E-2</v>
      </c>
    </row>
    <row r="410" spans="1:12" x14ac:dyDescent="0.25">
      <c r="A410" s="1">
        <v>44097</v>
      </c>
      <c r="B410" s="8">
        <f>Table3[[#This Row],[Rm]]-Table3[[#This Row],[Rf]]/365</f>
        <v>6.8871922365912859E-3</v>
      </c>
      <c r="C410" s="8">
        <f>Table3[[#This Row],[SSI]]-Table3[[#This Row],[Rf]]/365</f>
        <v>8.9874167115012397E-3</v>
      </c>
      <c r="D410" s="8">
        <f>Table3[[#This Row],[HPG]]-Table3[[#This Row],[Rf]]/365</f>
        <v>9.7087084148729762E-3</v>
      </c>
      <c r="E410" s="8">
        <f>Table3[[#This Row],[VHM]]-Table3[[#This Row],[Rf]]/365</f>
        <v>9.0385559360730838E-3</v>
      </c>
      <c r="F410" s="8">
        <f>Table3[[#This Row],[VNM]]-Table3[[#This Row],[Rf]]/365</f>
        <v>-3.1624471503467698E-3</v>
      </c>
      <c r="G410" s="8">
        <f>Table3[[#This Row],[FPT]]-Table3[[#This Row],[Rf]]/365</f>
        <v>-3.9746628748431297E-3</v>
      </c>
      <c r="H410" s="8">
        <f>Table3[[#This Row],[TCB]]-Table3[[#This Row],[Rf]]/365</f>
        <v>-2.3131638625846587E-3</v>
      </c>
      <c r="I410" s="8">
        <f>Table3[[#This Row],[BVH]]-Table3[[#This Row],[Rf]]/365</f>
        <v>-1.0780314052763515E-3</v>
      </c>
      <c r="J410" s="8">
        <f>Table3[[#This Row],[POW]]-Table3[[#This Row],[Rf]]/365</f>
        <v>3.9923972602739763E-2</v>
      </c>
      <c r="K410" s="8">
        <f>Table3[[#This Row],[NVL]]-Table3[[#This Row],[Rf]]/365</f>
        <v>-3.210823635504768E-3</v>
      </c>
      <c r="L410" s="8">
        <f>Table3[[#This Row],[VIC]]-Table3[[#This Row],[Rf]]/365</f>
        <v>-1.1331098496916274E-3</v>
      </c>
    </row>
    <row r="411" spans="1:12" x14ac:dyDescent="0.25">
      <c r="A411" s="1">
        <v>44096</v>
      </c>
      <c r="B411" s="8">
        <f>Table3[[#This Row],[Rm]]-Table3[[#This Row],[Rf]]/365</f>
        <v>-2.0033853446956998E-3</v>
      </c>
      <c r="C411" s="8">
        <f>Table3[[#This Row],[SSI]]-Table3[[#This Row],[Rf]]/365</f>
        <v>2.954357824823256E-3</v>
      </c>
      <c r="D411" s="8">
        <f>Table3[[#This Row],[HPG]]-Table3[[#This Row],[Rf]]/365</f>
        <v>-5.9125210809660156E-3</v>
      </c>
      <c r="E411" s="8">
        <f>Table3[[#This Row],[VHM]]-Table3[[#This Row],[Rf]]/365</f>
        <v>-3.9669957891369971E-3</v>
      </c>
      <c r="F411" s="8">
        <f>Table3[[#This Row],[VNM]]-Table3[[#This Row],[Rf]]/365</f>
        <v>-3.9191427458331561E-3</v>
      </c>
      <c r="G411" s="8">
        <f>Table3[[#This Row],[FPT]]-Table3[[#This Row],[Rf]]/365</f>
        <v>1.877179794520386E-3</v>
      </c>
      <c r="H411" s="8">
        <f>Table3[[#This Row],[TCB]]-Table3[[#This Row],[Rf]]/365</f>
        <v>2.1662072608882609E-3</v>
      </c>
      <c r="I411" s="8">
        <f>Table3[[#This Row],[BVH]]-Table3[[#This Row],[Rf]]/365</f>
        <v>9.0241559067550867E-3</v>
      </c>
      <c r="J411" s="8">
        <f>Table3[[#This Row],[POW]]-Table3[[#This Row],[Rf]]/365</f>
        <v>-9.9769353044894555E-3</v>
      </c>
      <c r="K411" s="8">
        <f>Table3[[#This Row],[NVL]]-Table3[[#This Row],[Rf]]/365</f>
        <v>-6.3064748004949892E-3</v>
      </c>
      <c r="L411" s="8">
        <f>Table3[[#This Row],[VIC]]-Table3[[#This Row],[Rf]]/365</f>
        <v>-1.4659278538812645E-2</v>
      </c>
    </row>
    <row r="412" spans="1:12" x14ac:dyDescent="0.25">
      <c r="A412" s="1">
        <v>44095</v>
      </c>
      <c r="B412" s="8">
        <f>Table3[[#This Row],[Rm]]-Table3[[#This Row],[Rf]]/365</f>
        <v>7.6823949712138042E-3</v>
      </c>
      <c r="C412" s="8">
        <f>Table3[[#This Row],[SSI]]-Table3[[#This Row],[Rf]]/365</f>
        <v>1.2193856458526119E-2</v>
      </c>
      <c r="D412" s="8">
        <f>Table3[[#This Row],[HPG]]-Table3[[#This Row],[Rf]]/365</f>
        <v>-7.608219178082193E-5</v>
      </c>
      <c r="E412" s="8">
        <f>Table3[[#This Row],[VHM]]-Table3[[#This Row],[Rf]]/365</f>
        <v>2.5246980422893705E-3</v>
      </c>
      <c r="F412" s="8">
        <f>Table3[[#This Row],[VNM]]-Table3[[#This Row],[Rf]]/365</f>
        <v>2.9196069706953529E-2</v>
      </c>
      <c r="G412" s="8">
        <f>Table3[[#This Row],[FPT]]-Table3[[#This Row],[Rf]]/365</f>
        <v>-7.608219178082193E-5</v>
      </c>
      <c r="H412" s="8">
        <f>Table3[[#This Row],[TCB]]-Table3[[#This Row],[Rf]]/365</f>
        <v>2.2859697624732941E-2</v>
      </c>
      <c r="I412" s="8">
        <f>Table3[[#This Row],[BVH]]-Table3[[#This Row],[Rf]]/365</f>
        <v>1.5324328485837332E-2</v>
      </c>
      <c r="J412" s="8">
        <f>Table3[[#This Row],[POW]]-Table3[[#This Row],[Rf]]/365</f>
        <v>9.9239178082192823E-3</v>
      </c>
      <c r="K412" s="8">
        <f>Table3[[#This Row],[NVL]]-Table3[[#This Row],[Rf]]/365</f>
        <v>4.6187534889703223E-3</v>
      </c>
      <c r="L412" s="8">
        <f>Table3[[#This Row],[VIC]]-Table3[[#This Row],[Rf]]/365</f>
        <v>2.1200513552899921E-2</v>
      </c>
    </row>
    <row r="413" spans="1:12" x14ac:dyDescent="0.25">
      <c r="A413" s="1">
        <v>44092</v>
      </c>
      <c r="B413" s="8">
        <f>Table3[[#This Row],[Rm]]-Table3[[#This Row],[Rf]]/365</f>
        <v>7.6521661523526888E-3</v>
      </c>
      <c r="C413" s="8">
        <f>Table3[[#This Row],[SSI]]-Table3[[#This Row],[Rf]]/365</f>
        <v>1.8673205479451921E-2</v>
      </c>
      <c r="D413" s="8">
        <f>Table3[[#This Row],[HPG]]-Table3[[#This Row],[Rf]]/365</f>
        <v>1.1734229101499476E-2</v>
      </c>
      <c r="E413" s="8">
        <f>Table3[[#This Row],[VHM]]-Table3[[#This Row],[Rf]]/365</f>
        <v>2.5307674090479788E-3</v>
      </c>
      <c r="F413" s="8">
        <f>Table3[[#This Row],[VNM]]-Table3[[#This Row],[Rf]]/365</f>
        <v>1.5184249656158775E-2</v>
      </c>
      <c r="G413" s="8">
        <f>Table3[[#This Row],[FPT]]-Table3[[#This Row],[Rf]]/365</f>
        <v>2.3923205479452286E-2</v>
      </c>
      <c r="H413" s="8">
        <f>Table3[[#This Row],[TCB]]-Table3[[#This Row],[Rf]]/365</f>
        <v>2.3397383883207921E-2</v>
      </c>
      <c r="I413" s="8">
        <f>Table3[[#This Row],[BVH]]-Table3[[#This Row],[Rf]]/365</f>
        <v>6.1215525868900432E-3</v>
      </c>
      <c r="J413" s="8">
        <f>Table3[[#This Row],[POW]]-Table3[[#This Row],[Rf]]/365</f>
        <v>-7.67945205479452E-5</v>
      </c>
      <c r="K413" s="8">
        <f>Table3[[#This Row],[NVL]]-Table3[[#This Row],[Rf]]/365</f>
        <v>7.8096408106822883E-3</v>
      </c>
      <c r="L413" s="8">
        <f>Table3[[#This Row],[VIC]]-Table3[[#This Row],[Rf]]/365</f>
        <v>-7.67945205479452E-5</v>
      </c>
    </row>
    <row r="414" spans="1:12" x14ac:dyDescent="0.25">
      <c r="A414" s="1">
        <v>44091</v>
      </c>
      <c r="B414" s="8">
        <f>Table3[[#This Row],[Rm]]-Table3[[#This Row],[Rf]]/365</f>
        <v>-3.8991150434914321E-3</v>
      </c>
      <c r="C414" s="8">
        <f>Table3[[#This Row],[SSI]]-Table3[[#This Row],[Rf]]/365</f>
        <v>6.212047902128039E-3</v>
      </c>
      <c r="D414" s="8">
        <f>Table3[[#This Row],[HPG]]-Table3[[#This Row],[Rf]]/365</f>
        <v>2.826282069768727E-2</v>
      </c>
      <c r="E414" s="8">
        <f>Table3[[#This Row],[VHM]]-Table3[[#This Row],[Rf]]/365</f>
        <v>-6.5539442117966131E-3</v>
      </c>
      <c r="F414" s="8">
        <f>Table3[[#This Row],[VNM]]-Table3[[#This Row],[Rf]]/365</f>
        <v>2.3381986632254872E-3</v>
      </c>
      <c r="G414" s="8">
        <f>Table3[[#This Row],[FPT]]-Table3[[#This Row],[Rf]]/365</f>
        <v>-9.9782503729825278E-3</v>
      </c>
      <c r="H414" s="8">
        <f>Table3[[#This Row],[TCB]]-Table3[[#This Row],[Rf]]/365</f>
        <v>-4.7501574702342843E-3</v>
      </c>
      <c r="I414" s="8">
        <f>Table3[[#This Row],[BVH]]-Table3[[#This Row],[Rf]]/365</f>
        <v>5.1148477218737913E-3</v>
      </c>
      <c r="J414" s="8">
        <f>Table3[[#This Row],[POW]]-Table3[[#This Row],[Rf]]/365</f>
        <v>-1.485558539712528E-2</v>
      </c>
      <c r="K414" s="8">
        <f>Table3[[#This Row],[NVL]]-Table3[[#This Row],[Rf]]/365</f>
        <v>-6.3468527504615905E-3</v>
      </c>
      <c r="L414" s="8">
        <f>Table3[[#This Row],[VIC]]-Table3[[#This Row],[Rf]]/365</f>
        <v>-1.578406655669504E-2</v>
      </c>
    </row>
    <row r="415" spans="1:12" x14ac:dyDescent="0.25">
      <c r="A415" s="1">
        <v>44090</v>
      </c>
      <c r="B415" s="8">
        <f>Table3[[#This Row],[Rm]]-Table3[[#This Row],[Rf]]/365</f>
        <v>1.272684808621805E-3</v>
      </c>
      <c r="C415" s="8">
        <f>Table3[[#This Row],[SSI]]-Table3[[#This Row],[Rf]]/365</f>
        <v>6.2517440610369472E-3</v>
      </c>
      <c r="D415" s="8">
        <f>Table3[[#This Row],[HPG]]-Table3[[#This Row],[Rf]]/365</f>
        <v>-7.7369863013698628E-5</v>
      </c>
      <c r="E415" s="8">
        <f>Table3[[#This Row],[VHM]]-Table3[[#This Row],[Rf]]/365</f>
        <v>5.1309634703197021E-3</v>
      </c>
      <c r="F415" s="8">
        <f>Table3[[#This Row],[VNM]]-Table3[[#This Row],[Rf]]/365</f>
        <v>-4.8850621707059033E-3</v>
      </c>
      <c r="G415" s="8">
        <f>Table3[[#This Row],[FPT]]-Table3[[#This Row],[Rf]]/365</f>
        <v>9.9226301369863268E-3</v>
      </c>
      <c r="H415" s="8">
        <f>Table3[[#This Row],[TCB]]-Table3[[#This Row],[Rf]]/365</f>
        <v>2.2645505116935614E-3</v>
      </c>
      <c r="I415" s="8">
        <f>Table3[[#This Row],[BVH]]-Table3[[#This Row],[Rf]]/365</f>
        <v>2.0037955896395699E-3</v>
      </c>
      <c r="J415" s="8">
        <f>Table3[[#This Row],[POW]]-Table3[[#This Row],[Rf]]/365</f>
        <v>-7.7369863013698628E-5</v>
      </c>
      <c r="K415" s="8">
        <f>Table3[[#This Row],[NVL]]-Table3[[#This Row],[Rf]]/365</f>
        <v>-7.7369863013698628E-5</v>
      </c>
      <c r="L415" s="8">
        <f>Table3[[#This Row],[VIC]]-Table3[[#This Row],[Rf]]/365</f>
        <v>5.1857880317231174E-3</v>
      </c>
    </row>
    <row r="416" spans="1:12" x14ac:dyDescent="0.25">
      <c r="A416" s="1">
        <v>44089</v>
      </c>
      <c r="B416" s="8">
        <f>Table3[[#This Row],[Rm]]-Table3[[#This Row],[Rf]]/365</f>
        <v>1.8115319695189236E-3</v>
      </c>
      <c r="C416" s="8">
        <f>Table3[[#This Row],[SSI]]-Table3[[#This Row],[Rf]]/365</f>
        <v>3.0969593389869152E-3</v>
      </c>
      <c r="D416" s="8">
        <f>Table3[[#This Row],[HPG]]-Table3[[#This Row],[Rf]]/365</f>
        <v>3.987396814790059E-3</v>
      </c>
      <c r="E416" s="8">
        <f>Table3[[#This Row],[VHM]]-Table3[[#This Row],[Rf]]/365</f>
        <v>-9.1099019001325901E-3</v>
      </c>
      <c r="F416" s="8">
        <f>Table3[[#This Row],[VNM]]-Table3[[#This Row],[Rf]]/365</f>
        <v>4.7532740387795924E-3</v>
      </c>
      <c r="G416" s="8">
        <f>Table3[[#This Row],[FPT]]-Table3[[#This Row],[Rf]]/365</f>
        <v>1.412113912584387E-2</v>
      </c>
      <c r="H416" s="8">
        <f>Table3[[#This Row],[TCB]]-Table3[[#This Row],[Rf]]/365</f>
        <v>-7.0543880216629501E-3</v>
      </c>
      <c r="I416" s="8">
        <f>Table3[[#This Row],[BVH]]-Table3[[#This Row],[Rf]]/365</f>
        <v>-1.1394516263599873E-2</v>
      </c>
      <c r="J416" s="8">
        <f>Table3[[#This Row],[POW]]-Table3[[#This Row],[Rf]]/365</f>
        <v>1.4922356164383529E-2</v>
      </c>
      <c r="K416" s="8">
        <f>Table3[[#This Row],[NVL]]-Table3[[#This Row],[Rf]]/365</f>
        <v>1.4922148770996129E-3</v>
      </c>
      <c r="L416" s="8">
        <f>Table3[[#This Row],[VIC]]-Table3[[#This Row],[Rf]]/365</f>
        <v>2.0330519429689688E-2</v>
      </c>
    </row>
    <row r="417" spans="1:12" x14ac:dyDescent="0.25">
      <c r="A417" s="1">
        <v>44088</v>
      </c>
      <c r="B417" s="8">
        <f>Table3[[#This Row],[Rm]]-Table3[[#This Row],[Rf]]/365</f>
        <v>6.2215347664936792E-3</v>
      </c>
      <c r="C417" s="8">
        <f>Table3[[#This Row],[SSI]]-Table3[[#This Row],[Rf]]/365</f>
        <v>-7.7890410958904115E-5</v>
      </c>
      <c r="D417" s="8">
        <f>Table3[[#This Row],[HPG]]-Table3[[#This Row],[Rf]]/365</f>
        <v>6.0570789141944602E-3</v>
      </c>
      <c r="E417" s="8">
        <f>Table3[[#This Row],[VHM]]-Table3[[#This Row],[Rf]]/365</f>
        <v>-2.6518929849613272E-3</v>
      </c>
      <c r="F417" s="8">
        <f>Table3[[#This Row],[VNM]]-Table3[[#This Row],[Rf]]/365</f>
        <v>3.1531273596389136E-3</v>
      </c>
      <c r="G417" s="8">
        <f>Table3[[#This Row],[FPT]]-Table3[[#This Row],[Rf]]/365</f>
        <v>2.9739915829375134E-3</v>
      </c>
      <c r="H417" s="8">
        <f>Table3[[#This Row],[TCB]]-Table3[[#This Row],[Rf]]/365</f>
        <v>9.311780950543443E-3</v>
      </c>
      <c r="I417" s="8">
        <f>Table3[[#This Row],[BVH]]-Table3[[#This Row],[Rf]]/365</f>
        <v>1.9859150512440846E-2</v>
      </c>
      <c r="J417" s="8">
        <f>Table3[[#This Row],[POW]]-Table3[[#This Row],[Rf]]/365</f>
        <v>-7.7890410958904115E-5</v>
      </c>
      <c r="K417" s="8">
        <f>Table3[[#This Row],[NVL]]-Table3[[#This Row],[Rf]]/365</f>
        <v>1.2640710542936088E-2</v>
      </c>
      <c r="L417" s="8">
        <f>Table3[[#This Row],[VIC]]-Table3[[#This Row],[Rf]]/365</f>
        <v>2.1876006405725946E-2</v>
      </c>
    </row>
    <row r="418" spans="1:12" x14ac:dyDescent="0.25">
      <c r="A418" s="1">
        <v>44085</v>
      </c>
      <c r="B418" s="8">
        <f>Table3[[#This Row],[Rm]]-Table3[[#This Row],[Rf]]/365</f>
        <v>8.9913764070114515E-5</v>
      </c>
      <c r="C418" s="8">
        <f>Table3[[#This Row],[SSI]]-Table3[[#This Row],[Rf]]/365</f>
        <v>-6.3879975800529036E-3</v>
      </c>
      <c r="D418" s="8">
        <f>Table3[[#This Row],[HPG]]-Table3[[#This Row],[Rf]]/365</f>
        <v>-4.152169070669301E-3</v>
      </c>
      <c r="E418" s="8">
        <f>Table3[[#This Row],[VHM]]-Table3[[#This Row],[Rf]]/365</f>
        <v>-5.2004882395245066E-3</v>
      </c>
      <c r="F418" s="8">
        <f>Table3[[#This Row],[VNM]]-Table3[[#This Row],[Rf]]/365</f>
        <v>-7.2961708868406654E-3</v>
      </c>
      <c r="G418" s="8">
        <f>Table3[[#This Row],[FPT]]-Table3[[#This Row],[Rf]]/365</f>
        <v>-1.0951094776702952E-3</v>
      </c>
      <c r="H418" s="8">
        <f>Table3[[#This Row],[TCB]]-Table3[[#This Row],[Rf]]/365</f>
        <v>-7.0718563080754858E-3</v>
      </c>
      <c r="I418" s="8">
        <f>Table3[[#This Row],[BVH]]-Table3[[#This Row],[Rf]]/365</f>
        <v>-1.3536406250886287E-2</v>
      </c>
      <c r="J418" s="8">
        <f>Table3[[#This Row],[POW]]-Table3[[#This Row],[Rf]]/365</f>
        <v>-5.0539736931779974E-3</v>
      </c>
      <c r="K418" s="8">
        <f>Table3[[#This Row],[NVL]]-Table3[[#This Row],[Rf]]/365</f>
        <v>1.5135073728295861E-3</v>
      </c>
      <c r="L418" s="8">
        <f>Table3[[#This Row],[VIC]]-Table3[[#This Row],[Rf]]/365</f>
        <v>6.5509849390751928E-3</v>
      </c>
    </row>
    <row r="419" spans="1:12" x14ac:dyDescent="0.25">
      <c r="A419" s="1">
        <v>44084</v>
      </c>
      <c r="B419" s="8">
        <f>Table3[[#This Row],[Rm]]-Table3[[#This Row],[Rf]]/365</f>
        <v>-6.4178896358553777E-4</v>
      </c>
      <c r="C419" s="8">
        <f>Table3[[#This Row],[SSI]]-Table3[[#This Row],[Rf]]/365</f>
        <v>-7.9561643835616432E-5</v>
      </c>
      <c r="D419" s="8">
        <f>Table3[[#This Row],[HPG]]-Table3[[#This Row],[Rf]]/365</f>
        <v>1.9612546826949925E-3</v>
      </c>
      <c r="E419" s="8">
        <f>Table3[[#This Row],[VHM]]-Table3[[#This Row],[Rf]]/365</f>
        <v>-6.4408847990517111E-3</v>
      </c>
      <c r="F419" s="8">
        <f>Table3[[#This Row],[VNM]]-Table3[[#This Row],[Rf]]/365</f>
        <v>7.1902283400092134E-3</v>
      </c>
      <c r="G419" s="8">
        <f>Table3[[#This Row],[FPT]]-Table3[[#This Row],[Rf]]/365</f>
        <v>-7.9561643835616432E-5</v>
      </c>
      <c r="H419" s="8">
        <f>Table3[[#This Row],[TCB]]-Table3[[#This Row],[Rf]]/365</f>
        <v>1.1712891186353065E-2</v>
      </c>
      <c r="I419" s="8">
        <f>Table3[[#This Row],[BVH]]-Table3[[#This Row],[Rf]]/365</f>
        <v>-2.0363537303064831E-2</v>
      </c>
      <c r="J419" s="8">
        <f>Table3[[#This Row],[POW]]-Table3[[#This Row],[Rf]]/365</f>
        <v>4.9204383561644357E-3</v>
      </c>
      <c r="K419" s="8">
        <f>Table3[[#This Row],[NVL]]-Table3[[#This Row],[Rf]]/365</f>
        <v>-7.9561643835616432E-5</v>
      </c>
      <c r="L419" s="8">
        <f>Table3[[#This Row],[VIC]]-Table3[[#This Row],[Rf]]/365</f>
        <v>-7.9561643835616432E-5</v>
      </c>
    </row>
    <row r="420" spans="1:12" x14ac:dyDescent="0.25">
      <c r="A420" s="1">
        <v>44083</v>
      </c>
      <c r="B420" s="8">
        <f>Table3[[#This Row],[Rm]]-Table3[[#This Row],[Rf]]/365</f>
        <v>-1.001148611685146E-3</v>
      </c>
      <c r="C420" s="8">
        <f>Table3[[#This Row],[SSI]]-Table3[[#This Row],[Rf]]/365</f>
        <v>3.0846117565458708E-3</v>
      </c>
      <c r="D420" s="8">
        <f>Table3[[#This Row],[HPG]]-Table3[[#This Row],[Rf]]/365</f>
        <v>-6.1651379032482048E-3</v>
      </c>
      <c r="E420" s="8">
        <f>Table3[[#This Row],[VHM]]-Table3[[#This Row],[Rf]]/365</f>
        <v>1.1939401448387615E-3</v>
      </c>
      <c r="F420" s="8">
        <f>Table3[[#This Row],[VNM]]-Table3[[#This Row],[Rf]]/365</f>
        <v>-3.3005571217436217E-3</v>
      </c>
      <c r="G420" s="8">
        <f>Table3[[#This Row],[FPT]]-Table3[[#This Row],[Rf]]/365</f>
        <v>-6.1405512660853553E-3</v>
      </c>
      <c r="H420" s="8">
        <f>Table3[[#This Row],[TCB]]-Table3[[#This Row],[Rf]]/365</f>
        <v>-1.4033433577572476E-2</v>
      </c>
      <c r="I420" s="8">
        <f>Table3[[#This Row],[BVH]]-Table3[[#This Row],[Rf]]/365</f>
        <v>-1.2103993301671782E-2</v>
      </c>
      <c r="J420" s="8">
        <f>Table3[[#This Row],[POW]]-Table3[[#This Row],[Rf]]/365</f>
        <v>-5.0550695835889564E-3</v>
      </c>
      <c r="K420" s="8">
        <f>Table3[[#This Row],[NVL]]-Table3[[#This Row],[Rf]]/365</f>
        <v>1.5149511262587659E-3</v>
      </c>
      <c r="L420" s="8">
        <f>Table3[[#This Row],[VIC]]-Table3[[#This Row],[Rf]]/365</f>
        <v>-7.9945205479452051E-5</v>
      </c>
    </row>
    <row r="421" spans="1:12" x14ac:dyDescent="0.25">
      <c r="A421" s="1">
        <v>44082</v>
      </c>
      <c r="B421" s="8">
        <f>Table3[[#This Row],[Rm]]-Table3[[#This Row],[Rf]]/365</f>
        <v>2.0479437249632613E-3</v>
      </c>
      <c r="C421" s="8">
        <f>Table3[[#This Row],[SSI]]-Table3[[#This Row],[Rf]]/365</f>
        <v>2.9236125295613823E-2</v>
      </c>
      <c r="D421" s="8">
        <f>Table3[[#This Row],[HPG]]-Table3[[#This Row],[Rf]]/365</f>
        <v>6.0426133631534705E-3</v>
      </c>
      <c r="E421" s="8">
        <f>Table3[[#This Row],[VHM]]-Table3[[#This Row],[Rf]]/365</f>
        <v>-7.6651706354016105E-3</v>
      </c>
      <c r="F421" s="8">
        <f>Table3[[#This Row],[VNM]]-Table3[[#This Row],[Rf]]/365</f>
        <v>-1.4365549902152627E-2</v>
      </c>
      <c r="G421" s="8">
        <f>Table3[[#This Row],[FPT]]-Table3[[#This Row],[Rf]]/365</f>
        <v>2.0538721084592447E-2</v>
      </c>
      <c r="H421" s="8">
        <f>Table3[[#This Row],[TCB]]-Table3[[#This Row],[Rf]]/365</f>
        <v>1.407110777978806E-2</v>
      </c>
      <c r="I421" s="8">
        <f>Table3[[#This Row],[BVH]]-Table3[[#This Row],[Rf]]/365</f>
        <v>1.7249420244927621E-2</v>
      </c>
      <c r="J421" s="8">
        <f>Table3[[#This Row],[POW]]-Table3[[#This Row],[Rf]]/365</f>
        <v>-7.9835616438356168E-5</v>
      </c>
      <c r="K421" s="8">
        <f>Table3[[#This Row],[NVL]]-Table3[[#This Row],[Rf]]/365</f>
        <v>-1.6721923043362271E-3</v>
      </c>
      <c r="L421" s="8">
        <f>Table3[[#This Row],[VIC]]-Table3[[#This Row],[Rf]]/365</f>
        <v>-1.100879736507218E-2</v>
      </c>
    </row>
    <row r="422" spans="1:12" x14ac:dyDescent="0.25">
      <c r="A422" s="1">
        <v>44081</v>
      </c>
      <c r="B422" s="8">
        <f>Table3[[#This Row],[Rm]]-Table3[[#This Row],[Rf]]/365</f>
        <v>-1.4821497215267231E-2</v>
      </c>
      <c r="C422" s="8">
        <f>Table3[[#This Row],[SSI]]-Table3[[#This Row],[Rf]]/365</f>
        <v>-3.3268080412738013E-3</v>
      </c>
      <c r="D422" s="8">
        <f>Table3[[#This Row],[HPG]]-Table3[[#This Row],[Rf]]/365</f>
        <v>-1.81161269388091E-2</v>
      </c>
      <c r="E422" s="8">
        <f>Table3[[#This Row],[VHM]]-Table3[[#This Row],[Rf]]/365</f>
        <v>-1.1330054794520544E-2</v>
      </c>
      <c r="F422" s="8">
        <f>Table3[[#This Row],[VNM]]-Table3[[#This Row],[Rf]]/365</f>
        <v>7.919945205479428E-3</v>
      </c>
      <c r="G422" s="8">
        <f>Table3[[#This Row],[FPT]]-Table3[[#This Row],[Rf]]/365</f>
        <v>-3.0080054794520455E-2</v>
      </c>
      <c r="H422" s="8">
        <f>Table3[[#This Row],[TCB]]-Table3[[#This Row],[Rf]]/365</f>
        <v>-2.9828338547380963E-2</v>
      </c>
      <c r="I422" s="8">
        <f>Table3[[#This Row],[BVH]]-Table3[[#This Row],[Rf]]/365</f>
        <v>-4.3939703917327655E-2</v>
      </c>
      <c r="J422" s="8">
        <f>Table3[[#This Row],[POW]]-Table3[[#This Row],[Rf]]/365</f>
        <v>-3.3733900948366688E-2</v>
      </c>
      <c r="K422" s="8">
        <f>Table3[[#This Row],[NVL]]-Table3[[#This Row],[Rf]]/365</f>
        <v>-8.0054794520547948E-5</v>
      </c>
      <c r="L422" s="8">
        <f>Table3[[#This Row],[VIC]]-Table3[[#This Row],[Rf]]/365</f>
        <v>-2.6675799475371652E-2</v>
      </c>
    </row>
    <row r="423" spans="1:12" x14ac:dyDescent="0.25">
      <c r="A423" s="1">
        <v>44078</v>
      </c>
      <c r="B423" s="8">
        <f>Table3[[#This Row],[Rm]]-Table3[[#This Row],[Rf]]/365</f>
        <v>-2.7679779220459132E-3</v>
      </c>
      <c r="C423" s="8">
        <f>Table3[[#This Row],[SSI]]-Table3[[#This Row],[Rf]]/365</f>
        <v>9.7562299573321579E-3</v>
      </c>
      <c r="D423" s="8">
        <f>Table3[[#This Row],[HPG]]-Table3[[#This Row],[Rf]]/365</f>
        <v>-2.079835616438353E-3</v>
      </c>
      <c r="E423" s="8">
        <f>Table3[[#This Row],[VHM]]-Table3[[#This Row],[Rf]]/365</f>
        <v>4.9452900117024122E-3</v>
      </c>
      <c r="F423" s="8">
        <f>Table3[[#This Row],[VNM]]-Table3[[#This Row],[Rf]]/365</f>
        <v>2.3259382408192327E-3</v>
      </c>
      <c r="G423" s="8">
        <f>Table3[[#This Row],[FPT]]-Table3[[#This Row],[Rf]]/365</f>
        <v>-8.0163435529463124E-3</v>
      </c>
      <c r="H423" s="8">
        <f>Table3[[#This Row],[TCB]]-Table3[[#This Row],[Rf]]/365</f>
        <v>-6.8980174346201743E-3</v>
      </c>
      <c r="I423" s="8">
        <f>Table3[[#This Row],[BVH]]-Table3[[#This Row],[Rf]]/365</f>
        <v>-7.8167795235950886E-3</v>
      </c>
      <c r="J423" s="8">
        <f>Table3[[#This Row],[POW]]-Table3[[#This Row],[Rf]]/365</f>
        <v>-9.6036451402477987E-3</v>
      </c>
      <c r="K423" s="8">
        <f>Table3[[#This Row],[NVL]]-Table3[[#This Row],[Rf]]/365</f>
        <v>-6.4089495404889502E-3</v>
      </c>
      <c r="L423" s="8">
        <f>Table3[[#This Row],[VIC]]-Table3[[#This Row],[Rf]]/365</f>
        <v>-5.3708409074436211E-3</v>
      </c>
    </row>
    <row r="424" spans="1:12" x14ac:dyDescent="0.25">
      <c r="A424" s="1">
        <v>44077</v>
      </c>
      <c r="B424" s="8">
        <f>Table3[[#This Row],[Rm]]-Table3[[#This Row],[Rf]]/365</f>
        <v>1.3646073069294742E-2</v>
      </c>
      <c r="C424" s="8">
        <f>Table3[[#This Row],[SSI]]-Table3[[#This Row],[Rf]]/365</f>
        <v>9.8537200399165595E-3</v>
      </c>
      <c r="D424" s="8">
        <f>Table3[[#This Row],[HPG]]-Table3[[#This Row],[Rf]]/365</f>
        <v>7.9844613345116978E-3</v>
      </c>
      <c r="E424" s="8">
        <f>Table3[[#This Row],[VHM]]-Table3[[#This Row],[Rf]]/365</f>
        <v>1.1355777479939422E-2</v>
      </c>
      <c r="F424" s="8">
        <f>Table3[[#This Row],[VNM]]-Table3[[#This Row],[Rf]]/365</f>
        <v>1.2095269880803939E-2</v>
      </c>
      <c r="G424" s="8">
        <f>Table3[[#This Row],[FPT]]-Table3[[#This Row],[Rf]]/365</f>
        <v>9.9399852856396249E-3</v>
      </c>
      <c r="H424" s="8">
        <f>Table3[[#This Row],[TCB]]-Table3[[#This Row],[Rf]]/365</f>
        <v>1.3744829998106181E-2</v>
      </c>
      <c r="I424" s="8">
        <f>Table3[[#This Row],[BVH]]-Table3[[#This Row],[Rf]]/365</f>
        <v>3.8034403511106965E-3</v>
      </c>
      <c r="J424" s="8">
        <f>Table3[[#This Row],[POW]]-Table3[[#This Row],[Rf]]/365</f>
        <v>4.4696064608464425E-2</v>
      </c>
      <c r="K424" s="8">
        <f>Table3[[#This Row],[NVL]]-Table3[[#This Row],[Rf]]/365</f>
        <v>3.0945483800826068E-3</v>
      </c>
      <c r="L424" s="8">
        <f>Table3[[#This Row],[VIC]]-Table3[[#This Row],[Rf]]/365</f>
        <v>1.9337420933634726E-2</v>
      </c>
    </row>
    <row r="425" spans="1:12" x14ac:dyDescent="0.25">
      <c r="A425" s="1">
        <v>44075</v>
      </c>
      <c r="B425" s="8">
        <f>Table3[[#This Row],[Rm]]-Table3[[#This Row],[Rf]]/365</f>
        <v>1.1353382348942604E-2</v>
      </c>
      <c r="C425" s="8">
        <f>Table3[[#This Row],[SSI]]-Table3[[#This Row],[Rf]]/365</f>
        <v>1.3343092764549078E-2</v>
      </c>
      <c r="D425" s="8">
        <f>Table3[[#This Row],[HPG]]-Table3[[#This Row],[Rf]]/365</f>
        <v>1.0103573361604759E-2</v>
      </c>
      <c r="E425" s="8">
        <f>Table3[[#This Row],[VHM]]-Table3[[#This Row],[Rf]]/365</f>
        <v>2.4680446732395322E-3</v>
      </c>
      <c r="F425" s="8">
        <f>Table3[[#This Row],[VNM]]-Table3[[#This Row],[Rf]]/365</f>
        <v>1.8102092154420987E-2</v>
      </c>
      <c r="G425" s="8">
        <f>Table3[[#This Row],[FPT]]-Table3[[#This Row],[Rf]]/365</f>
        <v>8.0010820534110131E-3</v>
      </c>
      <c r="H425" s="8">
        <f>Table3[[#This Row],[TCB]]-Table3[[#This Row],[Rf]]/365</f>
        <v>1.8699616695607435E-2</v>
      </c>
      <c r="I425" s="8">
        <f>Table3[[#This Row],[BVH]]-Table3[[#This Row],[Rf]]/365</f>
        <v>3.1984402229115722E-2</v>
      </c>
      <c r="J425" s="8">
        <f>Table3[[#This Row],[POW]]-Table3[[#This Row],[Rf]]/365</f>
        <v>-7.9726027397260271E-5</v>
      </c>
      <c r="K425" s="8">
        <f>Table3[[#This Row],[NVL]]-Table3[[#This Row],[Rf]]/365</f>
        <v>-1.2618910980375443E-2</v>
      </c>
      <c r="L425" s="8">
        <f>Table3[[#This Row],[VIC]]-Table3[[#This Row],[Rf]]/365</f>
        <v>2.9920273972602732E-2</v>
      </c>
    </row>
    <row r="426" spans="1:12" x14ac:dyDescent="0.25">
      <c r="A426" s="1">
        <v>44074</v>
      </c>
      <c r="B426" s="8">
        <f>Table3[[#This Row],[Rm]]-Table3[[#This Row],[Rf]]/365</f>
        <v>2.9588994485201404E-3</v>
      </c>
      <c r="C426" s="8">
        <f>Table3[[#This Row],[SSI]]-Table3[[#This Row],[Rf]]/365</f>
        <v>-1.3323745441349932E-2</v>
      </c>
      <c r="D426" s="8">
        <f>Table3[[#This Row],[HPG]]-Table3[[#This Row],[Rf]]/365</f>
        <v>1.0209353514854259E-2</v>
      </c>
      <c r="E426" s="8">
        <f>Table3[[#This Row],[VHM]]-Table3[[#This Row],[Rf]]/365</f>
        <v>-1.3509769598101231E-3</v>
      </c>
      <c r="F426" s="8">
        <f>Table3[[#This Row],[VNM]]-Table3[[#This Row],[Rf]]/365</f>
        <v>1.4171078115491131E-2</v>
      </c>
      <c r="G426" s="8">
        <f>Table3[[#This Row],[FPT]]-Table3[[#This Row],[Rf]]/365</f>
        <v>-8.0947443928955694E-3</v>
      </c>
      <c r="H426" s="8">
        <f>Table3[[#This Row],[TCB]]-Table3[[#This Row],[Rf]]/365</f>
        <v>-1.3967601217656011E-2</v>
      </c>
      <c r="I426" s="8">
        <f>Table3[[#This Row],[BVH]]-Table3[[#This Row],[Rf]]/365</f>
        <v>3.8422848545322234E-2</v>
      </c>
      <c r="J426" s="8">
        <f>Table3[[#This Row],[POW]]-Table3[[#This Row],[Rf]]/365</f>
        <v>-5.0292073782721254E-3</v>
      </c>
      <c r="K426" s="8">
        <f>Table3[[#This Row],[NVL]]-Table3[[#This Row],[Rf]]/365</f>
        <v>1.2619700369645704E-2</v>
      </c>
      <c r="L426" s="8">
        <f>Table3[[#This Row],[VIC]]-Table3[[#This Row],[Rf]]/365</f>
        <v>1.0336347235132555E-3</v>
      </c>
    </row>
    <row r="427" spans="1:12" x14ac:dyDescent="0.25">
      <c r="A427" s="1">
        <v>44071</v>
      </c>
      <c r="B427" s="8">
        <f>Table3[[#This Row],[Rm]]-Table3[[#This Row],[Rf]]/365</f>
        <v>4.8026590035397821E-3</v>
      </c>
      <c r="C427" s="8">
        <f>Table3[[#This Row],[SSI]]-Table3[[#This Row],[Rf]]/365</f>
        <v>-7.8958904109589046E-5</v>
      </c>
      <c r="D427" s="8">
        <f>Table3[[#This Row],[HPG]]-Table3[[#This Row],[Rf]]/365</f>
        <v>-7.8958904109589046E-5</v>
      </c>
      <c r="E427" s="8">
        <f>Table3[[#This Row],[VHM]]-Table3[[#This Row],[Rf]]/365</f>
        <v>1.1949264462086245E-3</v>
      </c>
      <c r="F427" s="8">
        <f>Table3[[#This Row],[VNM]]-Table3[[#This Row],[Rf]]/365</f>
        <v>1.7839129833091945E-2</v>
      </c>
      <c r="G427" s="8">
        <f>Table3[[#This Row],[FPT]]-Table3[[#This Row],[Rf]]/365</f>
        <v>9.240501229718284E-4</v>
      </c>
      <c r="H427" s="8">
        <f>Table3[[#This Row],[TCB]]-Table3[[#This Row],[Rf]]/365</f>
        <v>2.1197636840571261E-2</v>
      </c>
      <c r="I427" s="8">
        <f>Table3[[#This Row],[BVH]]-Table3[[#This Row],[Rf]]/365</f>
        <v>9.3748226084955661E-3</v>
      </c>
      <c r="J427" s="8">
        <f>Table3[[#This Row],[POW]]-Table3[[#This Row],[Rf]]/365</f>
        <v>4.8961654739999158E-3</v>
      </c>
      <c r="K427" s="8">
        <f>Table3[[#This Row],[NVL]]-Table3[[#This Row],[Rf]]/365</f>
        <v>1.5108662151272849E-3</v>
      </c>
      <c r="L427" s="8">
        <f>Table3[[#This Row],[VIC]]-Table3[[#This Row],[Rf]]/365</f>
        <v>-1.2166870992021689E-2</v>
      </c>
    </row>
    <row r="428" spans="1:12" x14ac:dyDescent="0.25">
      <c r="A428" s="1">
        <v>44070</v>
      </c>
      <c r="B428" s="8">
        <f>Table3[[#This Row],[Rm]]-Table3[[#This Row],[Rf]]/365</f>
        <v>1.3404470909681549E-3</v>
      </c>
      <c r="C428" s="8">
        <f>Table3[[#This Row],[SSI]]-Table3[[#This Row],[Rf]]/365</f>
        <v>3.2430810540208508E-3</v>
      </c>
      <c r="D428" s="8">
        <f>Table3[[#This Row],[HPG]]-Table3[[#This Row],[Rf]]/365</f>
        <v>4.0530533227668896E-3</v>
      </c>
      <c r="E428" s="8">
        <f>Table3[[#This Row],[VHM]]-Table3[[#This Row],[Rf]]/365</f>
        <v>-1.265779443439302E-2</v>
      </c>
      <c r="F428" s="8">
        <f>Table3[[#This Row],[VNM]]-Table3[[#This Row],[Rf]]/365</f>
        <v>7.7479288279515474E-4</v>
      </c>
      <c r="G428" s="8">
        <f>Table3[[#This Row],[FPT]]-Table3[[#This Row],[Rf]]/365</f>
        <v>2.987949960375853E-2</v>
      </c>
      <c r="H428" s="8">
        <f>Table3[[#This Row],[TCB]]-Table3[[#This Row],[Rf]]/365</f>
        <v>2.290490164253717E-3</v>
      </c>
      <c r="I428" s="8">
        <f>Table3[[#This Row],[BVH]]-Table3[[#This Row],[Rf]]/365</f>
        <v>-7.9178082191780827E-5</v>
      </c>
      <c r="J428" s="8">
        <f>Table3[[#This Row],[POW]]-Table3[[#This Row],[Rf]]/365</f>
        <v>-7.9178082191780827E-5</v>
      </c>
      <c r="K428" s="8">
        <f>Table3[[#This Row],[NVL]]-Table3[[#This Row],[Rf]]/365</f>
        <v>1.5131786057062985E-3</v>
      </c>
      <c r="L428" s="8">
        <f>Table3[[#This Row],[VIC]]-Table3[[#This Row],[Rf]]/365</f>
        <v>-7.9178082191780827E-5</v>
      </c>
    </row>
    <row r="429" spans="1:12" x14ac:dyDescent="0.25">
      <c r="A429" s="1">
        <v>44069</v>
      </c>
      <c r="B429" s="8">
        <f>Table3[[#This Row],[Rm]]-Table3[[#This Row],[Rf]]/365</f>
        <v>-8.2286527099815674E-4</v>
      </c>
      <c r="C429" s="8">
        <f>Table3[[#This Row],[SSI]]-Table3[[#This Row],[Rf]]/365</f>
        <v>3.2540730593607378E-3</v>
      </c>
      <c r="D429" s="8">
        <f>Table3[[#This Row],[HPG]]-Table3[[#This Row],[Rf]]/365</f>
        <v>-1.4335879418575431E-2</v>
      </c>
      <c r="E429" s="8">
        <f>Table3[[#This Row],[VHM]]-Table3[[#This Row],[Rf]]/365</f>
        <v>-1.3355416810076448E-3</v>
      </c>
      <c r="F429" s="8">
        <f>Table3[[#This Row],[VNM]]-Table3[[#This Row],[Rf]]/365</f>
        <v>-1.7842901119947314E-3</v>
      </c>
      <c r="G429" s="8">
        <f>Table3[[#This Row],[FPT]]-Table3[[#This Row],[Rf]]/365</f>
        <v>-9.2911333548322261E-3</v>
      </c>
      <c r="H429" s="8">
        <f>Table3[[#This Row],[TCB]]-Table3[[#This Row],[Rf]]/365</f>
        <v>-9.4689316354749503E-3</v>
      </c>
      <c r="I429" s="8">
        <f>Table3[[#This Row],[BVH]]-Table3[[#This Row],[Rf]]/365</f>
        <v>4.1401490087278527E-3</v>
      </c>
      <c r="J429" s="8">
        <f>Table3[[#This Row],[POW]]-Table3[[#This Row],[Rf]]/365</f>
        <v>4.9207397260274495E-3</v>
      </c>
      <c r="K429" s="8">
        <f>Table3[[#This Row],[NVL]]-Table3[[#This Row],[Rf]]/365</f>
        <v>-1.6690853932094768E-3</v>
      </c>
      <c r="L429" s="8">
        <f>Table3[[#This Row],[VIC]]-Table3[[#This Row],[Rf]]/365</f>
        <v>-7.9260273972602739E-5</v>
      </c>
    </row>
    <row r="430" spans="1:12" x14ac:dyDescent="0.25">
      <c r="A430" s="1">
        <v>44068</v>
      </c>
      <c r="B430" s="8">
        <f>Table3[[#This Row],[Rm]]-Table3[[#This Row],[Rf]]/365</f>
        <v>6.1830326320962492E-3</v>
      </c>
      <c r="C430" s="8">
        <f>Table3[[#This Row],[SSI]]-Table3[[#This Row],[Rf]]/365</f>
        <v>-7.9342465753424652E-5</v>
      </c>
      <c r="D430" s="8">
        <f>Table3[[#This Row],[HPG]]-Table3[[#This Row],[Rf]]/365</f>
        <v>-1.0159987627043732E-2</v>
      </c>
      <c r="E430" s="8">
        <f>Table3[[#This Row],[VHM]]-Table3[[#This Row],[Rf]]/365</f>
        <v>-5.0793424657534893E-3</v>
      </c>
      <c r="F430" s="8">
        <f>Table3[[#This Row],[VNM]]-Table3[[#This Row],[Rf]]/365</f>
        <v>6.7876103239459971E-3</v>
      </c>
      <c r="G430" s="8">
        <f>Table3[[#This Row],[FPT]]-Table3[[#This Row],[Rf]]/365</f>
        <v>8.1765914867749766E-3</v>
      </c>
      <c r="H430" s="8">
        <f>Table3[[#This Row],[TCB]]-Table3[[#This Row],[Rf]]/365</f>
        <v>1.662710144832772E-2</v>
      </c>
      <c r="I430" s="8">
        <f>Table3[[#This Row],[BVH]]-Table3[[#This Row],[Rf]]/365</f>
        <v>1.0581638344481122E-2</v>
      </c>
      <c r="J430" s="8">
        <f>Table3[[#This Row],[POW]]-Table3[[#This Row],[Rf]]/365</f>
        <v>-9.9803325647634285E-3</v>
      </c>
      <c r="K430" s="8">
        <f>Table3[[#This Row],[NVL]]-Table3[[#This Row],[Rf]]/365</f>
        <v>-1.6666440530550019E-3</v>
      </c>
      <c r="L430" s="8">
        <f>Table3[[#This Row],[VIC]]-Table3[[#This Row],[Rf]]/365</f>
        <v>2.2392567646606198E-2</v>
      </c>
    </row>
    <row r="431" spans="1:12" x14ac:dyDescent="0.25">
      <c r="A431" s="1">
        <v>44067</v>
      </c>
      <c r="B431" s="8">
        <f>Table3[[#This Row],[Rm]]-Table3[[#This Row],[Rf]]/365</f>
        <v>1.6182042130843864E-2</v>
      </c>
      <c r="C431" s="8">
        <f>Table3[[#This Row],[SSI]]-Table3[[#This Row],[Rf]]/365</f>
        <v>2.0328711210511458E-2</v>
      </c>
      <c r="D431" s="8">
        <f>Table3[[#This Row],[HPG]]-Table3[[#This Row],[Rf]]/365</f>
        <v>1.8401040758347132E-2</v>
      </c>
      <c r="E431" s="8">
        <f>Table3[[#This Row],[VHM]]-Table3[[#This Row],[Rf]]/365</f>
        <v>6.2098561213060387E-3</v>
      </c>
      <c r="F431" s="8">
        <f>Table3[[#This Row],[VNM]]-Table3[[#This Row],[Rf]]/365</f>
        <v>7.7060150732333943E-3</v>
      </c>
      <c r="G431" s="8">
        <f>Table3[[#This Row],[FPT]]-Table3[[#This Row],[Rf]]/365</f>
        <v>2.207244667938257E-2</v>
      </c>
      <c r="H431" s="8">
        <f>Table3[[#This Row],[TCB]]-Table3[[#This Row],[Rf]]/365</f>
        <v>2.9404577429234965E-2</v>
      </c>
      <c r="I431" s="8">
        <f>Table3[[#This Row],[BVH]]-Table3[[#This Row],[Rf]]/365</f>
        <v>2.2821311303983998E-2</v>
      </c>
      <c r="J431" s="8">
        <f>Table3[[#This Row],[POW]]-Table3[[#This Row],[Rf]]/365</f>
        <v>4.8956723233149844E-3</v>
      </c>
      <c r="K431" s="8">
        <f>Table3[[#This Row],[NVL]]-Table3[[#This Row],[Rf]]/365</f>
        <v>-7.9452054794520549E-5</v>
      </c>
      <c r="L431" s="8">
        <f>Table3[[#This Row],[VIC]]-Table3[[#This Row],[Rf]]/365</f>
        <v>3.3602313334287884E-2</v>
      </c>
    </row>
    <row r="432" spans="1:12" x14ac:dyDescent="0.25">
      <c r="A432" s="1">
        <v>44064</v>
      </c>
      <c r="B432" s="8">
        <f>Table3[[#This Row],[Rm]]-Table3[[#This Row],[Rf]]/365</f>
        <v>7.6666548536619391E-3</v>
      </c>
      <c r="C432" s="8">
        <f>Table3[[#This Row],[SSI]]-Table3[[#This Row],[Rf]]/365</f>
        <v>2.4311175409288389E-2</v>
      </c>
      <c r="D432" s="8">
        <f>Table3[[#This Row],[HPG]]-Table3[[#This Row],[Rf]]/365</f>
        <v>1.0294375490251787E-2</v>
      </c>
      <c r="E432" s="8">
        <f>Table3[[#This Row],[VHM]]-Table3[[#This Row],[Rf]]/365</f>
        <v>-6.329068493150616E-3</v>
      </c>
      <c r="F432" s="8">
        <f>Table3[[#This Row],[VNM]]-Table3[[#This Row],[Rf]]/365</f>
        <v>3.3931537290714624E-3</v>
      </c>
      <c r="G432" s="8">
        <f>Table3[[#This Row],[FPT]]-Table3[[#This Row],[Rf]]/365</f>
        <v>7.3598262996229791E-3</v>
      </c>
      <c r="H432" s="8">
        <f>Table3[[#This Row],[TCB]]-Table3[[#This Row],[Rf]]/365</f>
        <v>1.7420931506849317E-2</v>
      </c>
      <c r="I432" s="8">
        <f>Table3[[#This Row],[BVH]]-Table3[[#This Row],[Rf]]/365</f>
        <v>1.206221186005042E-2</v>
      </c>
      <c r="J432" s="8">
        <f>Table3[[#This Row],[POW]]-Table3[[#This Row],[Rf]]/365</f>
        <v>4.9209315068493671E-3</v>
      </c>
      <c r="K432" s="8">
        <f>Table3[[#This Row],[NVL]]-Table3[[#This Row],[Rf]]/365</f>
        <v>1.5107566260861892E-3</v>
      </c>
      <c r="L432" s="8">
        <f>Table3[[#This Row],[VIC]]-Table3[[#This Row],[Rf]]/365</f>
        <v>1.0837222045238042E-3</v>
      </c>
    </row>
    <row r="433" spans="1:12" x14ac:dyDescent="0.25">
      <c r="A433" s="1">
        <v>44063</v>
      </c>
      <c r="B433" s="8">
        <f>Table3[[#This Row],[Rm]]-Table3[[#This Row],[Rf]]/365</f>
        <v>-3.603901534527883E-3</v>
      </c>
      <c r="C433" s="8">
        <f>Table3[[#This Row],[SSI]]-Table3[[#This Row],[Rf]]/365</f>
        <v>-1.3825211316669047E-2</v>
      </c>
      <c r="D433" s="8">
        <f>Table3[[#This Row],[HPG]]-Table3[[#This Row],[Rf]]/365</f>
        <v>-6.2650738596243373E-3</v>
      </c>
      <c r="E433" s="8">
        <f>Table3[[#This Row],[VHM]]-Table3[[#This Row],[Rf]]/365</f>
        <v>-7.950684931506849E-5</v>
      </c>
      <c r="F433" s="8">
        <f>Table3[[#This Row],[VNM]]-Table3[[#This Row],[Rf]]/365</f>
        <v>-9.4680953795346471E-4</v>
      </c>
      <c r="G433" s="8">
        <f>Table3[[#This Row],[FPT]]-Table3[[#This Row],[Rf]]/365</f>
        <v>4.1894365871844082E-3</v>
      </c>
      <c r="H433" s="8">
        <f>Table3[[#This Row],[TCB]]-Table3[[#This Row],[Rf]]/365</f>
        <v>-9.9804969483249691E-3</v>
      </c>
      <c r="I433" s="8">
        <f>Table3[[#This Row],[BVH]]-Table3[[#This Row],[Rf]]/365</f>
        <v>-7.950684931506849E-5</v>
      </c>
      <c r="J433" s="8">
        <f>Table3[[#This Row],[POW]]-Table3[[#This Row],[Rf]]/365</f>
        <v>-1.9687349986569989E-2</v>
      </c>
      <c r="K433" s="8">
        <f>Table3[[#This Row],[NVL]]-Table3[[#This Row],[Rf]]/365</f>
        <v>-6.39862217316969E-3</v>
      </c>
      <c r="L433" s="8">
        <f>Table3[[#This Row],[VIC]]-Table3[[#This Row],[Rf]]/365</f>
        <v>-5.8598536701244767E-3</v>
      </c>
    </row>
    <row r="434" spans="1:12" x14ac:dyDescent="0.25">
      <c r="A434" s="1">
        <v>44062</v>
      </c>
      <c r="B434" s="8">
        <f>Table3[[#This Row],[Rm]]-Table3[[#This Row],[Rf]]/365</f>
        <v>5.567960181513466E-3</v>
      </c>
      <c r="C434" s="8">
        <f>Table3[[#This Row],[SSI]]-Table3[[#This Row],[Rf]]/365</f>
        <v>1.0337378995433811E-2</v>
      </c>
      <c r="D434" s="8">
        <f>Table3[[#This Row],[HPG]]-Table3[[#This Row],[Rf]]/365</f>
        <v>4.0614990782497241E-3</v>
      </c>
      <c r="E434" s="8">
        <f>Table3[[#This Row],[VHM]]-Table3[[#This Row],[Rf]]/365</f>
        <v>4.9458379569078921E-3</v>
      </c>
      <c r="F434" s="8">
        <f>Table3[[#This Row],[VNM]]-Table3[[#This Row],[Rf]]/365</f>
        <v>-2.6744433805753016E-3</v>
      </c>
      <c r="G434" s="8">
        <f>Table3[[#This Row],[FPT]]-Table3[[#This Row],[Rf]]/365</f>
        <v>-7.928767123287671E-5</v>
      </c>
      <c r="H434" s="8">
        <f>Table3[[#This Row],[TCB]]-Table3[[#This Row],[Rf]]/365</f>
        <v>7.4020090868718615E-3</v>
      </c>
      <c r="I434" s="8">
        <f>Table3[[#This Row],[BVH]]-Table3[[#This Row],[Rf]]/365</f>
        <v>1.5615779593340985E-2</v>
      </c>
      <c r="J434" s="8">
        <f>Table3[[#This Row],[POW]]-Table3[[#This Row],[Rf]]/365</f>
        <v>3.2309376296378527E-2</v>
      </c>
      <c r="K434" s="8">
        <f>Table3[[#This Row],[NVL]]-Table3[[#This Row],[Rf]]/365</f>
        <v>-7.928767123287671E-5</v>
      </c>
      <c r="L434" s="8">
        <f>Table3[[#This Row],[VIC]]-Table3[[#This Row],[Rf]]/365</f>
        <v>-7.928767123287671E-5</v>
      </c>
    </row>
    <row r="435" spans="1:12" x14ac:dyDescent="0.25">
      <c r="A435" s="1">
        <v>44061</v>
      </c>
      <c r="B435" s="8">
        <f>Table3[[#This Row],[Rm]]-Table3[[#This Row],[Rf]]/365</f>
        <v>-4.4548216938348831E-3</v>
      </c>
      <c r="C435" s="8">
        <f>Table3[[#This Row],[SSI]]-Table3[[#This Row],[Rf]]/365</f>
        <v>-6.9756750118091775E-3</v>
      </c>
      <c r="D435" s="8">
        <f>Table3[[#This Row],[HPG]]-Table3[[#This Row],[Rf]]/365</f>
        <v>-6.2519627938442653E-3</v>
      </c>
      <c r="E435" s="8">
        <f>Table3[[#This Row],[VHM]]-Table3[[#This Row],[Rf]]/365</f>
        <v>-1.3338284319623108E-3</v>
      </c>
      <c r="F435" s="8">
        <f>Table3[[#This Row],[VNM]]-Table3[[#This Row],[Rf]]/365</f>
        <v>-1.2044935253483413E-2</v>
      </c>
      <c r="G435" s="8">
        <f>Table3[[#This Row],[FPT]]-Table3[[#This Row],[Rf]]/365</f>
        <v>-3.2706126493733684E-3</v>
      </c>
      <c r="H435" s="8">
        <f>Table3[[#This Row],[TCB]]-Table3[[#This Row],[Rf]]/365</f>
        <v>-2.566685476725959E-3</v>
      </c>
      <c r="I435" s="8">
        <f>Table3[[#This Row],[BVH]]-Table3[[#This Row],[Rf]]/365</f>
        <v>-1.9859343067891087E-2</v>
      </c>
      <c r="J435" s="8">
        <f>Table3[[#This Row],[POW]]-Table3[[#This Row],[Rf]]/365</f>
        <v>1.949274278251632E-3</v>
      </c>
      <c r="K435" s="8">
        <f>Table3[[#This Row],[NVL]]-Table3[[#This Row],[Rf]]/365</f>
        <v>-7.9123287671232871E-5</v>
      </c>
      <c r="L435" s="8">
        <f>Table3[[#This Row],[VIC]]-Table3[[#This Row],[Rf]]/365</f>
        <v>-1.3762133549928824E-2</v>
      </c>
    </row>
    <row r="436" spans="1:12" x14ac:dyDescent="0.25">
      <c r="A436" s="1">
        <v>44060</v>
      </c>
      <c r="B436" s="8">
        <f>Table3[[#This Row],[Rm]]-Table3[[#This Row],[Rf]]/365</f>
        <v>-7.7263716970338357E-4</v>
      </c>
      <c r="C436" s="8">
        <f>Table3[[#This Row],[SSI]]-Table3[[#This Row],[Rf]]/365</f>
        <v>-6.9284383561643978E-3</v>
      </c>
      <c r="D436" s="8">
        <f>Table3[[#This Row],[HPG]]-Table3[[#This Row],[Rf]]/365</f>
        <v>8.2196318990507451E-3</v>
      </c>
      <c r="E436" s="8">
        <f>Table3[[#This Row],[VHM]]-Table3[[#This Row],[Rf]]/365</f>
        <v>-7.9123287671232871E-5</v>
      </c>
      <c r="F436" s="8">
        <f>Table3[[#This Row],[VNM]]-Table3[[#This Row],[Rf]]/365</f>
        <v>2.4915707997325487E-3</v>
      </c>
      <c r="G436" s="8">
        <f>Table3[[#This Row],[FPT]]-Table3[[#This Row],[Rf]]/365</f>
        <v>4.1948917063789788E-3</v>
      </c>
      <c r="H436" s="8">
        <f>Table3[[#This Row],[TCB]]-Table3[[#This Row],[Rf]]/365</f>
        <v>1.5072391863843919E-2</v>
      </c>
      <c r="I436" s="8">
        <f>Table3[[#This Row],[BVH]]-Table3[[#This Row],[Rf]]/365</f>
        <v>-7.7127110739307935E-3</v>
      </c>
      <c r="J436" s="8">
        <f>Table3[[#This Row],[POW]]-Table3[[#This Row],[Rf]]/365</f>
        <v>-1.3092136300684268E-2</v>
      </c>
      <c r="K436" s="8">
        <f>Table3[[#This Row],[NVL]]-Table3[[#This Row],[Rf]]/365</f>
        <v>3.0904488200939914E-3</v>
      </c>
      <c r="L436" s="8">
        <f>Table3[[#This Row],[VIC]]-Table3[[#This Row],[Rf]]/365</f>
        <v>3.3533709915049888E-3</v>
      </c>
    </row>
    <row r="437" spans="1:12" x14ac:dyDescent="0.25">
      <c r="A437" s="1">
        <v>44057</v>
      </c>
      <c r="B437" s="8">
        <f>Table3[[#This Row],[Rm]]-Table3[[#This Row],[Rf]]/365</f>
        <v>-5.1197915831245307E-3</v>
      </c>
      <c r="C437" s="8">
        <f>Table3[[#This Row],[SSI]]-Table3[[#This Row],[Rf]]/365</f>
        <v>-1.6914167519948196E-2</v>
      </c>
      <c r="D437" s="8">
        <f>Table3[[#This Row],[HPG]]-Table3[[#This Row],[Rf]]/365</f>
        <v>-1.6405681297176379E-2</v>
      </c>
      <c r="E437" s="8">
        <f>Table3[[#This Row],[VHM]]-Table3[[#This Row],[Rf]]/365</f>
        <v>3.6991868465544768E-3</v>
      </c>
      <c r="F437" s="8">
        <f>Table3[[#This Row],[VNM]]-Table3[[#This Row],[Rf]]/365</f>
        <v>2.4981689026972241E-3</v>
      </c>
      <c r="G437" s="8">
        <f>Table3[[#This Row],[FPT]]-Table3[[#This Row],[Rf]]/365</f>
        <v>-3.2074092876425556E-3</v>
      </c>
      <c r="H437" s="8">
        <f>Table3[[#This Row],[TCB]]-Table3[[#This Row],[Rf]]/365</f>
        <v>-7.9150684931506842E-5</v>
      </c>
      <c r="I437" s="8">
        <f>Table3[[#This Row],[BVH]]-Table3[[#This Row],[Rf]]/365</f>
        <v>-2.3508330663632199E-2</v>
      </c>
      <c r="J437" s="8">
        <f>Table3[[#This Row],[POW]]-Table3[[#This Row],[Rf]]/365</f>
        <v>4.9510304015876611E-3</v>
      </c>
      <c r="K437" s="8">
        <f>Table3[[#This Row],[NVL]]-Table3[[#This Row],[Rf]]/365</f>
        <v>-1.5679774709892406E-2</v>
      </c>
      <c r="L437" s="8">
        <f>Table3[[#This Row],[VIC]]-Table3[[#This Row],[Rf]]/365</f>
        <v>-6.8973325031133651E-3</v>
      </c>
    </row>
    <row r="438" spans="1:12" x14ac:dyDescent="0.25">
      <c r="A438" s="1">
        <v>44056</v>
      </c>
      <c r="B438" s="8">
        <f>Table3[[#This Row],[Rm]]-Table3[[#This Row],[Rf]]/365</f>
        <v>9.5201200533892635E-3</v>
      </c>
      <c r="C438" s="8">
        <f>Table3[[#This Row],[SSI]]-Table3[[#This Row],[Rf]]/365</f>
        <v>1.3572507270091946E-2</v>
      </c>
      <c r="D438" s="8">
        <f>Table3[[#This Row],[HPG]]-Table3[[#This Row],[Rf]]/365</f>
        <v>8.1510828118834082E-3</v>
      </c>
      <c r="E438" s="8">
        <f>Table3[[#This Row],[VHM]]-Table3[[#This Row],[Rf]]/365</f>
        <v>-7.9369863013698623E-5</v>
      </c>
      <c r="F438" s="8">
        <f>Table3[[#This Row],[VNM]]-Table3[[#This Row],[Rf]]/365</f>
        <v>6.8410453618999671E-3</v>
      </c>
      <c r="G438" s="8">
        <f>Table3[[#This Row],[FPT]]-Table3[[#This Row],[Rf]]/365</f>
        <v>9.3943143475126549E-3</v>
      </c>
      <c r="H438" s="8">
        <f>Table3[[#This Row],[TCB]]-Table3[[#This Row],[Rf]]/365</f>
        <v>7.5542179232458428E-3</v>
      </c>
      <c r="I438" s="8">
        <f>Table3[[#This Row],[BVH]]-Table3[[#This Row],[Rf]]/365</f>
        <v>3.2923930467019316E-2</v>
      </c>
      <c r="J438" s="8">
        <f>Table3[[#This Row],[POW]]-Table3[[#This Row],[Rf]]/365</f>
        <v>2.1503363949935933E-2</v>
      </c>
      <c r="K438" s="8">
        <f>Table3[[#This Row],[NVL]]-Table3[[#This Row],[Rf]]/365</f>
        <v>-4.7377549561813713E-3</v>
      </c>
      <c r="L438" s="8">
        <f>Table3[[#This Row],[VIC]]-Table3[[#This Row],[Rf]]/365</f>
        <v>6.7856186953387443E-3</v>
      </c>
    </row>
    <row r="439" spans="1:12" x14ac:dyDescent="0.25">
      <c r="A439" s="1">
        <v>44055</v>
      </c>
      <c r="B439" s="8">
        <f>Table3[[#This Row],[Rm]]-Table3[[#This Row],[Rf]]/365</f>
        <v>4.4761799572473338E-3</v>
      </c>
      <c r="C439" s="8">
        <f>Table3[[#This Row],[SSI]]-Table3[[#This Row],[Rf]]/365</f>
        <v>-3.4799084894231733E-3</v>
      </c>
      <c r="D439" s="8">
        <f>Table3[[#This Row],[HPG]]-Table3[[#This Row],[Rf]]/365</f>
        <v>1.9833077248976099E-3</v>
      </c>
      <c r="E439" s="8">
        <f>Table3[[#This Row],[VHM]]-Table3[[#This Row],[Rf]]/365</f>
        <v>-7.8547945205479456E-5</v>
      </c>
      <c r="F439" s="8">
        <f>Table3[[#This Row],[VNM]]-Table3[[#This Row],[Rf]]/365</f>
        <v>9.5284389543578759E-3</v>
      </c>
      <c r="G439" s="8">
        <f>Table3[[#This Row],[FPT]]-Table3[[#This Row],[Rf]]/365</f>
        <v>1.0559749927134885E-2</v>
      </c>
      <c r="H439" s="8">
        <f>Table3[[#This Row],[TCB]]-Table3[[#This Row],[Rf]]/365</f>
        <v>1.0204228404408915E-2</v>
      </c>
      <c r="I439" s="8">
        <f>Table3[[#This Row],[BVH]]-Table3[[#This Row],[Rf]]/365</f>
        <v>4.3413415575569861E-3</v>
      </c>
      <c r="J439" s="8">
        <f>Table3[[#This Row],[POW]]-Table3[[#This Row],[Rf]]/365</f>
        <v>1.4519992200779916E-2</v>
      </c>
      <c r="K439" s="8">
        <f>Table3[[#This Row],[NVL]]-Table3[[#This Row],[Rf]]/365</f>
        <v>-4.7153331074929316E-3</v>
      </c>
      <c r="L439" s="8">
        <f>Table3[[#This Row],[VIC]]-Table3[[#This Row],[Rf]]/365</f>
        <v>-1.2214050880626913E-3</v>
      </c>
    </row>
    <row r="440" spans="1:12" x14ac:dyDescent="0.25">
      <c r="A440" s="1">
        <v>44054</v>
      </c>
      <c r="B440" s="8">
        <f>Table3[[#This Row],[Rm]]-Table3[[#This Row],[Rf]]/365</f>
        <v>-2.211369083205585E-4</v>
      </c>
      <c r="C440" s="8">
        <f>Table3[[#This Row],[SSI]]-Table3[[#This Row],[Rf]]/365</f>
        <v>2.0754511415525159E-2</v>
      </c>
      <c r="D440" s="8">
        <f>Table3[[#This Row],[HPG]]-Table3[[#This Row],[Rf]]/365</f>
        <v>-2.1364350865324959E-3</v>
      </c>
      <c r="E440" s="8">
        <f>Table3[[#This Row],[VHM]]-Table3[[#This Row],[Rf]]/365</f>
        <v>-2.5913847318784237E-3</v>
      </c>
      <c r="F440" s="8">
        <f>Table3[[#This Row],[VNM]]-Table3[[#This Row],[Rf]]/365</f>
        <v>-7.8821917808219165E-5</v>
      </c>
      <c r="G440" s="8">
        <f>Table3[[#This Row],[FPT]]-Table3[[#This Row],[Rf]]/365</f>
        <v>-4.316110053401415E-3</v>
      </c>
      <c r="H440" s="8">
        <f>Table3[[#This Row],[TCB]]-Table3[[#This Row],[Rf]]/365</f>
        <v>2.4984976698206466E-3</v>
      </c>
      <c r="I440" s="8">
        <f>Table3[[#This Row],[BVH]]-Table3[[#This Row],[Rf]]/365</f>
        <v>-3.3827866755174554E-3</v>
      </c>
      <c r="J440" s="8">
        <f>Table3[[#This Row],[POW]]-Table3[[#This Row],[Rf]]/365</f>
        <v>-7.3251987294024193E-3</v>
      </c>
      <c r="K440" s="8">
        <f>Table3[[#This Row],[NVL]]-Table3[[#This Row],[Rf]]/365</f>
        <v>-1.6220317943514194E-3</v>
      </c>
      <c r="L440" s="8">
        <f>Table3[[#This Row],[VIC]]-Table3[[#This Row],[Rf]]/365</f>
        <v>-8.0153298543160795E-3</v>
      </c>
    </row>
    <row r="441" spans="1:12" x14ac:dyDescent="0.25">
      <c r="A441" s="1">
        <v>44053</v>
      </c>
      <c r="B441" s="8">
        <f>Table3[[#This Row],[Rm]]-Table3[[#This Row],[Rf]]/365</f>
        <v>1.9892317384428804E-3</v>
      </c>
      <c r="C441" s="8">
        <f>Table3[[#This Row],[SSI]]-Table3[[#This Row],[Rf]]/365</f>
        <v>1.0447713049747679E-2</v>
      </c>
      <c r="D441" s="8">
        <f>Table3[[#This Row],[HPG]]-Table3[[#This Row],[Rf]]/365</f>
        <v>4.0536286652326434E-3</v>
      </c>
      <c r="E441" s="8">
        <f>Table3[[#This Row],[VHM]]-Table3[[#This Row],[Rf]]/365</f>
        <v>-7.8602739726027412E-5</v>
      </c>
      <c r="F441" s="8">
        <f>Table3[[#This Row],[VNM]]-Table3[[#This Row],[Rf]]/365</f>
        <v>-8.7366113977348191E-3</v>
      </c>
      <c r="G441" s="8">
        <f>Table3[[#This Row],[FPT]]-Table3[[#This Row],[Rf]]/365</f>
        <v>2.0445395108047459E-3</v>
      </c>
      <c r="H441" s="8">
        <f>Table3[[#This Row],[TCB]]-Table3[[#This Row],[Rf]]/365</f>
        <v>1.2976227547480238E-2</v>
      </c>
      <c r="I441" s="8">
        <f>Table3[[#This Row],[BVH]]-Table3[[#This Row],[Rf]]/365</f>
        <v>1.1057254721298308E-2</v>
      </c>
      <c r="J441" s="8">
        <f>Table3[[#This Row],[POW]]-Table3[[#This Row],[Rf]]/365</f>
        <v>2.7580971728358918E-2</v>
      </c>
      <c r="K441" s="8">
        <f>Table3[[#This Row],[NVL]]-Table3[[#This Row],[Rf]]/365</f>
        <v>3.0173724924720956E-3</v>
      </c>
      <c r="L441" s="8">
        <f>Table3[[#This Row],[VIC]]-Table3[[#This Row],[Rf]]/365</f>
        <v>7.9213972602738946E-3</v>
      </c>
    </row>
    <row r="442" spans="1:12" x14ac:dyDescent="0.25">
      <c r="A442" s="1">
        <v>44050</v>
      </c>
      <c r="B442" s="8">
        <f>Table3[[#This Row],[Rm]]-Table3[[#This Row],[Rf]]/365</f>
        <v>1.6113545995527498E-3</v>
      </c>
      <c r="C442" s="8">
        <f>Table3[[#This Row],[SSI]]-Table3[[#This Row],[Rf]]/365</f>
        <v>-7.0476822108730044E-3</v>
      </c>
      <c r="D442" s="8">
        <f>Table3[[#This Row],[HPG]]-Table3[[#This Row],[Rf]]/365</f>
        <v>6.1579651411158157E-3</v>
      </c>
      <c r="E442" s="8">
        <f>Table3[[#This Row],[VHM]]-Table3[[#This Row],[Rf]]/365</f>
        <v>-7.9041095890410945E-5</v>
      </c>
      <c r="F442" s="8">
        <f>Table3[[#This Row],[VNM]]-Table3[[#This Row],[Rf]]/365</f>
        <v>6.0185198797192939E-3</v>
      </c>
      <c r="G442" s="8">
        <f>Table3[[#This Row],[FPT]]-Table3[[#This Row],[Rf]]/365</f>
        <v>6.3312153143659624E-3</v>
      </c>
      <c r="H442" s="8">
        <f>Table3[[#This Row],[TCB]]-Table3[[#This Row],[Rf]]/365</f>
        <v>-2.6832077625570773E-3</v>
      </c>
      <c r="I442" s="8">
        <f>Table3[[#This Row],[BVH]]-Table3[[#This Row],[Rf]]/365</f>
        <v>-1.0001863587621345E-2</v>
      </c>
      <c r="J442" s="8">
        <f>Table3[[#This Row],[POW]]-Table3[[#This Row],[Rf]]/365</f>
        <v>-5.3700463868955562E-3</v>
      </c>
      <c r="K442" s="8">
        <f>Table3[[#This Row],[NVL]]-Table3[[#This Row],[Rf]]/365</f>
        <v>-4.7015372438102589E-3</v>
      </c>
      <c r="L442" s="8">
        <f>Table3[[#This Row],[VIC]]-Table3[[#This Row],[Rf]]/365</f>
        <v>-7.9041095890410945E-5</v>
      </c>
    </row>
    <row r="443" spans="1:12" x14ac:dyDescent="0.25">
      <c r="A443" s="1">
        <v>44049</v>
      </c>
      <c r="B443" s="8">
        <f>Table3[[#This Row],[Rm]]-Table3[[#This Row],[Rf]]/365</f>
        <v>2.5950115991981719E-3</v>
      </c>
      <c r="C443" s="8">
        <f>Table3[[#This Row],[SSI]]-Table3[[#This Row],[Rf]]/365</f>
        <v>-1.0423485120453492E-2</v>
      </c>
      <c r="D443" s="8">
        <f>Table3[[#This Row],[HPG]]-Table3[[#This Row],[Rf]]/365</f>
        <v>-2.1533463309270696E-3</v>
      </c>
      <c r="E443" s="8">
        <f>Table3[[#This Row],[VHM]]-Table3[[#This Row],[Rf]]/365</f>
        <v>-7.865753424657534E-5</v>
      </c>
      <c r="F443" s="8">
        <f>Table3[[#This Row],[VNM]]-Table3[[#This Row],[Rf]]/365</f>
        <v>2.4006980289125471E-2</v>
      </c>
      <c r="G443" s="8">
        <f>Table3[[#This Row],[FPT]]-Table3[[#This Row],[Rf]]/365</f>
        <v>-4.3339766831827211E-3</v>
      </c>
      <c r="H443" s="8">
        <f>Table3[[#This Row],[TCB]]-Table3[[#This Row],[Rf]]/365</f>
        <v>-1.293212797126457E-2</v>
      </c>
      <c r="I443" s="8">
        <f>Table3[[#This Row],[BVH]]-Table3[[#This Row],[Rf]]/365</f>
        <v>-1.4209092316855259E-2</v>
      </c>
      <c r="J443" s="8">
        <f>Table3[[#This Row],[POW]]-Table3[[#This Row],[Rf]]/365</f>
        <v>-9.512619798397657E-3</v>
      </c>
      <c r="K443" s="8">
        <f>Table3[[#This Row],[NVL]]-Table3[[#This Row],[Rf]]/365</f>
        <v>1.4645523422966249E-3</v>
      </c>
      <c r="L443" s="8">
        <f>Table3[[#This Row],[VIC]]-Table3[[#This Row],[Rf]]/365</f>
        <v>5.6684689025350045E-3</v>
      </c>
    </row>
    <row r="444" spans="1:12" x14ac:dyDescent="0.25">
      <c r="A444" s="1">
        <v>44048</v>
      </c>
      <c r="B444" s="8">
        <f>Table3[[#This Row],[Rm]]-Table3[[#This Row],[Rf]]/365</f>
        <v>1.2283135914836206E-2</v>
      </c>
      <c r="C444" s="8">
        <f>Table3[[#This Row],[SSI]]-Table3[[#This Row],[Rf]]/365</f>
        <v>1.0374605508090327E-2</v>
      </c>
      <c r="D444" s="8">
        <f>Table3[[#This Row],[HPG]]-Table3[[#This Row],[Rf]]/365</f>
        <v>4.7747730792138315E-2</v>
      </c>
      <c r="E444" s="8">
        <f>Table3[[#This Row],[VHM]]-Table3[[#This Row],[Rf]]/365</f>
        <v>7.516580544477236E-3</v>
      </c>
      <c r="F444" s="8">
        <f>Table3[[#This Row],[VNM]]-Table3[[#This Row],[Rf]]/365</f>
        <v>7.1094246083028834E-3</v>
      </c>
      <c r="G444" s="8">
        <f>Table3[[#This Row],[FPT]]-Table3[[#This Row],[Rf]]/365</f>
        <v>9.5886685402351655E-3</v>
      </c>
      <c r="H444" s="8">
        <f>Table3[[#This Row],[TCB]]-Table3[[#This Row],[Rf]]/365</f>
        <v>3.1751882562406887E-2</v>
      </c>
      <c r="I444" s="8">
        <f>Table3[[#This Row],[BVH]]-Table3[[#This Row],[Rf]]/365</f>
        <v>1.5374182466963223E-2</v>
      </c>
      <c r="J444" s="8">
        <f>Table3[[#This Row],[POW]]-Table3[[#This Row],[Rf]]/365</f>
        <v>2.1334920066879842E-2</v>
      </c>
      <c r="K444" s="8">
        <f>Table3[[#This Row],[NVL]]-Table3[[#This Row],[Rf]]/365</f>
        <v>1.4672388897122555E-3</v>
      </c>
      <c r="L444" s="8">
        <f>Table3[[#This Row],[VIC]]-Table3[[#This Row],[Rf]]/365</f>
        <v>-1.1441992528019869E-2</v>
      </c>
    </row>
    <row r="445" spans="1:12" x14ac:dyDescent="0.25">
      <c r="A445" s="1">
        <v>44047</v>
      </c>
      <c r="B445" s="8">
        <f>Table3[[#This Row],[Rm]]-Table3[[#This Row],[Rf]]/365</f>
        <v>1.5780092143108864E-2</v>
      </c>
      <c r="C445" s="8">
        <f>Table3[[#This Row],[SSI]]-Table3[[#This Row],[Rf]]/365</f>
        <v>1.7651017001845952E-2</v>
      </c>
      <c r="D445" s="8">
        <f>Table3[[#This Row],[HPG]]-Table3[[#This Row],[Rf]]/365</f>
        <v>4.2873327750194354E-3</v>
      </c>
      <c r="E445" s="8">
        <f>Table3[[#This Row],[VHM]]-Table3[[#This Row],[Rf]]/365</f>
        <v>6.2899472995373703E-3</v>
      </c>
      <c r="F445" s="8">
        <f>Table3[[#This Row],[VNM]]-Table3[[#This Row],[Rf]]/365</f>
        <v>1.9151289778714619E-2</v>
      </c>
      <c r="G445" s="8">
        <f>Table3[[#This Row],[FPT]]-Table3[[#This Row],[Rf]]/365</f>
        <v>1.4081740591518012E-2</v>
      </c>
      <c r="H445" s="8">
        <f>Table3[[#This Row],[TCB]]-Table3[[#This Row],[Rf]]/365</f>
        <v>1.3361380762998969E-2</v>
      </c>
      <c r="I445" s="8">
        <f>Table3[[#This Row],[BVH]]-Table3[[#This Row],[Rf]]/365</f>
        <v>4.8531631659056086E-2</v>
      </c>
      <c r="J445" s="8">
        <f>Table3[[#This Row],[POW]]-Table3[[#This Row],[Rf]]/365</f>
        <v>9.6502502776750782E-3</v>
      </c>
      <c r="K445" s="8">
        <f>Table3[[#This Row],[NVL]]-Table3[[#This Row],[Rf]]/365</f>
        <v>6.1413603613199724E-3</v>
      </c>
      <c r="L445" s="8">
        <f>Table3[[#This Row],[VIC]]-Table3[[#This Row],[Rf]]/365</f>
        <v>4.4867305936073963E-3</v>
      </c>
    </row>
    <row r="446" spans="1:12" x14ac:dyDescent="0.25">
      <c r="A446" s="1">
        <v>44046</v>
      </c>
      <c r="B446" s="8">
        <f>Table3[[#This Row],[Rm]]-Table3[[#This Row],[Rf]]/365</f>
        <v>2.0284616684913992E-2</v>
      </c>
      <c r="C446" s="8">
        <f>Table3[[#This Row],[SSI]]-Table3[[#This Row],[Rf]]/365</f>
        <v>4.0509036041045429E-2</v>
      </c>
      <c r="D446" s="8">
        <f>Table3[[#This Row],[HPG]]-Table3[[#This Row],[Rf]]/365</f>
        <v>5.5218169307493126E-2</v>
      </c>
      <c r="E446" s="8">
        <f>Table3[[#This Row],[VHM]]-Table3[[#This Row],[Rf]]/365</f>
        <v>1.0214640432996856E-2</v>
      </c>
      <c r="F446" s="8">
        <f>Table3[[#This Row],[VNM]]-Table3[[#This Row],[Rf]]/365</f>
        <v>2.0479377800537608E-2</v>
      </c>
      <c r="G446" s="8">
        <f>Table3[[#This Row],[FPT]]-Table3[[#This Row],[Rf]]/365</f>
        <v>3.1379304294289881E-2</v>
      </c>
      <c r="H446" s="8">
        <f>Table3[[#This Row],[TCB]]-Table3[[#This Row],[Rf]]/365</f>
        <v>2.4712018566738367E-2</v>
      </c>
      <c r="I446" s="8">
        <f>Table3[[#This Row],[BVH]]-Table3[[#This Row],[Rf]]/365</f>
        <v>6.9225560830055793E-2</v>
      </c>
      <c r="J446" s="8">
        <f>Table3[[#This Row],[POW]]-Table3[[#This Row],[Rf]]/365</f>
        <v>1.0847591885620298E-2</v>
      </c>
      <c r="K446" s="8">
        <f>Table3[[#This Row],[NVL]]-Table3[[#This Row],[Rf]]/365</f>
        <v>-1.2370156345348491E-2</v>
      </c>
      <c r="L446" s="8">
        <f>Table3[[#This Row],[VIC]]-Table3[[#This Row],[Rf]]/365</f>
        <v>1.0614872798433261E-3</v>
      </c>
    </row>
    <row r="447" spans="1:12" x14ac:dyDescent="0.25">
      <c r="A447" s="1">
        <v>44043</v>
      </c>
      <c r="B447" s="8">
        <f>Table3[[#This Row],[Rm]]-Table3[[#This Row],[Rf]]/365</f>
        <v>-3.5014292852441932E-3</v>
      </c>
      <c r="C447" s="8">
        <f>Table3[[#This Row],[SSI]]-Table3[[#This Row],[Rf]]/365</f>
        <v>-1.4626714819427374E-2</v>
      </c>
      <c r="D447" s="8">
        <f>Table3[[#This Row],[HPG]]-Table3[[#This Row],[Rf]]/365</f>
        <v>-1.81808077852849E-2</v>
      </c>
      <c r="E447" s="8">
        <f>Table3[[#This Row],[VHM]]-Table3[[#This Row],[Rf]]/365</f>
        <v>1.4279053041954259E-2</v>
      </c>
      <c r="F447" s="8">
        <f>Table3[[#This Row],[VNM]]-Table3[[#This Row],[Rf]]/365</f>
        <v>-1.8429884127183556E-2</v>
      </c>
      <c r="G447" s="8">
        <f>Table3[[#This Row],[FPT]]-Table3[[#This Row],[Rf]]/365</f>
        <v>-1.4477716530894181E-2</v>
      </c>
      <c r="H447" s="8">
        <f>Table3[[#This Row],[TCB]]-Table3[[#This Row],[Rf]]/365</f>
        <v>-2.4274808661069375E-2</v>
      </c>
      <c r="I447" s="8">
        <f>Table3[[#This Row],[BVH]]-Table3[[#This Row],[Rf]]/365</f>
        <v>-5.0073686483570624E-3</v>
      </c>
      <c r="J447" s="8">
        <f>Table3[[#This Row],[POW]]-Table3[[#This Row],[Rf]]/365</f>
        <v>-1.7267081971072632E-2</v>
      </c>
      <c r="K447" s="8">
        <f>Table3[[#This Row],[NVL]]-Table3[[#This Row],[Rf]]/365</f>
        <v>1.5519363750988297E-2</v>
      </c>
      <c r="L447" s="8">
        <f>Table3[[#This Row],[VIC]]-Table3[[#This Row],[Rf]]/365</f>
        <v>2.812085488466427E-2</v>
      </c>
    </row>
    <row r="448" spans="1:12" x14ac:dyDescent="0.25">
      <c r="A448" s="1">
        <v>44042</v>
      </c>
      <c r="B448" s="8">
        <f>Table3[[#This Row],[Rm]]-Table3[[#This Row],[Rf]]/365</f>
        <v>1.2929645846310067E-2</v>
      </c>
      <c r="C448" s="8">
        <f>Table3[[#This Row],[SSI]]-Table3[[#This Row],[Rf]]/365</f>
        <v>1.4678311985037891E-2</v>
      </c>
      <c r="D448" s="8">
        <f>Table3[[#This Row],[HPG]]-Table3[[#This Row],[Rf]]/365</f>
        <v>1.601011840655012E-2</v>
      </c>
      <c r="E448" s="8">
        <f>Table3[[#This Row],[VHM]]-Table3[[#This Row],[Rf]]/365</f>
        <v>3.5053299518696651E-2</v>
      </c>
      <c r="F448" s="8">
        <f>Table3[[#This Row],[VNM]]-Table3[[#This Row],[Rf]]/365</f>
        <v>2.822005117601439E-2</v>
      </c>
      <c r="G448" s="8">
        <f>Table3[[#This Row],[FPT]]-Table3[[#This Row],[Rf]]/365</f>
        <v>1.3386177851575429E-2</v>
      </c>
      <c r="H448" s="8">
        <f>Table3[[#This Row],[TCB]]-Table3[[#This Row],[Rf]]/365</f>
        <v>2.4711552813313709E-2</v>
      </c>
      <c r="I448" s="8">
        <f>Table3[[#This Row],[BVH]]-Table3[[#This Row],[Rf]]/365</f>
        <v>1.2386992313736401E-2</v>
      </c>
      <c r="J448" s="8">
        <f>Table3[[#This Row],[POW]]-Table3[[#This Row],[Rf]]/365</f>
        <v>1.1874686122692164E-2</v>
      </c>
      <c r="K448" s="8">
        <f>Table3[[#This Row],[NVL]]-Table3[[#This Row],[Rf]]/365</f>
        <v>9.3669832811993786E-3</v>
      </c>
      <c r="L448" s="8">
        <f>Table3[[#This Row],[VIC]]-Table3[[#This Row],[Rf]]/365</f>
        <v>1.9079841030268212E-2</v>
      </c>
    </row>
    <row r="449" spans="1:12" x14ac:dyDescent="0.25">
      <c r="A449" s="1">
        <v>44041</v>
      </c>
      <c r="B449" s="8">
        <f>Table3[[#This Row],[Rm]]-Table3[[#This Row],[Rf]]/365</f>
        <v>-2.7771370224106709E-2</v>
      </c>
      <c r="C449" s="8">
        <f>Table3[[#This Row],[SSI]]-Table3[[#This Row],[Rf]]/365</f>
        <v>-4.5858401311981579E-2</v>
      </c>
      <c r="D449" s="8">
        <f>Table3[[#This Row],[HPG]]-Table3[[#This Row],[Rf]]/365</f>
        <v>-3.1023579072268114E-2</v>
      </c>
      <c r="E449" s="8">
        <f>Table3[[#This Row],[VHM]]-Table3[[#This Row],[Rf]]/365</f>
        <v>-2.3830455271623103E-2</v>
      </c>
      <c r="F449" s="8">
        <f>Table3[[#This Row],[VNM]]-Table3[[#This Row],[Rf]]/365</f>
        <v>-3.5570559612100823E-2</v>
      </c>
      <c r="G449" s="8">
        <f>Table3[[#This Row],[FPT]]-Table3[[#This Row],[Rf]]/365</f>
        <v>-2.5247867210215661E-2</v>
      </c>
      <c r="H449" s="8">
        <f>Table3[[#This Row],[TCB]]-Table3[[#This Row],[Rf]]/365</f>
        <v>-3.2083753424657538E-2</v>
      </c>
      <c r="I449" s="8">
        <f>Table3[[#This Row],[BVH]]-Table3[[#This Row],[Rf]]/365</f>
        <v>-4.3043180632294752E-2</v>
      </c>
      <c r="J449" s="8">
        <f>Table3[[#This Row],[POW]]-Table3[[#This Row],[Rf]]/365</f>
        <v>-1.1899005841413793E-2</v>
      </c>
      <c r="K449" s="8">
        <f>Table3[[#This Row],[NVL]]-Table3[[#This Row],[Rf]]/365</f>
        <v>-1.6560804686826813E-3</v>
      </c>
      <c r="L449" s="8">
        <f>Table3[[#This Row],[VIC]]-Table3[[#This Row],[Rf]]/365</f>
        <v>-2.0036805067849883E-2</v>
      </c>
    </row>
    <row r="450" spans="1:12" x14ac:dyDescent="0.25">
      <c r="A450" s="1">
        <v>44040</v>
      </c>
      <c r="B450" s="8">
        <f>Table3[[#This Row],[Rm]]-Table3[[#This Row],[Rf]]/365</f>
        <v>3.5822285718772079E-2</v>
      </c>
      <c r="C450" s="8">
        <f>Table3[[#This Row],[SSI]]-Table3[[#This Row],[Rf]]/365</f>
        <v>6.7588405809043101E-2</v>
      </c>
      <c r="D450" s="8">
        <f>Table3[[#This Row],[HPG]]-Table3[[#This Row],[Rf]]/365</f>
        <v>5.3869136537598852E-2</v>
      </c>
      <c r="E450" s="8">
        <f>Table3[[#This Row],[VHM]]-Table3[[#This Row],[Rf]]/365</f>
        <v>6.9030657418320152E-2</v>
      </c>
      <c r="F450" s="8">
        <f>Table3[[#This Row],[VNM]]-Table3[[#This Row],[Rf]]/365</f>
        <v>6.2781902122360289E-2</v>
      </c>
      <c r="G450" s="8">
        <f>Table3[[#This Row],[FPT]]-Table3[[#This Row],[Rf]]/365</f>
        <v>4.5685823265728072E-2</v>
      </c>
      <c r="H450" s="8">
        <f>Table3[[#This Row],[TCB]]-Table3[[#This Row],[Rf]]/365</f>
        <v>3.2977084116381748E-2</v>
      </c>
      <c r="I450" s="8">
        <f>Table3[[#This Row],[BVH]]-Table3[[#This Row],[Rf]]/365</f>
        <v>3.3211464689289427E-2</v>
      </c>
      <c r="J450" s="8">
        <f>Table3[[#This Row],[POW]]-Table3[[#This Row],[Rf]]/365</f>
        <v>5.7873778331257918E-2</v>
      </c>
      <c r="K450" s="8">
        <f>Table3[[#This Row],[NVL]]-Table3[[#This Row],[Rf]]/365</f>
        <v>1.2658086379897172E-2</v>
      </c>
      <c r="L450" s="8">
        <f>Table3[[#This Row],[VIC]]-Table3[[#This Row],[Rf]]/365</f>
        <v>2.2721740531828666E-3</v>
      </c>
    </row>
    <row r="451" spans="1:12" x14ac:dyDescent="0.25">
      <c r="A451" s="1">
        <v>44039</v>
      </c>
      <c r="B451" s="8">
        <f>Table3[[#This Row],[Rm]]-Table3[[#This Row],[Rf]]/365</f>
        <v>-5.3133336729629672E-2</v>
      </c>
      <c r="C451" s="8">
        <f>Table3[[#This Row],[SSI]]-Table3[[#This Row],[Rf]]/365</f>
        <v>-7.0009713765686321E-2</v>
      </c>
      <c r="D451" s="8">
        <f>Table3[[#This Row],[HPG]]-Table3[[#This Row],[Rf]]/365</f>
        <v>-3.3599196908242306E-2</v>
      </c>
      <c r="E451" s="8">
        <f>Table3[[#This Row],[VHM]]-Table3[[#This Row],[Rf]]/365</f>
        <v>-6.7184906993511193E-2</v>
      </c>
      <c r="F451" s="8">
        <f>Table3[[#This Row],[VNM]]-Table3[[#This Row],[Rf]]/365</f>
        <v>-6.9386574528685671E-2</v>
      </c>
      <c r="G451" s="8">
        <f>Table3[[#This Row],[FPT]]-Table3[[#This Row],[Rf]]/365</f>
        <v>-4.8009927060017221E-2</v>
      </c>
      <c r="H451" s="8">
        <f>Table3[[#This Row],[TCB]]-Table3[[#This Row],[Rf]]/365</f>
        <v>-6.9310413066385676E-2</v>
      </c>
      <c r="I451" s="8">
        <f>Table3[[#This Row],[BVH]]-Table3[[#This Row],[Rf]]/365</f>
        <v>-7.0033772275983494E-2</v>
      </c>
      <c r="J451" s="8">
        <f>Table3[[#This Row],[POW]]-Table3[[#This Row],[Rf]]/365</f>
        <v>-5.4859450495122475E-2</v>
      </c>
      <c r="K451" s="8">
        <f>Table3[[#This Row],[NVL]]-Table3[[#This Row],[Rf]]/365</f>
        <v>-1.6694689548533124E-3</v>
      </c>
      <c r="L451" s="8">
        <f>Table3[[#This Row],[VIC]]-Table3[[#This Row],[Rf]]/365</f>
        <v>-3.4170552926525544E-2</v>
      </c>
    </row>
    <row r="452" spans="1:12" x14ac:dyDescent="0.25">
      <c r="A452" s="1">
        <v>44036</v>
      </c>
      <c r="B452" s="8">
        <f>Table3[[#This Row],[Rm]]-Table3[[#This Row],[Rf]]/365</f>
        <v>-3.2282161577481039E-2</v>
      </c>
      <c r="C452" s="8">
        <f>Table3[[#This Row],[SSI]]-Table3[[#This Row],[Rf]]/365</f>
        <v>-4.0347524868989515E-2</v>
      </c>
      <c r="D452" s="8">
        <f>Table3[[#This Row],[HPG]]-Table3[[#This Row],[Rf]]/365</f>
        <v>-4.795140891868252E-2</v>
      </c>
      <c r="E452" s="8">
        <f>Table3[[#This Row],[VHM]]-Table3[[#This Row],[Rf]]/365</f>
        <v>-3.5612063417008524E-2</v>
      </c>
      <c r="F452" s="8">
        <f>Table3[[#This Row],[VNM]]-Table3[[#This Row],[Rf]]/365</f>
        <v>-2.7224427512415116E-2</v>
      </c>
      <c r="G452" s="8">
        <f>Table3[[#This Row],[FPT]]-Table3[[#This Row],[Rf]]/365</f>
        <v>-3.8822523990532751E-2</v>
      </c>
      <c r="H452" s="8">
        <f>Table3[[#This Row],[TCB]]-Table3[[#This Row],[Rf]]/365</f>
        <v>-3.9487935488224574E-2</v>
      </c>
      <c r="I452" s="8">
        <f>Table3[[#This Row],[BVH]]-Table3[[#This Row],[Rf]]/365</f>
        <v>-5.0188000955024306E-2</v>
      </c>
      <c r="J452" s="8">
        <f>Table3[[#This Row],[POW]]-Table3[[#This Row],[Rf]]/365</f>
        <v>-3.5312229114912351E-2</v>
      </c>
      <c r="K452" s="8">
        <f>Table3[[#This Row],[NVL]]-Table3[[#This Row],[Rf]]/365</f>
        <v>-1.6663700804522622E-3</v>
      </c>
      <c r="L452" s="8">
        <f>Table3[[#This Row],[VIC]]-Table3[[#This Row],[Rf]]/365</f>
        <v>-2.2301290715372978E-2</v>
      </c>
    </row>
    <row r="453" spans="1:12" x14ac:dyDescent="0.25">
      <c r="A453" s="1">
        <v>44035</v>
      </c>
      <c r="B453" s="8">
        <f>Table3[[#This Row],[Rm]]-Table3[[#This Row],[Rf]]/365</f>
        <v>1.8733350041427992E-3</v>
      </c>
      <c r="C453" s="8">
        <f>Table3[[#This Row],[SSI]]-Table3[[#This Row],[Rf]]/365</f>
        <v>-1.0046476038774881E-2</v>
      </c>
      <c r="D453" s="8">
        <f>Table3[[#This Row],[HPG]]-Table3[[#This Row],[Rf]]/365</f>
        <v>3.479020231073068E-3</v>
      </c>
      <c r="E453" s="8">
        <f>Table3[[#This Row],[VHM]]-Table3[[#This Row],[Rf]]/365</f>
        <v>1.669449491825005E-2</v>
      </c>
      <c r="F453" s="8">
        <f>Table3[[#This Row],[VNM]]-Table3[[#This Row],[Rf]]/365</f>
        <v>7.9672555917053873E-4</v>
      </c>
      <c r="G453" s="8">
        <f>Table3[[#This Row],[FPT]]-Table3[[#This Row],[Rf]]/365</f>
        <v>7.3042676145888014E-3</v>
      </c>
      <c r="H453" s="8">
        <f>Table3[[#This Row],[TCB]]-Table3[[#This Row],[Rf]]/365</f>
        <v>2.3894371723321493E-3</v>
      </c>
      <c r="I453" s="8">
        <f>Table3[[#This Row],[BVH]]-Table3[[#This Row],[Rf]]/365</f>
        <v>-2.2536116736153458E-3</v>
      </c>
      <c r="J453" s="8">
        <f>Table3[[#This Row],[POW]]-Table3[[#This Row],[Rf]]/365</f>
        <v>-8.3016924636415794E-3</v>
      </c>
      <c r="K453" s="8">
        <f>Table3[[#This Row],[NVL]]-Table3[[#This Row],[Rf]]/365</f>
        <v>4.704990365078085E-3</v>
      </c>
      <c r="L453" s="8">
        <f>Table3[[#This Row],[VIC]]-Table3[[#This Row],[Rf]]/365</f>
        <v>2.1474728620680481E-3</v>
      </c>
    </row>
    <row r="454" spans="1:12" x14ac:dyDescent="0.25">
      <c r="A454" s="1">
        <v>44034</v>
      </c>
      <c r="B454" s="8">
        <f>Table3[[#This Row],[Rm]]-Table3[[#This Row],[Rf]]/365</f>
        <v>-7.7495201045667504E-3</v>
      </c>
      <c r="C454" s="8">
        <f>Table3[[#This Row],[SSI]]-Table3[[#This Row],[Rf]]/365</f>
        <v>-1.3193302043566163E-2</v>
      </c>
      <c r="D454" s="8">
        <f>Table3[[#This Row],[HPG]]-Table3[[#This Row],[Rf]]/365</f>
        <v>-7.8547945205479456E-5</v>
      </c>
      <c r="E454" s="8">
        <f>Table3[[#This Row],[VHM]]-Table3[[#This Row],[Rf]]/365</f>
        <v>-1.657600987413943E-2</v>
      </c>
      <c r="F454" s="8">
        <f>Table3[[#This Row],[VNM]]-Table3[[#This Row],[Rf]]/365</f>
        <v>-1.6457858290032795E-2</v>
      </c>
      <c r="G454" s="8">
        <f>Table3[[#This Row],[FPT]]-Table3[[#This Row],[Rf]]/365</f>
        <v>-8.4467487820256964E-3</v>
      </c>
      <c r="H454" s="8">
        <f>Table3[[#This Row],[TCB]]-Table3[[#This Row],[Rf]]/365</f>
        <v>-1.2273669896424992E-2</v>
      </c>
      <c r="I454" s="8">
        <f>Table3[[#This Row],[BVH]]-Table3[[#This Row],[Rf]]/365</f>
        <v>-1.5067841307089885E-2</v>
      </c>
      <c r="J454" s="8">
        <f>Table3[[#This Row],[POW]]-Table3[[#This Row],[Rf]]/365</f>
        <v>-9.2435173953072537E-3</v>
      </c>
      <c r="K454" s="8">
        <f>Table3[[#This Row],[NVL]]-Table3[[#This Row],[Rf]]/365</f>
        <v>6.3419978011831322E-3</v>
      </c>
      <c r="L454" s="8">
        <f>Table3[[#This Row],[VIC]]-Table3[[#This Row],[Rf]]/365</f>
        <v>-4.5131377456490256E-3</v>
      </c>
    </row>
    <row r="455" spans="1:12" x14ac:dyDescent="0.25">
      <c r="A455" s="1">
        <v>44033</v>
      </c>
      <c r="B455" s="8">
        <f>Table3[[#This Row],[Rm]]-Table3[[#This Row],[Rf]]/365</f>
        <v>2.572913861157155E-4</v>
      </c>
      <c r="C455" s="8">
        <f>Table3[[#This Row],[SSI]]-Table3[[#This Row],[Rf]]/365</f>
        <v>-1.3024353681783951E-2</v>
      </c>
      <c r="D455" s="8">
        <f>Table3[[#This Row],[HPG]]-Table3[[#This Row],[Rf]]/365</f>
        <v>3.4920587084149631E-3</v>
      </c>
      <c r="E455" s="8">
        <f>Table3[[#This Row],[VHM]]-Table3[[#This Row],[Rf]]/365</f>
        <v>-5.1298749135188148E-3</v>
      </c>
      <c r="F455" s="8">
        <f>Table3[[#This Row],[VNM]]-Table3[[#This Row],[Rf]]/365</f>
        <v>2.513542842258582E-3</v>
      </c>
      <c r="G455" s="8">
        <f>Table3[[#This Row],[FPT]]-Table3[[#This Row],[Rf]]/365</f>
        <v>8.3594487023872822E-3</v>
      </c>
      <c r="H455" s="8">
        <f>Table3[[#This Row],[TCB]]-Table3[[#This Row],[Rf]]/365</f>
        <v>-7.9369863013698623E-5</v>
      </c>
      <c r="I455" s="8">
        <f>Table3[[#This Row],[BVH]]-Table3[[#This Row],[Rf]]/365</f>
        <v>-8.5719388651367481E-3</v>
      </c>
      <c r="J455" s="8">
        <f>Table3[[#This Row],[POW]]-Table3[[#This Row],[Rf]]/365</f>
        <v>-4.1361649948596221E-3</v>
      </c>
      <c r="K455" s="8">
        <f>Table3[[#This Row],[NVL]]-Table3[[#This Row],[Rf]]/365</f>
        <v>8.0112450237176426E-3</v>
      </c>
      <c r="L455" s="8">
        <f>Table3[[#This Row],[VIC]]-Table3[[#This Row],[Rf]]/365</f>
        <v>-7.9369863013698623E-5</v>
      </c>
    </row>
    <row r="456" spans="1:12" x14ac:dyDescent="0.25">
      <c r="A456" s="1">
        <v>44032</v>
      </c>
      <c r="B456" s="8">
        <f>Table3[[#This Row],[Rm]]-Table3[[#This Row],[Rf]]/365</f>
        <v>-1.2258099208482405E-2</v>
      </c>
      <c r="C456" s="8">
        <f>Table3[[#This Row],[SSI]]-Table3[[#This Row],[Rf]]/365</f>
        <v>-1.6003297051082156E-2</v>
      </c>
      <c r="D456" s="8">
        <f>Table3[[#This Row],[HPG]]-Table3[[#This Row],[Rf]]/365</f>
        <v>-1.9343927788307253E-2</v>
      </c>
      <c r="E456" s="8">
        <f>Table3[[#This Row],[VHM]]-Table3[[#This Row],[Rf]]/365</f>
        <v>-1.6228547775035986E-2</v>
      </c>
      <c r="F456" s="8">
        <f>Table3[[#This Row],[VNM]]-Table3[[#This Row],[Rf]]/365</f>
        <v>-9.4972876712330692E-3</v>
      </c>
      <c r="G456" s="8">
        <f>Table3[[#This Row],[FPT]]-Table3[[#This Row],[Rf]]/365</f>
        <v>-1.4632494005069444E-2</v>
      </c>
      <c r="H456" s="8">
        <f>Table3[[#This Row],[TCB]]-Table3[[#This Row],[Rf]]/365</f>
        <v>-4.9338483840936287E-3</v>
      </c>
      <c r="I456" s="8">
        <f>Table3[[#This Row],[BVH]]-Table3[[#This Row],[Rf]]/365</f>
        <v>-2.5932633536853225E-2</v>
      </c>
      <c r="J456" s="8">
        <f>Table3[[#This Row],[POW]]-Table3[[#This Row],[Rf]]/365</f>
        <v>-1.407947945205479E-2</v>
      </c>
      <c r="K456" s="8">
        <f>Table3[[#This Row],[NVL]]-Table3[[#This Row],[Rf]]/365</f>
        <v>-1.6949883373536534E-3</v>
      </c>
      <c r="L456" s="8">
        <f>Table3[[#This Row],[VIC]]-Table3[[#This Row],[Rf]]/365</f>
        <v>-1.4287129725278803E-2</v>
      </c>
    </row>
    <row r="457" spans="1:12" x14ac:dyDescent="0.25">
      <c r="A457" s="1">
        <v>44029</v>
      </c>
      <c r="B457" s="8">
        <f>Table3[[#This Row],[Rm]]-Table3[[#This Row],[Rf]]/365</f>
        <v>-5.5646014770830646E-3</v>
      </c>
      <c r="C457" s="8">
        <f>Table3[[#This Row],[SSI]]-Table3[[#This Row],[Rf]]/365</f>
        <v>5.9451648786930742E-3</v>
      </c>
      <c r="D457" s="8">
        <f>Table3[[#This Row],[HPG]]-Table3[[#This Row],[Rf]]/365</f>
        <v>-1.827183255100897E-3</v>
      </c>
      <c r="E457" s="8">
        <f>Table3[[#This Row],[VHM]]-Table3[[#This Row],[Rf]]/365</f>
        <v>-1.2348870157156164E-2</v>
      </c>
      <c r="F457" s="8">
        <f>Table3[[#This Row],[VNM]]-Table3[[#This Row],[Rf]]/365</f>
        <v>-6.0363783153599042E-3</v>
      </c>
      <c r="G457" s="8">
        <f>Table3[[#This Row],[FPT]]-Table3[[#This Row],[Rf]]/365</f>
        <v>-1.0366997350470655E-2</v>
      </c>
      <c r="H457" s="8">
        <f>Table3[[#This Row],[TCB]]-Table3[[#This Row],[Rf]]/365</f>
        <v>-1.9126550554468363E-2</v>
      </c>
      <c r="I457" s="8">
        <f>Table3[[#This Row],[BVH]]-Table3[[#This Row],[Rf]]/365</f>
        <v>7.2127351598175269E-3</v>
      </c>
      <c r="J457" s="8">
        <f>Table3[[#This Row],[POW]]-Table3[[#This Row],[Rf]]/365</f>
        <v>-9.9799216058593185E-3</v>
      </c>
      <c r="K457" s="8">
        <f>Table3[[#This Row],[NVL]]-Table3[[#This Row],[Rf]]/365</f>
        <v>-3.299543423113175E-3</v>
      </c>
      <c r="L457" s="8">
        <f>Table3[[#This Row],[VIC]]-Table3[[#This Row],[Rf]]/365</f>
        <v>-1.6207963764913923E-2</v>
      </c>
    </row>
    <row r="458" spans="1:12" x14ac:dyDescent="0.25">
      <c r="A458" s="1">
        <v>44028</v>
      </c>
      <c r="B458" s="8">
        <f>Table3[[#This Row],[Rm]]-Table3[[#This Row],[Rf]]/365</f>
        <v>7.8756404241472518E-3</v>
      </c>
      <c r="C458" s="8">
        <f>Table3[[#This Row],[SSI]]-Table3[[#This Row],[Rf]]/365</f>
        <v>2.9419425568016581E-3</v>
      </c>
      <c r="D458" s="8">
        <f>Table3[[#This Row],[HPG]]-Table3[[#This Row],[Rf]]/365</f>
        <v>1.9528637657802914E-2</v>
      </c>
      <c r="E458" s="8">
        <f>Table3[[#This Row],[VHM]]-Table3[[#This Row],[Rf]]/365</f>
        <v>4.8529770113000491E-3</v>
      </c>
      <c r="F458" s="8">
        <f>Table3[[#This Row],[VNM]]-Table3[[#This Row],[Rf]]/365</f>
        <v>1.2851829003306689E-2</v>
      </c>
      <c r="G458" s="8">
        <f>Table3[[#This Row],[FPT]]-Table3[[#This Row],[Rf]]/365</f>
        <v>-7.9205479452054798E-5</v>
      </c>
      <c r="H458" s="8">
        <f>Table3[[#This Row],[TCB]]-Table3[[#This Row],[Rf]]/365</f>
        <v>1.9338270248703285E-2</v>
      </c>
      <c r="I458" s="8">
        <f>Table3[[#This Row],[BVH]]-Table3[[#This Row],[Rf]]/365</f>
        <v>3.0555907587924451E-3</v>
      </c>
      <c r="J458" s="8">
        <f>Table3[[#This Row],[POW]]-Table3[[#This Row],[Rf]]/365</f>
        <v>9.9207945205480493E-3</v>
      </c>
      <c r="K458" s="8">
        <f>Table3[[#This Row],[NVL]]-Table3[[#This Row],[Rf]]/365</f>
        <v>-8.0664259267365594E-3</v>
      </c>
      <c r="L458" s="8">
        <f>Table3[[#This Row],[VIC]]-Table3[[#This Row],[Rf]]/365</f>
        <v>2.7545103912813181E-2</v>
      </c>
    </row>
    <row r="459" spans="1:12" x14ac:dyDescent="0.25">
      <c r="A459" s="1">
        <v>44027</v>
      </c>
      <c r="B459" s="8">
        <f>Table3[[#This Row],[Rm]]-Table3[[#This Row],[Rf]]/365</f>
        <v>1.9959357053892179E-3</v>
      </c>
      <c r="C459" s="8">
        <f>Table3[[#This Row],[SSI]]-Table3[[#This Row],[Rf]]/365</f>
        <v>-9.059570174719209E-3</v>
      </c>
      <c r="D459" s="8">
        <f>Table3[[#This Row],[HPG]]-Table3[[#This Row],[Rf]]/365</f>
        <v>5.2988098394460828E-3</v>
      </c>
      <c r="E459" s="8">
        <f>Table3[[#This Row],[VHM]]-Table3[[#This Row],[Rf]]/365</f>
        <v>7.3758819024931374E-3</v>
      </c>
      <c r="F459" s="8">
        <f>Table3[[#This Row],[VNM]]-Table3[[#This Row],[Rf]]/365</f>
        <v>6.8669101978689525E-3</v>
      </c>
      <c r="G459" s="8">
        <f>Table3[[#This Row],[FPT]]-Table3[[#This Row],[Rf]]/365</f>
        <v>9.5233187082929924E-4</v>
      </c>
      <c r="H459" s="8">
        <f>Table3[[#This Row],[TCB]]-Table3[[#This Row],[Rf]]/365</f>
        <v>2.4798087643971921E-2</v>
      </c>
      <c r="I459" s="8">
        <f>Table3[[#This Row],[BVH]]-Table3[[#This Row],[Rf]]/365</f>
        <v>6.2316140184088559E-3</v>
      </c>
      <c r="J459" s="8">
        <f>Table3[[#This Row],[POW]]-Table3[[#This Row],[Rf]]/365</f>
        <v>-5.0526586246848471E-3</v>
      </c>
      <c r="K459" s="8">
        <f>Table3[[#This Row],[NVL]]-Table3[[#This Row],[Rf]]/365</f>
        <v>4.7378750632159593E-3</v>
      </c>
      <c r="L459" s="8">
        <f>Table3[[#This Row],[VIC]]-Table3[[#This Row],[Rf]]/365</f>
        <v>-8.8398562619093971E-3</v>
      </c>
    </row>
    <row r="460" spans="1:12" x14ac:dyDescent="0.25">
      <c r="A460" s="1">
        <v>44026</v>
      </c>
      <c r="B460" s="8">
        <f>Table3[[#This Row],[Rm]]-Table3[[#This Row],[Rf]]/365</f>
        <v>-7.8010032963000508E-4</v>
      </c>
      <c r="C460" s="8">
        <f>Table3[[#This Row],[SSI]]-Table3[[#This Row],[Rf]]/365</f>
        <v>4.6944025765448434E-2</v>
      </c>
      <c r="D460" s="8">
        <f>Table3[[#This Row],[HPG]]-Table3[[#This Row],[Rf]]/365</f>
        <v>8.9636735118529456E-3</v>
      </c>
      <c r="E460" s="8">
        <f>Table3[[#This Row],[VHM]]-Table3[[#This Row],[Rf]]/365</f>
        <v>1.7621197236028414E-2</v>
      </c>
      <c r="F460" s="8">
        <f>Table3[[#This Row],[VNM]]-Table3[[#This Row],[Rf]]/365</f>
        <v>3.4064027492720361E-3</v>
      </c>
      <c r="G460" s="8">
        <f>Table3[[#This Row],[FPT]]-Table3[[#This Row],[Rf]]/365</f>
        <v>-2.1334162665953222E-3</v>
      </c>
      <c r="H460" s="8">
        <f>Table3[[#This Row],[TCB]]-Table3[[#This Row],[Rf]]/365</f>
        <v>-9.9301345569876506E-3</v>
      </c>
      <c r="I460" s="8">
        <f>Table3[[#This Row],[BVH]]-Table3[[#This Row],[Rf]]/365</f>
        <v>9.7471377072808041E-4</v>
      </c>
      <c r="J460" s="8">
        <f>Table3[[#This Row],[POW]]-Table3[[#This Row],[Rf]]/365</f>
        <v>-7.7917808219178086E-5</v>
      </c>
      <c r="K460" s="8">
        <f>Table3[[#This Row],[NVL]]-Table3[[#This Row],[Rf]]/365</f>
        <v>-1.118902891933022E-2</v>
      </c>
      <c r="L460" s="8">
        <f>Table3[[#This Row],[VIC]]-Table3[[#This Row],[Rf]]/365</f>
        <v>-7.7917808219178086E-5</v>
      </c>
    </row>
    <row r="461" spans="1:12" x14ac:dyDescent="0.25">
      <c r="A461" s="1">
        <v>44025</v>
      </c>
      <c r="B461" s="8">
        <f>Table3[[#This Row],[Rm]]-Table3[[#This Row],[Rf]]/365</f>
        <v>-2.9378473400166428E-3</v>
      </c>
      <c r="C461" s="8">
        <f>Table3[[#This Row],[SSI]]-Table3[[#This Row],[Rf]]/365</f>
        <v>-7.9753424657534242E-5</v>
      </c>
      <c r="D461" s="8">
        <f>Table3[[#This Row],[HPG]]-Table3[[#This Row],[Rf]]/365</f>
        <v>-3.6833570282610115E-3</v>
      </c>
      <c r="E461" s="8">
        <f>Table3[[#This Row],[VHM]]-Table3[[#This Row],[Rf]]/365</f>
        <v>-3.8580909561437586E-3</v>
      </c>
      <c r="F461" s="8">
        <f>Table3[[#This Row],[VNM]]-Table3[[#This Row],[Rf]]/365</f>
        <v>-4.4162668678491947E-3</v>
      </c>
      <c r="G461" s="8">
        <f>Table3[[#This Row],[FPT]]-Table3[[#This Row],[Rf]]/365</f>
        <v>1.7702673353585132E-2</v>
      </c>
      <c r="H461" s="8">
        <f>Table3[[#This Row],[TCB]]-Table3[[#This Row],[Rf]]/365</f>
        <v>-7.4147167498409081E-3</v>
      </c>
      <c r="I461" s="8">
        <f>Table3[[#This Row],[BVH]]-Table3[[#This Row],[Rf]]/365</f>
        <v>-8.4304841135928819E-3</v>
      </c>
      <c r="J461" s="8">
        <f>Table3[[#This Row],[POW]]-Table3[[#This Row],[Rf]]/365</f>
        <v>-7.9753424657534242E-5</v>
      </c>
      <c r="K461" s="8">
        <f>Table3[[#This Row],[NVL]]-Table3[[#This Row],[Rf]]/365</f>
        <v>-9.5137156888086237E-3</v>
      </c>
      <c r="L461" s="8">
        <f>Table3[[#This Row],[VIC]]-Table3[[#This Row],[Rf]]/365</f>
        <v>-1.173845328377334E-3</v>
      </c>
    </row>
    <row r="462" spans="1:12" x14ac:dyDescent="0.25">
      <c r="A462" s="1">
        <v>44022</v>
      </c>
      <c r="B462" s="8">
        <f>Table3[[#This Row],[Rm]]-Table3[[#This Row],[Rf]]/365</f>
        <v>-6.0699778511252769E-3</v>
      </c>
      <c r="C462" s="8">
        <f>Table3[[#This Row],[SSI]]-Table3[[#This Row],[Rf]]/365</f>
        <v>6.2291756622445483E-3</v>
      </c>
      <c r="D462" s="8">
        <f>Table3[[#This Row],[HPG]]-Table3[[#This Row],[Rf]]/365</f>
        <v>-1.4289564076984772E-2</v>
      </c>
      <c r="E462" s="8">
        <f>Table3[[#This Row],[VHM]]-Table3[[#This Row],[Rf]]/365</f>
        <v>-1.7406705276006865E-2</v>
      </c>
      <c r="F462" s="8">
        <f>Table3[[#This Row],[VNM]]-Table3[[#This Row],[Rf]]/365</f>
        <v>-5.2568492205135589E-3</v>
      </c>
      <c r="G462" s="8">
        <f>Table3[[#This Row],[FPT]]-Table3[[#This Row],[Rf]]/365</f>
        <v>-1.1455360400051021E-2</v>
      </c>
      <c r="H462" s="8">
        <f>Table3[[#This Row],[TCB]]-Table3[[#This Row],[Rf]]/365</f>
        <v>-2.3946321051427077E-2</v>
      </c>
      <c r="I462" s="8">
        <f>Table3[[#This Row],[BVH]]-Table3[[#This Row],[Rf]]/365</f>
        <v>3.061388653804919E-3</v>
      </c>
      <c r="J462" s="8">
        <f>Table3[[#This Row],[POW]]-Table3[[#This Row],[Rf]]/365</f>
        <v>6.9340554533724947E-3</v>
      </c>
      <c r="K462" s="8">
        <f>Table3[[#This Row],[NVL]]-Table3[[#This Row],[Rf]]/365</f>
        <v>-1.4033460974832662E-2</v>
      </c>
      <c r="L462" s="8">
        <f>Table3[[#This Row],[VIC]]-Table3[[#This Row],[Rf]]/365</f>
        <v>4.3156317928645755E-3</v>
      </c>
    </row>
    <row r="463" spans="1:12" x14ac:dyDescent="0.25">
      <c r="A463" s="1">
        <v>44021</v>
      </c>
      <c r="B463" s="8">
        <f>Table3[[#This Row],[Rm]]-Table3[[#This Row],[Rf]]/365</f>
        <v>1.3754613863425731E-2</v>
      </c>
      <c r="C463" s="8">
        <f>Table3[[#This Row],[SSI]]-Table3[[#This Row],[Rf]]/365</f>
        <v>9.4741675246489739E-3</v>
      </c>
      <c r="D463" s="8">
        <f>Table3[[#This Row],[HPG]]-Table3[[#This Row],[Rf]]/365</f>
        <v>3.4850897858521648E-3</v>
      </c>
      <c r="E463" s="8">
        <f>Table3[[#This Row],[VHM]]-Table3[[#This Row],[Rf]]/365</f>
        <v>4.8951517753695528E-3</v>
      </c>
      <c r="F463" s="8">
        <f>Table3[[#This Row],[VNM]]-Table3[[#This Row],[Rf]]/365</f>
        <v>3.3832308604636627E-3</v>
      </c>
      <c r="G463" s="8">
        <f>Table3[[#This Row],[FPT]]-Table3[[#This Row],[Rf]]/365</f>
        <v>1.3546861778811649E-2</v>
      </c>
      <c r="H463" s="8">
        <f>Table3[[#This Row],[TCB]]-Table3[[#This Row],[Rf]]/365</f>
        <v>4.2208584611190626E-2</v>
      </c>
      <c r="I463" s="8">
        <f>Table3[[#This Row],[BVH]]-Table3[[#This Row],[Rf]]/365</f>
        <v>1.1572569770141683E-2</v>
      </c>
      <c r="J463" s="8">
        <f>Table3[[#This Row],[POW]]-Table3[[#This Row],[Rf]]/365</f>
        <v>1.209041279279785E-2</v>
      </c>
      <c r="K463" s="8">
        <f>Table3[[#This Row],[NVL]]-Table3[[#This Row],[Rf]]/365</f>
        <v>3.0304473039476573E-3</v>
      </c>
      <c r="L463" s="8">
        <f>Table3[[#This Row],[VIC]]-Table3[[#This Row],[Rf]]/365</f>
        <v>2.1226705690663944E-3</v>
      </c>
    </row>
    <row r="464" spans="1:12" x14ac:dyDescent="0.25">
      <c r="A464" s="1">
        <v>44020</v>
      </c>
      <c r="B464" s="8">
        <f>Table3[[#This Row],[Rm]]-Table3[[#This Row],[Rf]]/365</f>
        <v>1.1699081771978936E-3</v>
      </c>
      <c r="C464" s="8">
        <f>Table3[[#This Row],[SSI]]-Table3[[#This Row],[Rf]]/365</f>
        <v>9.5653707439545248E-3</v>
      </c>
      <c r="D464" s="8">
        <f>Table3[[#This Row],[HPG]]-Table3[[#This Row],[Rf]]/365</f>
        <v>-1.0662942088859952E-2</v>
      </c>
      <c r="E464" s="8">
        <f>Table3[[#This Row],[VHM]]-Table3[[#This Row],[Rf]]/365</f>
        <v>-5.0314265563540933E-3</v>
      </c>
      <c r="F464" s="8">
        <f>Table3[[#This Row],[VNM]]-Table3[[#This Row],[Rf]]/365</f>
        <v>-4.3912763344353505E-3</v>
      </c>
      <c r="G464" s="8">
        <f>Table3[[#This Row],[FPT]]-Table3[[#This Row],[Rf]]/365</f>
        <v>5.1877723919916312E-3</v>
      </c>
      <c r="H464" s="8">
        <f>Table3[[#This Row],[TCB]]-Table3[[#This Row],[Rf]]/365</f>
        <v>-7.488338914256723E-3</v>
      </c>
      <c r="I464" s="8">
        <f>Table3[[#This Row],[BVH]]-Table3[[#This Row],[Rf]]/365</f>
        <v>-8.093150684931507E-5</v>
      </c>
      <c r="J464" s="8">
        <f>Table3[[#This Row],[POW]]-Table3[[#This Row],[Rf]]/365</f>
        <v>-4.1213355472534364E-3</v>
      </c>
      <c r="K464" s="8">
        <f>Table3[[#This Row],[NVL]]-Table3[[#This Row],[Rf]]/365</f>
        <v>-3.181706700647745E-3</v>
      </c>
      <c r="L464" s="8">
        <f>Table3[[#This Row],[VIC]]-Table3[[#This Row],[Rf]]/365</f>
        <v>-2.2787337046514659E-3</v>
      </c>
    </row>
    <row r="465" spans="1:12" x14ac:dyDescent="0.25">
      <c r="A465" s="1">
        <v>44019</v>
      </c>
      <c r="B465" s="8">
        <f>Table3[[#This Row],[Rm]]-Table3[[#This Row],[Rf]]/365</f>
        <v>2.5433534340745766E-3</v>
      </c>
      <c r="C465" s="8">
        <f>Table3[[#This Row],[SSI]]-Table3[[#This Row],[Rf]]/365</f>
        <v>-3.2861419037584585E-3</v>
      </c>
      <c r="D465" s="8">
        <f>Table3[[#This Row],[HPG]]-Table3[[#This Row],[Rf]]/365</f>
        <v>2.7092899344847932E-2</v>
      </c>
      <c r="E465" s="8">
        <f>Table3[[#This Row],[VHM]]-Table3[[#This Row],[Rf]]/365</f>
        <v>-8.1013698630136982E-5</v>
      </c>
      <c r="F465" s="8">
        <f>Table3[[#This Row],[VNM]]-Table3[[#This Row],[Rf]]/365</f>
        <v>-4.3728591921926721E-3</v>
      </c>
      <c r="G465" s="8">
        <f>Table3[[#This Row],[FPT]]-Table3[[#This Row],[Rf]]/365</f>
        <v>1.3807875190258764E-2</v>
      </c>
      <c r="H465" s="8">
        <f>Table3[[#This Row],[TCB]]-Table3[[#This Row],[Rf]]/365</f>
        <v>-8.1013698630136982E-5</v>
      </c>
      <c r="I465" s="8">
        <f>Table3[[#This Row],[BVH]]-Table3[[#This Row],[Rf]]/365</f>
        <v>4.1743054503059077E-3</v>
      </c>
      <c r="J465" s="8">
        <f>Table3[[#This Row],[POW]]-Table3[[#This Row],[Rf]]/365</f>
        <v>-9.0900227076390876E-3</v>
      </c>
      <c r="K465" s="8">
        <f>Table3[[#This Row],[NVL]]-Table3[[#This Row],[Rf]]/365</f>
        <v>4.5918834976315156E-3</v>
      </c>
      <c r="L465" s="8">
        <f>Table3[[#This Row],[VIC]]-Table3[[#This Row],[Rf]]/365</f>
        <v>-4.4573813135096937E-3</v>
      </c>
    </row>
    <row r="466" spans="1:12" x14ac:dyDescent="0.25">
      <c r="A466" s="1">
        <v>44018</v>
      </c>
      <c r="B466" s="8">
        <f>Table3[[#This Row],[Rm]]-Table3[[#This Row],[Rf]]/365</f>
        <v>1.590412569460006E-2</v>
      </c>
      <c r="C466" s="8">
        <f>Table3[[#This Row],[SSI]]-Table3[[#This Row],[Rf]]/365</f>
        <v>2.9620970297029838E-2</v>
      </c>
      <c r="D466" s="8">
        <f>Table3[[#This Row],[HPG]]-Table3[[#This Row],[Rf]]/365</f>
        <v>3.5543636363637278E-3</v>
      </c>
      <c r="E466" s="8">
        <f>Table3[[#This Row],[VHM]]-Table3[[#This Row],[Rf]]/365</f>
        <v>3.847841131105393E-2</v>
      </c>
      <c r="F466" s="8">
        <f>Table3[[#This Row],[VNM]]-Table3[[#This Row],[Rf]]/365</f>
        <v>2.095218054338303E-2</v>
      </c>
      <c r="G466" s="8">
        <f>Table3[[#This Row],[FPT]]-Table3[[#This Row],[Rf]]/365</f>
        <v>1.1809891891891727E-2</v>
      </c>
      <c r="H466" s="8">
        <f>Table3[[#This Row],[TCB]]-Table3[[#This Row],[Rf]]/365</f>
        <v>2.2645272727272729E-2</v>
      </c>
      <c r="I466" s="8">
        <f>Table3[[#This Row],[BVH]]-Table3[[#This Row],[Rf]]/365</f>
        <v>1.0670688172043176E-2</v>
      </c>
      <c r="J466" s="8">
        <f>Table3[[#This Row],[POW]]-Table3[[#This Row],[Rf]]/365</f>
        <v>3.3010037228541955E-2</v>
      </c>
      <c r="K466" s="8">
        <f>Table3[[#This Row],[NVL]]-Table3[[#This Row],[Rf]]/365</f>
        <v>2.8764153846153877E-2</v>
      </c>
      <c r="L466" s="8">
        <f>Table3[[#This Row],[VIC]]-Table3[[#This Row],[Rf]]/365</f>
        <v>1.3221769401330272E-2</v>
      </c>
    </row>
    <row r="467" spans="1:12" x14ac:dyDescent="0.25">
      <c r="A467" s="1">
        <v>44015</v>
      </c>
      <c r="B467" s="8">
        <f>Table3[[#This Row],[Rm]]-Table3[[#This Row],[Rf]]/365</f>
        <v>6.1262158827874403E-3</v>
      </c>
      <c r="C467" s="8">
        <f>Table3[[#This Row],[SSI]]-Table3[[#This Row],[Rf]]/365</f>
        <v>-8.238356164383562E-5</v>
      </c>
      <c r="D467" s="8">
        <f>Table3[[#This Row],[HPG]]-Table3[[#This Row],[Rf]]/365</f>
        <v>-3.7055719674410278E-3</v>
      </c>
      <c r="E467" s="8">
        <f>Table3[[#This Row],[VHM]]-Table3[[#This Row],[Rf]]/365</f>
        <v>1.1621127491672155E-2</v>
      </c>
      <c r="F467" s="8">
        <f>Table3[[#This Row],[VNM]]-Table3[[#This Row],[Rf]]/365</f>
        <v>9.6521297126926468E-3</v>
      </c>
      <c r="G467" s="8">
        <f>Table3[[#This Row],[FPT]]-Table3[[#This Row],[Rf]]/365</f>
        <v>2.0844636756259241E-3</v>
      </c>
      <c r="H467" s="8">
        <f>Table3[[#This Row],[TCB]]-Table3[[#This Row],[Rf]]/365</f>
        <v>2.4492620079764175E-3</v>
      </c>
      <c r="I467" s="8">
        <f>Table3[[#This Row],[BVH]]-Table3[[#This Row],[Rf]]/365</f>
        <v>-8.6111682098315365E-3</v>
      </c>
      <c r="J467" s="8">
        <f>Table3[[#This Row],[POW]]-Table3[[#This Row],[Rf]]/365</f>
        <v>6.1611127963166487E-3</v>
      </c>
      <c r="K467" s="8">
        <f>Table3[[#This Row],[NVL]]-Table3[[#This Row],[Rf]]/365</f>
        <v>1.9525459575611161E-2</v>
      </c>
      <c r="L467" s="8">
        <f>Table3[[#This Row],[VIC]]-Table3[[#This Row],[Rf]]/365</f>
        <v>3.2546575951971184E-3</v>
      </c>
    </row>
    <row r="468" spans="1:12" x14ac:dyDescent="0.25">
      <c r="A468" s="1">
        <v>44014</v>
      </c>
      <c r="B468" s="8">
        <f>Table3[[#This Row],[Rm]]-Table3[[#This Row],[Rf]]/365</f>
        <v>-1.3980706555623513E-3</v>
      </c>
      <c r="C468" s="8">
        <f>Table3[[#This Row],[SSI]]-Table3[[#This Row],[Rf]]/365</f>
        <v>-9.8860311576683419E-3</v>
      </c>
      <c r="D468" s="8">
        <f>Table3[[#This Row],[HPG]]-Table3[[#This Row],[Rf]]/365</f>
        <v>7.2171604839515683E-3</v>
      </c>
      <c r="E468" s="8">
        <f>Table3[[#This Row],[VHM]]-Table3[[#This Row],[Rf]]/365</f>
        <v>-8.2109589041095884E-5</v>
      </c>
      <c r="F468" s="8">
        <f>Table3[[#This Row],[VNM]]-Table3[[#This Row],[Rf]]/365</f>
        <v>-1.4903382474830194E-2</v>
      </c>
      <c r="G468" s="8">
        <f>Table3[[#This Row],[FPT]]-Table3[[#This Row],[Rf]]/365</f>
        <v>-1.1643606712918892E-3</v>
      </c>
      <c r="H468" s="8">
        <f>Table3[[#This Row],[TCB]]-Table3[[#This Row],[Rf]]/365</f>
        <v>-2.6073621142936212E-3</v>
      </c>
      <c r="I468" s="8">
        <f>Table3[[#This Row],[BVH]]-Table3[[#This Row],[Rf]]/365</f>
        <v>2.0592536765692268E-2</v>
      </c>
      <c r="J468" s="8">
        <f>Table3[[#This Row],[POW]]-Table3[[#This Row],[Rf]]/365</f>
        <v>-1.9469864691081962E-2</v>
      </c>
      <c r="K468" s="8">
        <f>Table3[[#This Row],[NVL]]-Table3[[#This Row],[Rf]]/365</f>
        <v>-1.7134309593512499E-3</v>
      </c>
      <c r="L468" s="8">
        <f>Table3[[#This Row],[VIC]]-Table3[[#This Row],[Rf]]/365</f>
        <v>-1.2170021676953195E-2</v>
      </c>
    </row>
    <row r="469" spans="1:12" x14ac:dyDescent="0.25">
      <c r="A469" s="1">
        <v>44013</v>
      </c>
      <c r="B469" s="8">
        <f>Table3[[#This Row],[Rm]]-Table3[[#This Row],[Rf]]/365</f>
        <v>2.2193105440984781E-2</v>
      </c>
      <c r="C469" s="8">
        <f>Table3[[#This Row],[SSI]]-Table3[[#This Row],[Rf]]/365</f>
        <v>3.3701071455016537E-2</v>
      </c>
      <c r="D469" s="8">
        <f>Table3[[#This Row],[HPG]]-Table3[[#This Row],[Rf]]/365</f>
        <v>2.2305347372725413E-2</v>
      </c>
      <c r="E469" s="8">
        <f>Table3[[#This Row],[VHM]]-Table3[[#This Row],[Rf]]/365</f>
        <v>1.8460334028848693E-2</v>
      </c>
      <c r="F469" s="8">
        <f>Table3[[#This Row],[VNM]]-Table3[[#This Row],[Rf]]/365</f>
        <v>1.7663516597585971E-2</v>
      </c>
      <c r="G469" s="8">
        <f>Table3[[#This Row],[FPT]]-Table3[[#This Row],[Rf]]/365</f>
        <v>1.1965480442317048E-2</v>
      </c>
      <c r="H469" s="8">
        <f>Table3[[#This Row],[TCB]]-Table3[[#This Row],[Rf]]/365</f>
        <v>1.2705011456399117E-2</v>
      </c>
      <c r="I469" s="8">
        <f>Table3[[#This Row],[BVH]]-Table3[[#This Row],[Rf]]/365</f>
        <v>9.8073975613427213E-3</v>
      </c>
      <c r="J469" s="8">
        <f>Table3[[#This Row],[POW]]-Table3[[#This Row],[Rf]]/365</f>
        <v>1.0226566021748252E-2</v>
      </c>
      <c r="K469" s="8">
        <f>Table3[[#This Row],[NVL]]-Table3[[#This Row],[Rf]]/365</f>
        <v>-3.3347448490923057E-3</v>
      </c>
      <c r="L469" s="8">
        <f>Table3[[#This Row],[VIC]]-Table3[[#This Row],[Rf]]/365</f>
        <v>2.2389197783592499E-2</v>
      </c>
    </row>
    <row r="470" spans="1:12" x14ac:dyDescent="0.25">
      <c r="A470" s="1">
        <v>44012</v>
      </c>
      <c r="B470" s="8">
        <f>Table3[[#This Row],[Rm]]-Table3[[#This Row],[Rf]]/365</f>
        <v>-5.2075291883756543E-3</v>
      </c>
      <c r="C470" s="8">
        <f>Table3[[#This Row],[SSI]]-Table3[[#This Row],[Rf]]/365</f>
        <v>-8.3095890410958903E-5</v>
      </c>
      <c r="D470" s="8">
        <f>Table3[[#This Row],[HPG]]-Table3[[#This Row],[Rf]]/365</f>
        <v>5.5454219332291849E-3</v>
      </c>
      <c r="E470" s="8">
        <f>Table3[[#This Row],[VHM]]-Table3[[#This Row],[Rf]]/365</f>
        <v>2.0187174379859348E-2</v>
      </c>
      <c r="F470" s="8">
        <f>Table3[[#This Row],[VNM]]-Table3[[#This Row],[Rf]]/365</f>
        <v>7.0661445027972742E-3</v>
      </c>
      <c r="G470" s="8">
        <f>Table3[[#This Row],[FPT]]-Table3[[#This Row],[Rf]]/365</f>
        <v>-8.769306531018756E-3</v>
      </c>
      <c r="H470" s="8">
        <f>Table3[[#This Row],[TCB]]-Table3[[#This Row],[Rf]]/365</f>
        <v>-5.1721544145839869E-3</v>
      </c>
      <c r="I470" s="8">
        <f>Table3[[#This Row],[BVH]]-Table3[[#This Row],[Rf]]/365</f>
        <v>-5.5475767647278186E-3</v>
      </c>
      <c r="J470" s="8">
        <f>Table3[[#This Row],[POW]]-Table3[[#This Row],[Rf]]/365</f>
        <v>-1.0287177523063932E-2</v>
      </c>
      <c r="K470" s="8">
        <f>Table3[[#This Row],[NVL]]-Table3[[#This Row],[Rf]]/365</f>
        <v>-1.1337115183015389E-2</v>
      </c>
      <c r="L470" s="8">
        <f>Table3[[#This Row],[VIC]]-Table3[[#This Row],[Rf]]/365</f>
        <v>-8.3095890410958903E-5</v>
      </c>
    </row>
    <row r="471" spans="1:12" x14ac:dyDescent="0.25">
      <c r="A471" s="1">
        <v>44011</v>
      </c>
      <c r="B471" s="8">
        <f>Table3[[#This Row],[Rm]]-Table3[[#This Row],[Rf]]/365</f>
        <v>-2.6633288875197086E-2</v>
      </c>
      <c r="C471" s="8">
        <f>Table3[[#This Row],[SSI]]-Table3[[#This Row],[Rf]]/365</f>
        <v>-4.5244660185594504E-2</v>
      </c>
      <c r="D471" s="8">
        <f>Table3[[#This Row],[HPG]]-Table3[[#This Row],[Rf]]/365</f>
        <v>-2.0303958098307994E-2</v>
      </c>
      <c r="E471" s="8">
        <f>Table3[[#This Row],[VHM]]-Table3[[#This Row],[Rf]]/365</f>
        <v>-2.1247391027034882E-2</v>
      </c>
      <c r="F471" s="8">
        <f>Table3[[#This Row],[VNM]]-Table3[[#This Row],[Rf]]/365</f>
        <v>-2.1936706531334598E-2</v>
      </c>
      <c r="G471" s="8">
        <f>Table3[[#This Row],[FPT]]-Table3[[#This Row],[Rf]]/365</f>
        <v>-1.7159143609011652E-2</v>
      </c>
      <c r="H471" s="8">
        <f>Table3[[#This Row],[TCB]]-Table3[[#This Row],[Rf]]/365</f>
        <v>-3.44814042610481E-2</v>
      </c>
      <c r="I471" s="8">
        <f>Table3[[#This Row],[BVH]]-Table3[[#This Row],[Rf]]/365</f>
        <v>-3.692547512617169E-2</v>
      </c>
      <c r="J471" s="8">
        <f>Table3[[#This Row],[POW]]-Table3[[#This Row],[Rf]]/365</f>
        <v>-3.929905613752354E-2</v>
      </c>
      <c r="K471" s="8">
        <f>Table3[[#This Row],[NVL]]-Table3[[#This Row],[Rf]]/365</f>
        <v>-3.2884980681418836E-3</v>
      </c>
      <c r="L471" s="8">
        <f>Table3[[#This Row],[VIC]]-Table3[[#This Row],[Rf]]/365</f>
        <v>-2.7405774234598439E-2</v>
      </c>
    </row>
    <row r="472" spans="1:12" x14ac:dyDescent="0.25">
      <c r="A472" s="1">
        <v>44008</v>
      </c>
      <c r="B472" s="8">
        <f>Table3[[#This Row],[Rm]]-Table3[[#This Row],[Rf]]/365</f>
        <v>-3.1370002258553366E-3</v>
      </c>
      <c r="C472" s="8">
        <f>Table3[[#This Row],[SSI]]-Table3[[#This Row],[Rf]]/365</f>
        <v>-1.9070245881740902E-2</v>
      </c>
      <c r="D472" s="8">
        <f>Table3[[#This Row],[HPG]]-Table3[[#This Row],[Rf]]/365</f>
        <v>-3.7459077725927959E-3</v>
      </c>
      <c r="E472" s="8">
        <f>Table3[[#This Row],[VHM]]-Table3[[#This Row],[Rf]]/365</f>
        <v>1.2415992016692225E-3</v>
      </c>
      <c r="F472" s="8">
        <f>Table3[[#This Row],[VNM]]-Table3[[#This Row],[Rf]]/365</f>
        <v>-4.3784367556373846E-3</v>
      </c>
      <c r="G472" s="8">
        <f>Table3[[#This Row],[FPT]]-Table3[[#This Row],[Rf]]/365</f>
        <v>9.8547195878692802E-4</v>
      </c>
      <c r="H472" s="8">
        <f>Table3[[#This Row],[TCB]]-Table3[[#This Row],[Rf]]/365</f>
        <v>7.3428384646683845E-3</v>
      </c>
      <c r="I472" s="8">
        <f>Table3[[#This Row],[BVH]]-Table3[[#This Row],[Rf]]/365</f>
        <v>-1.0499570776255556E-2</v>
      </c>
      <c r="J472" s="8">
        <f>Table3[[#This Row],[POW]]-Table3[[#This Row],[Rf]]/365</f>
        <v>-4.960952890076897E-3</v>
      </c>
      <c r="K472" s="8">
        <f>Table3[[#This Row],[NVL]]-Table3[[#This Row],[Rf]]/365</f>
        <v>4.8656591688730197E-2</v>
      </c>
      <c r="L472" s="8">
        <f>Table3[[#This Row],[VIC]]-Table3[[#This Row],[Rf]]/365</f>
        <v>-2.0425516529289259E-2</v>
      </c>
    </row>
    <row r="473" spans="1:12" x14ac:dyDescent="0.25">
      <c r="A473" s="1">
        <v>44007</v>
      </c>
      <c r="B473" s="8">
        <f>Table3[[#This Row],[Rm]]-Table3[[#This Row],[Rf]]/365</f>
        <v>-6.0382089497207055E-3</v>
      </c>
      <c r="C473" s="8">
        <f>Table3[[#This Row],[SSI]]-Table3[[#This Row],[Rf]]/365</f>
        <v>3.0918908458361675E-3</v>
      </c>
      <c r="D473" s="8">
        <f>Table3[[#This Row],[HPG]]-Table3[[#This Row],[Rf]]/365</f>
        <v>1.1028398782344158E-2</v>
      </c>
      <c r="E473" s="8">
        <f>Table3[[#This Row],[VHM]]-Table3[[#This Row],[Rf]]/365</f>
        <v>-2.7247202547907466E-3</v>
      </c>
      <c r="F473" s="8">
        <f>Table3[[#This Row],[VNM]]-Table3[[#This Row],[Rf]]/365</f>
        <v>-6.0605090836772712E-3</v>
      </c>
      <c r="G473" s="8">
        <f>Table3[[#This Row],[FPT]]-Table3[[#This Row],[Rf]]/365</f>
        <v>-8.5572885999535154E-3</v>
      </c>
      <c r="H473" s="8">
        <f>Table3[[#This Row],[TCB]]-Table3[[#This Row],[Rf]]/365</f>
        <v>-1.4716858670230539E-2</v>
      </c>
      <c r="I473" s="8">
        <f>Table3[[#This Row],[BVH]]-Table3[[#This Row],[Rf]]/365</f>
        <v>-8.2712328767123297E-5</v>
      </c>
      <c r="J473" s="8">
        <f>Table3[[#This Row],[POW]]-Table3[[#This Row],[Rf]]/365</f>
        <v>-9.7445480775593118E-3</v>
      </c>
      <c r="K473" s="8">
        <f>Table3[[#This Row],[NVL]]-Table3[[#This Row],[Rf]]/365</f>
        <v>2.0500478065744007E-2</v>
      </c>
      <c r="L473" s="8">
        <f>Table3[[#This Row],[VIC]]-Table3[[#This Row],[Rf]]/365</f>
        <v>-1.3810273046824112E-2</v>
      </c>
    </row>
    <row r="474" spans="1:12" x14ac:dyDescent="0.25">
      <c r="A474" s="1">
        <v>44006</v>
      </c>
      <c r="B474" s="8">
        <f>Table3[[#This Row],[Rm]]-Table3[[#This Row],[Rf]]/365</f>
        <v>-9.8625788262915355E-3</v>
      </c>
      <c r="C474" s="8">
        <f>Table3[[#This Row],[SSI]]-Table3[[#This Row],[Rf]]/365</f>
        <v>-2.1822856462179949E-2</v>
      </c>
      <c r="D474" s="8">
        <f>Table3[[#This Row],[HPG]]-Table3[[#This Row],[Rf]]/365</f>
        <v>-8.3726027397260273E-5</v>
      </c>
      <c r="E474" s="8">
        <f>Table3[[#This Row],[VHM]]-Table3[[#This Row],[Rf]]/365</f>
        <v>-2.5823751767422968E-2</v>
      </c>
      <c r="F474" s="8">
        <f>Table3[[#This Row],[VNM]]-Table3[[#This Row],[Rf]]/365</f>
        <v>9.3990325932924931E-3</v>
      </c>
      <c r="G474" s="8">
        <f>Table3[[#This Row],[FPT]]-Table3[[#This Row],[Rf]]/365</f>
        <v>-7.4443990032122404E-3</v>
      </c>
      <c r="H474" s="8">
        <f>Table3[[#This Row],[TCB]]-Table3[[#This Row],[Rf]]/365</f>
        <v>-7.3476485455570666E-3</v>
      </c>
      <c r="I474" s="8">
        <f>Table3[[#This Row],[BVH]]-Table3[[#This Row],[Rf]]/365</f>
        <v>-1.2429405039743036E-2</v>
      </c>
      <c r="J474" s="8">
        <f>Table3[[#This Row],[POW]]-Table3[[#This Row],[Rf]]/365</f>
        <v>-1.4369440313111515E-2</v>
      </c>
      <c r="K474" s="8">
        <f>Table3[[#This Row],[NVL]]-Table3[[#This Row],[Rf]]/365</f>
        <v>-8.3726027397260273E-5</v>
      </c>
      <c r="L474" s="8">
        <f>Table3[[#This Row],[VIC]]-Table3[[#This Row],[Rf]]/365</f>
        <v>5.2241295989296777E-3</v>
      </c>
    </row>
    <row r="475" spans="1:12" x14ac:dyDescent="0.25">
      <c r="A475" s="1">
        <v>44005</v>
      </c>
      <c r="B475" s="8">
        <f>Table3[[#This Row],[Rm]]-Table3[[#This Row],[Rf]]/365</f>
        <v>-3.6187275531008177E-3</v>
      </c>
      <c r="C475" s="8">
        <f>Table3[[#This Row],[SSI]]-Table3[[#This Row],[Rf]]/365</f>
        <v>5.9126827685652368E-2</v>
      </c>
      <c r="D475" s="8">
        <f>Table3[[#This Row],[HPG]]-Table3[[#This Row],[Rf]]/365</f>
        <v>-1.1072709619148141E-2</v>
      </c>
      <c r="E475" s="8">
        <f>Table3[[#This Row],[VHM]]-Table3[[#This Row],[Rf]]/365</f>
        <v>-7.7465338791792918E-3</v>
      </c>
      <c r="F475" s="8">
        <f>Table3[[#This Row],[VNM]]-Table3[[#This Row],[Rf]]/365</f>
        <v>5.1156081289616632E-3</v>
      </c>
      <c r="G475" s="8">
        <f>Table3[[#This Row],[FPT]]-Table3[[#This Row],[Rf]]/365</f>
        <v>1.1618429029437508E-2</v>
      </c>
      <c r="H475" s="8">
        <f>Table3[[#This Row],[TCB]]-Table3[[#This Row],[Rf]]/365</f>
        <v>-4.9029757385707215E-3</v>
      </c>
      <c r="I475" s="8">
        <f>Table3[[#This Row],[BVH]]-Table3[[#This Row],[Rf]]/365</f>
        <v>-8.2469639362594983E-3</v>
      </c>
      <c r="J475" s="8">
        <f>Table3[[#This Row],[POW]]-Table3[[#This Row],[Rf]]/365</f>
        <v>-8.3698630136986302E-5</v>
      </c>
      <c r="K475" s="8">
        <f>Table3[[#This Row],[NVL]]-Table3[[#This Row],[Rf]]/365</f>
        <v>-1.1948105409798038E-2</v>
      </c>
      <c r="L475" s="8">
        <f>Table3[[#This Row],[VIC]]-Table3[[#This Row],[Rf]]/365</f>
        <v>-2.7947475719920265E-2</v>
      </c>
    </row>
    <row r="476" spans="1:12" x14ac:dyDescent="0.25">
      <c r="A476" s="1">
        <v>44004</v>
      </c>
      <c r="B476" s="8">
        <f>Table3[[#This Row],[Rm]]-Table3[[#This Row],[Rf]]/365</f>
        <v>3.047729741937876E-3</v>
      </c>
      <c r="C476" s="8">
        <f>Table3[[#This Row],[SSI]]-Table3[[#This Row],[Rf]]/365</f>
        <v>-6.6198381233768793E-3</v>
      </c>
      <c r="D476" s="8">
        <f>Table3[[#This Row],[HPG]]-Table3[[#This Row],[Rf]]/365</f>
        <v>-1.9120439758584017E-3</v>
      </c>
      <c r="E476" s="8">
        <f>Table3[[#This Row],[VHM]]-Table3[[#This Row],[Rf]]/365</f>
        <v>2.344552135374697E-2</v>
      </c>
      <c r="F476" s="8">
        <f>Table3[[#This Row],[VNM]]-Table3[[#This Row],[Rf]]/365</f>
        <v>3.3943704586062752E-3</v>
      </c>
      <c r="G476" s="8">
        <f>Table3[[#This Row],[FPT]]-Table3[[#This Row],[Rf]]/365</f>
        <v>-8.3890410958904098E-5</v>
      </c>
      <c r="H476" s="8">
        <f>Table3[[#This Row],[TCB]]-Table3[[#This Row],[Rf]]/365</f>
        <v>1.2111231540260609E-2</v>
      </c>
      <c r="I476" s="8">
        <f>Table3[[#This Row],[BVH]]-Table3[[#This Row],[Rf]]/365</f>
        <v>-1.0184900511968858E-2</v>
      </c>
      <c r="J476" s="8">
        <f>Table3[[#This Row],[POW]]-Table3[[#This Row],[Rf]]/365</f>
        <v>9.5314942044256289E-3</v>
      </c>
      <c r="K476" s="8">
        <f>Table3[[#This Row],[NVL]]-Table3[[#This Row],[Rf]]/365</f>
        <v>-5.1429123333872019E-3</v>
      </c>
      <c r="L476" s="8">
        <f>Table3[[#This Row],[VIC]]-Table3[[#This Row],[Rf]]/365</f>
        <v>-4.194887327711296E-3</v>
      </c>
    </row>
    <row r="477" spans="1:12" x14ac:dyDescent="0.25">
      <c r="A477" s="1">
        <v>44001</v>
      </c>
      <c r="B477" s="8">
        <f>Table3[[#This Row],[Rm]]-Table3[[#This Row],[Rf]]/365</f>
        <v>1.5454870419675169E-2</v>
      </c>
      <c r="C477" s="8">
        <f>Table3[[#This Row],[SSI]]-Table3[[#This Row],[Rf]]/365</f>
        <v>1.9915917808218948E-2</v>
      </c>
      <c r="D477" s="8">
        <f>Table3[[#This Row],[HPG]]-Table3[[#This Row],[Rf]]/365</f>
        <v>2.0438305867920621E-2</v>
      </c>
      <c r="E477" s="8">
        <f>Table3[[#This Row],[VHM]]-Table3[[#This Row],[Rf]]/365</f>
        <v>-8.4082191780821908E-5</v>
      </c>
      <c r="F477" s="8">
        <f>Table3[[#This Row],[VNM]]-Table3[[#This Row],[Rf]]/365</f>
        <v>-1.820193302891833E-3</v>
      </c>
      <c r="G477" s="8">
        <f>Table3[[#This Row],[FPT]]-Table3[[#This Row],[Rf]]/365</f>
        <v>8.4996087953437809E-3</v>
      </c>
      <c r="H477" s="8">
        <f>Table3[[#This Row],[TCB]]-Table3[[#This Row],[Rf]]/365</f>
        <v>1.4767402956734029E-2</v>
      </c>
      <c r="I477" s="8">
        <f>Table3[[#This Row],[BVH]]-Table3[[#This Row],[Rf]]/365</f>
        <v>3.1165917808219191E-2</v>
      </c>
      <c r="J477" s="8">
        <f>Table3[[#This Row],[POW]]-Table3[[#This Row],[Rf]]/365</f>
        <v>-8.4082191780821908E-5</v>
      </c>
      <c r="K477" s="8">
        <f>Table3[[#This Row],[NVL]]-Table3[[#This Row],[Rf]]/365</f>
        <v>1.7068576470311805E-2</v>
      </c>
      <c r="L477" s="8">
        <f>Table3[[#This Row],[VIC]]-Table3[[#This Row],[Rf]]/365</f>
        <v>6.914668703898845E-2</v>
      </c>
    </row>
    <row r="478" spans="1:12" x14ac:dyDescent="0.25">
      <c r="A478" s="1">
        <v>44000</v>
      </c>
      <c r="B478" s="8">
        <f>Table3[[#This Row],[Rm]]-Table3[[#This Row],[Rf]]/365</f>
        <v>8.8813619623001789E-4</v>
      </c>
      <c r="C478" s="8">
        <f>Table3[[#This Row],[SSI]]-Table3[[#This Row],[Rf]]/365</f>
        <v>-8.3260273972602742E-5</v>
      </c>
      <c r="D478" s="8">
        <f>Table3[[#This Row],[HPG]]-Table3[[#This Row],[Rf]]/365</f>
        <v>2.0869120678408418E-2</v>
      </c>
      <c r="E478" s="8">
        <f>Table3[[#This Row],[VHM]]-Table3[[#This Row],[Rf]]/365</f>
        <v>6.4956870944485037E-3</v>
      </c>
      <c r="F478" s="8">
        <f>Table3[[#This Row],[VNM]]-Table3[[#This Row],[Rf]]/365</f>
        <v>-3.5434678864293126E-3</v>
      </c>
      <c r="G478" s="8">
        <f>Table3[[#This Row],[FPT]]-Table3[[#This Row],[Rf]]/365</f>
        <v>5.3104829838482E-3</v>
      </c>
      <c r="H478" s="8">
        <f>Table3[[#This Row],[TCB]]-Table3[[#This Row],[Rf]]/365</f>
        <v>-5.0093686483568389E-3</v>
      </c>
      <c r="I478" s="8">
        <f>Table3[[#This Row],[BVH]]-Table3[[#This Row],[Rf]]/365</f>
        <v>-8.3260273972602742E-5</v>
      </c>
      <c r="J478" s="8">
        <f>Table3[[#This Row],[POW]]-Table3[[#This Row],[Rf]]/365</f>
        <v>-1.4301269752645557E-2</v>
      </c>
      <c r="K478" s="8">
        <f>Table3[[#This Row],[NVL]]-Table3[[#This Row],[Rf]]/365</f>
        <v>2.0932501547393519E-2</v>
      </c>
      <c r="L478" s="8">
        <f>Table3[[#This Row],[VIC]]-Table3[[#This Row],[Rf]]/365</f>
        <v>-9.8765138104253258E-3</v>
      </c>
    </row>
    <row r="479" spans="1:12" x14ac:dyDescent="0.25">
      <c r="A479" s="1">
        <v>43999</v>
      </c>
      <c r="B479" s="8">
        <f>Table3[[#This Row],[Rm]]-Table3[[#This Row],[Rf]]/365</f>
        <v>-2.0581362621122173E-3</v>
      </c>
      <c r="C479" s="8">
        <f>Table3[[#This Row],[SSI]]-Table3[[#This Row],[Rf]]/365</f>
        <v>-1.3242031723143576E-2</v>
      </c>
      <c r="D479" s="8">
        <f>Table3[[#This Row],[HPG]]-Table3[[#This Row],[Rf]]/365</f>
        <v>1.8242599602636786E-3</v>
      </c>
      <c r="E479" s="8">
        <f>Table3[[#This Row],[VHM]]-Table3[[#This Row],[Rf]]/365</f>
        <v>1.460211134480687E-2</v>
      </c>
      <c r="F479" s="8">
        <f>Table3[[#This Row],[VNM]]-Table3[[#This Row],[Rf]]/365</f>
        <v>-1.2049948952113603E-2</v>
      </c>
      <c r="G479" s="8">
        <f>Table3[[#This Row],[FPT]]-Table3[[#This Row],[Rf]]/365</f>
        <v>-5.4489438532540364E-3</v>
      </c>
      <c r="H479" s="8">
        <f>Table3[[#This Row],[TCB]]-Table3[[#This Row],[Rf]]/365</f>
        <v>-1.4647243782417876E-2</v>
      </c>
      <c r="I479" s="8">
        <f>Table3[[#This Row],[BVH]]-Table3[[#This Row],[Rf]]/365</f>
        <v>-2.4474380888740436E-2</v>
      </c>
      <c r="J479" s="8">
        <f>Table3[[#This Row],[POW]]-Table3[[#This Row],[Rf]]/365</f>
        <v>-1.4102828575086386E-2</v>
      </c>
      <c r="K479" s="8">
        <f>Table3[[#This Row],[NVL]]-Table3[[#This Row],[Rf]]/365</f>
        <v>8.7497852751826713E-3</v>
      </c>
      <c r="L479" s="8">
        <f>Table3[[#This Row],[VIC]]-Table3[[#This Row],[Rf]]/365</f>
        <v>-1.6144094159748826E-2</v>
      </c>
    </row>
    <row r="480" spans="1:12" x14ac:dyDescent="0.25">
      <c r="A480" s="1">
        <v>43998</v>
      </c>
      <c r="B480" s="8">
        <f>Table3[[#This Row],[Rm]]-Table3[[#This Row],[Rf]]/365</f>
        <v>2.8337636397444698E-2</v>
      </c>
      <c r="C480" s="8">
        <f>Table3[[#This Row],[SSI]]-Table3[[#This Row],[Rf]]/365</f>
        <v>5.1819305967673437E-2</v>
      </c>
      <c r="D480" s="8">
        <f>Table3[[#This Row],[HPG]]-Table3[[#This Row],[Rf]]/365</f>
        <v>3.1412254772947866E-2</v>
      </c>
      <c r="E480" s="8">
        <f>Table3[[#This Row],[VHM]]-Table3[[#This Row],[Rf]]/365</f>
        <v>6.991619178082184E-2</v>
      </c>
      <c r="F480" s="8">
        <f>Table3[[#This Row],[VNM]]-Table3[[#This Row],[Rf]]/365</f>
        <v>4.4559048923679151E-2</v>
      </c>
      <c r="G480" s="8">
        <f>Table3[[#This Row],[FPT]]-Table3[[#This Row],[Rf]]/365</f>
        <v>1.2959670041691218E-2</v>
      </c>
      <c r="H480" s="8">
        <f>Table3[[#This Row],[TCB]]-Table3[[#This Row],[Rf]]/365</f>
        <v>2.4791813671369182E-2</v>
      </c>
      <c r="I480" s="8">
        <f>Table3[[#This Row],[BVH]]-Table3[[#This Row],[Rf]]/365</f>
        <v>4.2289073136754139E-2</v>
      </c>
      <c r="J480" s="8">
        <f>Table3[[#This Row],[POW]]-Table3[[#This Row],[Rf]]/365</f>
        <v>1.8963810828440984E-2</v>
      </c>
      <c r="K480" s="8">
        <f>Table3[[#This Row],[NVL]]-Table3[[#This Row],[Rf]]/365</f>
        <v>2.5278510621401705E-2</v>
      </c>
      <c r="L480" s="8">
        <f>Table3[[#This Row],[VIC]]-Table3[[#This Row],[Rf]]/365</f>
        <v>4.9354394028012977E-2</v>
      </c>
    </row>
    <row r="481" spans="1:12" x14ac:dyDescent="0.25">
      <c r="A481" s="1">
        <v>43997</v>
      </c>
      <c r="B481" s="8">
        <f>Table3[[#This Row],[Rm]]-Table3[[#This Row],[Rf]]/365</f>
        <v>-3.604166815658618E-2</v>
      </c>
      <c r="C481" s="8">
        <f>Table3[[#This Row],[SSI]]-Table3[[#This Row],[Rf]]/365</f>
        <v>-6.7826127264693128E-2</v>
      </c>
      <c r="D481" s="8">
        <f>Table3[[#This Row],[HPG]]-Table3[[#This Row],[Rf]]/365</f>
        <v>-4.1593625743086206E-2</v>
      </c>
      <c r="E481" s="8">
        <f>Table3[[#This Row],[VHM]]-Table3[[#This Row],[Rf]]/365</f>
        <v>-6.6750858447488626E-2</v>
      </c>
      <c r="F481" s="8">
        <f>Table3[[#This Row],[VNM]]-Table3[[#This Row],[Rf]]/365</f>
        <v>-5.0931649407940482E-2</v>
      </c>
      <c r="G481" s="8">
        <f>Table3[[#This Row],[FPT]]-Table3[[#This Row],[Rf]]/365</f>
        <v>-2.1360787525502647E-2</v>
      </c>
      <c r="H481" s="8">
        <f>Table3[[#This Row],[TCB]]-Table3[[#This Row],[Rf]]/365</f>
        <v>-4.9729581851743906E-2</v>
      </c>
      <c r="I481" s="8">
        <f>Table3[[#This Row],[BVH]]-Table3[[#This Row],[Rf]]/365</f>
        <v>-2.2858518902975227E-2</v>
      </c>
      <c r="J481" s="8">
        <f>Table3[[#This Row],[POW]]-Table3[[#This Row],[Rf]]/365</f>
        <v>4.7004972143932606E-3</v>
      </c>
      <c r="K481" s="8">
        <f>Table3[[#This Row],[NVL]]-Table3[[#This Row],[Rf]]/365</f>
        <v>5.3802890934951074E-3</v>
      </c>
      <c r="L481" s="8">
        <f>Table3[[#This Row],[VIC]]-Table3[[#This Row],[Rf]]/365</f>
        <v>-3.0585281105440714E-2</v>
      </c>
    </row>
    <row r="482" spans="1:12" x14ac:dyDescent="0.25">
      <c r="A482" s="1">
        <v>43994</v>
      </c>
      <c r="B482" s="8">
        <f>Table3[[#This Row],[Rm]]-Table3[[#This Row],[Rf]]/365</f>
        <v>-4.5227329093255088E-3</v>
      </c>
      <c r="C482" s="8">
        <f>Table3[[#This Row],[SSI]]-Table3[[#This Row],[Rf]]/365</f>
        <v>4.0184428978578768E-2</v>
      </c>
      <c r="D482" s="8">
        <f>Table3[[#This Row],[HPG]]-Table3[[#This Row],[Rf]]/365</f>
        <v>3.9131658877249571E-2</v>
      </c>
      <c r="E482" s="8">
        <f>Table3[[#This Row],[VHM]]-Table3[[#This Row],[Rf]]/365</f>
        <v>-1.969187053451521E-2</v>
      </c>
      <c r="F482" s="8">
        <f>Table3[[#This Row],[VNM]]-Table3[[#This Row],[Rf]]/365</f>
        <v>-3.5243471387448148E-2</v>
      </c>
      <c r="G482" s="8">
        <f>Table3[[#This Row],[FPT]]-Table3[[#This Row],[Rf]]/365</f>
        <v>2.1655103037522206E-2</v>
      </c>
      <c r="H482" s="8">
        <f>Table3[[#This Row],[TCB]]-Table3[[#This Row],[Rf]]/365</f>
        <v>1.1877695090778004E-2</v>
      </c>
      <c r="I482" s="8">
        <f>Table3[[#This Row],[BVH]]-Table3[[#This Row],[Rf]]/365</f>
        <v>-1.8376710324089458E-2</v>
      </c>
      <c r="J482" s="8">
        <f>Table3[[#This Row],[POW]]-Table3[[#This Row],[Rf]]/365</f>
        <v>-4.8459321591649042E-3</v>
      </c>
      <c r="K482" s="8">
        <f>Table3[[#This Row],[NVL]]-Table3[[#This Row],[Rf]]/365</f>
        <v>7.2554221440240844E-3</v>
      </c>
      <c r="L482" s="8">
        <f>Table3[[#This Row],[VIC]]-Table3[[#This Row],[Rf]]/365</f>
        <v>-1.2987253203711961E-2</v>
      </c>
    </row>
    <row r="483" spans="1:12" x14ac:dyDescent="0.25">
      <c r="A483" s="1">
        <v>43993</v>
      </c>
      <c r="B483" s="8">
        <f>Table3[[#This Row],[Rm]]-Table3[[#This Row],[Rf]]/365</f>
        <v>-3.6339363774733631E-2</v>
      </c>
      <c r="C483" s="8">
        <f>Table3[[#This Row],[SSI]]-Table3[[#This Row],[Rf]]/365</f>
        <v>-6.8833808219178241E-2</v>
      </c>
      <c r="D483" s="8">
        <f>Table3[[#This Row],[HPG]]-Table3[[#This Row],[Rf]]/365</f>
        <v>-5.5639363774733483E-2</v>
      </c>
      <c r="E483" s="8">
        <f>Table3[[#This Row],[VHM]]-Table3[[#This Row],[Rf]]/365</f>
        <v>-1.2987034025629675E-2</v>
      </c>
      <c r="F483" s="8">
        <f>Table3[[#This Row],[VNM]]-Table3[[#This Row],[Rf]]/365</f>
        <v>-5.7748651297474677E-3</v>
      </c>
      <c r="G483" s="8">
        <f>Table3[[#This Row],[FPT]]-Table3[[#This Row],[Rf]]/365</f>
        <v>-5.7460857399505974E-2</v>
      </c>
      <c r="H483" s="8">
        <f>Table3[[#This Row],[TCB]]-Table3[[#This Row],[Rf]]/365</f>
        <v>-4.3562069088743299E-2</v>
      </c>
      <c r="I483" s="8">
        <f>Table3[[#This Row],[BVH]]-Table3[[#This Row],[Rf]]/365</f>
        <v>-6.8265626400996371E-2</v>
      </c>
      <c r="J483" s="8">
        <f>Table3[[#This Row],[POW]]-Table3[[#This Row],[Rf]]/365</f>
        <v>-6.6750474885844777E-2</v>
      </c>
      <c r="K483" s="8">
        <f>Table3[[#This Row],[NVL]]-Table3[[#This Row],[Rf]]/365</f>
        <v>-8.3808219178082199E-5</v>
      </c>
      <c r="L483" s="8">
        <f>Table3[[#This Row],[VIC]]-Table3[[#This Row],[Rf]]/365</f>
        <v>-2.7280460938843287E-2</v>
      </c>
    </row>
    <row r="484" spans="1:12" x14ac:dyDescent="0.25">
      <c r="A484" s="1">
        <v>43992</v>
      </c>
      <c r="B484" s="8">
        <f>Table3[[#This Row],[Rm]]-Table3[[#This Row],[Rf]]/365</f>
        <v>5.4935113699869354E-4</v>
      </c>
      <c r="C484" s="8">
        <f>Table3[[#This Row],[SSI]]-Table3[[#This Row],[Rf]]/365</f>
        <v>9.3793388358324858E-3</v>
      </c>
      <c r="D484" s="8">
        <f>Table3[[#This Row],[HPG]]-Table3[[#This Row],[Rf]]/365</f>
        <v>-3.7744204620128218E-3</v>
      </c>
      <c r="E484" s="8">
        <f>Table3[[#This Row],[VHM]]-Table3[[#This Row],[Rf]]/365</f>
        <v>-1.3730433554581313E-3</v>
      </c>
      <c r="F484" s="8">
        <f>Table3[[#This Row],[VNM]]-Table3[[#This Row],[Rf]]/365</f>
        <v>-1.6084383561643809E-2</v>
      </c>
      <c r="G484" s="8">
        <f>Table3[[#This Row],[FPT]]-Table3[[#This Row],[Rf]]/365</f>
        <v>-3.1487349406018493E-3</v>
      </c>
      <c r="H484" s="8">
        <f>Table3[[#This Row],[TCB]]-Table3[[#This Row],[Rf]]/365</f>
        <v>1.3836730127451291E-2</v>
      </c>
      <c r="I484" s="8">
        <f>Table3[[#This Row],[BVH]]-Table3[[#This Row],[Rf]]/365</f>
        <v>7.5492042246157664E-3</v>
      </c>
      <c r="J484" s="8">
        <f>Table3[[#This Row],[POW]]-Table3[[#This Row],[Rf]]/365</f>
        <v>1.80151639496684E-2</v>
      </c>
      <c r="K484" s="8">
        <f>Table3[[#This Row],[NVL]]-Table3[[#This Row],[Rf]]/365</f>
        <v>-8.4383561643835614E-5</v>
      </c>
      <c r="L484" s="8">
        <f>Table3[[#This Row],[VIC]]-Table3[[#This Row],[Rf]]/365</f>
        <v>-6.3213897986501098E-3</v>
      </c>
    </row>
    <row r="485" spans="1:12" x14ac:dyDescent="0.25">
      <c r="A485" s="1">
        <v>43991</v>
      </c>
      <c r="B485" s="8">
        <f>Table3[[#This Row],[Rm]]-Table3[[#This Row],[Rf]]/365</f>
        <v>-6.2978051504122541E-4</v>
      </c>
      <c r="C485" s="8">
        <f>Table3[[#This Row],[SSI]]-Table3[[#This Row],[Rf]]/365</f>
        <v>-1.2546346861263945E-2</v>
      </c>
      <c r="D485" s="8">
        <f>Table3[[#This Row],[HPG]]-Table3[[#This Row],[Rf]]/365</f>
        <v>-2.1745937490727788E-2</v>
      </c>
      <c r="E485" s="8">
        <f>Table3[[#This Row],[VHM]]-Table3[[#This Row],[Rf]]/365</f>
        <v>-2.6559817586365706E-3</v>
      </c>
      <c r="F485" s="8">
        <f>Table3[[#This Row],[VNM]]-Table3[[#This Row],[Rf]]/365</f>
        <v>1.7830021775021226E-2</v>
      </c>
      <c r="G485" s="8">
        <f>Table3[[#This Row],[FPT]]-Table3[[#This Row],[Rf]]/365</f>
        <v>-8.1906574787302972E-3</v>
      </c>
      <c r="H485" s="8">
        <f>Table3[[#This Row],[TCB]]-Table3[[#This Row],[Rf]]/365</f>
        <v>-6.9977300675462409E-3</v>
      </c>
      <c r="I485" s="8">
        <f>Table3[[#This Row],[BVH]]-Table3[[#This Row],[Rf]]/365</f>
        <v>3.5487834858411525E-2</v>
      </c>
      <c r="J485" s="8">
        <f>Table3[[#This Row],[POW]]-Table3[[#This Row],[Rf]]/365</f>
        <v>3.2624992702598887E-2</v>
      </c>
      <c r="K485" s="8">
        <f>Table3[[#This Row],[NVL]]-Table3[[#This Row],[Rf]]/365</f>
        <v>-3.7415948010318762E-3</v>
      </c>
      <c r="L485" s="8">
        <f>Table3[[#This Row],[VIC]]-Table3[[#This Row],[Rf]]/365</f>
        <v>1.9980456621005826E-3</v>
      </c>
    </row>
    <row r="486" spans="1:12" x14ac:dyDescent="0.25">
      <c r="A486" s="1">
        <v>43990</v>
      </c>
      <c r="B486" s="8">
        <f>Table3[[#This Row],[Rm]]-Table3[[#This Row],[Rf]]/365</f>
        <v>1.5373408544153744E-2</v>
      </c>
      <c r="C486" s="8">
        <f>Table3[[#This Row],[SSI]]-Table3[[#This Row],[Rf]]/365</f>
        <v>2.2207486781258258E-2</v>
      </c>
      <c r="D486" s="8">
        <f>Table3[[#This Row],[HPG]]-Table3[[#This Row],[Rf]]/365</f>
        <v>2.3944068012052927E-2</v>
      </c>
      <c r="E486" s="8">
        <f>Table3[[#This Row],[VHM]]-Table3[[#This Row],[Rf]]/365</f>
        <v>6.3827984546952097E-3</v>
      </c>
      <c r="F486" s="8">
        <f>Table3[[#This Row],[VNM]]-Table3[[#This Row],[Rf]]/365</f>
        <v>3.0115835432564107E-2</v>
      </c>
      <c r="G486" s="8">
        <f>Table3[[#This Row],[FPT]]-Table3[[#This Row],[Rf]]/365</f>
        <v>1.3261515737953937E-2</v>
      </c>
      <c r="H486" s="8">
        <f>Table3[[#This Row],[TCB]]-Table3[[#This Row],[Rf]]/365</f>
        <v>1.1569504805696587E-2</v>
      </c>
      <c r="I486" s="8">
        <f>Table3[[#This Row],[BVH]]-Table3[[#This Row],[Rf]]/365</f>
        <v>1.6999920286363195E-2</v>
      </c>
      <c r="J486" s="8">
        <f>Table3[[#This Row],[POW]]-Table3[[#This Row],[Rf]]/365</f>
        <v>1.4132502629357885E-2</v>
      </c>
      <c r="K486" s="8">
        <f>Table3[[#This Row],[NVL]]-Table3[[#This Row],[Rf]]/365</f>
        <v>1.7459949821867513E-3</v>
      </c>
      <c r="L486" s="8">
        <f>Table3[[#This Row],[VIC]]-Table3[[#This Row],[Rf]]/365</f>
        <v>1.0440808940158563E-2</v>
      </c>
    </row>
    <row r="487" spans="1:12" x14ac:dyDescent="0.25">
      <c r="A487" s="1">
        <v>43987</v>
      </c>
      <c r="B487" s="8">
        <f>Table3[[#This Row],[Rm]]-Table3[[#This Row],[Rf]]/365</f>
        <v>2.5399093866380418E-3</v>
      </c>
      <c r="C487" s="8">
        <f>Table3[[#This Row],[SSI]]-Table3[[#This Row],[Rf]]/365</f>
        <v>-8.4821917808219175E-5</v>
      </c>
      <c r="D487" s="8">
        <f>Table3[[#This Row],[HPG]]-Table3[[#This Row],[Rf]]/365</f>
        <v>1.6832471315274343E-2</v>
      </c>
      <c r="E487" s="8">
        <f>Table3[[#This Row],[VHM]]-Table3[[#This Row],[Rf]]/365</f>
        <v>-2.6654670790985137E-3</v>
      </c>
      <c r="F487" s="8">
        <f>Table3[[#This Row],[VNM]]-Table3[[#This Row],[Rf]]/365</f>
        <v>1.1799728167081533E-2</v>
      </c>
      <c r="G487" s="8">
        <f>Table3[[#This Row],[FPT]]-Table3[[#This Row],[Rf]]/365</f>
        <v>6.1135251896297623E-3</v>
      </c>
      <c r="H487" s="8">
        <f>Table3[[#This Row],[TCB]]-Table3[[#This Row],[Rf]]/365</f>
        <v>1.1707630912380461E-2</v>
      </c>
      <c r="I487" s="8">
        <f>Table3[[#This Row],[BVH]]-Table3[[#This Row],[Rf]]/365</f>
        <v>-2.0908399719706473E-3</v>
      </c>
      <c r="J487" s="8">
        <f>Table3[[#This Row],[POW]]-Table3[[#This Row],[Rf]]/365</f>
        <v>-4.8018030498837398E-3</v>
      </c>
      <c r="K487" s="8">
        <f>Table3[[#This Row],[NVL]]-Table3[[#This Row],[Rf]]/365</f>
        <v>1.7500404675129904E-3</v>
      </c>
      <c r="L487" s="8">
        <f>Table3[[#This Row],[VIC]]-Table3[[#This Row],[Rf]]/365</f>
        <v>-1.0501488584474835E-2</v>
      </c>
    </row>
    <row r="488" spans="1:12" x14ac:dyDescent="0.25">
      <c r="A488" s="1">
        <v>43986</v>
      </c>
      <c r="B488" s="8">
        <f>Table3[[#This Row],[Rm]]-Table3[[#This Row],[Rf]]/365</f>
        <v>3.0134686597411715E-3</v>
      </c>
      <c r="C488" s="8">
        <f>Table3[[#This Row],[SSI]]-Table3[[#This Row],[Rf]]/365</f>
        <v>3.2810051910598284E-2</v>
      </c>
      <c r="D488" s="8">
        <f>Table3[[#This Row],[HPG]]-Table3[[#This Row],[Rf]]/365</f>
        <v>-1.3071697918519606E-2</v>
      </c>
      <c r="E488" s="8">
        <f>Table3[[#This Row],[VHM]]-Table3[[#This Row],[Rf]]/365</f>
        <v>-5.219473121493956E-3</v>
      </c>
      <c r="F488" s="8">
        <f>Table3[[#This Row],[VNM]]-Table3[[#This Row],[Rf]]/365</f>
        <v>1.0206910265748775E-2</v>
      </c>
      <c r="G488" s="8">
        <f>Table3[[#This Row],[FPT]]-Table3[[#This Row],[Rf]]/365</f>
        <v>-5.2234310774472992E-3</v>
      </c>
      <c r="H488" s="8">
        <f>Table3[[#This Row],[TCB]]-Table3[[#This Row],[Rf]]/365</f>
        <v>-7.1104460556286296E-3</v>
      </c>
      <c r="I488" s="8">
        <f>Table3[[#This Row],[BVH]]-Table3[[#This Row],[Rf]]/365</f>
        <v>-1.0866889395229268E-3</v>
      </c>
      <c r="J488" s="8">
        <f>Table3[[#This Row],[POW]]-Table3[[#This Row],[Rf]]/365</f>
        <v>-8.4684931506849321E-5</v>
      </c>
      <c r="K488" s="8">
        <f>Table3[[#This Row],[NVL]]-Table3[[#This Row],[Rf]]/365</f>
        <v>3.5985563207951532E-3</v>
      </c>
      <c r="L488" s="8">
        <f>Table3[[#This Row],[VIC]]-Table3[[#This Row],[Rf]]/365</f>
        <v>-8.3491477414241975E-3</v>
      </c>
    </row>
    <row r="489" spans="1:12" x14ac:dyDescent="0.25">
      <c r="A489" s="1">
        <v>43985</v>
      </c>
      <c r="B489" s="8">
        <f>Table3[[#This Row],[Rm]]-Table3[[#This Row],[Rf]]/365</f>
        <v>7.1967054763202292E-3</v>
      </c>
      <c r="C489" s="8">
        <f>Table3[[#This Row],[SSI]]-Table3[[#This Row],[Rf]]/365</f>
        <v>9.8818185045284578E-3</v>
      </c>
      <c r="D489" s="8">
        <f>Table3[[#This Row],[HPG]]-Table3[[#This Row],[Rf]]/365</f>
        <v>-3.7818165750893489E-3</v>
      </c>
      <c r="E489" s="8">
        <f>Table3[[#This Row],[VHM]]-Table3[[#This Row],[Rf]]/365</f>
        <v>1.2003881395921965E-3</v>
      </c>
      <c r="F489" s="8">
        <f>Table3[[#This Row],[VNM]]-Table3[[#This Row],[Rf]]/365</f>
        <v>5.0874548889938845E-3</v>
      </c>
      <c r="G489" s="8">
        <f>Table3[[#This Row],[FPT]]-Table3[[#This Row],[Rf]]/365</f>
        <v>1.345670776255709E-2</v>
      </c>
      <c r="H489" s="8">
        <f>Table3[[#This Row],[TCB]]-Table3[[#This Row],[Rf]]/365</f>
        <v>9.3713058713041225E-3</v>
      </c>
      <c r="I489" s="8">
        <f>Table3[[#This Row],[BVH]]-Table3[[#This Row],[Rf]]/365</f>
        <v>-8.4958904109589043E-5</v>
      </c>
      <c r="J489" s="8">
        <f>Table3[[#This Row],[POW]]-Table3[[#This Row],[Rf]]/365</f>
        <v>9.4388506197000347E-3</v>
      </c>
      <c r="K489" s="8">
        <f>Table3[[#This Row],[NVL]]-Table3[[#This Row],[Rf]]/365</f>
        <v>1.7600595460747802E-3</v>
      </c>
      <c r="L489" s="8">
        <f>Table3[[#This Row],[VIC]]-Table3[[#This Row],[Rf]]/365</f>
        <v>9.4916725928223793E-4</v>
      </c>
    </row>
    <row r="490" spans="1:12" x14ac:dyDescent="0.25">
      <c r="A490" s="1">
        <v>43984</v>
      </c>
      <c r="B490" s="8">
        <f>Table3[[#This Row],[Rm]]-Table3[[#This Row],[Rf]]/365</f>
        <v>-4.489918144967236E-3</v>
      </c>
      <c r="C490" s="8">
        <f>Table3[[#This Row],[SSI]]-Table3[[#This Row],[Rf]]/365</f>
        <v>-9.9539552992070901E-3</v>
      </c>
      <c r="D490" s="8">
        <f>Table3[[#This Row],[HPG]]-Table3[[#This Row],[Rf]]/365</f>
        <v>-2.1785353414749048E-2</v>
      </c>
      <c r="E490" s="8">
        <f>Table3[[#This Row],[VHM]]-Table3[[#This Row],[Rf]]/365</f>
        <v>-1.6520426787662634E-2</v>
      </c>
      <c r="F490" s="8">
        <f>Table3[[#This Row],[VNM]]-Table3[[#This Row],[Rf]]/365</f>
        <v>-9.4686068929724547E-4</v>
      </c>
      <c r="G490" s="8">
        <f>Table3[[#This Row],[FPT]]-Table3[[#This Row],[Rf]]/365</f>
        <v>-6.2967143707989091E-3</v>
      </c>
      <c r="H490" s="8">
        <f>Table3[[#This Row],[TCB]]-Table3[[#This Row],[Rf]]/365</f>
        <v>-7.1277877677021033E-3</v>
      </c>
      <c r="I490" s="8">
        <f>Table3[[#This Row],[BVH]]-Table3[[#This Row],[Rf]]/365</f>
        <v>-1.5864626948744943E-2</v>
      </c>
      <c r="J490" s="8">
        <f>Table3[[#This Row],[POW]]-Table3[[#This Row],[Rf]]/365</f>
        <v>4.6991547486398355E-3</v>
      </c>
      <c r="K490" s="8">
        <f>Table3[[#This Row],[NVL]]-Table3[[#This Row],[Rf]]/365</f>
        <v>-1.4630988792029913E-2</v>
      </c>
      <c r="L490" s="8">
        <f>Table3[[#This Row],[VIC]]-Table3[[#This Row],[Rf]]/365</f>
        <v>-5.2295671683860161E-3</v>
      </c>
    </row>
    <row r="491" spans="1:12" x14ac:dyDescent="0.25">
      <c r="A491" s="1">
        <v>43983</v>
      </c>
      <c r="B491" s="8">
        <f>Table3[[#This Row],[Rm]]-Table3[[#This Row],[Rf]]/365</f>
        <v>1.6340605773970861E-2</v>
      </c>
      <c r="C491" s="8">
        <f>Table3[[#This Row],[SSI]]-Table3[[#This Row],[Rf]]/365</f>
        <v>2.69413831914108E-2</v>
      </c>
      <c r="D491" s="8">
        <f>Table3[[#This Row],[HPG]]-Table3[[#This Row],[Rf]]/365</f>
        <v>9.0384437556244469E-3</v>
      </c>
      <c r="E491" s="8">
        <f>Table3[[#This Row],[VHM]]-Table3[[#This Row],[Rf]]/365</f>
        <v>3.2551431882399368E-2</v>
      </c>
      <c r="F491" s="8">
        <f>Table3[[#This Row],[VNM]]-Table3[[#This Row],[Rf]]/365</f>
        <v>9.4795735556878445E-3</v>
      </c>
      <c r="G491" s="8">
        <f>Table3[[#This Row],[FPT]]-Table3[[#This Row],[Rf]]/365</f>
        <v>7.2136262373763112E-3</v>
      </c>
      <c r="H491" s="8">
        <f>Table3[[#This Row],[TCB]]-Table3[[#This Row],[Rf]]/365</f>
        <v>2.8899863410760375E-2</v>
      </c>
      <c r="I491" s="8">
        <f>Table3[[#This Row],[BVH]]-Table3[[#This Row],[Rf]]/365</f>
        <v>1.4929371179398507E-2</v>
      </c>
      <c r="J491" s="8">
        <f>Table3[[#This Row],[POW]]-Table3[[#This Row],[Rf]]/365</f>
        <v>1.94265512863348E-2</v>
      </c>
      <c r="K491" s="8">
        <f>Table3[[#This Row],[NVL]]-Table3[[#This Row],[Rf]]/365</f>
        <v>2.4122922272391101E-2</v>
      </c>
      <c r="L491" s="8">
        <f>Table3[[#This Row],[VIC]]-Table3[[#This Row],[Rf]]/365</f>
        <v>1.9762118344866103E-3</v>
      </c>
    </row>
    <row r="492" spans="1:12" x14ac:dyDescent="0.25">
      <c r="A492" s="1">
        <v>43980</v>
      </c>
      <c r="B492" s="8">
        <f>Table3[[#This Row],[Rm]]-Table3[[#This Row],[Rf]]/365</f>
        <v>3.4894243744620313E-3</v>
      </c>
      <c r="C492" s="8">
        <f>Table3[[#This Row],[SSI]]-Table3[[#This Row],[Rf]]/365</f>
        <v>-3.4531951478254073E-3</v>
      </c>
      <c r="D492" s="8">
        <f>Table3[[#This Row],[HPG]]-Table3[[#This Row],[Rf]]/365</f>
        <v>7.266749395648856E-3</v>
      </c>
      <c r="E492" s="8">
        <f>Table3[[#This Row],[VHM]]-Table3[[#This Row],[Rf]]/365</f>
        <v>2.1247141552511312E-2</v>
      </c>
      <c r="F492" s="8">
        <f>Table3[[#This Row],[VNM]]-Table3[[#This Row],[Rf]]/365</f>
        <v>1.655968497923626E-3</v>
      </c>
      <c r="G492" s="8">
        <f>Table3[[#This Row],[FPT]]-Table3[[#This Row],[Rf]]/365</f>
        <v>-1.1278584474886692E-3</v>
      </c>
      <c r="H492" s="8">
        <f>Table3[[#This Row],[TCB]]-Table3[[#This Row],[Rf]]/365</f>
        <v>-9.6555697712525403E-3</v>
      </c>
      <c r="I492" s="8">
        <f>Table3[[#This Row],[BVH]]-Table3[[#This Row],[Rf]]/365</f>
        <v>-9.0147632093933068E-3</v>
      </c>
      <c r="J492" s="8">
        <f>Table3[[#This Row],[POW]]-Table3[[#This Row],[Rf]]/365</f>
        <v>-1.450926870389881E-2</v>
      </c>
      <c r="K492" s="8">
        <f>Table3[[#This Row],[NVL]]-Table3[[#This Row],[Rf]]/365</f>
        <v>-1.1135915537727926E-2</v>
      </c>
      <c r="L492" s="8">
        <f>Table3[[#This Row],[VIC]]-Table3[[#This Row],[Rf]]/365</f>
        <v>-8.6191780821917813E-5</v>
      </c>
    </row>
    <row r="493" spans="1:12" x14ac:dyDescent="0.25">
      <c r="A493" s="1">
        <v>43979</v>
      </c>
      <c r="B493" s="8">
        <f>Table3[[#This Row],[Rm]]-Table3[[#This Row],[Rf]]/365</f>
        <v>4.4733525686289051E-3</v>
      </c>
      <c r="C493" s="8">
        <f>Table3[[#This Row],[SSI]]-Table3[[#This Row],[Rf]]/365</f>
        <v>-3.4422252459317118E-3</v>
      </c>
      <c r="D493" s="8">
        <f>Table3[[#This Row],[HPG]]-Table3[[#This Row],[Rf]]/365</f>
        <v>-8.6520547945205477E-5</v>
      </c>
      <c r="E493" s="8">
        <f>Table3[[#This Row],[VHM]]-Table3[[#This Row],[Rf]]/365</f>
        <v>3.9295437090829917E-3</v>
      </c>
      <c r="F493" s="8">
        <f>Table3[[#This Row],[VNM]]-Table3[[#This Row],[Rf]]/365</f>
        <v>-1.8256509827277137E-3</v>
      </c>
      <c r="G493" s="8">
        <f>Table3[[#This Row],[FPT]]-Table3[[#This Row],[Rf]]/365</f>
        <v>-8.6520547945205477E-5</v>
      </c>
      <c r="H493" s="8">
        <f>Table3[[#This Row],[TCB]]-Table3[[#This Row],[Rf]]/365</f>
        <v>-8.6520547945205477E-5</v>
      </c>
      <c r="I493" s="8">
        <f>Table3[[#This Row],[BVH]]-Table3[[#This Row],[Rf]]/365</f>
        <v>-2.0667185677472749E-3</v>
      </c>
      <c r="J493" s="8">
        <f>Table3[[#This Row],[POW]]-Table3[[#This Row],[Rf]]/365</f>
        <v>9.6222173161325669E-3</v>
      </c>
      <c r="K493" s="8">
        <f>Table3[[#This Row],[NVL]]-Table3[[#This Row],[Rf]]/365</f>
        <v>9.2071597494525047E-3</v>
      </c>
      <c r="L493" s="8">
        <f>Table3[[#This Row],[VIC]]-Table3[[#This Row],[Rf]]/365</f>
        <v>9.4547119612090438E-4</v>
      </c>
    </row>
    <row r="494" spans="1:12" x14ac:dyDescent="0.25">
      <c r="A494" s="1">
        <v>43978</v>
      </c>
      <c r="B494" s="8">
        <f>Table3[[#This Row],[Rm]]-Table3[[#This Row],[Rf]]/365</f>
        <v>-1.3488674559932289E-2</v>
      </c>
      <c r="C494" s="8">
        <f>Table3[[#This Row],[SSI]]-Table3[[#This Row],[Rf]]/365</f>
        <v>-2.9400426665476903E-2</v>
      </c>
      <c r="D494" s="8">
        <f>Table3[[#This Row],[HPG]]-Table3[[#This Row],[Rf]]/365</f>
        <v>-4.2337986880185224E-2</v>
      </c>
      <c r="E494" s="8">
        <f>Table3[[#This Row],[VHM]]-Table3[[#This Row],[Rf]]/365</f>
        <v>-2.233577465394835E-2</v>
      </c>
      <c r="F494" s="8">
        <f>Table3[[#This Row],[VNM]]-Table3[[#This Row],[Rf]]/365</f>
        <v>-2.2193309290839621E-2</v>
      </c>
      <c r="G494" s="8">
        <f>Table3[[#This Row],[FPT]]-Table3[[#This Row],[Rf]]/365</f>
        <v>-1.6477908376375559E-2</v>
      </c>
      <c r="H494" s="8">
        <f>Table3[[#This Row],[TCB]]-Table3[[#This Row],[Rf]]/365</f>
        <v>-1.1904796722691798E-2</v>
      </c>
      <c r="I494" s="8">
        <f>Table3[[#This Row],[BVH]]-Table3[[#This Row],[Rf]]/365</f>
        <v>-2.8930619599578513E-2</v>
      </c>
      <c r="J494" s="8">
        <f>Table3[[#This Row],[POW]]-Table3[[#This Row],[Rf]]/365</f>
        <v>-2.8386352545877604E-2</v>
      </c>
      <c r="K494" s="8">
        <f>Table3[[#This Row],[NVL]]-Table3[[#This Row],[Rf]]/365</f>
        <v>7.4061709506951451E-3</v>
      </c>
      <c r="L494" s="8">
        <f>Table3[[#This Row],[VIC]]-Table3[[#This Row],[Rf]]/365</f>
        <v>-8.4465753424657541E-5</v>
      </c>
    </row>
    <row r="495" spans="1:12" x14ac:dyDescent="0.25">
      <c r="A495" s="1">
        <v>43977</v>
      </c>
      <c r="B495" s="8">
        <f>Table3[[#This Row],[Rm]]-Table3[[#This Row],[Rf]]/365</f>
        <v>1.1662025749036235E-2</v>
      </c>
      <c r="C495" s="8">
        <f>Table3[[#This Row],[SSI]]-Table3[[#This Row],[Rf]]/365</f>
        <v>5.4899174033799389E-2</v>
      </c>
      <c r="D495" s="8">
        <f>Table3[[#This Row],[HPG]]-Table3[[#This Row],[Rf]]/365</f>
        <v>4.0209396457423767E-2</v>
      </c>
      <c r="E495" s="8">
        <f>Table3[[#This Row],[VHM]]-Table3[[#This Row],[Rf]]/365</f>
        <v>-5.2919771689497151E-3</v>
      </c>
      <c r="F495" s="8">
        <f>Table3[[#This Row],[VNM]]-Table3[[#This Row],[Rf]]/365</f>
        <v>-8.3643835616438347E-5</v>
      </c>
      <c r="G495" s="8">
        <f>Table3[[#This Row],[FPT]]-Table3[[#This Row],[Rf]]/365</f>
        <v>7.1402983728461227E-3</v>
      </c>
      <c r="H495" s="8">
        <f>Table3[[#This Row],[TCB]]-Table3[[#This Row],[Rf]]/365</f>
        <v>4.6669499886115903E-3</v>
      </c>
      <c r="I495" s="8">
        <f>Table3[[#This Row],[BVH]]-Table3[[#This Row],[Rf]]/365</f>
        <v>5.0421406669434239E-2</v>
      </c>
      <c r="J495" s="8">
        <f>Table3[[#This Row],[POW]]-Table3[[#This Row],[Rf]]/365</f>
        <v>3.91320424388934E-2</v>
      </c>
      <c r="K495" s="8">
        <f>Table3[[#This Row],[NVL]]-Table3[[#This Row],[Rf]]/365</f>
        <v>1.7925287722634748E-3</v>
      </c>
      <c r="L495" s="8">
        <f>Table3[[#This Row],[VIC]]-Table3[[#This Row],[Rf]]/365</f>
        <v>-2.1433760704258694E-3</v>
      </c>
    </row>
    <row r="496" spans="1:12" x14ac:dyDescent="0.25">
      <c r="A496" s="1">
        <v>43976</v>
      </c>
      <c r="B496" s="8">
        <f>Table3[[#This Row],[Rm]]-Table3[[#This Row],[Rf]]/365</f>
        <v>7.3041686116726819E-3</v>
      </c>
      <c r="C496" s="8">
        <f>Table3[[#This Row],[SSI]]-Table3[[#This Row],[Rf]]/365</f>
        <v>1.7398736660599708E-2</v>
      </c>
      <c r="D496" s="8">
        <f>Table3[[#This Row],[HPG]]-Table3[[#This Row],[Rf]]/365</f>
        <v>1.751081563403339E-3</v>
      </c>
      <c r="E496" s="8">
        <f>Table3[[#This Row],[VHM]]-Table3[[#This Row],[Rf]]/365</f>
        <v>3.8377878055331285E-3</v>
      </c>
      <c r="F496" s="8">
        <f>Table3[[#This Row],[VNM]]-Table3[[#This Row],[Rf]]/365</f>
        <v>2.7888247150110186E-2</v>
      </c>
      <c r="G496" s="8">
        <f>Table3[[#This Row],[FPT]]-Table3[[#This Row],[Rf]]/365</f>
        <v>-8.3780821917808215E-5</v>
      </c>
      <c r="H496" s="8">
        <f>Table3[[#This Row],[TCB]]-Table3[[#This Row],[Rf]]/365</f>
        <v>-8.3780821917808215E-5</v>
      </c>
      <c r="I496" s="8">
        <f>Table3[[#This Row],[BVH]]-Table3[[#This Row],[Rf]]/365</f>
        <v>7.0372771638399405E-3</v>
      </c>
      <c r="J496" s="8">
        <f>Table3[[#This Row],[POW]]-Table3[[#This Row],[Rf]]/365</f>
        <v>9.8172092770920059E-3</v>
      </c>
      <c r="K496" s="8">
        <f>Table3[[#This Row],[NVL]]-Table3[[#This Row],[Rf]]/365</f>
        <v>-8.3780821917808215E-5</v>
      </c>
      <c r="L496" s="8">
        <f>Table3[[#This Row],[VIC]]-Table3[[#This Row],[Rf]]/365</f>
        <v>7.1776299664638643E-3</v>
      </c>
    </row>
    <row r="497" spans="1:12" x14ac:dyDescent="0.25">
      <c r="A497" s="1">
        <v>43973</v>
      </c>
      <c r="B497" s="8">
        <f>Table3[[#This Row],[Rm]]-Table3[[#This Row],[Rf]]/365</f>
        <v>-1.1662424933021644E-2</v>
      </c>
      <c r="C497" s="8">
        <f>Table3[[#This Row],[SSI]]-Table3[[#This Row],[Rf]]/365</f>
        <v>-3.5672246670804568E-3</v>
      </c>
      <c r="D497" s="8">
        <f>Table3[[#This Row],[HPG]]-Table3[[#This Row],[Rf]]/365</f>
        <v>2.8218982682863703E-2</v>
      </c>
      <c r="E497" s="8">
        <f>Table3[[#This Row],[VHM]]-Table3[[#This Row],[Rf]]/365</f>
        <v>-1.9313673340358186E-2</v>
      </c>
      <c r="F497" s="8">
        <f>Table3[[#This Row],[VNM]]-Table3[[#This Row],[Rf]]/365</f>
        <v>-5.3002954139368908E-3</v>
      </c>
      <c r="G497" s="8">
        <f>Table3[[#This Row],[FPT]]-Table3[[#This Row],[Rf]]/365</f>
        <v>-1.7324283419934035E-2</v>
      </c>
      <c r="H497" s="8">
        <f>Table3[[#This Row],[TCB]]-Table3[[#This Row],[Rf]]/365</f>
        <v>-4.3264722291407223E-2</v>
      </c>
      <c r="I497" s="8">
        <f>Table3[[#This Row],[BVH]]-Table3[[#This Row],[Rf]]/365</f>
        <v>-1.9044979957892397E-2</v>
      </c>
      <c r="J497" s="8">
        <f>Table3[[#This Row],[POW]]-Table3[[#This Row],[Rf]]/365</f>
        <v>-9.8868256782164068E-3</v>
      </c>
      <c r="K497" s="8">
        <f>Table3[[#This Row],[NVL]]-Table3[[#This Row],[Rf]]/365</f>
        <v>-3.8212218665982412E-3</v>
      </c>
      <c r="L497" s="8">
        <f>Table3[[#This Row],[VIC]]-Table3[[#This Row],[Rf]]/365</f>
        <v>-1.6409434721833923E-2</v>
      </c>
    </row>
    <row r="498" spans="1:12" x14ac:dyDescent="0.25">
      <c r="A498" s="1">
        <v>43972</v>
      </c>
      <c r="B498" s="8">
        <f>Table3[[#This Row],[Rm]]-Table3[[#This Row],[Rf]]/365</f>
        <v>1.1433551684699806E-2</v>
      </c>
      <c r="C498" s="8">
        <f>Table3[[#This Row],[SSI]]-Table3[[#This Row],[Rf]]/365</f>
        <v>3.416530893763898E-3</v>
      </c>
      <c r="D498" s="8">
        <f>Table3[[#This Row],[HPG]]-Table3[[#This Row],[Rf]]/365</f>
        <v>1.8103865655024016E-3</v>
      </c>
      <c r="E498" s="8">
        <f>Table3[[#This Row],[VHM]]-Table3[[#This Row],[Rf]]/365</f>
        <v>1.1593179148233034E-2</v>
      </c>
      <c r="F498" s="8">
        <f>Table3[[#This Row],[VNM]]-Table3[[#This Row],[Rf]]/365</f>
        <v>8.6919572218218284E-3</v>
      </c>
      <c r="G498" s="8">
        <f>Table3[[#This Row],[FPT]]-Table3[[#This Row],[Rf]]/365</f>
        <v>8.0999864974647257E-3</v>
      </c>
      <c r="H498" s="8">
        <f>Table3[[#This Row],[TCB]]-Table3[[#This Row],[Rf]]/365</f>
        <v>4.5050668727426545E-2</v>
      </c>
      <c r="I498" s="8">
        <f>Table3[[#This Row],[BVH]]-Table3[[#This Row],[Rf]]/365</f>
        <v>1.2041239518472491E-2</v>
      </c>
      <c r="J498" s="8">
        <f>Table3[[#This Row],[POW]]-Table3[[#This Row],[Rf]]/365</f>
        <v>-7.9972602739726036E-5</v>
      </c>
      <c r="K498" s="8">
        <f>Table3[[#This Row],[NVL]]-Table3[[#This Row],[Rf]]/365</f>
        <v>7.4529840827592848E-3</v>
      </c>
      <c r="L498" s="8">
        <f>Table3[[#This Row],[VIC]]-Table3[[#This Row],[Rf]]/365</f>
        <v>1.441278102044871E-2</v>
      </c>
    </row>
    <row r="499" spans="1:12" x14ac:dyDescent="0.25">
      <c r="A499" s="1">
        <v>43971</v>
      </c>
      <c r="B499" s="8">
        <f>Table3[[#This Row],[Rm]]-Table3[[#This Row],[Rf]]/365</f>
        <v>8.1823434218333529E-3</v>
      </c>
      <c r="C499" s="8">
        <f>Table3[[#This Row],[SSI]]-Table3[[#This Row],[Rf]]/365</f>
        <v>-8.0849315068493157E-5</v>
      </c>
      <c r="D499" s="8">
        <f>Table3[[#This Row],[HPG]]-Table3[[#This Row],[Rf]]/365</f>
        <v>1.1391426019539365E-2</v>
      </c>
      <c r="E499" s="8">
        <f>Table3[[#This Row],[VHM]]-Table3[[#This Row],[Rf]]/365</f>
        <v>5.3197839209521612E-2</v>
      </c>
      <c r="F499" s="8">
        <f>Table3[[#This Row],[VNM]]-Table3[[#This Row],[Rf]]/365</f>
        <v>1.2352543224895762E-2</v>
      </c>
      <c r="G499" s="8">
        <f>Table3[[#This Row],[FPT]]-Table3[[#This Row],[Rf]]/365</f>
        <v>-7.1874482998399375E-3</v>
      </c>
      <c r="H499" s="8">
        <f>Table3[[#This Row],[TCB]]-Table3[[#This Row],[Rf]]/365</f>
        <v>-1.1817938516946427E-2</v>
      </c>
      <c r="I499" s="8">
        <f>Table3[[#This Row],[BVH]]-Table3[[#This Row],[Rf]]/365</f>
        <v>1.8437669203449941E-2</v>
      </c>
      <c r="J499" s="8">
        <f>Table3[[#This Row],[POW]]-Table3[[#This Row],[Rf]]/365</f>
        <v>-8.0849315068493157E-5</v>
      </c>
      <c r="K499" s="8">
        <f>Table3[[#This Row],[NVL]]-Table3[[#This Row],[Rf]]/365</f>
        <v>1.8059431377616835E-3</v>
      </c>
      <c r="L499" s="8">
        <f>Table3[[#This Row],[VIC]]-Table3[[#This Row],[Rf]]/365</f>
        <v>9.5542011498321317E-4</v>
      </c>
    </row>
    <row r="500" spans="1:12" x14ac:dyDescent="0.25">
      <c r="A500" s="1">
        <v>43970</v>
      </c>
      <c r="B500" s="8">
        <f>Table3[[#This Row],[Rm]]-Table3[[#This Row],[Rf]]/365</f>
        <v>1.0565006712248536E-2</v>
      </c>
      <c r="C500" s="8">
        <f>Table3[[#This Row],[SSI]]-Table3[[#This Row],[Rf]]/365</f>
        <v>1.0520679316520625E-2</v>
      </c>
      <c r="D500" s="8">
        <f>Table3[[#This Row],[HPG]]-Table3[[#This Row],[Rf]]/365</f>
        <v>4.1752641925448981E-2</v>
      </c>
      <c r="E500" s="8">
        <f>Table3[[#This Row],[VHM]]-Table3[[#This Row],[Rf]]/365</f>
        <v>1.8000640196620184E-2</v>
      </c>
      <c r="F500" s="8">
        <f>Table3[[#This Row],[VNM]]-Table3[[#This Row],[Rf]]/365</f>
        <v>1.342132273775329E-2</v>
      </c>
      <c r="G500" s="8">
        <f>Table3[[#This Row],[FPT]]-Table3[[#This Row],[Rf]]/365</f>
        <v>1.8534243543794425E-2</v>
      </c>
      <c r="H500" s="8">
        <f>Table3[[#This Row],[TCB]]-Table3[[#This Row],[Rf]]/365</f>
        <v>3.139697018143222E-2</v>
      </c>
      <c r="I500" s="8">
        <f>Table3[[#This Row],[BVH]]-Table3[[#This Row],[Rf]]/365</f>
        <v>-4.1783880529980113E-3</v>
      </c>
      <c r="J500" s="8">
        <f>Table3[[#This Row],[POW]]-Table3[[#This Row],[Rf]]/365</f>
        <v>9.8209627017495412E-3</v>
      </c>
      <c r="K500" s="8">
        <f>Table3[[#This Row],[NVL]]-Table3[[#This Row],[Rf]]/365</f>
        <v>3.7078513906186141E-3</v>
      </c>
      <c r="L500" s="8">
        <f>Table3[[#This Row],[VIC]]-Table3[[#This Row],[Rf]]/365</f>
        <v>-8.0027397260273977E-5</v>
      </c>
    </row>
    <row r="501" spans="1:12" x14ac:dyDescent="0.25">
      <c r="A501" s="1">
        <v>43969</v>
      </c>
      <c r="B501" s="8">
        <f>Table3[[#This Row],[Rm]]-Table3[[#This Row],[Rf]]/365</f>
        <v>1.1985112498776384E-2</v>
      </c>
      <c r="C501" s="8">
        <f>Table3[[#This Row],[SSI]]-Table3[[#This Row],[Rf]]/365</f>
        <v>1.4254753179162482E-2</v>
      </c>
      <c r="D501" s="8">
        <f>Table3[[#This Row],[HPG]]-Table3[[#This Row],[Rf]]/365</f>
        <v>6.8002941999416991E-2</v>
      </c>
      <c r="E501" s="8">
        <f>Table3[[#This Row],[VHM]]-Table3[[#This Row],[Rf]]/365</f>
        <v>4.1077797505163893E-3</v>
      </c>
      <c r="F501" s="8">
        <f>Table3[[#This Row],[VNM]]-Table3[[#This Row],[Rf]]/365</f>
        <v>2.6254168438751917E-3</v>
      </c>
      <c r="G501" s="8">
        <f>Table3[[#This Row],[FPT]]-Table3[[#This Row],[Rf]]/365</f>
        <v>7.2095022831050719E-3</v>
      </c>
      <c r="H501" s="8">
        <f>Table3[[#This Row],[TCB]]-Table3[[#This Row],[Rf]]/365</f>
        <v>1.9670922036191443E-2</v>
      </c>
      <c r="I501" s="8">
        <f>Table3[[#This Row],[BVH]]-Table3[[#This Row],[Rf]]/365</f>
        <v>1.1316799347008355E-2</v>
      </c>
      <c r="J501" s="8">
        <f>Table3[[#This Row],[POW]]-Table3[[#This Row],[Rf]]/365</f>
        <v>9.9178356164384609E-3</v>
      </c>
      <c r="K501" s="8">
        <f>Table3[[#This Row],[NVL]]-Table3[[#This Row],[Rf]]/365</f>
        <v>3.7201169852595006E-3</v>
      </c>
      <c r="L501" s="8">
        <f>Table3[[#This Row],[VIC]]-Table3[[#This Row],[Rf]]/365</f>
        <v>-5.2368035588193501E-3</v>
      </c>
    </row>
    <row r="502" spans="1:12" x14ac:dyDescent="0.25">
      <c r="A502" s="1">
        <v>43966</v>
      </c>
      <c r="B502" s="8">
        <f>Table3[[#This Row],[Rm]]-Table3[[#This Row],[Rf]]/365</f>
        <v>-6.5336911258417696E-3</v>
      </c>
      <c r="C502" s="8">
        <f>Table3[[#This Row],[SSI]]-Table3[[#This Row],[Rf]]/365</f>
        <v>-2.1135097332372184E-2</v>
      </c>
      <c r="D502" s="8">
        <f>Table3[[#This Row],[HPG]]-Table3[[#This Row],[Rf]]/365</f>
        <v>-1.8871609803529012E-2</v>
      </c>
      <c r="E502" s="8">
        <f>Table3[[#This Row],[VHM]]-Table3[[#This Row],[Rf]]/365</f>
        <v>1.4081840195583955E-2</v>
      </c>
      <c r="F502" s="8">
        <f>Table3[[#This Row],[VNM]]-Table3[[#This Row],[Rf]]/365</f>
        <v>-1.9551492302097094E-2</v>
      </c>
      <c r="G502" s="8">
        <f>Table3[[#This Row],[FPT]]-Table3[[#This Row],[Rf]]/365</f>
        <v>-1.4456182385868108E-2</v>
      </c>
      <c r="H502" s="8">
        <f>Table3[[#This Row],[TCB]]-Table3[[#This Row],[Rf]]/365</f>
        <v>-1.2277587704644171E-2</v>
      </c>
      <c r="I502" s="8">
        <f>Table3[[#This Row],[BVH]]-Table3[[#This Row],[Rf]]/365</f>
        <v>-2.9257516055235487E-2</v>
      </c>
      <c r="J502" s="8">
        <f>Table3[[#This Row],[POW]]-Table3[[#This Row],[Rf]]/365</f>
        <v>-1.4860790876577335E-2</v>
      </c>
      <c r="K502" s="8">
        <f>Table3[[#This Row],[NVL]]-Table3[[#This Row],[Rf]]/365</f>
        <v>-8.2465753424657533E-5</v>
      </c>
      <c r="L502" s="8">
        <f>Table3[[#This Row],[VIC]]-Table3[[#This Row],[Rf]]/365</f>
        <v>1.0334200913242128E-2</v>
      </c>
    </row>
    <row r="503" spans="1:12" x14ac:dyDescent="0.25">
      <c r="A503" s="1">
        <v>43965</v>
      </c>
      <c r="B503" s="8">
        <f>Table3[[#This Row],[Rm]]-Table3[[#This Row],[Rf]]/365</f>
        <v>-2.2519092380569772E-3</v>
      </c>
      <c r="C503" s="8">
        <f>Table3[[#This Row],[SSI]]-Table3[[#This Row],[Rf]]/365</f>
        <v>1.4152683664018048E-2</v>
      </c>
      <c r="D503" s="8">
        <f>Table3[[#This Row],[HPG]]-Table3[[#This Row],[Rf]]/365</f>
        <v>-6.3062581708634435E-3</v>
      </c>
      <c r="E503" s="8">
        <f>Table3[[#This Row],[VHM]]-Table3[[#This Row],[Rf]]/365</f>
        <v>-1.1286673573539015E-2</v>
      </c>
      <c r="F503" s="8">
        <f>Table3[[#This Row],[VNM]]-Table3[[#This Row],[Rf]]/365</f>
        <v>-6.2387441115167039E-3</v>
      </c>
      <c r="G503" s="8">
        <f>Table3[[#This Row],[FPT]]-Table3[[#This Row],[Rf]]/365</f>
        <v>-1.3253417718005315E-2</v>
      </c>
      <c r="H503" s="8">
        <f>Table3[[#This Row],[TCB]]-Table3[[#This Row],[Rf]]/365</f>
        <v>-4.9365607128607526E-3</v>
      </c>
      <c r="I503" s="8">
        <f>Table3[[#This Row],[BVH]]-Table3[[#This Row],[Rf]]/365</f>
        <v>-1.592377593923788E-2</v>
      </c>
      <c r="J503" s="8">
        <f>Table3[[#This Row],[POW]]-Table3[[#This Row],[Rf]]/365</f>
        <v>-1.4645298576938392E-2</v>
      </c>
      <c r="K503" s="8">
        <f>Table3[[#This Row],[NVL]]-Table3[[#This Row],[Rf]]/365</f>
        <v>1.8225701239399747E-3</v>
      </c>
      <c r="L503" s="8">
        <f>Table3[[#This Row],[VIC]]-Table3[[#This Row],[Rf]]/365</f>
        <v>1.0444124008651714E-2</v>
      </c>
    </row>
    <row r="504" spans="1:12" x14ac:dyDescent="0.25">
      <c r="A504" s="1">
        <v>43964</v>
      </c>
      <c r="B504" s="8">
        <f>Table3[[#This Row],[Rm]]-Table3[[#This Row],[Rf]]/365</f>
        <v>-1.4087772698380375E-3</v>
      </c>
      <c r="C504" s="8">
        <f>Table3[[#This Row],[SSI]]-Table3[[#This Row],[Rf]]/365</f>
        <v>-1.0643325487169574E-2</v>
      </c>
      <c r="D504" s="8">
        <f>Table3[[#This Row],[HPG]]-Table3[[#This Row],[Rf]]/365</f>
        <v>1.894753893828386E-2</v>
      </c>
      <c r="E504" s="8">
        <f>Table3[[#This Row],[VHM]]-Table3[[#This Row],[Rf]]/365</f>
        <v>-2.8651373776908098E-2</v>
      </c>
      <c r="F504" s="8">
        <f>Table3[[#This Row],[VNM]]-Table3[[#This Row],[Rf]]/365</f>
        <v>-1.835871456576805E-3</v>
      </c>
      <c r="G504" s="8">
        <f>Table3[[#This Row],[FPT]]-Table3[[#This Row],[Rf]]/365</f>
        <v>6.0111968642687377E-2</v>
      </c>
      <c r="H504" s="8">
        <f>Table3[[#This Row],[TCB]]-Table3[[#This Row],[Rf]]/365</f>
        <v>-7.9945205479452051E-5</v>
      </c>
      <c r="I504" s="8">
        <f>Table3[[#This Row],[BVH]]-Table3[[#This Row],[Rf]]/365</f>
        <v>1.3976279694118975E-2</v>
      </c>
      <c r="J504" s="8">
        <f>Table3[[#This Row],[POW]]-Table3[[#This Row],[Rf]]/365</f>
        <v>-9.6953298208641691E-3</v>
      </c>
      <c r="K504" s="8">
        <f>Table3[[#This Row],[NVL]]-Table3[[#This Row],[Rf]]/365</f>
        <v>-3.8750116191415434E-3</v>
      </c>
      <c r="L504" s="8">
        <f>Table3[[#This Row],[VIC]]-Table3[[#This Row],[Rf]]/365</f>
        <v>-2.0698501906510444E-2</v>
      </c>
    </row>
    <row r="505" spans="1:12" x14ac:dyDescent="0.25">
      <c r="A505" s="1">
        <v>43963</v>
      </c>
      <c r="B505" s="8">
        <f>Table3[[#This Row],[Rm]]-Table3[[#This Row],[Rf]]/365</f>
        <v>8.3579534203908311E-3</v>
      </c>
      <c r="C505" s="8">
        <f>Table3[[#This Row],[SSI]]-Table3[[#This Row],[Rf]]/365</f>
        <v>3.4528565758264415E-3</v>
      </c>
      <c r="D505" s="8">
        <f>Table3[[#This Row],[HPG]]-Table3[[#This Row],[Rf]]/365</f>
        <v>-1.2606808362170109E-2</v>
      </c>
      <c r="E505" s="8">
        <f>Table3[[#This Row],[VHM]]-Table3[[#This Row],[Rf]]/365</f>
        <v>-8.0712328767123289E-5</v>
      </c>
      <c r="F505" s="8">
        <f>Table3[[#This Row],[VNM]]-Table3[[#This Row],[Rf]]/365</f>
        <v>4.9688872924688814E-2</v>
      </c>
      <c r="G505" s="8">
        <f>Table3[[#This Row],[FPT]]-Table3[[#This Row],[Rf]]/365</f>
        <v>7.3266950786404998E-3</v>
      </c>
      <c r="H505" s="8">
        <f>Table3[[#This Row],[TCB]]-Table3[[#This Row],[Rf]]/365</f>
        <v>1.9721267869252677E-2</v>
      </c>
      <c r="I505" s="8">
        <f>Table3[[#This Row],[BVH]]-Table3[[#This Row],[Rf]]/365</f>
        <v>3.4187200443818705E-2</v>
      </c>
      <c r="J505" s="8">
        <f>Table3[[#This Row],[POW]]-Table3[[#This Row],[Rf]]/365</f>
        <v>2.4549829543154128E-2</v>
      </c>
      <c r="K505" s="8">
        <f>Table3[[#This Row],[NVL]]-Table3[[#This Row],[Rf]]/365</f>
        <v>-2.4154786402841289E-2</v>
      </c>
      <c r="L505" s="8">
        <f>Table3[[#This Row],[VIC]]-Table3[[#This Row],[Rf]]/365</f>
        <v>-5.2089174569722252E-3</v>
      </c>
    </row>
    <row r="506" spans="1:12" x14ac:dyDescent="0.25">
      <c r="A506" s="1">
        <v>43962</v>
      </c>
      <c r="B506" s="8">
        <f>Table3[[#This Row],[Rm]]-Table3[[#This Row],[Rf]]/365</f>
        <v>1.7861411702478163E-2</v>
      </c>
      <c r="C506" s="8">
        <f>Table3[[#This Row],[SSI]]-Table3[[#This Row],[Rf]]/365</f>
        <v>4.8067490613901621E-2</v>
      </c>
      <c r="D506" s="8">
        <f>Table3[[#This Row],[HPG]]-Table3[[#This Row],[Rf]]/365</f>
        <v>2.3423615970027008E-2</v>
      </c>
      <c r="E506" s="8">
        <f>Table3[[#This Row],[VHM]]-Table3[[#This Row],[Rf]]/365</f>
        <v>3.6590710589872039E-2</v>
      </c>
      <c r="F506" s="8">
        <f>Table3[[#This Row],[VNM]]-Table3[[#This Row],[Rf]]/365</f>
        <v>3.3252675799086792E-2</v>
      </c>
      <c r="G506" s="8">
        <f>Table3[[#This Row],[FPT]]-Table3[[#This Row],[Rf]]/365</f>
        <v>5.5059346445245853E-3</v>
      </c>
      <c r="H506" s="8">
        <f>Table3[[#This Row],[TCB]]-Table3[[#This Row],[Rf]]/365</f>
        <v>6.8702411248822204E-2</v>
      </c>
      <c r="I506" s="8">
        <f>Table3[[#This Row],[BVH]]-Table3[[#This Row],[Rf]]/365</f>
        <v>5.1385491463377423E-3</v>
      </c>
      <c r="J506" s="8">
        <f>Table3[[#This Row],[POW]]-Table3[[#This Row],[Rf]]/365</f>
        <v>4.8698375152582381E-3</v>
      </c>
      <c r="K506" s="8">
        <f>Table3[[#This Row],[NVL]]-Table3[[#This Row],[Rf]]/365</f>
        <v>1.7746300353266968E-3</v>
      </c>
      <c r="L506" s="8">
        <f>Table3[[#This Row],[VIC]]-Table3[[#This Row],[Rf]]/365</f>
        <v>-8.0657534246575348E-5</v>
      </c>
    </row>
    <row r="507" spans="1:12" x14ac:dyDescent="0.25">
      <c r="A507" s="1">
        <v>43959</v>
      </c>
      <c r="B507" s="8">
        <f>Table3[[#This Row],[Rm]]-Table3[[#This Row],[Rf]]/365</f>
        <v>2.1496919312327254E-2</v>
      </c>
      <c r="C507" s="8">
        <f>Table3[[#This Row],[SSI]]-Table3[[#This Row],[Rf]]/365</f>
        <v>2.2643354919053504E-2</v>
      </c>
      <c r="D507" s="8">
        <f>Table3[[#This Row],[HPG]]-Table3[[#This Row],[Rf]]/365</f>
        <v>-8.5584940794055774E-3</v>
      </c>
      <c r="E507" s="8">
        <f>Table3[[#This Row],[VHM]]-Table3[[#This Row],[Rf]]/365</f>
        <v>4.8732650239117992E-2</v>
      </c>
      <c r="F507" s="8">
        <f>Table3[[#This Row],[VNM]]-Table3[[#This Row],[Rf]]/365</f>
        <v>1.5389970006093996E-2</v>
      </c>
      <c r="G507" s="8">
        <f>Table3[[#This Row],[FPT]]-Table3[[#This Row],[Rf]]/365</f>
        <v>3.6543999487901819E-3</v>
      </c>
      <c r="H507" s="8">
        <f>Table3[[#This Row],[TCB]]-Table3[[#This Row],[Rf]]/365</f>
        <v>6.771269236127235E-2</v>
      </c>
      <c r="I507" s="8">
        <f>Table3[[#This Row],[BVH]]-Table3[[#This Row],[Rf]]/365</f>
        <v>2.0150373991567948E-2</v>
      </c>
      <c r="J507" s="8">
        <f>Table3[[#This Row],[POW]]-Table3[[#This Row],[Rf]]/365</f>
        <v>-9.8878393768465443E-3</v>
      </c>
      <c r="K507" s="8">
        <f>Table3[[#This Row],[NVL]]-Table3[[#This Row],[Rf]]/365</f>
        <v>1.4981995562778967E-2</v>
      </c>
      <c r="L507" s="8">
        <f>Table3[[#This Row],[VIC]]-Table3[[#This Row],[Rf]]/365</f>
        <v>1.5541082191780915E-2</v>
      </c>
    </row>
    <row r="508" spans="1:12" x14ac:dyDescent="0.25">
      <c r="A508" s="1">
        <v>43958</v>
      </c>
      <c r="B508" s="8">
        <f>Table3[[#This Row],[Rm]]-Table3[[#This Row],[Rf]]/365</f>
        <v>1.7738905281671748E-2</v>
      </c>
      <c r="C508" s="8">
        <f>Table3[[#This Row],[SSI]]-Table3[[#This Row],[Rf]]/365</f>
        <v>1.9218498757074137E-2</v>
      </c>
      <c r="D508" s="8">
        <f>Table3[[#This Row],[HPG]]-Table3[[#This Row],[Rf]]/365</f>
        <v>6.297654251511782E-2</v>
      </c>
      <c r="E508" s="8">
        <f>Table3[[#This Row],[VHM]]-Table3[[#This Row],[Rf]]/365</f>
        <v>8.8687033326519966E-3</v>
      </c>
      <c r="F508" s="8">
        <f>Table3[[#This Row],[VNM]]-Table3[[#This Row],[Rf]]/365</f>
        <v>1.8632691274715101E-2</v>
      </c>
      <c r="G508" s="8">
        <f>Table3[[#This Row],[FPT]]-Table3[[#This Row],[Rf]]/365</f>
        <v>1.1255634461506634E-2</v>
      </c>
      <c r="H508" s="8">
        <f>Table3[[#This Row],[TCB]]-Table3[[#This Row],[Rf]]/365</f>
        <v>8.4604879990633416E-3</v>
      </c>
      <c r="I508" s="8">
        <f>Table3[[#This Row],[BVH]]-Table3[[#This Row],[Rf]]/365</f>
        <v>9.5908988068936201E-3</v>
      </c>
      <c r="J508" s="8">
        <f>Table3[[#This Row],[POW]]-Table3[[#This Row],[Rf]]/365</f>
        <v>2.5039107592758188E-2</v>
      </c>
      <c r="K508" s="8">
        <f>Table3[[#This Row],[NVL]]-Table3[[#This Row],[Rf]]/365</f>
        <v>1.8002719048849712E-3</v>
      </c>
      <c r="L508" s="8">
        <f>Table3[[#This Row],[VIC]]-Table3[[#This Row],[Rf]]/365</f>
        <v>1.0439795241528426E-2</v>
      </c>
    </row>
    <row r="509" spans="1:12" x14ac:dyDescent="0.25">
      <c r="A509" s="1">
        <v>43957</v>
      </c>
      <c r="B509" s="8">
        <f>Table3[[#This Row],[Rm]]-Table3[[#This Row],[Rf]]/365</f>
        <v>2.4032780282692082E-2</v>
      </c>
      <c r="C509" s="8">
        <f>Table3[[#This Row],[SSI]]-Table3[[#This Row],[Rf]]/365</f>
        <v>2.3630209540310743E-2</v>
      </c>
      <c r="D509" s="8">
        <f>Table3[[#This Row],[HPG]]-Table3[[#This Row],[Rf]]/365</f>
        <v>3.7297972090641507E-2</v>
      </c>
      <c r="E509" s="8">
        <f>Table3[[#This Row],[VHM]]-Table3[[#This Row],[Rf]]/365</f>
        <v>5.3373914017403157E-2</v>
      </c>
      <c r="F509" s="8">
        <f>Table3[[#This Row],[VNM]]-Table3[[#This Row],[Rf]]/365</f>
        <v>9.8650432767668356E-3</v>
      </c>
      <c r="G509" s="8">
        <f>Table3[[#This Row],[FPT]]-Table3[[#This Row],[Rf]]/365</f>
        <v>3.9207525365341195E-2</v>
      </c>
      <c r="H509" s="8">
        <f>Table3[[#This Row],[TCB]]-Table3[[#This Row],[Rf]]/365</f>
        <v>8.5354841757203596E-3</v>
      </c>
      <c r="I509" s="8">
        <f>Table3[[#This Row],[BVH]]-Table3[[#This Row],[Rf]]/365</f>
        <v>3.3248127853881294E-2</v>
      </c>
      <c r="J509" s="8">
        <f>Table3[[#This Row],[POW]]-Table3[[#This Row],[Rf]]/365</f>
        <v>2.9935498454295512E-2</v>
      </c>
      <c r="K509" s="8">
        <f>Table3[[#This Row],[NVL]]-Table3[[#This Row],[Rf]]/365</f>
        <v>3.7026733084268332E-3</v>
      </c>
      <c r="L509" s="8">
        <f>Table3[[#This Row],[VIC]]-Table3[[#This Row],[Rf]]/365</f>
        <v>2.4726013506524119E-2</v>
      </c>
    </row>
    <row r="510" spans="1:12" x14ac:dyDescent="0.25">
      <c r="A510" s="1">
        <v>43956</v>
      </c>
      <c r="B510" s="8">
        <f>Table3[[#This Row],[Rm]]-Table3[[#This Row],[Rf]]/365</f>
        <v>2.1336313333503833E-3</v>
      </c>
      <c r="C510" s="8">
        <f>Table3[[#This Row],[SSI]]-Table3[[#This Row],[Rf]]/365</f>
        <v>-4.0198571890840452E-3</v>
      </c>
      <c r="D510" s="8">
        <f>Table3[[#This Row],[HPG]]-Table3[[#This Row],[Rf]]/365</f>
        <v>1.8964769732550464E-2</v>
      </c>
      <c r="E510" s="8">
        <f>Table3[[#This Row],[VHM]]-Table3[[#This Row],[Rf]]/365</f>
        <v>-2.0113665956054554E-2</v>
      </c>
      <c r="F510" s="8">
        <f>Table3[[#This Row],[VNM]]-Table3[[#This Row],[Rf]]/365</f>
        <v>2.9630265439030076E-2</v>
      </c>
      <c r="G510" s="8">
        <f>Table3[[#This Row],[FPT]]-Table3[[#This Row],[Rf]]/365</f>
        <v>7.8379427641398613E-3</v>
      </c>
      <c r="H510" s="8">
        <f>Table3[[#This Row],[TCB]]-Table3[[#This Row],[Rf]]/365</f>
        <v>-8.2849315068493152E-5</v>
      </c>
      <c r="I510" s="8">
        <f>Table3[[#This Row],[BVH]]-Table3[[#This Row],[Rf]]/365</f>
        <v>2.0325313950237366E-2</v>
      </c>
      <c r="J510" s="8">
        <f>Table3[[#This Row],[POW]]-Table3[[#This Row],[Rf]]/365</f>
        <v>-1.637612833747169E-2</v>
      </c>
      <c r="K510" s="8">
        <f>Table3[[#This Row],[NVL]]-Table3[[#This Row],[Rf]]/365</f>
        <v>-8.2849315068493152E-5</v>
      </c>
      <c r="L510" s="8">
        <f>Table3[[#This Row],[VIC]]-Table3[[#This Row],[Rf]]/365</f>
        <v>9.7210722535590148E-3</v>
      </c>
    </row>
    <row r="511" spans="1:12" x14ac:dyDescent="0.25">
      <c r="A511" s="1">
        <v>43955</v>
      </c>
      <c r="B511" s="8">
        <f>Table3[[#This Row],[Rm]]-Table3[[#This Row],[Rf]]/365</f>
        <v>-8.7166979025569847E-3</v>
      </c>
      <c r="C511" s="8">
        <f>Table3[[#This Row],[SSI]]-Table3[[#This Row],[Rf]]/365</f>
        <v>-2.3160265542676788E-2</v>
      </c>
      <c r="D511" s="8">
        <f>Table3[[#This Row],[HPG]]-Table3[[#This Row],[Rf]]/365</f>
        <v>-2.3339156419241825E-2</v>
      </c>
      <c r="E511" s="8">
        <f>Table3[[#This Row],[VHM]]-Table3[[#This Row],[Rf]]/365</f>
        <v>2.0356909106573545E-2</v>
      </c>
      <c r="F511" s="8">
        <f>Table3[[#This Row],[VNM]]-Table3[[#This Row],[Rf]]/365</f>
        <v>-1.4224756607167694E-2</v>
      </c>
      <c r="G511" s="8">
        <f>Table3[[#This Row],[FPT]]-Table3[[#This Row],[Rf]]/365</f>
        <v>-5.9888542767772687E-3</v>
      </c>
      <c r="H511" s="8">
        <f>Table3[[#This Row],[TCB]]-Table3[[#This Row],[Rf]]/365</f>
        <v>1.1544564510990762E-2</v>
      </c>
      <c r="I511" s="8">
        <f>Table3[[#This Row],[BVH]]-Table3[[#This Row],[Rf]]/365</f>
        <v>-4.553788792029867E-2</v>
      </c>
      <c r="J511" s="8">
        <f>Table3[[#This Row],[POW]]-Table3[[#This Row],[Rf]]/365</f>
        <v>-6.9277655261962029E-2</v>
      </c>
      <c r="K511" s="8">
        <f>Table3[[#This Row],[NVL]]-Table3[[#This Row],[Rf]]/365</f>
        <v>-7.6021394582347036E-3</v>
      </c>
      <c r="L511" s="8">
        <f>Table3[[#This Row],[VIC]]-Table3[[#This Row],[Rf]]/365</f>
        <v>-1.1714817475815644E-3</v>
      </c>
    </row>
    <row r="512" spans="1:12" x14ac:dyDescent="0.25">
      <c r="A512" s="1">
        <v>43950</v>
      </c>
      <c r="B512" s="8">
        <f>Table3[[#This Row],[Rm]]-Table3[[#This Row],[Rf]]/365</f>
        <v>2.3929441368502153E-3</v>
      </c>
      <c r="C512" s="8">
        <f>Table3[[#This Row],[SSI]]-Table3[[#This Row],[Rf]]/365</f>
        <v>3.7774422171683851E-3</v>
      </c>
      <c r="D512" s="8">
        <f>Table3[[#This Row],[HPG]]-Table3[[#This Row],[Rf]]/365</f>
        <v>4.5893355524261846E-3</v>
      </c>
      <c r="E512" s="8">
        <f>Table3[[#This Row],[VHM]]-Table3[[#This Row],[Rf]]/365</f>
        <v>-1.5563437804826307E-2</v>
      </c>
      <c r="F512" s="8">
        <f>Table3[[#This Row],[VNM]]-Table3[[#This Row],[Rf]]/365</f>
        <v>-1.5008934778164043E-2</v>
      </c>
      <c r="G512" s="8">
        <f>Table3[[#This Row],[FPT]]-Table3[[#This Row],[Rf]]/365</f>
        <v>1.8888249439353926E-3</v>
      </c>
      <c r="H512" s="8">
        <f>Table3[[#This Row],[TCB]]-Table3[[#This Row],[Rf]]/365</f>
        <v>5.7643915725386526E-3</v>
      </c>
      <c r="I512" s="8">
        <f>Table3[[#This Row],[BVH]]-Table3[[#This Row],[Rf]]/365</f>
        <v>2.085635753127443E-3</v>
      </c>
      <c r="J512" s="8">
        <f>Table3[[#This Row],[POW]]-Table3[[#This Row],[Rf]]/365</f>
        <v>2.4188283016358631E-2</v>
      </c>
      <c r="K512" s="8">
        <f>Table3[[#This Row],[NVL]]-Table3[[#This Row],[Rf]]/365</f>
        <v>1.7996775275391365E-3</v>
      </c>
      <c r="L512" s="8">
        <f>Table3[[#This Row],[VIC]]-Table3[[#This Row],[Rf]]/365</f>
        <v>-1.1705181655746347E-3</v>
      </c>
    </row>
    <row r="513" spans="1:12" x14ac:dyDescent="0.25">
      <c r="A513" s="1">
        <v>43949</v>
      </c>
      <c r="B513" s="8">
        <f>Table3[[#This Row],[Rm]]-Table3[[#This Row],[Rf]]/365</f>
        <v>-4.7027304682507676E-3</v>
      </c>
      <c r="C513" s="8">
        <f>Table3[[#This Row],[SSI]]-Table3[[#This Row],[Rf]]/365</f>
        <v>-1.1534354282129016E-2</v>
      </c>
      <c r="D513" s="8">
        <f>Table3[[#This Row],[HPG]]-Table3[[#This Row],[Rf]]/365</f>
        <v>-2.5140920210940262E-2</v>
      </c>
      <c r="E513" s="8">
        <f>Table3[[#This Row],[VHM]]-Table3[[#This Row],[Rf]]/365</f>
        <v>1.4664149941594818E-3</v>
      </c>
      <c r="F513" s="8">
        <f>Table3[[#This Row],[VNM]]-Table3[[#This Row],[Rf]]/365</f>
        <v>-2.2457513458770659E-2</v>
      </c>
      <c r="G513" s="8">
        <f>Table3[[#This Row],[FPT]]-Table3[[#This Row],[Rf]]/365</f>
        <v>-8.3972602739726024E-5</v>
      </c>
      <c r="H513" s="8">
        <f>Table3[[#This Row],[TCB]]-Table3[[#This Row],[Rf]]/365</f>
        <v>2.8485787169083678E-3</v>
      </c>
      <c r="I513" s="8">
        <f>Table3[[#This Row],[BVH]]-Table3[[#This Row],[Rf]]/365</f>
        <v>-7.6189564563457733E-3</v>
      </c>
      <c r="J513" s="8">
        <f>Table3[[#This Row],[POW]]-Table3[[#This Row],[Rf]]/365</f>
        <v>4.032006780130052E-2</v>
      </c>
      <c r="K513" s="8">
        <f>Table3[[#This Row],[NVL]]-Table3[[#This Row],[Rf]]/365</f>
        <v>5.5978455790785444E-3</v>
      </c>
      <c r="L513" s="8">
        <f>Table3[[#This Row],[VIC]]-Table3[[#This Row],[Rf]]/365</f>
        <v>-8.3972602739726024E-5</v>
      </c>
    </row>
    <row r="514" spans="1:12" x14ac:dyDescent="0.25">
      <c r="A514" s="1">
        <v>43948</v>
      </c>
      <c r="B514" s="8">
        <f>Table3[[#This Row],[Rm]]-Table3[[#This Row],[Rf]]/365</f>
        <v>-7.6685780015514097E-3</v>
      </c>
      <c r="C514" s="8">
        <f>Table3[[#This Row],[SSI]]-Table3[[#This Row],[Rf]]/365</f>
        <v>-1.1405576634789544E-2</v>
      </c>
      <c r="D514" s="8">
        <f>Table3[[#This Row],[HPG]]-Table3[[#This Row],[Rf]]/365</f>
        <v>-6.8721522345504705E-3</v>
      </c>
      <c r="E514" s="8">
        <f>Table3[[#This Row],[VHM]]-Table3[[#This Row],[Rf]]/365</f>
        <v>-7.7771296101159732E-3</v>
      </c>
      <c r="F514" s="8">
        <f>Table3[[#This Row],[VNM]]-Table3[[#This Row],[Rf]]/365</f>
        <v>-8.4821917808219175E-5</v>
      </c>
      <c r="G514" s="8">
        <f>Table3[[#This Row],[FPT]]-Table3[[#This Row],[Rf]]/365</f>
        <v>-5.9671748589845107E-3</v>
      </c>
      <c r="H514" s="8">
        <f>Table3[[#This Row],[TCB]]-Table3[[#This Row],[Rf]]/365</f>
        <v>-3.0087985259953536E-3</v>
      </c>
      <c r="I514" s="8">
        <f>Table3[[#This Row],[BVH]]-Table3[[#This Row],[Rf]]/365</f>
        <v>-1.1786949577382739E-2</v>
      </c>
      <c r="J514" s="8">
        <f>Table3[[#This Row],[POW]]-Table3[[#This Row],[Rf]]/365</f>
        <v>3.656439274187763E-2</v>
      </c>
      <c r="K514" s="8">
        <f>Table3[[#This Row],[NVL]]-Table3[[#This Row],[Rf]]/365</f>
        <v>-3.8584068234686964E-3</v>
      </c>
      <c r="L514" s="8">
        <f>Table3[[#This Row],[VIC]]-Table3[[#This Row],[Rf]]/365</f>
        <v>-1.083751008985135E-2</v>
      </c>
    </row>
    <row r="515" spans="1:12" x14ac:dyDescent="0.25">
      <c r="A515" s="1">
        <v>43945</v>
      </c>
      <c r="B515" s="8">
        <f>Table3[[#This Row],[Rm]]-Table3[[#This Row],[Rf]]/365</f>
        <v>3.4657957194059769E-3</v>
      </c>
      <c r="C515" s="8">
        <f>Table3[[#This Row],[SSI]]-Table3[[#This Row],[Rf]]/365</f>
        <v>-3.8469875373364124E-3</v>
      </c>
      <c r="D515" s="8">
        <f>Table3[[#This Row],[HPG]]-Table3[[#This Row],[Rf]]/365</f>
        <v>2.3060559107052424E-2</v>
      </c>
      <c r="E515" s="8">
        <f>Table3[[#This Row],[VHM]]-Table3[[#This Row],[Rf]]/365</f>
        <v>-2.4111613065119934E-2</v>
      </c>
      <c r="F515" s="8">
        <f>Table3[[#This Row],[VNM]]-Table3[[#This Row],[Rf]]/365</f>
        <v>6.9631453622795977E-2</v>
      </c>
      <c r="G515" s="8">
        <f>Table3[[#This Row],[FPT]]-Table3[[#This Row],[Rf]]/365</f>
        <v>-8.7589041095890408E-5</v>
      </c>
      <c r="H515" s="8">
        <f>Table3[[#This Row],[TCB]]-Table3[[#This Row],[Rf]]/365</f>
        <v>8.7619684810280041E-3</v>
      </c>
      <c r="I515" s="8">
        <f>Table3[[#This Row],[BVH]]-Table3[[#This Row],[Rf]]/365</f>
        <v>-6.4300837556835987E-3</v>
      </c>
      <c r="J515" s="8">
        <f>Table3[[#This Row],[POW]]-Table3[[#This Row],[Rf]]/365</f>
        <v>5.1755688536410062E-3</v>
      </c>
      <c r="K515" s="8">
        <f>Table3[[#This Row],[NVL]]-Table3[[#This Row],[Rf]]/365</f>
        <v>7.5169736965466465E-3</v>
      </c>
      <c r="L515" s="8">
        <f>Table3[[#This Row],[VIC]]-Table3[[#This Row],[Rf]]/365</f>
        <v>-8.7589041095890408E-5</v>
      </c>
    </row>
    <row r="516" spans="1:12" x14ac:dyDescent="0.25">
      <c r="A516" s="1">
        <v>43944</v>
      </c>
      <c r="B516" s="8">
        <f>Table3[[#This Row],[Rm]]-Table3[[#This Row],[Rf]]/365</f>
        <v>6.4024163277580709E-3</v>
      </c>
      <c r="C516" s="8">
        <f>Table3[[#This Row],[SSI]]-Table3[[#This Row],[Rf]]/365</f>
        <v>-8.7205479452054789E-5</v>
      </c>
      <c r="D516" s="8">
        <f>Table3[[#This Row],[HPG]]-Table3[[#This Row],[Rf]]/365</f>
        <v>3.8374332982086215E-2</v>
      </c>
      <c r="E516" s="8">
        <f>Table3[[#This Row],[VHM]]-Table3[[#This Row],[Rf]]/365</f>
        <v>1.8261418373759046E-2</v>
      </c>
      <c r="F516" s="8">
        <f>Table3[[#This Row],[VNM]]-Table3[[#This Row],[Rf]]/365</f>
        <v>-1.4446179838426736E-2</v>
      </c>
      <c r="G516" s="8">
        <f>Table3[[#This Row],[FPT]]-Table3[[#This Row],[Rf]]/365</f>
        <v>-2.0441526418786761E-3</v>
      </c>
      <c r="H516" s="8">
        <f>Table3[[#This Row],[TCB]]-Table3[[#This Row],[Rf]]/365</f>
        <v>2.8713744022047499E-3</v>
      </c>
      <c r="I516" s="8">
        <f>Table3[[#This Row],[BVH]]-Table3[[#This Row],[Rf]]/365</f>
        <v>6.2957732439521711E-3</v>
      </c>
      <c r="J516" s="8">
        <f>Table3[[#This Row],[POW]]-Table3[[#This Row],[Rf]]/365</f>
        <v>2.0224991618980974E-3</v>
      </c>
      <c r="K516" s="8">
        <f>Table3[[#This Row],[NVL]]-Table3[[#This Row],[Rf]]/365</f>
        <v>1.8175564253098378E-3</v>
      </c>
      <c r="L516" s="8">
        <f>Table3[[#This Row],[VIC]]-Table3[[#This Row],[Rf]]/365</f>
        <v>5.3181999259535014E-3</v>
      </c>
    </row>
    <row r="517" spans="1:12" x14ac:dyDescent="0.25">
      <c r="A517" s="1">
        <v>43943</v>
      </c>
      <c r="B517" s="8">
        <f>Table3[[#This Row],[Rm]]-Table3[[#This Row],[Rf]]/365</f>
        <v>2.6234987263152659E-3</v>
      </c>
      <c r="C517" s="8">
        <f>Table3[[#This Row],[SSI]]-Table3[[#This Row],[Rf]]/365</f>
        <v>3.4930523746069017E-2</v>
      </c>
      <c r="D517" s="8">
        <f>Table3[[#This Row],[HPG]]-Table3[[#This Row],[Rf]]/365</f>
        <v>2.961403879018069E-2</v>
      </c>
      <c r="E517" s="8">
        <f>Table3[[#This Row],[VHM]]-Table3[[#This Row],[Rf]]/365</f>
        <v>-3.8324225624496236E-2</v>
      </c>
      <c r="F517" s="8">
        <f>Table3[[#This Row],[VNM]]-Table3[[#This Row],[Rf]]/365</f>
        <v>7.1424734518283402E-3</v>
      </c>
      <c r="G517" s="8">
        <f>Table3[[#This Row],[FPT]]-Table3[[#This Row],[Rf]]/365</f>
        <v>3.6422224679763186E-2</v>
      </c>
      <c r="H517" s="8">
        <f>Table3[[#This Row],[TCB]]-Table3[[#This Row],[Rf]]/365</f>
        <v>2.8784275435957889E-3</v>
      </c>
      <c r="I517" s="8">
        <f>Table3[[#This Row],[BVH]]-Table3[[#This Row],[Rf]]/365</f>
        <v>3.0612822879115674E-2</v>
      </c>
      <c r="J517" s="8">
        <f>Table3[[#This Row],[POW]]-Table3[[#This Row],[Rf]]/365</f>
        <v>1.5988238911157283E-2</v>
      </c>
      <c r="K517" s="8">
        <f>Table3[[#This Row],[NVL]]-Table3[[#This Row],[Rf]]/365</f>
        <v>-8.8931506849315075E-5</v>
      </c>
      <c r="L517" s="8">
        <f>Table3[[#This Row],[VIC]]-Table3[[#This Row],[Rf]]/365</f>
        <v>-5.4652755928709688E-3</v>
      </c>
    </row>
    <row r="518" spans="1:12" x14ac:dyDescent="0.25">
      <c r="A518" s="1">
        <v>43942</v>
      </c>
      <c r="B518" s="8">
        <f>Table3[[#This Row],[Rm]]-Table3[[#This Row],[Rf]]/365</f>
        <v>-3.5473941985232134E-2</v>
      </c>
      <c r="C518" s="8">
        <f>Table3[[#This Row],[SSI]]-Table3[[#This Row],[Rf]]/365</f>
        <v>-6.2132754524547397E-2</v>
      </c>
      <c r="D518" s="8">
        <f>Table3[[#This Row],[HPG]]-Table3[[#This Row],[Rf]]/365</f>
        <v>-4.7258770224864494E-2</v>
      </c>
      <c r="E518" s="8">
        <f>Table3[[#This Row],[VHM]]-Table3[[#This Row],[Rf]]/365</f>
        <v>-7.3882289771024885E-3</v>
      </c>
      <c r="F518" s="8">
        <f>Table3[[#This Row],[VNM]]-Table3[[#This Row],[Rf]]/365</f>
        <v>-3.2088958904109427E-2</v>
      </c>
      <c r="G518" s="8">
        <f>Table3[[#This Row],[FPT]]-Table3[[#This Row],[Rf]]/365</f>
        <v>-3.9075313679937988E-2</v>
      </c>
      <c r="H518" s="8">
        <f>Table3[[#This Row],[TCB]]-Table3[[#This Row],[Rf]]/365</f>
        <v>-4.8111557774166085E-2</v>
      </c>
      <c r="I518" s="8">
        <f>Table3[[#This Row],[BVH]]-Table3[[#This Row],[Rf]]/365</f>
        <v>-4.7110902477777238E-2</v>
      </c>
      <c r="J518" s="8">
        <f>Table3[[#This Row],[POW]]-Table3[[#This Row],[Rf]]/365</f>
        <v>-7.5357674147480862E-3</v>
      </c>
      <c r="K518" s="8">
        <f>Table3[[#This Row],[NVL]]-Table3[[#This Row],[Rf]]/365</f>
        <v>-3.8840253177716802E-3</v>
      </c>
      <c r="L518" s="8">
        <f>Table3[[#This Row],[VIC]]-Table3[[#This Row],[Rf]]/365</f>
        <v>-3.3352992168142817E-2</v>
      </c>
    </row>
    <row r="519" spans="1:12" x14ac:dyDescent="0.25">
      <c r="A519" s="1">
        <v>43941</v>
      </c>
      <c r="B519" s="8">
        <f>Table3[[#This Row],[Rm]]-Table3[[#This Row],[Rf]]/365</f>
        <v>6.7124461006786923E-3</v>
      </c>
      <c r="C519" s="8">
        <f>Table3[[#This Row],[SSI]]-Table3[[#This Row],[Rf]]/365</f>
        <v>7.2644754230457758E-3</v>
      </c>
      <c r="D519" s="8">
        <f>Table3[[#This Row],[HPG]]-Table3[[#This Row],[Rf]]/365</f>
        <v>2.4066123618556191E-2</v>
      </c>
      <c r="E519" s="8">
        <f>Table3[[#This Row],[VHM]]-Table3[[#This Row],[Rf]]/365</f>
        <v>-8.8465753424657529E-5</v>
      </c>
      <c r="F519" s="8">
        <f>Table3[[#This Row],[VNM]]-Table3[[#This Row],[Rf]]/365</f>
        <v>6.9608796645007917E-3</v>
      </c>
      <c r="G519" s="8">
        <f>Table3[[#This Row],[FPT]]-Table3[[#This Row],[Rf]]/365</f>
        <v>1.8646592465751501E-3</v>
      </c>
      <c r="H519" s="8">
        <f>Table3[[#This Row],[TCB]]-Table3[[#This Row],[Rf]]/365</f>
        <v>-2.9053671618753619E-3</v>
      </c>
      <c r="I519" s="8">
        <f>Table3[[#This Row],[BVH]]-Table3[[#This Row],[Rf]]/365</f>
        <v>-1.2472366682217325E-2</v>
      </c>
      <c r="J519" s="8">
        <f>Table3[[#This Row],[POW]]-Table3[[#This Row],[Rf]]/365</f>
        <v>3.9734543096132807E-2</v>
      </c>
      <c r="K519" s="8">
        <f>Table3[[#This Row],[NVL]]-Table3[[#This Row],[Rf]]/365</f>
        <v>-8.8465753424657529E-5</v>
      </c>
      <c r="L519" s="8">
        <f>Table3[[#This Row],[VIC]]-Table3[[#This Row],[Rf]]/365</f>
        <v>9.5211697290214841E-4</v>
      </c>
    </row>
    <row r="520" spans="1:12" x14ac:dyDescent="0.25">
      <c r="A520" s="1">
        <v>43938</v>
      </c>
      <c r="B520" s="8">
        <f>Table3[[#This Row],[Rm]]-Table3[[#This Row],[Rf]]/365</f>
        <v>1.1311094111185752E-2</v>
      </c>
      <c r="C520" s="8">
        <f>Table3[[#This Row],[SSI]]-Table3[[#This Row],[Rf]]/365</f>
        <v>1.8637660253450344E-2</v>
      </c>
      <c r="D520" s="8">
        <f>Table3[[#This Row],[HPG]]-Table3[[#This Row],[Rf]]/365</f>
        <v>2.2133290715372719E-2</v>
      </c>
      <c r="E520" s="8">
        <f>Table3[[#This Row],[VHM]]-Table3[[#This Row],[Rf]]/365</f>
        <v>1.4725883307965478E-2</v>
      </c>
      <c r="F520" s="8">
        <f>Table3[[#This Row],[VNM]]-Table3[[#This Row],[Rf]]/365</f>
        <v>-8.8931506849315075E-5</v>
      </c>
      <c r="G520" s="8">
        <f>Table3[[#This Row],[FPT]]-Table3[[#This Row],[Rf]]/365</f>
        <v>1.7803712628339817E-2</v>
      </c>
      <c r="H520" s="8">
        <f>Table3[[#This Row],[TCB]]-Table3[[#This Row],[Rf]]/365</f>
        <v>1.1307079889162082E-2</v>
      </c>
      <c r="I520" s="8">
        <f>Table3[[#This Row],[BVH]]-Table3[[#This Row],[Rf]]/365</f>
        <v>4.056146213357972E-3</v>
      </c>
      <c r="J520" s="8">
        <f>Table3[[#This Row],[POW]]-Table3[[#This Row],[Rf]]/365</f>
        <v>9.9669344149387572E-3</v>
      </c>
      <c r="K520" s="8">
        <f>Table3[[#This Row],[NVL]]-Table3[[#This Row],[Rf]]/365</f>
        <v>1.5325326681975251E-2</v>
      </c>
      <c r="L520" s="8">
        <f>Table3[[#This Row],[VIC]]-Table3[[#This Row],[Rf]]/365</f>
        <v>1.9965742282914119E-3</v>
      </c>
    </row>
    <row r="521" spans="1:12" x14ac:dyDescent="0.25">
      <c r="A521" s="1">
        <v>43937</v>
      </c>
      <c r="B521" s="8">
        <f>Table3[[#This Row],[Rm]]-Table3[[#This Row],[Rf]]/365</f>
        <v>4.3876884998976214E-3</v>
      </c>
      <c r="C521" s="8">
        <f>Table3[[#This Row],[SSI]]-Table3[[#This Row],[Rf]]/365</f>
        <v>-8.9808219178082196E-5</v>
      </c>
      <c r="D521" s="8">
        <f>Table3[[#This Row],[HPG]]-Table3[[#This Row],[Rf]]/365</f>
        <v>7.3728783479862859E-3</v>
      </c>
      <c r="E521" s="8">
        <f>Table3[[#This Row],[VHM]]-Table3[[#This Row],[Rf]]/365</f>
        <v>-4.5145869802398399E-3</v>
      </c>
      <c r="F521" s="8">
        <f>Table3[[#This Row],[VNM]]-Table3[[#This Row],[Rf]]/365</f>
        <v>9.1825629695070307E-4</v>
      </c>
      <c r="G521" s="8">
        <f>Table3[[#This Row],[FPT]]-Table3[[#This Row],[Rf]]/365</f>
        <v>3.9022077488858045E-3</v>
      </c>
      <c r="H521" s="8">
        <f>Table3[[#This Row],[TCB]]-Table3[[#This Row],[Rf]]/365</f>
        <v>-8.9808219178082196E-5</v>
      </c>
      <c r="I521" s="8">
        <f>Table3[[#This Row],[BVH]]-Table3[[#This Row],[Rf]]/365</f>
        <v>-7.29145430971308E-3</v>
      </c>
      <c r="J521" s="8">
        <f>Table3[[#This Row],[POW]]-Table3[[#This Row],[Rf]]/365</f>
        <v>-1.2231088572379051E-2</v>
      </c>
      <c r="K521" s="8">
        <f>Table3[[#This Row],[NVL]]-Table3[[#This Row],[Rf]]/365</f>
        <v>-8.9808219178082196E-5</v>
      </c>
      <c r="L521" s="8">
        <f>Table3[[#This Row],[VIC]]-Table3[[#This Row],[Rf]]/365</f>
        <v>-1.1314748858446413E-3</v>
      </c>
    </row>
    <row r="522" spans="1:12" x14ac:dyDescent="0.25">
      <c r="A522" s="1">
        <v>43936</v>
      </c>
      <c r="B522" s="8">
        <f>Table3[[#This Row],[Rm]]-Table3[[#This Row],[Rf]]/365</f>
        <v>1.2692682629153147E-2</v>
      </c>
      <c r="C522" s="8">
        <f>Table3[[#This Row],[SSI]]-Table3[[#This Row],[Rf]]/365</f>
        <v>1.1273061021170589E-2</v>
      </c>
      <c r="D522" s="8">
        <f>Table3[[#This Row],[HPG]]-Table3[[#This Row],[Rf]]/365</f>
        <v>7.4282216500153372E-3</v>
      </c>
      <c r="E522" s="8">
        <f>Table3[[#This Row],[VHM]]-Table3[[#This Row],[Rf]]/365</f>
        <v>-3.0317518130539571E-3</v>
      </c>
      <c r="F522" s="8">
        <f>Table3[[#This Row],[VNM]]-Table3[[#This Row],[Rf]]/365</f>
        <v>1.9296266777365282E-3</v>
      </c>
      <c r="G522" s="8">
        <f>Table3[[#This Row],[FPT]]-Table3[[#This Row],[Rf]]/365</f>
        <v>1.2030636778746414E-2</v>
      </c>
      <c r="H522" s="8">
        <f>Table3[[#This Row],[TCB]]-Table3[[#This Row],[Rf]]/365</f>
        <v>2.3233039817884101E-2</v>
      </c>
      <c r="I522" s="8">
        <f>Table3[[#This Row],[BVH]]-Table3[[#This Row],[Rf]]/365</f>
        <v>5.1857476605586282E-2</v>
      </c>
      <c r="J522" s="8">
        <f>Table3[[#This Row],[POW]]-Table3[[#This Row],[Rf]]/365</f>
        <v>1.0143970332248237E-3</v>
      </c>
      <c r="K522" s="8">
        <f>Table3[[#This Row],[NVL]]-Table3[[#This Row],[Rf]]/365</f>
        <v>-9.0575342465753421E-5</v>
      </c>
      <c r="L522" s="8">
        <f>Table3[[#This Row],[VIC]]-Table3[[#This Row],[Rf]]/365</f>
        <v>4.0935250759441986E-3</v>
      </c>
    </row>
    <row r="523" spans="1:12" x14ac:dyDescent="0.25">
      <c r="A523" s="1">
        <v>43935</v>
      </c>
      <c r="B523" s="8">
        <f>Table3[[#This Row],[Rm]]-Table3[[#This Row],[Rf]]/365</f>
        <v>2.0265857512709205E-3</v>
      </c>
      <c r="C523" s="8">
        <f>Table3[[#This Row],[SSI]]-Table3[[#This Row],[Rf]]/365</f>
        <v>3.7134046564926649E-3</v>
      </c>
      <c r="D523" s="8">
        <f>Table3[[#This Row],[HPG]]-Table3[[#This Row],[Rf]]/365</f>
        <v>3.0918875225655732E-2</v>
      </c>
      <c r="E523" s="8">
        <f>Table3[[#This Row],[VHM]]-Table3[[#This Row],[Rf]]/365</f>
        <v>1.0312311994951952E-2</v>
      </c>
      <c r="F523" s="8">
        <f>Table3[[#This Row],[VNM]]-Table3[[#This Row],[Rf]]/365</f>
        <v>-1.0979584479494829E-3</v>
      </c>
      <c r="G523" s="8">
        <f>Table3[[#This Row],[FPT]]-Table3[[#This Row],[Rf]]/365</f>
        <v>6.4427252319929323E-2</v>
      </c>
      <c r="H523" s="8">
        <f>Table3[[#This Row],[TCB]]-Table3[[#This Row],[Rf]]/365</f>
        <v>-2.9958534565148135E-3</v>
      </c>
      <c r="I523" s="8">
        <f>Table3[[#This Row],[BVH]]-Table3[[#This Row],[Rf]]/365</f>
        <v>-1.1699577934098971E-3</v>
      </c>
      <c r="J523" s="8">
        <f>Table3[[#This Row],[POW]]-Table3[[#This Row],[Rf]]/365</f>
        <v>2.8320214196762228E-2</v>
      </c>
      <c r="K523" s="8">
        <f>Table3[[#This Row],[NVL]]-Table3[[#This Row],[Rf]]/365</f>
        <v>-2.0119536354055527E-3</v>
      </c>
      <c r="L523" s="8">
        <f>Table3[[#This Row],[VIC]]-Table3[[#This Row],[Rf]]/365</f>
        <v>-4.2555433789953452E-3</v>
      </c>
    </row>
    <row r="524" spans="1:12" x14ac:dyDescent="0.25">
      <c r="A524" s="1">
        <v>43934</v>
      </c>
      <c r="B524" s="8">
        <f>Table3[[#This Row],[Rm]]-Table3[[#This Row],[Rf]]/365</f>
        <v>1.0268828563796269E-2</v>
      </c>
      <c r="C524" s="8">
        <f>Table3[[#This Row],[SSI]]-Table3[[#This Row],[Rf]]/365</f>
        <v>-1.1366387269543915E-2</v>
      </c>
      <c r="D524" s="8">
        <f>Table3[[#This Row],[HPG]]-Table3[[#This Row],[Rf]]/365</f>
        <v>2.9167127368114186E-2</v>
      </c>
      <c r="E524" s="8">
        <f>Table3[[#This Row],[VHM]]-Table3[[#This Row],[Rf]]/365</f>
        <v>2.8924341506236535E-3</v>
      </c>
      <c r="F524" s="8">
        <f>Table3[[#This Row],[VNM]]-Table3[[#This Row],[Rf]]/365</f>
        <v>-5.1082721021069571E-3</v>
      </c>
      <c r="G524" s="8">
        <f>Table3[[#This Row],[FPT]]-Table3[[#This Row],[Rf]]/365</f>
        <v>2.0669806329709738E-3</v>
      </c>
      <c r="H524" s="8">
        <f>Table3[[#This Row],[TCB]]-Table3[[#This Row],[Rf]]/365</f>
        <v>2.6777479860969126E-2</v>
      </c>
      <c r="I524" s="8">
        <f>Table3[[#This Row],[BVH]]-Table3[[#This Row],[Rf]]/365</f>
        <v>5.3465908278736542E-3</v>
      </c>
      <c r="J524" s="8">
        <f>Table3[[#This Row],[POW]]-Table3[[#This Row],[Rf]]/365</f>
        <v>3.1564797668181509E-2</v>
      </c>
      <c r="K524" s="8">
        <f>Table3[[#This Row],[NVL]]-Table3[[#This Row],[Rf]]/365</f>
        <v>-8.8191780821917794E-5</v>
      </c>
      <c r="L524" s="8">
        <f>Table3[[#This Row],[VIC]]-Table3[[#This Row],[Rf]]/365</f>
        <v>1.0438124008651715E-2</v>
      </c>
    </row>
    <row r="525" spans="1:12" x14ac:dyDescent="0.25">
      <c r="A525" s="1">
        <v>43931</v>
      </c>
      <c r="B525" s="8">
        <f>Table3[[#This Row],[Rm]]-Table3[[#This Row],[Rf]]/365</f>
        <v>-3.2317007240367148E-3</v>
      </c>
      <c r="C525" s="8">
        <f>Table3[[#This Row],[SSI]]-Table3[[#This Row],[Rf]]/365</f>
        <v>7.4874288086343452E-3</v>
      </c>
      <c r="D525" s="8">
        <f>Table3[[#This Row],[HPG]]-Table3[[#This Row],[Rf]]/365</f>
        <v>1.3388760181663954E-2</v>
      </c>
      <c r="E525" s="8">
        <f>Table3[[#This Row],[VHM]]-Table3[[#This Row],[Rf]]/365</f>
        <v>-2.7624560651181233E-2</v>
      </c>
      <c r="F525" s="8">
        <f>Table3[[#This Row],[VNM]]-Table3[[#This Row],[Rf]]/365</f>
        <v>-5.083333762128368E-3</v>
      </c>
      <c r="G525" s="8">
        <f>Table3[[#This Row],[FPT]]-Table3[[#This Row],[Rf]]/365</f>
        <v>-9.6934514992469047E-3</v>
      </c>
      <c r="H525" s="8">
        <f>Table3[[#This Row],[TCB]]-Table3[[#This Row],[Rf]]/365</f>
        <v>-8.9640684120937016E-3</v>
      </c>
      <c r="I525" s="8">
        <f>Table3[[#This Row],[BVH]]-Table3[[#This Row],[Rf]]/365</f>
        <v>-2.5512057580682493E-2</v>
      </c>
      <c r="J525" s="8">
        <f>Table3[[#This Row],[POW]]-Table3[[#This Row],[Rf]]/365</f>
        <v>-2.0754230030039452E-2</v>
      </c>
      <c r="K525" s="8">
        <f>Table3[[#This Row],[NVL]]-Table3[[#This Row],[Rf]]/365</f>
        <v>-8.8328767123287689E-5</v>
      </c>
      <c r="L525" s="8">
        <f>Table3[[#This Row],[VIC]]-Table3[[#This Row],[Rf]]/365</f>
        <v>-1.0504995433789903E-2</v>
      </c>
    </row>
    <row r="526" spans="1:12" x14ac:dyDescent="0.25">
      <c r="A526" s="1">
        <v>43930</v>
      </c>
      <c r="B526" s="8">
        <f>Table3[[#This Row],[Rm]]-Table3[[#This Row],[Rf]]/365</f>
        <v>1.6370340874337554E-2</v>
      </c>
      <c r="C526" s="8">
        <f>Table3[[#This Row],[SSI]]-Table3[[#This Row],[Rf]]/365</f>
        <v>6.6951846488436606E-2</v>
      </c>
      <c r="D526" s="8">
        <f>Table3[[#This Row],[HPG]]-Table3[[#This Row],[Rf]]/365</f>
        <v>-8.1078287304961368E-3</v>
      </c>
      <c r="E526" s="8">
        <f>Table3[[#This Row],[VHM]]-Table3[[#This Row],[Rf]]/365</f>
        <v>-1.437215264187865E-2</v>
      </c>
      <c r="F526" s="8">
        <f>Table3[[#This Row],[VNM]]-Table3[[#This Row],[Rf]]/365</f>
        <v>1.1024672754946842E-2</v>
      </c>
      <c r="G526" s="8">
        <f>Table3[[#This Row],[FPT]]-Table3[[#This Row],[Rf]]/365</f>
        <v>-8.6438356164383551E-5</v>
      </c>
      <c r="H526" s="8">
        <f>Table3[[#This Row],[TCB]]-Table3[[#This Row],[Rf]]/365</f>
        <v>1.1889609548027234E-2</v>
      </c>
      <c r="I526" s="8">
        <f>Table3[[#This Row],[BVH]]-Table3[[#This Row],[Rf]]/365</f>
        <v>-1.2638739611394608E-2</v>
      </c>
      <c r="J526" s="8">
        <f>Table3[[#This Row],[POW]]-Table3[[#This Row],[Rf]]/365</f>
        <v>1.9819884828847108E-2</v>
      </c>
      <c r="K526" s="8">
        <f>Table3[[#This Row],[NVL]]-Table3[[#This Row],[Rf]]/365</f>
        <v>-8.6438356164383551E-5</v>
      </c>
      <c r="L526" s="8">
        <f>Table3[[#This Row],[VIC]]-Table3[[#This Row],[Rf]]/365</f>
        <v>2.1190157388516359E-2</v>
      </c>
    </row>
    <row r="527" spans="1:12" x14ac:dyDescent="0.25">
      <c r="A527" s="1">
        <v>43929</v>
      </c>
      <c r="B527" s="8">
        <f>Table3[[#This Row],[Rm]]-Table3[[#This Row],[Rf]]/365</f>
        <v>1.6951121458960283E-3</v>
      </c>
      <c r="C527" s="8">
        <f>Table3[[#This Row],[SSI]]-Table3[[#This Row],[Rf]]/365</f>
        <v>1.4048193426593797E-2</v>
      </c>
      <c r="D527" s="8">
        <f>Table3[[#This Row],[HPG]]-Table3[[#This Row],[Rf]]/365</f>
        <v>-1.5875555875991272E-2</v>
      </c>
      <c r="E527" s="8">
        <f>Table3[[#This Row],[VHM]]-Table3[[#This Row],[Rf]]/365</f>
        <v>6.0519978414279696E-2</v>
      </c>
      <c r="F527" s="8">
        <f>Table3[[#This Row],[VNM]]-Table3[[#This Row],[Rf]]/365</f>
        <v>4.9900599401985794E-3</v>
      </c>
      <c r="G527" s="8">
        <f>Table3[[#This Row],[FPT]]-Table3[[#This Row],[Rf]]/365</f>
        <v>-9.5998242636624632E-3</v>
      </c>
      <c r="H527" s="8">
        <f>Table3[[#This Row],[TCB]]-Table3[[#This Row],[Rf]]/365</f>
        <v>-1.4835344728653978E-2</v>
      </c>
      <c r="I527" s="8">
        <f>Table3[[#This Row],[BVH]]-Table3[[#This Row],[Rf]]/365</f>
        <v>-8.6082191780821902E-5</v>
      </c>
      <c r="J527" s="8">
        <f>Table3[[#This Row],[POW]]-Table3[[#This Row],[Rf]]/365</f>
        <v>6.8749962864539702E-2</v>
      </c>
      <c r="K527" s="8">
        <f>Table3[[#This Row],[NVL]]-Table3[[#This Row],[Rf]]/365</f>
        <v>5.7166257385863929E-3</v>
      </c>
      <c r="L527" s="8">
        <f>Table3[[#This Row],[VIC]]-Table3[[#This Row],[Rf]]/365</f>
        <v>-3.4001806754987429E-2</v>
      </c>
    </row>
    <row r="528" spans="1:12" x14ac:dyDescent="0.25">
      <c r="A528" s="1">
        <v>43928</v>
      </c>
      <c r="B528" s="8">
        <f>Table3[[#This Row],[Rm]]-Table3[[#This Row],[Rf]]/365</f>
        <v>1.3404727556698085E-2</v>
      </c>
      <c r="C528" s="8">
        <f>Table3[[#This Row],[SSI]]-Table3[[#This Row],[Rf]]/365</f>
        <v>-8.6958904109589037E-5</v>
      </c>
      <c r="D528" s="8">
        <f>Table3[[#This Row],[HPG]]-Table3[[#This Row],[Rf]]/365</f>
        <v>7.8706007775880653E-3</v>
      </c>
      <c r="E528" s="8">
        <f>Table3[[#This Row],[VHM]]-Table3[[#This Row],[Rf]]/365</f>
        <v>6.9605099442729967E-2</v>
      </c>
      <c r="F528" s="8">
        <f>Table3[[#This Row],[VNM]]-Table3[[#This Row],[Rf]]/365</f>
        <v>2.3821565004414694E-2</v>
      </c>
      <c r="G528" s="8">
        <f>Table3[[#This Row],[FPT]]-Table3[[#This Row],[Rf]]/365</f>
        <v>-4.2974852198990783E-3</v>
      </c>
      <c r="H528" s="8">
        <f>Table3[[#This Row],[TCB]]-Table3[[#This Row],[Rf]]/365</f>
        <v>-8.6958904109589037E-5</v>
      </c>
      <c r="I528" s="8">
        <f>Table3[[#This Row],[BVH]]-Table3[[#This Row],[Rf]]/365</f>
        <v>5.6266632256111476E-2</v>
      </c>
      <c r="J528" s="8">
        <f>Table3[[#This Row],[POW]]-Table3[[#This Row],[Rf]]/365</f>
        <v>-1.8514477331627973E-2</v>
      </c>
      <c r="K528" s="8">
        <f>Table3[[#This Row],[NVL]]-Table3[[#This Row],[Rf]]/365</f>
        <v>-5.8561896733400716E-3</v>
      </c>
      <c r="L528" s="8">
        <f>Table3[[#This Row],[VIC]]-Table3[[#This Row],[Rf]]/365</f>
        <v>-8.6958904109589037E-5</v>
      </c>
    </row>
    <row r="529" spans="1:12" x14ac:dyDescent="0.25">
      <c r="A529" s="1">
        <v>43927</v>
      </c>
      <c r="B529" s="8">
        <f>Table3[[#This Row],[Rm]]-Table3[[#This Row],[Rf]]/365</f>
        <v>4.9706348583095597E-2</v>
      </c>
      <c r="C529" s="8">
        <f>Table3[[#This Row],[SSI]]-Table3[[#This Row],[Rf]]/365</f>
        <v>6.783036391832506E-2</v>
      </c>
      <c r="D529" s="8">
        <f>Table3[[#This Row],[HPG]]-Table3[[#This Row],[Rf]]/365</f>
        <v>6.7894504171679151E-2</v>
      </c>
      <c r="E529" s="8">
        <f>Table3[[#This Row],[VHM]]-Table3[[#This Row],[Rf]]/365</f>
        <v>6.9229925737755577E-2</v>
      </c>
      <c r="F529" s="8">
        <f>Table3[[#This Row],[VNM]]-Table3[[#This Row],[Rf]]/365</f>
        <v>1.253741456380664E-2</v>
      </c>
      <c r="G529" s="8">
        <f>Table3[[#This Row],[FPT]]-Table3[[#This Row],[Rf]]/365</f>
        <v>6.4928257141101911E-2</v>
      </c>
      <c r="H529" s="8">
        <f>Table3[[#This Row],[TCB]]-Table3[[#This Row],[Rf]]/365</f>
        <v>6.9306466531264849E-2</v>
      </c>
      <c r="I529" s="8">
        <f>Table3[[#This Row],[BVH]]-Table3[[#This Row],[Rf]]/365</f>
        <v>6.964578833511445E-2</v>
      </c>
      <c r="J529" s="8">
        <f>Table3[[#This Row],[POW]]-Table3[[#This Row],[Rf]]/365</f>
        <v>5.7048692759295402E-2</v>
      </c>
      <c r="K529" s="8">
        <f>Table3[[#This Row],[NVL]]-Table3[[#This Row],[Rf]]/365</f>
        <v>1.8326178900413008E-3</v>
      </c>
      <c r="L529" s="8">
        <f>Table3[[#This Row],[VIC]]-Table3[[#This Row],[Rf]]/365</f>
        <v>6.9136604847207628E-2</v>
      </c>
    </row>
    <row r="530" spans="1:12" x14ac:dyDescent="0.25">
      <c r="A530" s="1">
        <v>43924</v>
      </c>
      <c r="B530" s="8">
        <f>Table3[[#This Row],[Rm]]-Table3[[#This Row],[Rf]]/365</f>
        <v>3.1613260100783712E-2</v>
      </c>
      <c r="C530" s="8">
        <f>Table3[[#This Row],[SSI]]-Table3[[#This Row],[Rf]]/365</f>
        <v>6.8451784357048254E-2</v>
      </c>
      <c r="D530" s="8">
        <f>Table3[[#This Row],[HPG]]-Table3[[#This Row],[Rf]]/365</f>
        <v>2.3091803057375484E-2</v>
      </c>
      <c r="E530" s="8">
        <f>Table3[[#This Row],[VHM]]-Table3[[#This Row],[Rf]]/365</f>
        <v>5.2823105289470998E-2</v>
      </c>
      <c r="F530" s="8">
        <f>Table3[[#This Row],[VNM]]-Table3[[#This Row],[Rf]]/365</f>
        <v>1.0541695132614581E-2</v>
      </c>
      <c r="G530" s="8">
        <f>Table3[[#This Row],[FPT]]-Table3[[#This Row],[Rf]]/365</f>
        <v>5.427691971890302E-2</v>
      </c>
      <c r="H530" s="8">
        <f>Table3[[#This Row],[TCB]]-Table3[[#This Row],[Rf]]/365</f>
        <v>2.2484042421564293E-2</v>
      </c>
      <c r="I530" s="8">
        <f>Table3[[#This Row],[BVH]]-Table3[[#This Row],[Rf]]/365</f>
        <v>6.9435634934104484E-2</v>
      </c>
      <c r="J530" s="8">
        <f>Table3[[#This Row],[POW]]-Table3[[#This Row],[Rf]]/365</f>
        <v>4.6099049434187037E-2</v>
      </c>
      <c r="K530" s="8">
        <f>Table3[[#This Row],[NVL]]-Table3[[#This Row],[Rf]]/365</f>
        <v>1.8338991907758909E-3</v>
      </c>
      <c r="L530" s="8">
        <f>Table3[[#This Row],[VIC]]-Table3[[#This Row],[Rf]]/365</f>
        <v>5.8042932143995002E-2</v>
      </c>
    </row>
    <row r="531" spans="1:12" x14ac:dyDescent="0.25">
      <c r="A531" s="1">
        <v>43922</v>
      </c>
      <c r="B531" s="8">
        <f>Table3[[#This Row],[Rm]]-Table3[[#This Row],[Rf]]/365</f>
        <v>2.6616538484584586E-2</v>
      </c>
      <c r="C531" s="8">
        <f>Table3[[#This Row],[SSI]]-Table3[[#This Row],[Rf]]/365</f>
        <v>6.8866284364666838E-2</v>
      </c>
      <c r="D531" s="8">
        <f>Table3[[#This Row],[HPG]]-Table3[[#This Row],[Rf]]/365</f>
        <v>2.3639639526848385E-2</v>
      </c>
      <c r="E531" s="8">
        <f>Table3[[#This Row],[VHM]]-Table3[[#This Row],[Rf]]/365</f>
        <v>-3.7355965130759254E-3</v>
      </c>
      <c r="F531" s="8">
        <f>Table3[[#This Row],[VNM]]-Table3[[#This Row],[Rf]]/365</f>
        <v>3.2867800090320594E-2</v>
      </c>
      <c r="G531" s="8">
        <f>Table3[[#This Row],[FPT]]-Table3[[#This Row],[Rf]]/365</f>
        <v>2.9097847415258331E-2</v>
      </c>
      <c r="H531" s="8">
        <f>Table3[[#This Row],[TCB]]-Table3[[#This Row],[Rf]]/365</f>
        <v>3.3234100456621007E-2</v>
      </c>
      <c r="I531" s="8">
        <f>Table3[[#This Row],[BVH]]-Table3[[#This Row],[Rf]]/365</f>
        <v>6.8819686042206674E-2</v>
      </c>
      <c r="J531" s="8">
        <f>Table3[[#This Row],[POW]]-Table3[[#This Row],[Rf]]/365</f>
        <v>3.7982572482949332E-2</v>
      </c>
      <c r="K531" s="8">
        <f>Table3[[#This Row],[NVL]]-Table3[[#This Row],[Rf]]/365</f>
        <v>-2.0260151503153994E-3</v>
      </c>
      <c r="L531" s="8">
        <f>Table3[[#This Row],[VIC]]-Table3[[#This Row],[Rf]]/365</f>
        <v>3.1075827075325961E-2</v>
      </c>
    </row>
    <row r="532" spans="1:12" x14ac:dyDescent="0.25">
      <c r="A532" s="1">
        <v>43921</v>
      </c>
      <c r="B532" s="8">
        <f>Table3[[#This Row],[Rm]]-Table3[[#This Row],[Rf]]/365</f>
        <v>3.1133869866113652E-4</v>
      </c>
      <c r="C532" s="8">
        <f>Table3[[#This Row],[SSI]]-Table3[[#This Row],[Rf]]/365</f>
        <v>8.5992960095296646E-3</v>
      </c>
      <c r="D532" s="8">
        <f>Table3[[#This Row],[HPG]]-Table3[[#This Row],[Rf]]/365</f>
        <v>3.0484683590968155E-2</v>
      </c>
      <c r="E532" s="8">
        <f>Table3[[#This Row],[VHM]]-Table3[[#This Row],[Rf]]/365</f>
        <v>-1.4433273727107589E-2</v>
      </c>
      <c r="F532" s="8">
        <f>Table3[[#This Row],[VNM]]-Table3[[#This Row],[Rf]]/365</f>
        <v>-2.2893386205239913E-3</v>
      </c>
      <c r="G532" s="8">
        <f>Table3[[#This Row],[FPT]]-Table3[[#This Row],[Rf]]/365</f>
        <v>1.723037650888383E-2</v>
      </c>
      <c r="H532" s="8">
        <f>Table3[[#This Row],[TCB]]-Table3[[#This Row],[Rf]]/365</f>
        <v>6.6150532315895922E-3</v>
      </c>
      <c r="I532" s="8">
        <f>Table3[[#This Row],[BVH]]-Table3[[#This Row],[Rf]]/365</f>
        <v>2.7681421613394229E-2</v>
      </c>
      <c r="J532" s="8">
        <f>Table3[[#This Row],[POW]]-Table3[[#This Row],[Rf]]/365</f>
        <v>-7.0991572848318144E-3</v>
      </c>
      <c r="K532" s="8">
        <f>Table3[[#This Row],[NVL]]-Table3[[#This Row],[Rf]]/365</f>
        <v>-9.6356164383561637E-5</v>
      </c>
      <c r="L532" s="8">
        <f>Table3[[#This Row],[VIC]]-Table3[[#This Row],[Rf]]/365</f>
        <v>2.4473668405641087E-2</v>
      </c>
    </row>
    <row r="533" spans="1:12" x14ac:dyDescent="0.25">
      <c r="A533" s="1">
        <v>43920</v>
      </c>
      <c r="B533" s="8">
        <f>Table3[[#This Row],[Rm]]-Table3[[#This Row],[Rf]]/365</f>
        <v>-4.8656018568703073E-2</v>
      </c>
      <c r="C533" s="8">
        <f>Table3[[#This Row],[SSI]]-Table3[[#This Row],[Rf]]/365</f>
        <v>-6.8922897232543925E-2</v>
      </c>
      <c r="D533" s="8">
        <f>Table3[[#This Row],[HPG]]-Table3[[#This Row],[Rf]]/365</f>
        <v>9.1622729578892566E-3</v>
      </c>
      <c r="E533" s="8">
        <f>Table3[[#This Row],[VHM]]-Table3[[#This Row],[Rf]]/365</f>
        <v>-7.0096986301369887E-2</v>
      </c>
      <c r="F533" s="8">
        <f>Table3[[#This Row],[VNM]]-Table3[[#This Row],[Rf]]/365</f>
        <v>-3.091526472857517E-2</v>
      </c>
      <c r="G533" s="8">
        <f>Table3[[#This Row],[FPT]]-Table3[[#This Row],[Rf]]/365</f>
        <v>-6.2741997902297938E-2</v>
      </c>
      <c r="H533" s="8">
        <f>Table3[[#This Row],[TCB]]-Table3[[#This Row],[Rf]]/365</f>
        <v>-6.8846986301369872E-2</v>
      </c>
      <c r="I533" s="8">
        <f>Table3[[#This Row],[BVH]]-Table3[[#This Row],[Rf]]/365</f>
        <v>-5.2728565248738299E-2</v>
      </c>
      <c r="J533" s="8">
        <f>Table3[[#This Row],[POW]]-Table3[[#This Row],[Rf]]/365</f>
        <v>-6.3089112285621848E-2</v>
      </c>
      <c r="K533" s="8">
        <f>Table3[[#This Row],[NVL]]-Table3[[#This Row],[Rf]]/365</f>
        <v>-2.0200632244466487E-3</v>
      </c>
      <c r="L533" s="8">
        <f>Table3[[#This Row],[VIC]]-Table3[[#This Row],[Rf]]/365</f>
        <v>-6.2308967868190131E-2</v>
      </c>
    </row>
    <row r="534" spans="1:12" x14ac:dyDescent="0.25">
      <c r="A534" s="1">
        <v>43917</v>
      </c>
      <c r="B534" s="8">
        <f>Table3[[#This Row],[Rm]]-Table3[[#This Row],[Rf]]/365</f>
        <v>2.5702695331422032E-3</v>
      </c>
      <c r="C534" s="8">
        <f>Table3[[#This Row],[SSI]]-Table3[[#This Row],[Rf]]/365</f>
        <v>-4.6426676469032709E-2</v>
      </c>
      <c r="D534" s="8">
        <f>Table3[[#This Row],[HPG]]-Table3[[#This Row],[Rf]]/365</f>
        <v>-4.4342417747605646E-2</v>
      </c>
      <c r="E534" s="8">
        <f>Table3[[#This Row],[VHM]]-Table3[[#This Row],[Rf]]/365</f>
        <v>-1.6488072759937099E-2</v>
      </c>
      <c r="F534" s="8">
        <f>Table3[[#This Row],[VNM]]-Table3[[#This Row],[Rf]]/365</f>
        <v>9.6919965024807816E-4</v>
      </c>
      <c r="G534" s="8">
        <f>Table3[[#This Row],[FPT]]-Table3[[#This Row],[Rf]]/365</f>
        <v>-2.4981507965040915E-2</v>
      </c>
      <c r="H534" s="8">
        <f>Table3[[#This Row],[TCB]]-Table3[[#This Row],[Rf]]/365</f>
        <v>-6.3058102612099038E-3</v>
      </c>
      <c r="I534" s="8">
        <f>Table3[[#This Row],[BVH]]-Table3[[#This Row],[Rf]]/365</f>
        <v>-3.8069313681290115E-2</v>
      </c>
      <c r="J534" s="8">
        <f>Table3[[#This Row],[POW]]-Table3[[#This Row],[Rf]]/365</f>
        <v>2.5369488103821726E-3</v>
      </c>
      <c r="K534" s="8">
        <f>Table3[[#This Row],[NVL]]-Table3[[#This Row],[Rf]]/365</f>
        <v>3.7663737240174089E-3</v>
      </c>
      <c r="L534" s="8">
        <f>Table3[[#This Row],[VIC]]-Table3[[#This Row],[Rf]]/365</f>
        <v>6.1030064239541708E-2</v>
      </c>
    </row>
    <row r="535" spans="1:12" x14ac:dyDescent="0.25">
      <c r="A535" s="1">
        <v>43916</v>
      </c>
      <c r="B535" s="8">
        <f>Table3[[#This Row],[Rm]]-Table3[[#This Row],[Rf]]/365</f>
        <v>5.6466682311849025E-3</v>
      </c>
      <c r="C535" s="8">
        <f>Table3[[#This Row],[SSI]]-Table3[[#This Row],[Rf]]/365</f>
        <v>-3.005293037812324E-2</v>
      </c>
      <c r="D535" s="8">
        <f>Table3[[#This Row],[HPG]]-Table3[[#This Row],[Rf]]/365</f>
        <v>-4.7843192550407899E-2</v>
      </c>
      <c r="E535" s="8">
        <f>Table3[[#This Row],[VHM]]-Table3[[#This Row],[Rf]]/365</f>
        <v>3.2058516607560872E-2</v>
      </c>
      <c r="F535" s="8">
        <f>Table3[[#This Row],[VNM]]-Table3[[#This Row],[Rf]]/365</f>
        <v>2.1648746873138534E-2</v>
      </c>
      <c r="G535" s="8">
        <f>Table3[[#This Row],[FPT]]-Table3[[#This Row],[Rf]]/365</f>
        <v>-3.9220818344252339E-2</v>
      </c>
      <c r="H535" s="8">
        <f>Table3[[#This Row],[TCB]]-Table3[[#This Row],[Rf]]/365</f>
        <v>-3.0210865489354678E-2</v>
      </c>
      <c r="I535" s="8">
        <f>Table3[[#This Row],[BVH]]-Table3[[#This Row],[Rf]]/365</f>
        <v>6.8921795058112675E-2</v>
      </c>
      <c r="J535" s="8">
        <f>Table3[[#This Row],[POW]]-Table3[[#This Row],[Rf]]/365</f>
        <v>-3.1937517319605709E-2</v>
      </c>
      <c r="K535" s="8">
        <f>Table3[[#This Row],[NVL]]-Table3[[#This Row],[Rf]]/365</f>
        <v>-5.8485409512791164E-3</v>
      </c>
      <c r="L535" s="8">
        <f>Table3[[#This Row],[VIC]]-Table3[[#This Row],[Rf]]/365</f>
        <v>6.9190662189990274E-2</v>
      </c>
    </row>
    <row r="536" spans="1:12" x14ac:dyDescent="0.25">
      <c r="A536" s="1">
        <v>43915</v>
      </c>
      <c r="B536" s="8">
        <f>Table3[[#This Row],[Rm]]-Table3[[#This Row],[Rf]]/365</f>
        <v>4.7005321874896686E-2</v>
      </c>
      <c r="C536" s="8">
        <f>Table3[[#This Row],[SSI]]-Table3[[#This Row],[Rf]]/365</f>
        <v>6.7918657534246682E-2</v>
      </c>
      <c r="D536" s="8">
        <f>Table3[[#This Row],[HPG]]-Table3[[#This Row],[Rf]]/365</f>
        <v>4.0854330048866433E-2</v>
      </c>
      <c r="E536" s="8">
        <f>Table3[[#This Row],[VHM]]-Table3[[#This Row],[Rf]]/365</f>
        <v>6.8634751566796243E-2</v>
      </c>
      <c r="F536" s="8">
        <f>Table3[[#This Row],[VNM]]-Table3[[#This Row],[Rf]]/365</f>
        <v>6.8443628498241885E-2</v>
      </c>
      <c r="G536" s="8">
        <f>Table3[[#This Row],[FPT]]-Table3[[#This Row],[Rf]]/365</f>
        <v>3.3626522702786023E-2</v>
      </c>
      <c r="H536" s="8">
        <f>Table3[[#This Row],[TCB]]-Table3[[#This Row],[Rf]]/365</f>
        <v>3.0974558155364589E-2</v>
      </c>
      <c r="I536" s="8">
        <f>Table3[[#This Row],[BVH]]-Table3[[#This Row],[Rf]]/365</f>
        <v>6.9383201673175562E-2</v>
      </c>
      <c r="J536" s="8">
        <f>Table3[[#This Row],[POW]]-Table3[[#This Row],[Rf]]/365</f>
        <v>4.2415337481125817E-2</v>
      </c>
      <c r="K536" s="8">
        <f>Table3[[#This Row],[NVL]]-Table3[[#This Row],[Rf]]/365</f>
        <v>1.8417344573236124E-3</v>
      </c>
      <c r="L536" s="8">
        <f>Table3[[#This Row],[VIC]]-Table3[[#This Row],[Rf]]/365</f>
        <v>6.984872746431639E-2</v>
      </c>
    </row>
    <row r="537" spans="1:12" x14ac:dyDescent="0.25">
      <c r="A537" s="1">
        <v>43914</v>
      </c>
      <c r="B537" s="8">
        <f>Table3[[#This Row],[Rm]]-Table3[[#This Row],[Rf]]/365</f>
        <v>-1.1157793744362788E-2</v>
      </c>
      <c r="C537" s="8">
        <f>Table3[[#This Row],[SSI]]-Table3[[#This Row],[Rf]]/365</f>
        <v>-3.1094272485930087E-2</v>
      </c>
      <c r="D537" s="8">
        <f>Table3[[#This Row],[HPG]]-Table3[[#This Row],[Rf]]/365</f>
        <v>-1.1647214189563647E-2</v>
      </c>
      <c r="E537" s="8">
        <f>Table3[[#This Row],[VHM]]-Table3[[#This Row],[Rf]]/365</f>
        <v>-6.9110089571514127E-2</v>
      </c>
      <c r="F537" s="8">
        <f>Table3[[#This Row],[VNM]]-Table3[[#This Row],[Rf]]/365</f>
        <v>2.8587314577502843E-2</v>
      </c>
      <c r="G537" s="8">
        <f>Table3[[#This Row],[FPT]]-Table3[[#This Row],[Rf]]/365</f>
        <v>2.16573170430717E-3</v>
      </c>
      <c r="H537" s="8">
        <f>Table3[[#This Row],[TCB]]-Table3[[#This Row],[Rf]]/365</f>
        <v>-3.182495780143348E-3</v>
      </c>
      <c r="I537" s="8">
        <f>Table3[[#This Row],[BVH]]-Table3[[#This Row],[Rf]]/365</f>
        <v>6.9572922176512897E-2</v>
      </c>
      <c r="J537" s="8">
        <f>Table3[[#This Row],[POW]]-Table3[[#This Row],[Rf]]/365</f>
        <v>-4.3288553584794012E-2</v>
      </c>
      <c r="K537" s="8">
        <f>Table3[[#This Row],[NVL]]-Table3[[#This Row],[Rf]]/365</f>
        <v>-8.6520547945205477E-5</v>
      </c>
      <c r="L537" s="8">
        <f>Table3[[#This Row],[VIC]]-Table3[[#This Row],[Rf]]/365</f>
        <v>-6.9096937214611798E-2</v>
      </c>
    </row>
    <row r="538" spans="1:12" x14ac:dyDescent="0.25">
      <c r="A538" s="1">
        <v>43913</v>
      </c>
      <c r="B538" s="8">
        <f>Table3[[#This Row],[Rm]]-Table3[[#This Row],[Rf]]/365</f>
        <v>-6.0870527615267137E-2</v>
      </c>
      <c r="C538" s="8">
        <f>Table3[[#This Row],[SSI]]-Table3[[#This Row],[Rf]]/365</f>
        <v>-6.8678907076801105E-2</v>
      </c>
      <c r="D538" s="8">
        <f>Table3[[#This Row],[HPG]]-Table3[[#This Row],[Rf]]/365</f>
        <v>-6.9979322433348201E-2</v>
      </c>
      <c r="E538" s="8">
        <f>Table3[[#This Row],[VHM]]-Table3[[#This Row],[Rf]]/365</f>
        <v>-6.9052366556447808E-2</v>
      </c>
      <c r="F538" s="8">
        <f>Table3[[#This Row],[VNM]]-Table3[[#This Row],[Rf]]/365</f>
        <v>-7.0086849315068506E-2</v>
      </c>
      <c r="G538" s="8">
        <f>Table3[[#This Row],[FPT]]-Table3[[#This Row],[Rf]]/365</f>
        <v>-6.9269239252175763E-2</v>
      </c>
      <c r="H538" s="8">
        <f>Table3[[#This Row],[TCB]]-Table3[[#This Row],[Rf]]/365</f>
        <v>-6.9251114444751502E-2</v>
      </c>
      <c r="I538" s="8">
        <f>Table3[[#This Row],[BVH]]-Table3[[#This Row],[Rf]]/365</f>
        <v>-6.9251114444751391E-2</v>
      </c>
      <c r="J538" s="8">
        <f>Table3[[#This Row],[POW]]-Table3[[#This Row],[Rf]]/365</f>
        <v>-6.9826802033744723E-2</v>
      </c>
      <c r="K538" s="8">
        <f>Table3[[#This Row],[NVL]]-Table3[[#This Row],[Rf]]/365</f>
        <v>1.9520993822186288E-2</v>
      </c>
      <c r="L538" s="8">
        <f>Table3[[#This Row],[VIC]]-Table3[[#This Row],[Rf]]/365</f>
        <v>-6.9177758405977605E-2</v>
      </c>
    </row>
    <row r="539" spans="1:12" x14ac:dyDescent="0.25">
      <c r="A539" s="1">
        <v>43910</v>
      </c>
      <c r="B539" s="8">
        <f>Table3[[#This Row],[Rm]]-Table3[[#This Row],[Rf]]/365</f>
        <v>-2.2408573228249032E-2</v>
      </c>
      <c r="C539" s="8">
        <f>Table3[[#This Row],[SSI]]-Table3[[#This Row],[Rf]]/365</f>
        <v>1.087000099990012E-2</v>
      </c>
      <c r="D539" s="8">
        <f>Table3[[#This Row],[HPG]]-Table3[[#This Row],[Rf]]/365</f>
        <v>-2.8799530741442914E-2</v>
      </c>
      <c r="E539" s="8">
        <f>Table3[[#This Row],[VHM]]-Table3[[#This Row],[Rf]]/365</f>
        <v>-6.8692042795720498E-2</v>
      </c>
      <c r="F539" s="8">
        <f>Table3[[#This Row],[VNM]]-Table3[[#This Row],[Rf]]/365</f>
        <v>1.1157050946590929E-2</v>
      </c>
      <c r="G539" s="8">
        <f>Table3[[#This Row],[FPT]]-Table3[[#This Row],[Rf]]/365</f>
        <v>-7.8904109589041091E-5</v>
      </c>
      <c r="H539" s="8">
        <f>Table3[[#This Row],[TCB]]-Table3[[#This Row],[Rf]]/365</f>
        <v>5.7181973396863211E-3</v>
      </c>
      <c r="I539" s="8">
        <f>Table3[[#This Row],[BVH]]-Table3[[#This Row],[Rf]]/365</f>
        <v>-6.4768931063766841E-2</v>
      </c>
      <c r="J539" s="8">
        <f>Table3[[#This Row],[POW]]-Table3[[#This Row],[Rf]]/365</f>
        <v>-1.2595416538628038E-3</v>
      </c>
      <c r="K539" s="8">
        <f>Table3[[#This Row],[NVL]]-Table3[[#This Row],[Rf]]/365</f>
        <v>-7.8904109589041091E-5</v>
      </c>
      <c r="L539" s="8">
        <f>Table3[[#This Row],[VIC]]-Table3[[#This Row],[Rf]]/365</f>
        <v>-6.9977438495158362E-2</v>
      </c>
    </row>
    <row r="540" spans="1:12" x14ac:dyDescent="0.25">
      <c r="A540" s="1">
        <v>43909</v>
      </c>
      <c r="B540" s="8">
        <f>Table3[[#This Row],[Rm]]-Table3[[#This Row],[Rf]]/365</f>
        <v>-2.9128583196009791E-2</v>
      </c>
      <c r="C540" s="8">
        <f>Table3[[#This Row],[SSI]]-Table3[[#This Row],[Rf]]/365</f>
        <v>-7.7945205479452057E-5</v>
      </c>
      <c r="D540" s="8">
        <f>Table3[[#This Row],[HPG]]-Table3[[#This Row],[Rf]]/365</f>
        <v>-2.7996726931367712E-2</v>
      </c>
      <c r="E540" s="8">
        <f>Table3[[#This Row],[VHM]]-Table3[[#This Row],[Rf]]/365</f>
        <v>-1.4466434414112526E-2</v>
      </c>
      <c r="F540" s="8">
        <f>Table3[[#This Row],[VNM]]-Table3[[#This Row],[Rf]]/365</f>
        <v>-6.3235839942321653E-2</v>
      </c>
      <c r="G540" s="8">
        <f>Table3[[#This Row],[FPT]]-Table3[[#This Row],[Rf]]/365</f>
        <v>-1.4540755122834665E-2</v>
      </c>
      <c r="H540" s="8">
        <f>Table3[[#This Row],[TCB]]-Table3[[#This Row],[Rf]]/365</f>
        <v>-3.9075159690159116E-2</v>
      </c>
      <c r="I540" s="8">
        <f>Table3[[#This Row],[BVH]]-Table3[[#This Row],[Rf]]/365</f>
        <v>-4.8795893923428264E-2</v>
      </c>
      <c r="J540" s="8">
        <f>Table3[[#This Row],[POW]]-Table3[[#This Row],[Rf]]/365</f>
        <v>-3.3182968036529745E-2</v>
      </c>
      <c r="K540" s="8">
        <f>Table3[[#This Row],[NVL]]-Table3[[#This Row],[Rf]]/365</f>
        <v>-7.7945205479452057E-5</v>
      </c>
      <c r="L540" s="8">
        <f>Table3[[#This Row],[VIC]]-Table3[[#This Row],[Rf]]/365</f>
        <v>-3.4487317223334045E-3</v>
      </c>
    </row>
    <row r="541" spans="1:12" x14ac:dyDescent="0.25">
      <c r="A541" s="1">
        <v>43908</v>
      </c>
      <c r="B541" s="8">
        <f>Table3[[#This Row],[Rm]]-Table3[[#This Row],[Rf]]/365</f>
        <v>2.4497273653363502E-3</v>
      </c>
      <c r="C541" s="8">
        <f>Table3[[#This Row],[SSI]]-Table3[[#This Row],[Rf]]/365</f>
        <v>-3.5282390893305073E-2</v>
      </c>
      <c r="D541" s="8">
        <f>Table3[[#This Row],[HPG]]-Table3[[#This Row],[Rf]]/365</f>
        <v>2.5970543378995622E-2</v>
      </c>
      <c r="E541" s="8">
        <f>Table3[[#This Row],[VHM]]-Table3[[#This Row],[Rf]]/365</f>
        <v>-5.7935839457541457E-3</v>
      </c>
      <c r="F541" s="8">
        <f>Table3[[#This Row],[VNM]]-Table3[[#This Row],[Rf]]/365</f>
        <v>-1.0487789954337884E-2</v>
      </c>
      <c r="G541" s="8">
        <f>Table3[[#This Row],[FPT]]-Table3[[#This Row],[Rf]]/365</f>
        <v>-2.1329789577743332E-3</v>
      </c>
      <c r="H541" s="8">
        <f>Table3[[#This Row],[TCB]]-Table3[[#This Row],[Rf]]/365</f>
        <v>-7.112328767123288E-5</v>
      </c>
      <c r="I541" s="8">
        <f>Table3[[#This Row],[BVH]]-Table3[[#This Row],[Rf]]/365</f>
        <v>-7.112328767123288E-5</v>
      </c>
      <c r="J541" s="8">
        <f>Table3[[#This Row],[POW]]-Table3[[#This Row],[Rf]]/365</f>
        <v>-1.0240614813094897E-2</v>
      </c>
      <c r="K541" s="8">
        <f>Table3[[#This Row],[NVL]]-Table3[[#This Row],[Rf]]/365</f>
        <v>-9.7798611517489684E-3</v>
      </c>
      <c r="L541" s="8">
        <f>Table3[[#This Row],[VIC]]-Table3[[#This Row],[Rf]]/365</f>
        <v>5.5785942264530326E-3</v>
      </c>
    </row>
    <row r="542" spans="1:12" x14ac:dyDescent="0.25">
      <c r="A542" s="1">
        <v>43907</v>
      </c>
      <c r="B542" s="8">
        <f>Table3[[#This Row],[Rm]]-Table3[[#This Row],[Rf]]/365</f>
        <v>-2.8490226461696366E-3</v>
      </c>
      <c r="C542" s="8">
        <f>Table3[[#This Row],[SSI]]-Table3[[#This Row],[Rf]]/365</f>
        <v>6.7601419507673205E-2</v>
      </c>
      <c r="D542" s="8">
        <f>Table3[[#This Row],[HPG]]-Table3[[#This Row],[Rf]]/365</f>
        <v>5.1678486695832778E-3</v>
      </c>
      <c r="E542" s="8">
        <f>Table3[[#This Row],[VHM]]-Table3[[#This Row],[Rf]]/365</f>
        <v>-2.6530148967833001E-2</v>
      </c>
      <c r="F542" s="8">
        <f>Table3[[#This Row],[VNM]]-Table3[[#This Row],[Rf]]/365</f>
        <v>-1.0377031775172983E-2</v>
      </c>
      <c r="G542" s="8">
        <f>Table3[[#This Row],[FPT]]-Table3[[#This Row],[Rf]]/365</f>
        <v>1.8839809600552617E-2</v>
      </c>
      <c r="H542" s="8">
        <f>Table3[[#This Row],[TCB]]-Table3[[#This Row],[Rf]]/365</f>
        <v>2.8585541704282295E-2</v>
      </c>
      <c r="I542" s="8">
        <f>Table3[[#This Row],[BVH]]-Table3[[#This Row],[Rf]]/365</f>
        <v>1.2919259562355456E-2</v>
      </c>
      <c r="J542" s="8">
        <f>Table3[[#This Row],[POW]]-Table3[[#This Row],[Rf]]/365</f>
        <v>-3.4461318030360338E-3</v>
      </c>
      <c r="K542" s="8">
        <f>Table3[[#This Row],[NVL]]-Table3[[#This Row],[Rf]]/365</f>
        <v>-2.0057379207814264E-3</v>
      </c>
      <c r="L542" s="8">
        <f>Table3[[#This Row],[VIC]]-Table3[[#This Row],[Rf]]/365</f>
        <v>-4.3310996667900739E-2</v>
      </c>
    </row>
    <row r="543" spans="1:12" x14ac:dyDescent="0.25">
      <c r="A543" s="1">
        <v>43906</v>
      </c>
      <c r="B543" s="8">
        <f>Table3[[#This Row],[Rm]]-Table3[[#This Row],[Rf]]/365</f>
        <v>-1.8339403161377211E-2</v>
      </c>
      <c r="C543" s="8">
        <f>Table3[[#This Row],[SSI]]-Table3[[#This Row],[Rf]]/365</f>
        <v>-6.6410958904109581E-5</v>
      </c>
      <c r="D543" s="8">
        <f>Table3[[#This Row],[HPG]]-Table3[[#This Row],[Rf]]/365</f>
        <v>2.5582609571064554E-3</v>
      </c>
      <c r="E543" s="8">
        <f>Table3[[#This Row],[VHM]]-Table3[[#This Row],[Rf]]/365</f>
        <v>-2.8441887366818571E-3</v>
      </c>
      <c r="F543" s="8">
        <f>Table3[[#This Row],[VNM]]-Table3[[#This Row],[Rf]]/365</f>
        <v>-2.1257127406936496E-2</v>
      </c>
      <c r="G543" s="8">
        <f>Table3[[#This Row],[FPT]]-Table3[[#This Row],[Rf]]/365</f>
        <v>-1.1489048549766042E-2</v>
      </c>
      <c r="H543" s="8">
        <f>Table3[[#This Row],[TCB]]-Table3[[#This Row],[Rf]]/365</f>
        <v>-4.3902027397260276E-2</v>
      </c>
      <c r="I543" s="8">
        <f>Table3[[#This Row],[BVH]]-Table3[[#This Row],[Rf]]/365</f>
        <v>-4.8274074741351716E-2</v>
      </c>
      <c r="J543" s="8">
        <f>Table3[[#This Row],[POW]]-Table3[[#This Row],[Rf]]/365</f>
        <v>-2.3136019701400024E-3</v>
      </c>
      <c r="K543" s="8">
        <f>Table3[[#This Row],[NVL]]-Table3[[#This Row],[Rf]]/365</f>
        <v>-2.6481505298526831E-2</v>
      </c>
      <c r="L543" s="8">
        <f>Table3[[#This Row],[VIC]]-Table3[[#This Row],[Rf]]/365</f>
        <v>-6.6410958904109581E-5</v>
      </c>
    </row>
    <row r="544" spans="1:12" x14ac:dyDescent="0.25">
      <c r="A544" s="1">
        <v>43903</v>
      </c>
      <c r="B544" s="8">
        <f>Table3[[#This Row],[Rm]]-Table3[[#This Row],[Rf]]/365</f>
        <v>-9.7775791488774778E-3</v>
      </c>
      <c r="C544" s="8">
        <f>Table3[[#This Row],[SSI]]-Table3[[#This Row],[Rf]]/365</f>
        <v>-1.8517006419653134E-2</v>
      </c>
      <c r="D544" s="8">
        <f>Table3[[#This Row],[HPG]]-Table3[[#This Row],[Rf]]/365</f>
        <v>-1.0456432307418715E-2</v>
      </c>
      <c r="E544" s="8">
        <f>Table3[[#This Row],[VHM]]-Table3[[#This Row],[Rf]]/365</f>
        <v>-6.6821917808219185E-5</v>
      </c>
      <c r="F544" s="8">
        <f>Table3[[#This Row],[VNM]]-Table3[[#This Row],[Rf]]/365</f>
        <v>-1.7906266912852534E-2</v>
      </c>
      <c r="G544" s="8">
        <f>Table3[[#This Row],[FPT]]-Table3[[#This Row],[Rf]]/365</f>
        <v>9.7267912169282406E-4</v>
      </c>
      <c r="H544" s="8">
        <f>Table3[[#This Row],[TCB]]-Table3[[#This Row],[Rf]]/365</f>
        <v>1.6646270004197352E-2</v>
      </c>
      <c r="I544" s="8">
        <f>Table3[[#This Row],[BVH]]-Table3[[#This Row],[Rf]]/365</f>
        <v>-4.718107397905659E-2</v>
      </c>
      <c r="J544" s="8">
        <f>Table3[[#This Row],[POW]]-Table3[[#This Row],[Rf]]/365</f>
        <v>6.0719828856923633E-2</v>
      </c>
      <c r="K544" s="8">
        <f>Table3[[#This Row],[NVL]]-Table3[[#This Row],[Rf]]/365</f>
        <v>3.7210568700706691E-3</v>
      </c>
      <c r="L544" s="8">
        <f>Table3[[#This Row],[VIC]]-Table3[[#This Row],[Rf]]/365</f>
        <v>7.5584504133463914E-3</v>
      </c>
    </row>
    <row r="545" spans="1:12" x14ac:dyDescent="0.25">
      <c r="A545" s="1">
        <v>43902</v>
      </c>
      <c r="B545" s="8">
        <f>Table3[[#This Row],[Rm]]-Table3[[#This Row],[Rf]]/365</f>
        <v>-5.1954964249504701E-2</v>
      </c>
      <c r="C545" s="8">
        <f>Table3[[#This Row],[SSI]]-Table3[[#This Row],[Rf]]/365</f>
        <v>-6.5583378365611816E-2</v>
      </c>
      <c r="D545" s="8">
        <f>Table3[[#This Row],[HPG]]-Table3[[#This Row],[Rf]]/365</f>
        <v>-6.3326477618904753E-2</v>
      </c>
      <c r="E545" s="8">
        <f>Table3[[#This Row],[VHM]]-Table3[[#This Row],[Rf]]/365</f>
        <v>-5.8889666398066177E-2</v>
      </c>
      <c r="F545" s="8">
        <f>Table3[[#This Row],[VNM]]-Table3[[#This Row],[Rf]]/365</f>
        <v>-6.9559007658290843E-3</v>
      </c>
      <c r="G545" s="8">
        <f>Table3[[#This Row],[FPT]]-Table3[[#This Row],[Rf]]/365</f>
        <v>-5.3215743285513956E-2</v>
      </c>
      <c r="H545" s="8">
        <f>Table3[[#This Row],[TCB]]-Table3[[#This Row],[Rf]]/365</f>
        <v>-7.0014323514798776E-2</v>
      </c>
      <c r="I545" s="8">
        <f>Table3[[#This Row],[BVH]]-Table3[[#This Row],[Rf]]/365</f>
        <v>-6.9145084354722428E-2</v>
      </c>
      <c r="J545" s="8">
        <f>Table3[[#This Row],[POW]]-Table3[[#This Row],[Rf]]/365</f>
        <v>-6.9910926343285926E-2</v>
      </c>
      <c r="K545" s="8">
        <f>Table3[[#This Row],[NVL]]-Table3[[#This Row],[Rf]]/365</f>
        <v>-3.8397218919618472E-3</v>
      </c>
      <c r="L545" s="8">
        <f>Table3[[#This Row],[VIC]]-Table3[[#This Row],[Rf]]/365</f>
        <v>-5.3674384408981812E-2</v>
      </c>
    </row>
    <row r="546" spans="1:12" x14ac:dyDescent="0.25">
      <c r="A546" s="1">
        <v>43901</v>
      </c>
      <c r="B546" s="8">
        <f>Table3[[#This Row],[Rm]]-Table3[[#This Row],[Rf]]/365</f>
        <v>-3.1286949090165585E-2</v>
      </c>
      <c r="C546" s="8">
        <f>Table3[[#This Row],[SSI]]-Table3[[#This Row],[Rf]]/365</f>
        <v>-6.7587184248777507E-2</v>
      </c>
      <c r="D546" s="8">
        <f>Table3[[#This Row],[HPG]]-Table3[[#This Row],[Rf]]/365</f>
        <v>-5.0871382580910528E-2</v>
      </c>
      <c r="E546" s="8">
        <f>Table3[[#This Row],[VHM]]-Table3[[#This Row],[Rf]]/365</f>
        <v>-6.3068493150684934E-5</v>
      </c>
      <c r="F546" s="8">
        <f>Table3[[#This Row],[VNM]]-Table3[[#This Row],[Rf]]/365</f>
        <v>-1.0463526622756891E-3</v>
      </c>
      <c r="G546" s="8">
        <f>Table3[[#This Row],[FPT]]-Table3[[#This Row],[Rf]]/365</f>
        <v>-1.7471192284253069E-2</v>
      </c>
      <c r="H546" s="8">
        <f>Table3[[#This Row],[TCB]]-Table3[[#This Row],[Rf]]/365</f>
        <v>-6.7695918734696575E-2</v>
      </c>
      <c r="I546" s="8">
        <f>Table3[[#This Row],[BVH]]-Table3[[#This Row],[Rf]]/365</f>
        <v>-6.3718099293972014E-2</v>
      </c>
      <c r="J546" s="8">
        <f>Table3[[#This Row],[POW]]-Table3[[#This Row],[Rf]]/365</f>
        <v>-5.0589384282624376E-2</v>
      </c>
      <c r="K546" s="8">
        <f>Table3[[#This Row],[NVL]]-Table3[[#This Row],[Rf]]/365</f>
        <v>-6.3068493150684934E-5</v>
      </c>
      <c r="L546" s="8">
        <f>Table3[[#This Row],[VIC]]-Table3[[#This Row],[Rf]]/365</f>
        <v>-7.2278586671526623E-3</v>
      </c>
    </row>
    <row r="547" spans="1:12" x14ac:dyDescent="0.25">
      <c r="A547" s="1">
        <v>43900</v>
      </c>
      <c r="B547" s="8">
        <f>Table3[[#This Row],[Rm]]-Table3[[#This Row],[Rf]]/365</f>
        <v>2.341719062736859E-3</v>
      </c>
      <c r="C547" s="8">
        <f>Table3[[#This Row],[SSI]]-Table3[[#This Row],[Rf]]/365</f>
        <v>-6.4054794520547952E-5</v>
      </c>
      <c r="D547" s="8">
        <f>Table3[[#This Row],[HPG]]-Table3[[#This Row],[Rf]]/365</f>
        <v>3.830524976183447E-2</v>
      </c>
      <c r="E547" s="8">
        <f>Table3[[#This Row],[VHM]]-Table3[[#This Row],[Rf]]/365</f>
        <v>1.5872200185559085E-2</v>
      </c>
      <c r="F547" s="8">
        <f>Table3[[#This Row],[VNM]]-Table3[[#This Row],[Rf]]/365</f>
        <v>4.8389553452902231E-2</v>
      </c>
      <c r="G547" s="8">
        <f>Table3[[#This Row],[FPT]]-Table3[[#This Row],[Rf]]/365</f>
        <v>2.7768947193550921E-2</v>
      </c>
      <c r="H547" s="8">
        <f>Table3[[#This Row],[TCB]]-Table3[[#This Row],[Rf]]/365</f>
        <v>7.2352152784721522E-3</v>
      </c>
      <c r="I547" s="8">
        <f>Table3[[#This Row],[BVH]]-Table3[[#This Row],[Rf]]/365</f>
        <v>-5.0746316003097647E-2</v>
      </c>
      <c r="J547" s="8">
        <f>Table3[[#This Row],[POW]]-Table3[[#This Row],[Rf]]/365</f>
        <v>1.0574243077819786E-2</v>
      </c>
      <c r="K547" s="8">
        <f>Table3[[#This Row],[NVL]]-Table3[[#This Row],[Rf]]/365</f>
        <v>-6.4054794520547952E-5</v>
      </c>
      <c r="L547" s="8">
        <f>Table3[[#This Row],[VIC]]-Table3[[#This Row],[Rf]]/365</f>
        <v>-6.4054794520547952E-5</v>
      </c>
    </row>
    <row r="548" spans="1:12" x14ac:dyDescent="0.25">
      <c r="A548" s="1">
        <v>43899</v>
      </c>
      <c r="B548" s="8">
        <f>Table3[[#This Row],[Rm]]-Table3[[#This Row],[Rf]]/365</f>
        <v>-6.2824851291860898E-2</v>
      </c>
      <c r="C548" s="8">
        <f>Table3[[#This Row],[SSI]]-Table3[[#This Row],[Rf]]/365</f>
        <v>-6.8923508325814259E-2</v>
      </c>
      <c r="D548" s="8">
        <f>Table3[[#This Row],[HPG]]-Table3[[#This Row],[Rf]]/365</f>
        <v>-6.9257661448140898E-2</v>
      </c>
      <c r="E548" s="8">
        <f>Table3[[#This Row],[VHM]]-Table3[[#This Row],[Rf]]/365</f>
        <v>-6.9282493692534267E-2</v>
      </c>
      <c r="F548" s="8">
        <f>Table3[[#This Row],[VNM]]-Table3[[#This Row],[Rf]]/365</f>
        <v>-6.9159121552336084E-2</v>
      </c>
      <c r="G548" s="8">
        <f>Table3[[#This Row],[FPT]]-Table3[[#This Row],[Rf]]/365</f>
        <v>-6.8579751395230898E-2</v>
      </c>
      <c r="H548" s="8">
        <f>Table3[[#This Row],[TCB]]-Table3[[#This Row],[Rf]]/365</f>
        <v>-6.808844376106607E-2</v>
      </c>
      <c r="I548" s="8">
        <f>Table3[[#This Row],[BVH]]-Table3[[#This Row],[Rf]]/365</f>
        <v>-6.9026750118091632E-2</v>
      </c>
      <c r="J548" s="8">
        <f>Table3[[#This Row],[POW]]-Table3[[#This Row],[Rf]]/365</f>
        <v>-6.9368163569781593E-2</v>
      </c>
      <c r="K548" s="8">
        <f>Table3[[#This Row],[NVL]]-Table3[[#This Row],[Rf]]/365</f>
        <v>-1.8579751395230854E-2</v>
      </c>
      <c r="L548" s="8">
        <f>Table3[[#This Row],[VIC]]-Table3[[#This Row],[Rf]]/365</f>
        <v>-6.9585042400521838E-2</v>
      </c>
    </row>
    <row r="549" spans="1:12" x14ac:dyDescent="0.25">
      <c r="A549" s="1">
        <v>43896</v>
      </c>
      <c r="B549" s="8">
        <f>Table3[[#This Row],[Rm]]-Table3[[#This Row],[Rf]]/365</f>
        <v>-2.157447847876093E-3</v>
      </c>
      <c r="C549" s="8">
        <f>Table3[[#This Row],[SSI]]-Table3[[#This Row],[Rf]]/365</f>
        <v>-6.0164905414221729E-3</v>
      </c>
      <c r="D549" s="8">
        <f>Table3[[#This Row],[HPG]]-Table3[[#This Row],[Rf]]/365</f>
        <v>2.1730268762833456E-3</v>
      </c>
      <c r="E549" s="8">
        <f>Table3[[#This Row],[VHM]]-Table3[[#This Row],[Rf]]/365</f>
        <v>-1.2986774902756504E-3</v>
      </c>
      <c r="F549" s="8">
        <f>Table3[[#This Row],[VNM]]-Table3[[#This Row],[Rf]]/365</f>
        <v>-2.934922986170296E-3</v>
      </c>
      <c r="G549" s="8">
        <f>Table3[[#This Row],[FPT]]-Table3[[#This Row],[Rf]]/365</f>
        <v>-1.1053120578052123E-2</v>
      </c>
      <c r="H549" s="8">
        <f>Table3[[#This Row],[TCB]]-Table3[[#This Row],[Rf]]/365</f>
        <v>-1.127487192087966E-2</v>
      </c>
      <c r="I549" s="8">
        <f>Table3[[#This Row],[BVH]]-Table3[[#This Row],[Rf]]/365</f>
        <v>-1.8757037919395932E-3</v>
      </c>
      <c r="J549" s="8">
        <f>Table3[[#This Row],[POW]]-Table3[[#This Row],[Rf]]/365</f>
        <v>-9.868031157668461E-3</v>
      </c>
      <c r="K549" s="8">
        <f>Table3[[#This Row],[NVL]]-Table3[[#This Row],[Rf]]/365</f>
        <v>1.7911779805321762E-3</v>
      </c>
      <c r="L549" s="8">
        <f>Table3[[#This Row],[VIC]]-Table3[[#This Row],[Rf]]/365</f>
        <v>-5.7459277708593109E-3</v>
      </c>
    </row>
    <row r="550" spans="1:12" x14ac:dyDescent="0.25">
      <c r="A550" s="1">
        <v>43895</v>
      </c>
      <c r="B550" s="8">
        <f>Table3[[#This Row],[Rm]]-Table3[[#This Row],[Rf]]/365</f>
        <v>4.362622755125503E-3</v>
      </c>
      <c r="C550" s="8">
        <f>Table3[[#This Row],[SSI]]-Table3[[#This Row],[Rf]]/365</f>
        <v>3.3778674394099255E-2</v>
      </c>
      <c r="D550" s="8">
        <f>Table3[[#This Row],[HPG]]-Table3[[#This Row],[Rf]]/365</f>
        <v>-6.7479452054794513E-5</v>
      </c>
      <c r="E550" s="8">
        <f>Table3[[#This Row],[VHM]]-Table3[[#This Row],[Rf]]/365</f>
        <v>6.1437006721689787E-3</v>
      </c>
      <c r="F550" s="8">
        <f>Table3[[#This Row],[VNM]]-Table3[[#This Row],[Rf]]/365</f>
        <v>-2.9300748719019586E-3</v>
      </c>
      <c r="G550" s="8">
        <f>Table3[[#This Row],[FPT]]-Table3[[#This Row],[Rf]]/365</f>
        <v>-1.6283695668270887E-2</v>
      </c>
      <c r="H550" s="8">
        <f>Table3[[#This Row],[TCB]]-Table3[[#This Row],[Rf]]/365</f>
        <v>-1.1153953953163443E-2</v>
      </c>
      <c r="I550" s="8">
        <f>Table3[[#This Row],[BVH]]-Table3[[#This Row],[Rf]]/365</f>
        <v>-9.0441401342810108E-3</v>
      </c>
      <c r="J550" s="8">
        <f>Table3[[#This Row],[POW]]-Table3[[#This Row],[Rf]]/365</f>
        <v>2.4028906090113784E-2</v>
      </c>
      <c r="K550" s="8">
        <f>Table3[[#This Row],[NVL]]-Table3[[#This Row],[Rf]]/365</f>
        <v>1.7912566074247476E-3</v>
      </c>
      <c r="L550" s="8">
        <f>Table3[[#This Row],[VIC]]-Table3[[#This Row],[Rf]]/365</f>
        <v>8.8038784652346195E-4</v>
      </c>
    </row>
    <row r="551" spans="1:12" x14ac:dyDescent="0.25">
      <c r="A551" s="1">
        <v>43894</v>
      </c>
      <c r="B551" s="8">
        <f>Table3[[#This Row],[Rm]]-Table3[[#This Row],[Rf]]/365</f>
        <v>-1.462331548347741E-3</v>
      </c>
      <c r="C551" s="8">
        <f>Table3[[#This Row],[SSI]]-Table3[[#This Row],[Rf]]/365</f>
        <v>1.8738750032206576E-2</v>
      </c>
      <c r="D551" s="8">
        <f>Table3[[#This Row],[HPG]]-Table3[[#This Row],[Rf]]/365</f>
        <v>2.1721250691070903E-3</v>
      </c>
      <c r="E551" s="8">
        <f>Table3[[#This Row],[VHM]]-Table3[[#This Row],[Rf]]/365</f>
        <v>-7.0027397260273965E-5</v>
      </c>
      <c r="F551" s="8">
        <f>Table3[[#This Row],[VNM]]-Table3[[#This Row],[Rf]]/365</f>
        <v>-4.8183654789319477E-3</v>
      </c>
      <c r="G551" s="8">
        <f>Table3[[#This Row],[FPT]]-Table3[[#This Row],[Rf]]/365</f>
        <v>-7.2256624598721064E-3</v>
      </c>
      <c r="H551" s="8">
        <f>Table3[[#This Row],[TCB]]-Table3[[#This Row],[Rf]]/365</f>
        <v>2.1521948249619482E-3</v>
      </c>
      <c r="I551" s="8">
        <f>Table3[[#This Row],[BVH]]-Table3[[#This Row],[Rf]]/365</f>
        <v>-7.0027397260273965E-5</v>
      </c>
      <c r="J551" s="8">
        <f>Table3[[#This Row],[POW]]-Table3[[#This Row],[Rf]]/365</f>
        <v>2.9511206389936108E-3</v>
      </c>
      <c r="K551" s="8">
        <f>Table3[[#This Row],[NVL]]-Table3[[#This Row],[Rf]]/365</f>
        <v>1.7921699956633642E-3</v>
      </c>
      <c r="L551" s="8">
        <f>Table3[[#This Row],[VIC]]-Table3[[#This Row],[Rf]]/365</f>
        <v>-7.0027397260273965E-5</v>
      </c>
    </row>
    <row r="552" spans="1:12" x14ac:dyDescent="0.25">
      <c r="A552" s="1">
        <v>43893</v>
      </c>
      <c r="B552" s="8">
        <f>Table3[[#This Row],[Rm]]-Table3[[#This Row],[Rf]]/365</f>
        <v>6.9120992494353948E-3</v>
      </c>
      <c r="C552" s="8">
        <f>Table3[[#This Row],[SSI]]-Table3[[#This Row],[Rf]]/365</f>
        <v>9.4182188312815218E-3</v>
      </c>
      <c r="D552" s="8">
        <f>Table3[[#This Row],[HPG]]-Table3[[#This Row],[Rf]]/365</f>
        <v>-7.5452054794520546E-5</v>
      </c>
      <c r="E552" s="8">
        <f>Table3[[#This Row],[VHM]]-Table3[[#This Row],[Rf]]/365</f>
        <v>-7.5452054794520546E-5</v>
      </c>
      <c r="F552" s="8">
        <f>Table3[[#This Row],[VNM]]-Table3[[#This Row],[Rf]]/365</f>
        <v>7.5800503375500726E-3</v>
      </c>
      <c r="G552" s="8">
        <f>Table3[[#This Row],[FPT]]-Table3[[#This Row],[Rf]]/365</f>
        <v>3.5152122180959772E-3</v>
      </c>
      <c r="H552" s="8">
        <f>Table3[[#This Row],[TCB]]-Table3[[#This Row],[Rf]]/365</f>
        <v>-7.5452054794520546E-5</v>
      </c>
      <c r="I552" s="8">
        <f>Table3[[#This Row],[BVH]]-Table3[[#This Row],[Rf]]/365</f>
        <v>1.8206083594200003E-2</v>
      </c>
      <c r="J552" s="8">
        <f>Table3[[#This Row],[POW]]-Table3[[#This Row],[Rf]]/365</f>
        <v>-5.0854720948747328E-3</v>
      </c>
      <c r="K552" s="8">
        <f>Table3[[#This Row],[NVL]]-Table3[[#This Row],[Rf]]/365</f>
        <v>1.7902195869966345E-3</v>
      </c>
      <c r="L552" s="8">
        <f>Table3[[#This Row],[VIC]]-Table3[[#This Row],[Rf]]/365</f>
        <v>8.7331454862094125E-4</v>
      </c>
    </row>
    <row r="553" spans="1:12" x14ac:dyDescent="0.25">
      <c r="A553" s="1">
        <v>43892</v>
      </c>
      <c r="B553" s="8">
        <f>Table3[[#This Row],[Rm]]-Table3[[#This Row],[Rf]]/365</f>
        <v>2.4622588480379287E-3</v>
      </c>
      <c r="C553" s="8">
        <f>Table3[[#This Row],[SSI]]-Table3[[#This Row],[Rf]]/365</f>
        <v>-6.3661848884293184E-3</v>
      </c>
      <c r="D553" s="8">
        <f>Table3[[#This Row],[HPG]]-Table3[[#This Row],[Rf]]/365</f>
        <v>-2.3140131776528045E-3</v>
      </c>
      <c r="E553" s="8">
        <f>Table3[[#This Row],[VHM]]-Table3[[#This Row],[Rf]]/365</f>
        <v>1.1669043821983444E-3</v>
      </c>
      <c r="F553" s="8">
        <f>Table3[[#This Row],[VNM]]-Table3[[#This Row],[Rf]]/365</f>
        <v>-7.6876712328767126E-5</v>
      </c>
      <c r="G553" s="8">
        <f>Table3[[#This Row],[FPT]]-Table3[[#This Row],[Rf]]/365</f>
        <v>1.0812415483678346E-2</v>
      </c>
      <c r="H553" s="8">
        <f>Table3[[#This Row],[TCB]]-Table3[[#This Row],[Rf]]/365</f>
        <v>1.1159078343851008E-2</v>
      </c>
      <c r="I553" s="8">
        <f>Table3[[#This Row],[BVH]]-Table3[[#This Row],[Rf]]/365</f>
        <v>-3.7198639618734224E-3</v>
      </c>
      <c r="J553" s="8">
        <f>Table3[[#This Row],[POW]]-Table3[[#This Row],[Rf]]/365</f>
        <v>1.3121092830818464E-2</v>
      </c>
      <c r="K553" s="8">
        <f>Table3[[#This Row],[NVL]]-Table3[[#This Row],[Rf]]/365</f>
        <v>1.7922821661758941E-3</v>
      </c>
      <c r="L553" s="8">
        <f>Table3[[#This Row],[VIC]]-Table3[[#This Row],[Rf]]/365</f>
        <v>-7.6876712328767126E-5</v>
      </c>
    </row>
    <row r="554" spans="1:12" x14ac:dyDescent="0.25">
      <c r="A554" s="1">
        <v>43889</v>
      </c>
      <c r="B554" s="8">
        <f>Table3[[#This Row],[Rm]]-Table3[[#This Row],[Rf]]/365</f>
        <v>-1.8165152768299143E-2</v>
      </c>
      <c r="C554" s="8">
        <f>Table3[[#This Row],[SSI]]-Table3[[#This Row],[Rf]]/365</f>
        <v>-3.644188293897898E-2</v>
      </c>
      <c r="D554" s="8">
        <f>Table3[[#This Row],[HPG]]-Table3[[#This Row],[Rf]]/365</f>
        <v>-2.6222037425015672E-2</v>
      </c>
      <c r="E554" s="8">
        <f>Table3[[#This Row],[VHM]]-Table3[[#This Row],[Rf]]/365</f>
        <v>-5.028741624847244E-3</v>
      </c>
      <c r="F554" s="8">
        <f>Table3[[#This Row],[VNM]]-Table3[[#This Row],[Rf]]/365</f>
        <v>-2.7080108772735399E-2</v>
      </c>
      <c r="G554" s="8">
        <f>Table3[[#This Row],[FPT]]-Table3[[#This Row],[Rf]]/365</f>
        <v>-1.6149675146770733E-2</v>
      </c>
      <c r="H554" s="8">
        <f>Table3[[#This Row],[TCB]]-Table3[[#This Row],[Rf]]/365</f>
        <v>-2.2056268553364445E-2</v>
      </c>
      <c r="I554" s="8">
        <f>Table3[[#This Row],[BVH]]-Table3[[#This Row],[Rf]]/365</f>
        <v>-2.667399125619354E-2</v>
      </c>
      <c r="J554" s="8">
        <f>Table3[[#This Row],[POW]]-Table3[[#This Row],[Rf]]/365</f>
        <v>-2.4830721822867285E-2</v>
      </c>
      <c r="K554" s="8">
        <f>Table3[[#This Row],[NVL]]-Table3[[#This Row],[Rf]]/365</f>
        <v>-7.4993968536356762E-3</v>
      </c>
      <c r="L554" s="8">
        <f>Table3[[#This Row],[VIC]]-Table3[[#This Row],[Rf]]/365</f>
        <v>-1.9721859692818193E-3</v>
      </c>
    </row>
    <row r="555" spans="1:12" x14ac:dyDescent="0.25">
      <c r="A555" s="1">
        <v>43888</v>
      </c>
      <c r="B555" s="8">
        <f>Table3[[#This Row],[Rm]]-Table3[[#This Row],[Rf]]/365</f>
        <v>2.6774188687519046E-3</v>
      </c>
      <c r="C555" s="8">
        <f>Table3[[#This Row],[SSI]]-Table3[[#This Row],[Rf]]/365</f>
        <v>2.4765350633881029E-2</v>
      </c>
      <c r="D555" s="8">
        <f>Table3[[#This Row],[HPG]]-Table3[[#This Row],[Rf]]/365</f>
        <v>8.7118389281947844E-3</v>
      </c>
      <c r="E555" s="8">
        <f>Table3[[#This Row],[VHM]]-Table3[[#This Row],[Rf]]/365</f>
        <v>-1.3154638061534819E-3</v>
      </c>
      <c r="F555" s="8">
        <f>Table3[[#This Row],[VNM]]-Table3[[#This Row],[Rf]]/365</f>
        <v>2.2777772994129086E-2</v>
      </c>
      <c r="G555" s="8">
        <f>Table3[[#This Row],[FPT]]-Table3[[#This Row],[Rf]]/365</f>
        <v>1.8102448318804365E-2</v>
      </c>
      <c r="H555" s="8">
        <f>Table3[[#This Row],[TCB]]-Table3[[#This Row],[Rf]]/365</f>
        <v>1.781772185958138E-2</v>
      </c>
      <c r="I555" s="8">
        <f>Table3[[#This Row],[BVH]]-Table3[[#This Row],[Rf]]/365</f>
        <v>1.6136846353202443E-2</v>
      </c>
      <c r="J555" s="8">
        <f>Table3[[#This Row],[POW]]-Table3[[#This Row],[Rf]]/365</f>
        <v>-9.8832914316410638E-3</v>
      </c>
      <c r="K555" s="8">
        <f>Table3[[#This Row],[NVL]]-Table3[[#This Row],[Rf]]/365</f>
        <v>1.7793661964658435E-3</v>
      </c>
      <c r="L555" s="8">
        <f>Table3[[#This Row],[VIC]]-Table3[[#This Row],[Rf]]/365</f>
        <v>-2.9122310528154147E-3</v>
      </c>
    </row>
    <row r="556" spans="1:12" x14ac:dyDescent="0.25">
      <c r="A556" s="1">
        <v>43887</v>
      </c>
      <c r="B556" s="8">
        <f>Table3[[#This Row],[Rm]]-Table3[[#This Row],[Rf]]/365</f>
        <v>-1.5138872274470676E-2</v>
      </c>
      <c r="C556" s="8">
        <f>Table3[[#This Row],[SSI]]-Table3[[#This Row],[Rf]]/365</f>
        <v>-1.8371148680253909E-2</v>
      </c>
      <c r="D556" s="8">
        <f>Table3[[#This Row],[HPG]]-Table3[[#This Row],[Rf]]/365</f>
        <v>-1.5229980904939669E-2</v>
      </c>
      <c r="E556" s="8">
        <f>Table3[[#This Row],[VHM]]-Table3[[#This Row],[Rf]]/365</f>
        <v>-2.6552593310584648E-2</v>
      </c>
      <c r="F556" s="8">
        <f>Table3[[#This Row],[VNM]]-Table3[[#This Row],[Rf]]/365</f>
        <v>-2.7856243531202224E-2</v>
      </c>
      <c r="G556" s="8">
        <f>Table3[[#This Row],[FPT]]-Table3[[#This Row],[Rf]]/365</f>
        <v>1.8440052765093737E-2</v>
      </c>
      <c r="H556" s="8">
        <f>Table3[[#This Row],[TCB]]-Table3[[#This Row],[Rf]]/365</f>
        <v>6.6782910033320996E-3</v>
      </c>
      <c r="I556" s="8">
        <f>Table3[[#This Row],[BVH]]-Table3[[#This Row],[Rf]]/365</f>
        <v>-2.4683035173459739E-2</v>
      </c>
      <c r="J556" s="8">
        <f>Table3[[#This Row],[POW]]-Table3[[#This Row],[Rf]]/365</f>
        <v>2.5047162387278735E-2</v>
      </c>
      <c r="K556" s="8">
        <f>Table3[[#This Row],[NVL]]-Table3[[#This Row],[Rf]]/365</f>
        <v>1.7837316394989807E-3</v>
      </c>
      <c r="L556" s="8">
        <f>Table3[[#This Row],[VIC]]-Table3[[#This Row],[Rf]]/365</f>
        <v>-1.0358839585200367E-2</v>
      </c>
    </row>
    <row r="557" spans="1:12" x14ac:dyDescent="0.25">
      <c r="A557" s="1">
        <v>43886</v>
      </c>
      <c r="B557" s="8">
        <f>Table3[[#This Row],[Rm]]-Table3[[#This Row],[Rf]]/365</f>
        <v>6.9284242496111788E-3</v>
      </c>
      <c r="C557" s="8">
        <f>Table3[[#This Row],[SSI]]-Table3[[#This Row],[Rf]]/365</f>
        <v>9.1518651211800767E-3</v>
      </c>
      <c r="D557" s="8">
        <f>Table3[[#This Row],[HPG]]-Table3[[#This Row],[Rf]]/365</f>
        <v>1.7542241264860346E-2</v>
      </c>
      <c r="E557" s="8">
        <f>Table3[[#This Row],[VHM]]-Table3[[#This Row],[Rf]]/365</f>
        <v>-1.0793189823874751E-2</v>
      </c>
      <c r="F557" s="8">
        <f>Table3[[#This Row],[VNM]]-Table3[[#This Row],[Rf]]/365</f>
        <v>1.4958689875373202E-2</v>
      </c>
      <c r="G557" s="8">
        <f>Table3[[#This Row],[FPT]]-Table3[[#This Row],[Rf]]/365</f>
        <v>2.8492524461839436E-2</v>
      </c>
      <c r="H557" s="8">
        <f>Table3[[#This Row],[TCB]]-Table3[[#This Row],[Rf]]/365</f>
        <v>3.2479235425294677E-2</v>
      </c>
      <c r="I557" s="8">
        <f>Table3[[#This Row],[BVH]]-Table3[[#This Row],[Rf]]/365</f>
        <v>1.5992524461839592E-2</v>
      </c>
      <c r="J557" s="8">
        <f>Table3[[#This Row],[POW]]-Table3[[#This Row],[Rf]]/365</f>
        <v>-5.0789041095889026E-3</v>
      </c>
      <c r="K557" s="8">
        <f>Table3[[#This Row],[NVL]]-Table3[[#This Row],[Rf]]/365</f>
        <v>1.7867675322021141E-3</v>
      </c>
      <c r="L557" s="8">
        <f>Table3[[#This Row],[VIC]]-Table3[[#This Row],[Rf]]/365</f>
        <v>-2.874803457212543E-3</v>
      </c>
    </row>
    <row r="558" spans="1:12" x14ac:dyDescent="0.25">
      <c r="A558" s="1">
        <v>43885</v>
      </c>
      <c r="B558" s="8">
        <f>Table3[[#This Row],[Rm]]-Table3[[#This Row],[Rf]]/365</f>
        <v>-3.196429873639757E-2</v>
      </c>
      <c r="C558" s="8">
        <f>Table3[[#This Row],[SSI]]-Table3[[#This Row],[Rf]]/365</f>
        <v>-6.8848894610825551E-2</v>
      </c>
      <c r="D558" s="8">
        <f>Table3[[#This Row],[HPG]]-Table3[[#This Row],[Rf]]/365</f>
        <v>-3.6174404560393357E-2</v>
      </c>
      <c r="E558" s="8">
        <f>Table3[[#This Row],[VHM]]-Table3[[#This Row],[Rf]]/365</f>
        <v>-2.4471230203808952E-2</v>
      </c>
      <c r="F558" s="8">
        <f>Table3[[#This Row],[VNM]]-Table3[[#This Row],[Rf]]/365</f>
        <v>-1.9435825011047372E-2</v>
      </c>
      <c r="G558" s="8">
        <f>Table3[[#This Row],[FPT]]-Table3[[#This Row],[Rf]]/365</f>
        <v>-4.0300364729157573E-2</v>
      </c>
      <c r="H558" s="8">
        <f>Table3[[#This Row],[TCB]]-Table3[[#This Row],[Rf]]/365</f>
        <v>-6.9345055565439129E-2</v>
      </c>
      <c r="I558" s="8">
        <f>Table3[[#This Row],[BVH]]-Table3[[#This Row],[Rf]]/365</f>
        <v>-4.2816029036412614E-2</v>
      </c>
      <c r="J558" s="8">
        <f>Table3[[#This Row],[POW]]-Table3[[#This Row],[Rf]]/365</f>
        <v>-6.9848428161835008E-2</v>
      </c>
      <c r="K558" s="8">
        <f>Table3[[#This Row],[NVL]]-Table3[[#This Row],[Rf]]/365</f>
        <v>-7.4883937087773453E-3</v>
      </c>
      <c r="L558" s="8">
        <f>Table3[[#This Row],[VIC]]-Table3[[#This Row],[Rf]]/365</f>
        <v>-2.3738857092998559E-2</v>
      </c>
    </row>
    <row r="559" spans="1:12" x14ac:dyDescent="0.25">
      <c r="A559" s="1">
        <v>43882</v>
      </c>
      <c r="B559" s="8">
        <f>Table3[[#This Row],[Rm]]-Table3[[#This Row],[Rf]]/365</f>
        <v>-5.4512116718934351E-3</v>
      </c>
      <c r="C559" s="8">
        <f>Table3[[#This Row],[SSI]]-Table3[[#This Row],[Rf]]/365</f>
        <v>-8.6015491905353878E-3</v>
      </c>
      <c r="D559" s="8">
        <f>Table3[[#This Row],[HPG]]-Table3[[#This Row],[Rf]]/365</f>
        <v>-8.4998745493871253E-3</v>
      </c>
      <c r="E559" s="8">
        <f>Table3[[#This Row],[VHM]]-Table3[[#This Row],[Rf]]/365</f>
        <v>-9.2848058073364218E-3</v>
      </c>
      <c r="F559" s="8">
        <f>Table3[[#This Row],[VNM]]-Table3[[#This Row],[Rf]]/365</f>
        <v>1.9658020187455032E-2</v>
      </c>
      <c r="G559" s="8">
        <f>Table3[[#This Row],[FPT]]-Table3[[#This Row],[Rf]]/365</f>
        <v>-1.979208356655399E-2</v>
      </c>
      <c r="H559" s="8">
        <f>Table3[[#This Row],[TCB]]-Table3[[#This Row],[Rf]]/365</f>
        <v>-1.7100098513552899E-2</v>
      </c>
      <c r="I559" s="8">
        <f>Table3[[#This Row],[BVH]]-Table3[[#This Row],[Rf]]/365</f>
        <v>1.7312482430017876E-2</v>
      </c>
      <c r="J559" s="8">
        <f>Table3[[#This Row],[POW]]-Table3[[#This Row],[Rf]]/365</f>
        <v>-1.3840289807716446E-2</v>
      </c>
      <c r="K559" s="8">
        <f>Table3[[#This Row],[NVL]]-Table3[[#This Row],[Rf]]/365</f>
        <v>-9.2531338444136677E-3</v>
      </c>
      <c r="L559" s="8">
        <f>Table3[[#This Row],[VIC]]-Table3[[#This Row],[Rf]]/365</f>
        <v>-9.8791282689918332E-4</v>
      </c>
    </row>
    <row r="560" spans="1:12" x14ac:dyDescent="0.25">
      <c r="A560" s="1">
        <v>43881</v>
      </c>
      <c r="B560" s="8">
        <f>Table3[[#This Row],[Rm]]-Table3[[#This Row],[Rf]]/365</f>
        <v>1.0010939622545784E-2</v>
      </c>
      <c r="C560" s="8">
        <f>Table3[[#This Row],[SSI]]-Table3[[#This Row],[Rf]]/365</f>
        <v>-7.7780821917808218E-5</v>
      </c>
      <c r="D560" s="8">
        <f>Table3[[#This Row],[HPG]]-Table3[[#This Row],[Rf]]/365</f>
        <v>2.1427595522168368E-2</v>
      </c>
      <c r="E560" s="8">
        <f>Table3[[#This Row],[VHM]]-Table3[[#This Row],[Rf]]/365</f>
        <v>1.0387335457151956E-2</v>
      </c>
      <c r="F560" s="8">
        <f>Table3[[#This Row],[VNM]]-Table3[[#This Row],[Rf]]/365</f>
        <v>-7.7780821917808218E-5</v>
      </c>
      <c r="G560" s="8">
        <f>Table3[[#This Row],[FPT]]-Table3[[#This Row],[Rf]]/365</f>
        <v>1.7175513145276235E-3</v>
      </c>
      <c r="H560" s="8">
        <f>Table3[[#This Row],[TCB]]-Table3[[#This Row],[Rf]]/365</f>
        <v>-6.4202755365055462E-3</v>
      </c>
      <c r="I560" s="8">
        <f>Table3[[#This Row],[BVH]]-Table3[[#This Row],[Rf]]/365</f>
        <v>1.9425765277372928E-2</v>
      </c>
      <c r="J560" s="8">
        <f>Table3[[#This Row],[POW]]-Table3[[#This Row],[Rf]]/365</f>
        <v>4.2984420135019887E-2</v>
      </c>
      <c r="K560" s="8">
        <f>Table3[[#This Row],[NVL]]-Table3[[#This Row],[Rf]]/365</f>
        <v>7.3159345200413577E-3</v>
      </c>
      <c r="L560" s="8">
        <f>Table3[[#This Row],[VIC]]-Table3[[#This Row],[Rf]]/365</f>
        <v>4.7541266797129882E-2</v>
      </c>
    </row>
    <row r="561" spans="1:12" x14ac:dyDescent="0.25">
      <c r="A561" s="1">
        <v>43880</v>
      </c>
      <c r="B561" s="8">
        <f>Table3[[#This Row],[Rm]]-Table3[[#This Row],[Rf]]/365</f>
        <v>8.1638183028985253E-4</v>
      </c>
      <c r="C561" s="8">
        <f>Table3[[#This Row],[SSI]]-Table3[[#This Row],[Rf]]/365</f>
        <v>2.7709206572219917E-3</v>
      </c>
      <c r="D561" s="8">
        <f>Table3[[#This Row],[HPG]]-Table3[[#This Row],[Rf]]/365</f>
        <v>-2.2240049385621207E-3</v>
      </c>
      <c r="E561" s="8">
        <f>Table3[[#This Row],[VHM]]-Table3[[#This Row],[Rf]]/365</f>
        <v>-7.8082191780821925E-5</v>
      </c>
      <c r="F561" s="8">
        <f>Table3[[#This Row],[VNM]]-Table3[[#This Row],[Rf]]/365</f>
        <v>8.45272349542283E-3</v>
      </c>
      <c r="G561" s="8">
        <f>Table3[[#This Row],[FPT]]-Table3[[#This Row],[Rf]]/365</f>
        <v>-5.4352250489235181E-3</v>
      </c>
      <c r="H561" s="8">
        <f>Table3[[#This Row],[TCB]]-Table3[[#This Row],[Rf]]/365</f>
        <v>-2.1877868331310326E-3</v>
      </c>
      <c r="I561" s="8">
        <f>Table3[[#This Row],[BVH]]-Table3[[#This Row],[Rf]]/365</f>
        <v>5.2695113911068537E-3</v>
      </c>
      <c r="J561" s="8">
        <f>Table3[[#This Row],[POW]]-Table3[[#This Row],[Rf]]/365</f>
        <v>9.5837535570115501E-3</v>
      </c>
      <c r="K561" s="8">
        <f>Table3[[#This Row],[NVL]]-Table3[[#This Row],[Rf]]/365</f>
        <v>1.7737696600711394E-3</v>
      </c>
      <c r="L561" s="8">
        <f>Table3[[#This Row],[VIC]]-Table3[[#This Row],[Rf]]/365</f>
        <v>4.7066068034344651E-3</v>
      </c>
    </row>
    <row r="562" spans="1:12" x14ac:dyDescent="0.25">
      <c r="A562" s="1">
        <v>43879</v>
      </c>
      <c r="B562" s="8">
        <f>Table3[[#This Row],[Rm]]-Table3[[#This Row],[Rf]]/365</f>
        <v>-7.3949792337753631E-3</v>
      </c>
      <c r="C562" s="8">
        <f>Table3[[#This Row],[SSI]]-Table3[[#This Row],[Rf]]/365</f>
        <v>-5.7433936124800418E-3</v>
      </c>
      <c r="D562" s="8">
        <f>Table3[[#This Row],[HPG]]-Table3[[#This Row],[Rf]]/365</f>
        <v>-1.9025039653929314E-2</v>
      </c>
      <c r="E562" s="8">
        <f>Table3[[#This Row],[VHM]]-Table3[[#This Row],[Rf]]/365</f>
        <v>-8.1514889952758116E-3</v>
      </c>
      <c r="F562" s="8">
        <f>Table3[[#This Row],[VNM]]-Table3[[#This Row],[Rf]]/365</f>
        <v>-1.8682322395667379E-2</v>
      </c>
      <c r="G562" s="8">
        <f>Table3[[#This Row],[FPT]]-Table3[[#This Row],[Rf]]/365</f>
        <v>3.3132660870444065E-2</v>
      </c>
      <c r="H562" s="8">
        <f>Table3[[#This Row],[TCB]]-Table3[[#This Row],[Rf]]/365</f>
        <v>-4.2793519051456197E-3</v>
      </c>
      <c r="I562" s="8">
        <f>Table3[[#This Row],[BVH]]-Table3[[#This Row],[Rf]]/365</f>
        <v>-5.3968201690469007E-3</v>
      </c>
      <c r="J562" s="8">
        <f>Table3[[#This Row],[POW]]-Table3[[#This Row],[Rf]]/365</f>
        <v>-7.7671232876712335E-5</v>
      </c>
      <c r="K562" s="8">
        <f>Table3[[#This Row],[NVL]]-Table3[[#This Row],[Rf]]/365</f>
        <v>-5.6025331113297161E-3</v>
      </c>
      <c r="L562" s="8">
        <f>Table3[[#This Row],[VIC]]-Table3[[#This Row],[Rf]]/365</f>
        <v>-3.2485078640284111E-2</v>
      </c>
    </row>
    <row r="563" spans="1:12" x14ac:dyDescent="0.25">
      <c r="A563" s="1">
        <v>43878</v>
      </c>
      <c r="B563" s="8">
        <f>Table3[[#This Row],[Rm]]-Table3[[#This Row],[Rf]]/365</f>
        <v>-2.9361616027741336E-3</v>
      </c>
      <c r="C563" s="8">
        <f>Table3[[#This Row],[SSI]]-Table3[[#This Row],[Rf]]/365</f>
        <v>-8.5043087578885249E-3</v>
      </c>
      <c r="D563" s="8">
        <f>Table3[[#This Row],[HPG]]-Table3[[#This Row],[Rf]]/365</f>
        <v>2.0323621755970935E-3</v>
      </c>
      <c r="E563" s="8">
        <f>Table3[[#This Row],[VHM]]-Table3[[#This Row],[Rf]]/365</f>
        <v>-1.0351315068493039E-2</v>
      </c>
      <c r="F563" s="8">
        <f>Table3[[#This Row],[VNM]]-Table3[[#This Row],[Rf]]/365</f>
        <v>8.3654342697060992E-3</v>
      </c>
      <c r="G563" s="8">
        <f>Table3[[#This Row],[FPT]]-Table3[[#This Row],[Rf]]/365</f>
        <v>-5.5819296217167469E-3</v>
      </c>
      <c r="H563" s="8">
        <f>Table3[[#This Row],[TCB]]-Table3[[#This Row],[Rf]]/365</f>
        <v>2.1381885002057736E-2</v>
      </c>
      <c r="I563" s="8">
        <f>Table3[[#This Row],[BVH]]-Table3[[#This Row],[Rf]]/365</f>
        <v>-1.060365825522719E-2</v>
      </c>
      <c r="J563" s="8">
        <f>Table3[[#This Row],[POW]]-Table3[[#This Row],[Rf]]/365</f>
        <v>-4.885034773445783E-3</v>
      </c>
      <c r="K563" s="8">
        <f>Table3[[#This Row],[NVL]]-Table3[[#This Row],[Rf]]/365</f>
        <v>1.7676759844309445E-3</v>
      </c>
      <c r="L563" s="8">
        <f>Table3[[#This Row],[VIC]]-Table3[[#This Row],[Rf]]/365</f>
        <v>-1.8259160647571663E-2</v>
      </c>
    </row>
    <row r="564" spans="1:12" x14ac:dyDescent="0.25">
      <c r="A564" s="1">
        <v>43875</v>
      </c>
      <c r="B564" s="8">
        <f>Table3[[#This Row],[Rm]]-Table3[[#This Row],[Rf]]/365</f>
        <v>-9.2350889569975012E-4</v>
      </c>
      <c r="C564" s="8">
        <f>Table3[[#This Row],[SSI]]-Table3[[#This Row],[Rf]]/365</f>
        <v>1.1282129514321535E-2</v>
      </c>
      <c r="D564" s="8">
        <f>Table3[[#This Row],[HPG]]-Table3[[#This Row],[Rf]]/365</f>
        <v>-8.1506849315068498E-5</v>
      </c>
      <c r="E564" s="8">
        <f>Table3[[#This Row],[VHM]]-Table3[[#This Row],[Rf]]/365</f>
        <v>1.8523144313475536E-2</v>
      </c>
      <c r="F564" s="8">
        <f>Table3[[#This Row],[VNM]]-Table3[[#This Row],[Rf]]/365</f>
        <v>-2.887867934441193E-3</v>
      </c>
      <c r="G564" s="8">
        <f>Table3[[#This Row],[FPT]]-Table3[[#This Row],[Rf]]/365</f>
        <v>3.6017344029869703E-3</v>
      </c>
      <c r="H564" s="8">
        <f>Table3[[#This Row],[TCB]]-Table3[[#This Row],[Rf]]/365</f>
        <v>3.089194447811856E-2</v>
      </c>
      <c r="I564" s="8">
        <f>Table3[[#This Row],[BVH]]-Table3[[#This Row],[Rf]]/365</f>
        <v>-8.7771590232279852E-3</v>
      </c>
      <c r="J564" s="8">
        <f>Table3[[#This Row],[POW]]-Table3[[#This Row],[Rf]]/365</f>
        <v>-1.4299516327988022E-2</v>
      </c>
      <c r="K564" s="8">
        <f>Table3[[#This Row],[NVL]]-Table3[[#This Row],[Rf]]/365</f>
        <v>-5.5860940052782169E-3</v>
      </c>
      <c r="L564" s="8">
        <f>Table3[[#This Row],[VIC]]-Table3[[#This Row],[Rf]]/365</f>
        <v>-2.1433820016574835E-2</v>
      </c>
    </row>
    <row r="565" spans="1:12" x14ac:dyDescent="0.25">
      <c r="A565" s="1">
        <v>43874</v>
      </c>
      <c r="B565" s="8">
        <f>Table3[[#This Row],[Rm]]-Table3[[#This Row],[Rf]]/365</f>
        <v>5.1256113310269003E-4</v>
      </c>
      <c r="C565" s="8">
        <f>Table3[[#This Row],[SSI]]-Table3[[#This Row],[Rf]]/365</f>
        <v>-1.1320612590426585E-2</v>
      </c>
      <c r="D565" s="8">
        <f>Table3[[#This Row],[HPG]]-Table3[[#This Row],[Rf]]/365</f>
        <v>-4.2863382065158407E-3</v>
      </c>
      <c r="E565" s="8">
        <f>Table3[[#This Row],[VHM]]-Table3[[#This Row],[Rf]]/365</f>
        <v>-5.8650043550556507E-3</v>
      </c>
      <c r="F565" s="8">
        <f>Table3[[#This Row],[VNM]]-Table3[[#This Row],[Rf]]/365</f>
        <v>-2.8831649969331555E-3</v>
      </c>
      <c r="G565" s="8">
        <f>Table3[[#This Row],[FPT]]-Table3[[#This Row],[Rf]]/365</f>
        <v>3.6122001367331052E-3</v>
      </c>
      <c r="H565" s="8">
        <f>Table3[[#This Row],[TCB]]-Table3[[#This Row],[Rf]]/365</f>
        <v>-2.2921630530103724E-3</v>
      </c>
      <c r="I565" s="8">
        <f>Table3[[#This Row],[BVH]]-Table3[[#This Row],[Rf]]/365</f>
        <v>-8.4657534246575337E-5</v>
      </c>
      <c r="J565" s="8">
        <f>Table3[[#This Row],[POW]]-Table3[[#This Row],[Rf]]/365</f>
        <v>-8.4657534246575337E-5</v>
      </c>
      <c r="K565" s="8">
        <f>Table3[[#This Row],[NVL]]-Table3[[#This Row],[Rf]]/365</f>
        <v>1.7535777598710603E-3</v>
      </c>
      <c r="L565" s="8">
        <f>Table3[[#This Row],[VIC]]-Table3[[#This Row],[Rf]]/365</f>
        <v>3.4867710371820661E-3</v>
      </c>
    </row>
    <row r="566" spans="1:12" x14ac:dyDescent="0.25">
      <c r="A566" s="1">
        <v>43873</v>
      </c>
      <c r="B566" s="8">
        <f>Table3[[#This Row],[Rm]]-Table3[[#This Row],[Rf]]/365</f>
        <v>3.1374564375588622E-3</v>
      </c>
      <c r="C566" s="8">
        <f>Table3[[#This Row],[SSI]]-Table3[[#This Row],[Rf]]/365</f>
        <v>1.9974375083408699E-2</v>
      </c>
      <c r="D566" s="8">
        <f>Table3[[#This Row],[HPG]]-Table3[[#This Row],[Rf]]/365</f>
        <v>8.3916447643373384E-3</v>
      </c>
      <c r="E566" s="8">
        <f>Table3[[#This Row],[VHM]]-Table3[[#This Row],[Rf]]/365</f>
        <v>3.3973469154242064E-3</v>
      </c>
      <c r="F566" s="8">
        <f>Table3[[#This Row],[VNM]]-Table3[[#This Row],[Rf]]/365</f>
        <v>-8.2931506849315078E-5</v>
      </c>
      <c r="G566" s="8">
        <f>Table3[[#This Row],[FPT]]-Table3[[#This Row],[Rf]]/365</f>
        <v>9.2454267021059421E-3</v>
      </c>
      <c r="H566" s="8">
        <f>Table3[[#This Row],[TCB]]-Table3[[#This Row],[Rf]]/365</f>
        <v>2.2490431924301928E-2</v>
      </c>
      <c r="I566" s="8">
        <f>Table3[[#This Row],[BVH]]-Table3[[#This Row],[Rf]]/365</f>
        <v>-5.2732429255344122E-3</v>
      </c>
      <c r="J566" s="8">
        <f>Table3[[#This Row],[POW]]-Table3[[#This Row],[Rf]]/365</f>
        <v>6.9896784517491442E-2</v>
      </c>
      <c r="K566" s="8">
        <f>Table3[[#This Row],[NVL]]-Table3[[#This Row],[Rf]]/365</f>
        <v>3.6071053935195444E-3</v>
      </c>
      <c r="L566" s="8">
        <f>Table3[[#This Row],[VIC]]-Table3[[#This Row],[Rf]]/365</f>
        <v>-1.242861051919502E-2</v>
      </c>
    </row>
    <row r="567" spans="1:12" x14ac:dyDescent="0.25">
      <c r="A567" s="1">
        <v>43872</v>
      </c>
      <c r="B567" s="8">
        <f>Table3[[#This Row],[Rm]]-Table3[[#This Row],[Rf]]/365</f>
        <v>4.1490718933392201E-3</v>
      </c>
      <c r="C567" s="8">
        <f>Table3[[#This Row],[SSI]]-Table3[[#This Row],[Rf]]/365</f>
        <v>-5.7821700815672708E-3</v>
      </c>
      <c r="D567" s="8">
        <f>Table3[[#This Row],[HPG]]-Table3[[#This Row],[Rf]]/365</f>
        <v>-3.088498573879794E-2</v>
      </c>
      <c r="E567" s="8">
        <f>Table3[[#This Row],[VHM]]-Table3[[#This Row],[Rf]]/365</f>
        <v>-8.4164383561643834E-5</v>
      </c>
      <c r="F567" s="8">
        <f>Table3[[#This Row],[VNM]]-Table3[[#This Row],[Rf]]/365</f>
        <v>-1.6597925851451291E-2</v>
      </c>
      <c r="G567" s="8">
        <f>Table3[[#This Row],[FPT]]-Table3[[#This Row],[Rf]]/365</f>
        <v>1.892724246054469E-2</v>
      </c>
      <c r="H567" s="8">
        <f>Table3[[#This Row],[TCB]]-Table3[[#This Row],[Rf]]/365</f>
        <v>1.3645812733143161E-2</v>
      </c>
      <c r="I567" s="8">
        <f>Table3[[#This Row],[BVH]]-Table3[[#This Row],[Rf]]/365</f>
        <v>5.1332269207861585E-3</v>
      </c>
      <c r="J567" s="8">
        <f>Table3[[#This Row],[POW]]-Table3[[#This Row],[Rf]]/365</f>
        <v>1.8510876938752481E-2</v>
      </c>
      <c r="K567" s="8">
        <f>Table3[[#This Row],[NVL]]-Table3[[#This Row],[Rf]]/365</f>
        <v>1.7642644519281778E-3</v>
      </c>
      <c r="L567" s="8">
        <f>Table3[[#This Row],[VIC]]-Table3[[#This Row],[Rf]]/365</f>
        <v>-2.7226868110022924E-3</v>
      </c>
    </row>
    <row r="568" spans="1:12" x14ac:dyDescent="0.25">
      <c r="A568" s="1">
        <v>43871</v>
      </c>
      <c r="B568" s="8">
        <f>Table3[[#This Row],[Rm]]-Table3[[#This Row],[Rf]]/365</f>
        <v>-1.0735322844276807E-2</v>
      </c>
      <c r="C568" s="8">
        <f>Table3[[#This Row],[SSI]]-Table3[[#This Row],[Rf]]/365</f>
        <v>-8.5588228465289899E-3</v>
      </c>
      <c r="D568" s="8">
        <f>Table3[[#This Row],[HPG]]-Table3[[#This Row],[Rf]]/365</f>
        <v>-8.424657534246576E-5</v>
      </c>
      <c r="E568" s="8">
        <f>Table3[[#This Row],[VHM]]-Table3[[#This Row],[Rf]]/365</f>
        <v>-9.27964887419294E-3</v>
      </c>
      <c r="F568" s="8">
        <f>Table3[[#This Row],[VNM]]-Table3[[#This Row],[Rf]]/365</f>
        <v>-1.0973538771349945E-2</v>
      </c>
      <c r="G568" s="8">
        <f>Table3[[#This Row],[FPT]]-Table3[[#This Row],[Rf]]/365</f>
        <v>-1.3217454830501798E-2</v>
      </c>
      <c r="H568" s="8">
        <f>Table3[[#This Row],[TCB]]-Table3[[#This Row],[Rf]]/365</f>
        <v>-1.3628264634033211E-2</v>
      </c>
      <c r="I568" s="8">
        <f>Table3[[#This Row],[BVH]]-Table3[[#This Row],[Rf]]/365</f>
        <v>-3.8545785036880914E-2</v>
      </c>
      <c r="J568" s="8">
        <f>Table3[[#This Row],[POW]]-Table3[[#This Row],[Rf]]/365</f>
        <v>-2.329312649461605E-2</v>
      </c>
      <c r="K568" s="8">
        <f>Table3[[#This Row],[NVL]]-Table3[[#This Row],[Rf]]/365</f>
        <v>-8.424657534246576E-5</v>
      </c>
      <c r="L568" s="8">
        <f>Table3[[#This Row],[VIC]]-Table3[[#This Row],[Rf]]/365</f>
        <v>-6.203127694223526E-3</v>
      </c>
    </row>
    <row r="569" spans="1:12" x14ac:dyDescent="0.25">
      <c r="A569" s="1">
        <v>43868</v>
      </c>
      <c r="B569" s="8">
        <f>Table3[[#This Row],[Rm]]-Table3[[#This Row],[Rf]]/365</f>
        <v>2.2712691078624111E-3</v>
      </c>
      <c r="C569" s="8">
        <f>Table3[[#This Row],[SSI]]-Table3[[#This Row],[Rf]]/365</f>
        <v>-8.3452054794520538E-5</v>
      </c>
      <c r="D569" s="8">
        <f>Table3[[#This Row],[HPG]]-Table3[[#This Row],[Rf]]/365</f>
        <v>-3.3813610784953145E-2</v>
      </c>
      <c r="E569" s="8">
        <f>Table3[[#This Row],[VHM]]-Table3[[#This Row],[Rf]]/365</f>
        <v>2.220695410643242E-3</v>
      </c>
      <c r="F569" s="8">
        <f>Table3[[#This Row],[VNM]]-Table3[[#This Row],[Rf]]/365</f>
        <v>2.5032827014972864E-2</v>
      </c>
      <c r="G569" s="8">
        <f>Table3[[#This Row],[FPT]]-Table3[[#This Row],[Rf]]/365</f>
        <v>-5.6804669801676757E-3</v>
      </c>
      <c r="H569" s="8">
        <f>Table3[[#This Row],[TCB]]-Table3[[#This Row],[Rf]]/365</f>
        <v>-9.0319979160920598E-3</v>
      </c>
      <c r="I569" s="8">
        <f>Table3[[#This Row],[BVH]]-Table3[[#This Row],[Rf]]/365</f>
        <v>2.3889150684931439E-2</v>
      </c>
      <c r="J569" s="8">
        <f>Table3[[#This Row],[POW]]-Table3[[#This Row],[Rf]]/365</f>
        <v>-1.4013800313500982E-2</v>
      </c>
      <c r="K569" s="8">
        <f>Table3[[#This Row],[NVL]]-Table3[[#This Row],[Rf]]/365</f>
        <v>2.0671264926337671E-2</v>
      </c>
      <c r="L569" s="8">
        <f>Table3[[#This Row],[VIC]]-Table3[[#This Row],[Rf]]/365</f>
        <v>-8.3452054794520538E-5</v>
      </c>
    </row>
    <row r="570" spans="1:12" x14ac:dyDescent="0.25">
      <c r="A570" s="1">
        <v>43867</v>
      </c>
      <c r="B570" s="8">
        <f>Table3[[#This Row],[Rm]]-Table3[[#This Row],[Rf]]/365</f>
        <v>1.3558086673709962E-2</v>
      </c>
      <c r="C570" s="8">
        <f>Table3[[#This Row],[SSI]]-Table3[[#This Row],[Rf]]/365</f>
        <v>4.4165239665413823E-2</v>
      </c>
      <c r="D570" s="8">
        <f>Table3[[#This Row],[HPG]]-Table3[[#This Row],[Rf]]/365</f>
        <v>3.0592298680561427E-2</v>
      </c>
      <c r="E570" s="8">
        <f>Table3[[#This Row],[VHM]]-Table3[[#This Row],[Rf]]/365</f>
        <v>9.2197776361898787E-3</v>
      </c>
      <c r="F570" s="8">
        <f>Table3[[#This Row],[VNM]]-Table3[[#This Row],[Rf]]/365</f>
        <v>8.3602287902540453E-3</v>
      </c>
      <c r="G570" s="8">
        <f>Table3[[#This Row],[FPT]]-Table3[[#This Row],[Rf]]/365</f>
        <v>3.0686682824025202E-2</v>
      </c>
      <c r="H570" s="8">
        <f>Table3[[#This Row],[TCB]]-Table3[[#This Row],[Rf]]/365</f>
        <v>2.7503658951346245E-2</v>
      </c>
      <c r="I570" s="8">
        <f>Table3[[#This Row],[BVH]]-Table3[[#This Row],[Rf]]/365</f>
        <v>2.8086466139301654E-2</v>
      </c>
      <c r="J570" s="8">
        <f>Table3[[#This Row],[POW]]-Table3[[#This Row],[Rf]]/365</f>
        <v>5.0074191866706752E-2</v>
      </c>
      <c r="K570" s="8">
        <f>Table3[[#This Row],[NVL]]-Table3[[#This Row],[Rf]]/365</f>
        <v>-1.8601066463724003E-2</v>
      </c>
      <c r="L570" s="8">
        <f>Table3[[#This Row],[VIC]]-Table3[[#This Row],[Rf]]/365</f>
        <v>-9.5591039062037949E-4</v>
      </c>
    </row>
    <row r="571" spans="1:12" x14ac:dyDescent="0.25">
      <c r="A571" s="1">
        <v>43866</v>
      </c>
      <c r="B571" s="8">
        <f>Table3[[#This Row],[Rm]]-Table3[[#This Row],[Rf]]/365</f>
        <v>-3.5067587306301428E-3</v>
      </c>
      <c r="C571" s="8">
        <f>Table3[[#This Row],[SSI]]-Table3[[#This Row],[Rf]]/365</f>
        <v>-3.0252312651083547E-3</v>
      </c>
      <c r="D571" s="8">
        <f>Table3[[#This Row],[HPG]]-Table3[[#This Row],[Rf]]/365</f>
        <v>-6.1816157701303351E-3</v>
      </c>
      <c r="E571" s="8">
        <f>Table3[[#This Row],[VHM]]-Table3[[#This Row],[Rf]]/365</f>
        <v>3.4165286360512874E-3</v>
      </c>
      <c r="F571" s="8">
        <f>Table3[[#This Row],[VNM]]-Table3[[#This Row],[Rf]]/365</f>
        <v>1.5154040443574879E-2</v>
      </c>
      <c r="G571" s="8">
        <f>Table3[[#This Row],[FPT]]-Table3[[#This Row],[Rf]]/365</f>
        <v>3.7769490664835239E-3</v>
      </c>
      <c r="H571" s="8">
        <f>Table3[[#This Row],[TCB]]-Table3[[#This Row],[Rf]]/365</f>
        <v>-8.4054794520547937E-5</v>
      </c>
      <c r="I571" s="8">
        <f>Table3[[#This Row],[BVH]]-Table3[[#This Row],[Rf]]/365</f>
        <v>1.9664598706377073E-2</v>
      </c>
      <c r="J571" s="8">
        <f>Table3[[#This Row],[POW]]-Table3[[#This Row],[Rf]]/365</f>
        <v>7.2843662581110278E-3</v>
      </c>
      <c r="K571" s="8">
        <f>Table3[[#This Row],[NVL]]-Table3[[#This Row],[Rf]]/365</f>
        <v>-1.8265872976338849E-2</v>
      </c>
      <c r="L571" s="8">
        <f>Table3[[#This Row],[VIC]]-Table3[[#This Row],[Rf]]/365</f>
        <v>-2.6972952126390302E-3</v>
      </c>
    </row>
    <row r="572" spans="1:12" x14ac:dyDescent="0.25">
      <c r="A572" s="1">
        <v>43865</v>
      </c>
      <c r="B572" s="8">
        <f>Table3[[#This Row],[Rm]]-Table3[[#This Row],[Rf]]/365</f>
        <v>9.3785385116976205E-4</v>
      </c>
      <c r="C572" s="8">
        <f>Table3[[#This Row],[SSI]]-Table3[[#This Row],[Rf]]/365</f>
        <v>-3.0182499497852398E-3</v>
      </c>
      <c r="D572" s="8">
        <f>Table3[[#This Row],[HPG]]-Table3[[#This Row],[Rf]]/365</f>
        <v>1.9509612476633497E-3</v>
      </c>
      <c r="E572" s="8">
        <f>Table3[[#This Row],[VHM]]-Table3[[#This Row],[Rf]]/365</f>
        <v>5.7828459708019163E-3</v>
      </c>
      <c r="F572" s="8">
        <f>Table3[[#This Row],[VNM]]-Table3[[#This Row],[Rf]]/365</f>
        <v>-3.0556612757560778E-2</v>
      </c>
      <c r="G572" s="8">
        <f>Table3[[#This Row],[FPT]]-Table3[[#This Row],[Rf]]/365</f>
        <v>5.7395440883094388E-3</v>
      </c>
      <c r="H572" s="8">
        <f>Table3[[#This Row],[TCB]]-Table3[[#This Row],[Rf]]/365</f>
        <v>1.3900315355877E-2</v>
      </c>
      <c r="I572" s="8">
        <f>Table3[[#This Row],[BVH]]-Table3[[#This Row],[Rf]]/365</f>
        <v>1.712862520942232E-3</v>
      </c>
      <c r="J572" s="8">
        <f>Table3[[#This Row],[POW]]-Table3[[#This Row],[Rf]]/365</f>
        <v>-4.9134747679186012E-2</v>
      </c>
      <c r="K572" s="8">
        <f>Table3[[#This Row],[NVL]]-Table3[[#This Row],[Rf]]/365</f>
        <v>-1.7942841487279617E-2</v>
      </c>
      <c r="L572" s="8">
        <f>Table3[[#This Row],[VIC]]-Table3[[#This Row],[Rf]]/365</f>
        <v>-8.569863013698631E-5</v>
      </c>
    </row>
    <row r="573" spans="1:12" x14ac:dyDescent="0.25">
      <c r="A573" s="1">
        <v>43864</v>
      </c>
      <c r="B573" s="8">
        <f>Table3[[#This Row],[Rm]]-Table3[[#This Row],[Rf]]/365</f>
        <v>-9.1450099457010131E-3</v>
      </c>
      <c r="C573" s="8">
        <f>Table3[[#This Row],[SSI]]-Table3[[#This Row],[Rf]]/365</f>
        <v>-3.6814341923999794E-2</v>
      </c>
      <c r="D573" s="8">
        <f>Table3[[#This Row],[HPG]]-Table3[[#This Row],[Rf]]/365</f>
        <v>1.8581021087932668E-2</v>
      </c>
      <c r="E573" s="8">
        <f>Table3[[#This Row],[VHM]]-Table3[[#This Row],[Rf]]/365</f>
        <v>-2.6376892367906E-2</v>
      </c>
      <c r="F573" s="8">
        <f>Table3[[#This Row],[VNM]]-Table3[[#This Row],[Rf]]/365</f>
        <v>-1.9344960545420772E-3</v>
      </c>
      <c r="G573" s="8">
        <f>Table3[[#This Row],[FPT]]-Table3[[#This Row],[Rf]]/365</f>
        <v>-9.7065626975764291E-3</v>
      </c>
      <c r="H573" s="8">
        <f>Table3[[#This Row],[TCB]]-Table3[[#This Row],[Rf]]/365</f>
        <v>-7.0356225266362251E-3</v>
      </c>
      <c r="I573" s="8">
        <f>Table3[[#This Row],[BVH]]-Table3[[#This Row],[Rf]]/365</f>
        <v>-5.4512946789674818E-2</v>
      </c>
      <c r="J573" s="8">
        <f>Table3[[#This Row],[POW]]-Table3[[#This Row],[Rf]]/365</f>
        <v>-4.866260665362028E-2</v>
      </c>
      <c r="K573" s="8">
        <f>Table3[[#This Row],[NVL]]-Table3[[#This Row],[Rf]]/365</f>
        <v>1.6242760211819005E-2</v>
      </c>
      <c r="L573" s="8">
        <f>Table3[[#This Row],[VIC]]-Table3[[#This Row],[Rf]]/365</f>
        <v>-9.117808219178082E-5</v>
      </c>
    </row>
    <row r="574" spans="1:12" x14ac:dyDescent="0.25">
      <c r="A574" s="1">
        <v>43861</v>
      </c>
      <c r="B574" s="8">
        <f>Table3[[#This Row],[Rm]]-Table3[[#This Row],[Rf]]/365</f>
        <v>-2.4013627938821443E-2</v>
      </c>
      <c r="C574" s="8">
        <f>Table3[[#This Row],[SSI]]-Table3[[#This Row],[Rf]]/365</f>
        <v>-4.3329736393928175E-2</v>
      </c>
      <c r="D574" s="8">
        <f>Table3[[#This Row],[HPG]]-Table3[[#This Row],[Rf]]/365</f>
        <v>-4.7517323190210396E-2</v>
      </c>
      <c r="E574" s="8">
        <f>Table3[[#This Row],[VHM]]-Table3[[#This Row],[Rf]]/365</f>
        <v>1.0576716090404564E-3</v>
      </c>
      <c r="F574" s="8">
        <f>Table3[[#This Row],[VNM]]-Table3[[#This Row],[Rf]]/365</f>
        <v>-6.9554760732159909E-2</v>
      </c>
      <c r="G574" s="8">
        <f>Table3[[#This Row],[FPT]]-Table3[[#This Row],[Rf]]/365</f>
        <v>-4.9446639402969936E-2</v>
      </c>
      <c r="H574" s="8">
        <f>Table3[[#This Row],[TCB]]-Table3[[#This Row],[Rf]]/365</f>
        <v>-5.6855052102649996E-2</v>
      </c>
      <c r="I574" s="8">
        <f>Table3[[#This Row],[BVH]]-Table3[[#This Row],[Rf]]/365</f>
        <v>-6.8232293467642147E-2</v>
      </c>
      <c r="J574" s="8">
        <f>Table3[[#This Row],[POW]]-Table3[[#This Row],[Rf]]/365</f>
        <v>-5.4140547204739035E-2</v>
      </c>
      <c r="K574" s="8">
        <f>Table3[[#This Row],[NVL]]-Table3[[#This Row],[Rf]]/365</f>
        <v>-8.6493150684931506E-5</v>
      </c>
      <c r="L574" s="8">
        <f>Table3[[#This Row],[VIC]]-Table3[[#This Row],[Rf]]/365</f>
        <v>-9.5681516983206851E-4</v>
      </c>
    </row>
    <row r="575" spans="1:12" x14ac:dyDescent="0.25">
      <c r="A575" s="1">
        <v>43860</v>
      </c>
      <c r="B575" s="8">
        <f>Table3[[#This Row],[Rm]]-Table3[[#This Row],[Rf]]/365</f>
        <v>-3.2240737272747615E-2</v>
      </c>
      <c r="C575" s="8">
        <f>Table3[[#This Row],[SSI]]-Table3[[#This Row],[Rf]]/365</f>
        <v>-4.1536914188373908E-2</v>
      </c>
      <c r="D575" s="8">
        <f>Table3[[#This Row],[HPG]]-Table3[[#This Row],[Rf]]/365</f>
        <v>-3.8108950674514454E-2</v>
      </c>
      <c r="E575" s="8">
        <f>Table3[[#This Row],[VHM]]-Table3[[#This Row],[Rf]]/365</f>
        <v>-2.2457501639545189E-2</v>
      </c>
      <c r="F575" s="8">
        <f>Table3[[#This Row],[VNM]]-Table3[[#This Row],[Rf]]/365</f>
        <v>-3.8833045477645219E-2</v>
      </c>
      <c r="G575" s="8">
        <f>Table3[[#This Row],[FPT]]-Table3[[#This Row],[Rf]]/365</f>
        <v>-3.1944544065947503E-2</v>
      </c>
      <c r="H575" s="8">
        <f>Table3[[#This Row],[TCB]]-Table3[[#This Row],[Rf]]/365</f>
        <v>-5.3805145250764179E-2</v>
      </c>
      <c r="I575" s="8">
        <f>Table3[[#This Row],[BVH]]-Table3[[#This Row],[Rf]]/365</f>
        <v>-5.8295092210182031E-2</v>
      </c>
      <c r="J575" s="8">
        <f>Table3[[#This Row],[POW]]-Table3[[#This Row],[Rf]]/365</f>
        <v>-8.6136986301369871E-5</v>
      </c>
      <c r="K575" s="8">
        <f>Table3[[#This Row],[NVL]]-Table3[[#This Row],[Rf]]/365</f>
        <v>-1.6157565557729844E-2</v>
      </c>
      <c r="L575" s="8">
        <f>Table3[[#This Row],[VIC]]-Table3[[#This Row],[Rf]]/365</f>
        <v>-8.6136986301369871E-5</v>
      </c>
    </row>
    <row r="576" spans="1:12" x14ac:dyDescent="0.25">
      <c r="A576" s="1">
        <v>43852</v>
      </c>
      <c r="B576" s="8">
        <f>Table3[[#This Row],[Rm]]-Table3[[#This Row],[Rf]]/365</f>
        <v>5.0751024943959085E-3</v>
      </c>
      <c r="C576" s="8">
        <f>Table3[[#This Row],[SSI]]-Table3[[#This Row],[Rf]]/365</f>
        <v>2.5121697206905839E-3</v>
      </c>
      <c r="D576" s="8">
        <f>Table3[[#This Row],[HPG]]-Table3[[#This Row],[Rf]]/365</f>
        <v>1.7322890914390276E-2</v>
      </c>
      <c r="E576" s="8">
        <f>Table3[[#This Row],[VHM]]-Table3[[#This Row],[Rf]]/365</f>
        <v>2.1629052837573368E-2</v>
      </c>
      <c r="F576" s="8">
        <f>Table3[[#This Row],[VNM]]-Table3[[#This Row],[Rf]]/365</f>
        <v>2.3941059662628893E-3</v>
      </c>
      <c r="G576" s="8">
        <f>Table3[[#This Row],[FPT]]-Table3[[#This Row],[Rf]]/365</f>
        <v>1.7932785141305755E-2</v>
      </c>
      <c r="H576" s="8">
        <f>Table3[[#This Row],[TCB]]-Table3[[#This Row],[Rf]]/365</f>
        <v>6.1517733602939086E-3</v>
      </c>
      <c r="I576" s="8">
        <f>Table3[[#This Row],[BVH]]-Table3[[#This Row],[Rf]]/365</f>
        <v>1.6606724634668626E-2</v>
      </c>
      <c r="J576" s="8">
        <f>Table3[[#This Row],[POW]]-Table3[[#This Row],[Rf]]/365</f>
        <v>1.8263390976498699E-2</v>
      </c>
      <c r="K576" s="8">
        <f>Table3[[#This Row],[NVL]]-Table3[[#This Row],[Rf]]/365</f>
        <v>-8.5232876712328779E-5</v>
      </c>
      <c r="L576" s="8">
        <f>Table3[[#This Row],[VIC]]-Table3[[#This Row],[Rf]]/365</f>
        <v>-8.5232876712328779E-5</v>
      </c>
    </row>
    <row r="577" spans="1:12" x14ac:dyDescent="0.25">
      <c r="A577" s="1">
        <v>43851</v>
      </c>
      <c r="B577" s="8">
        <f>Table3[[#This Row],[Rm]]-Table3[[#This Row],[Rf]]/365</f>
        <v>7.8248512811941971E-3</v>
      </c>
      <c r="C577" s="8">
        <f>Table3[[#This Row],[SSI]]-Table3[[#This Row],[Rf]]/365</f>
        <v>-8.4164383561643834E-5</v>
      </c>
      <c r="D577" s="8">
        <f>Table3[[#This Row],[HPG]]-Table3[[#This Row],[Rf]]/365</f>
        <v>1.3641325812516661E-2</v>
      </c>
      <c r="E577" s="8">
        <f>Table3[[#This Row],[VHM]]-Table3[[#This Row],[Rf]]/365</f>
        <v>1.7357696081554554E-2</v>
      </c>
      <c r="F577" s="8">
        <f>Table3[[#This Row],[VNM]]-Table3[[#This Row],[Rf]]/365</f>
        <v>1.67225583055138E-2</v>
      </c>
      <c r="G577" s="8">
        <f>Table3[[#This Row],[FPT]]-Table3[[#This Row],[Rf]]/365</f>
        <v>-3.3185209679729009E-2</v>
      </c>
      <c r="H577" s="8">
        <f>Table3[[#This Row],[TCB]]-Table3[[#This Row],[Rf]]/365</f>
        <v>2.9894422340207092E-2</v>
      </c>
      <c r="I577" s="8">
        <f>Table3[[#This Row],[BVH]]-Table3[[#This Row],[Rf]]/365</f>
        <v>7.5610955552762801E-3</v>
      </c>
      <c r="J577" s="8">
        <f>Table3[[#This Row],[POW]]-Table3[[#This Row],[Rf]]/365</f>
        <v>1.8607424401485103E-2</v>
      </c>
      <c r="K577" s="8">
        <f>Table3[[#This Row],[NVL]]-Table3[[#This Row],[Rf]]/365</f>
        <v>-8.4164383561643834E-5</v>
      </c>
      <c r="L577" s="8">
        <f>Table3[[#This Row],[VIC]]-Table3[[#This Row],[Rf]]/365</f>
        <v>-8.4164383561643834E-5</v>
      </c>
    </row>
    <row r="578" spans="1:12" x14ac:dyDescent="0.25">
      <c r="A578" s="1">
        <v>43850</v>
      </c>
      <c r="B578" s="8">
        <f>Table3[[#This Row],[Rm]]-Table3[[#This Row],[Rf]]/365</f>
        <v>-4.177499588604931E-4</v>
      </c>
      <c r="C578" s="8">
        <f>Table3[[#This Row],[SSI]]-Table3[[#This Row],[Rf]]/365</f>
        <v>-8.0657534246575348E-5</v>
      </c>
      <c r="D578" s="8">
        <f>Table3[[#This Row],[HPG]]-Table3[[#This Row],[Rf]]/365</f>
        <v>1.9919342465753571E-2</v>
      </c>
      <c r="E578" s="8">
        <f>Table3[[#This Row],[VHM]]-Table3[[#This Row],[Rf]]/365</f>
        <v>-8.0657534246575348E-5</v>
      </c>
      <c r="F578" s="8">
        <f>Table3[[#This Row],[VNM]]-Table3[[#This Row],[Rf]]/365</f>
        <v>3.2920237473724324E-3</v>
      </c>
      <c r="G578" s="8">
        <f>Table3[[#This Row],[FPT]]-Table3[[#This Row],[Rf]]/365</f>
        <v>-3.5528797564686335E-3</v>
      </c>
      <c r="H578" s="8">
        <f>Table3[[#This Row],[TCB]]-Table3[[#This Row],[Rf]]/365</f>
        <v>-2.2174096709987124E-3</v>
      </c>
      <c r="I578" s="8">
        <f>Table3[[#This Row],[BVH]]-Table3[[#This Row],[Rf]]/365</f>
        <v>-7.6679109485106147E-3</v>
      </c>
      <c r="J578" s="8">
        <f>Table3[[#This Row],[POW]]-Table3[[#This Row],[Rf]]/365</f>
        <v>-9.3399167935057561E-3</v>
      </c>
      <c r="K578" s="8">
        <f>Table3[[#This Row],[NVL]]-Table3[[#This Row],[Rf]]/365</f>
        <v>-8.0657534246575348E-5</v>
      </c>
      <c r="L578" s="8">
        <f>Table3[[#This Row],[VIC]]-Table3[[#This Row],[Rf]]/365</f>
        <v>-8.0657534246575348E-5</v>
      </c>
    </row>
    <row r="579" spans="1:12" x14ac:dyDescent="0.25">
      <c r="A579" s="1">
        <v>43847</v>
      </c>
      <c r="B579" s="8">
        <f>Table3[[#This Row],[Rm]]-Table3[[#This Row],[Rf]]/365</f>
        <v>4.6946357046779245E-3</v>
      </c>
      <c r="C579" s="8">
        <f>Table3[[#This Row],[SSI]]-Table3[[#This Row],[Rf]]/365</f>
        <v>7.7754305386212577E-3</v>
      </c>
      <c r="D579" s="8">
        <f>Table3[[#This Row],[HPG]]-Table3[[#This Row],[Rf]]/365</f>
        <v>-1.1935680112621092E-2</v>
      </c>
      <c r="E579" s="8">
        <f>Table3[[#This Row],[VHM]]-Table3[[#This Row],[Rf]]/365</f>
        <v>-1.2394127885701431E-3</v>
      </c>
      <c r="F579" s="8">
        <f>Table3[[#This Row],[VNM]]-Table3[[#This Row],[Rf]]/365</f>
        <v>3.3061221519136846E-3</v>
      </c>
      <c r="G579" s="8">
        <f>Table3[[#This Row],[FPT]]-Table3[[#This Row],[Rf]]/365</f>
        <v>-6.9745243268776822E-3</v>
      </c>
      <c r="H579" s="8">
        <f>Table3[[#This Row],[TCB]]-Table3[[#This Row],[Rf]]/365</f>
        <v>4.2138728908225056E-3</v>
      </c>
      <c r="I579" s="8">
        <f>Table3[[#This Row],[BVH]]-Table3[[#This Row],[Rf]]/365</f>
        <v>-1.5931241178913098E-3</v>
      </c>
      <c r="J579" s="8">
        <f>Table3[[#This Row],[POW]]-Table3[[#This Row],[Rf]]/365</f>
        <v>-1.8259790784557927E-2</v>
      </c>
      <c r="K579" s="8">
        <f>Table3[[#This Row],[NVL]]-Table3[[#This Row],[Rf]]/365</f>
        <v>-7.7972602739726028E-5</v>
      </c>
      <c r="L579" s="8">
        <f>Table3[[#This Row],[VIC]]-Table3[[#This Row],[Rf]]/365</f>
        <v>-9.4753782013094062E-4</v>
      </c>
    </row>
    <row r="580" spans="1:12" x14ac:dyDescent="0.25">
      <c r="A580" s="1">
        <v>43846</v>
      </c>
      <c r="B580" s="8">
        <f>Table3[[#This Row],[Rm]]-Table3[[#This Row],[Rf]]/365</f>
        <v>6.8975170260228104E-3</v>
      </c>
      <c r="C580" s="8">
        <f>Table3[[#This Row],[SSI]]-Table3[[#This Row],[Rf]]/365</f>
        <v>3.7964683740321505E-2</v>
      </c>
      <c r="D580" s="8">
        <f>Table3[[#This Row],[HPG]]-Table3[[#This Row],[Rf]]/365</f>
        <v>5.8854201911814679E-3</v>
      </c>
      <c r="E580" s="8">
        <f>Table3[[#This Row],[VHM]]-Table3[[#This Row],[Rf]]/365</f>
        <v>-2.3962916236766512E-3</v>
      </c>
      <c r="F580" s="8">
        <f>Table3[[#This Row],[VNM]]-Table3[[#This Row],[Rf]]/365</f>
        <v>3.3167912179917574E-3</v>
      </c>
      <c r="G580" s="8">
        <f>Table3[[#This Row],[FPT]]-Table3[[#This Row],[Rf]]/365</f>
        <v>1.7465065128574927E-2</v>
      </c>
      <c r="H580" s="8">
        <f>Table3[[#This Row],[TCB]]-Table3[[#This Row],[Rf]]/365</f>
        <v>1.7388454387748997E-2</v>
      </c>
      <c r="I580" s="8">
        <f>Table3[[#This Row],[BVH]]-Table3[[#This Row],[Rf]]/365</f>
        <v>1.438656162304931E-3</v>
      </c>
      <c r="J580" s="8">
        <f>Table3[[#This Row],[POW]]-Table3[[#This Row],[Rf]]/365</f>
        <v>9.0955174060574802E-3</v>
      </c>
      <c r="K580" s="8">
        <f>Table3[[#This Row],[NVL]]-Table3[[#This Row],[Rf]]/365</f>
        <v>1.810302366127E-2</v>
      </c>
      <c r="L580" s="8">
        <f>Table3[[#This Row],[VIC]]-Table3[[#This Row],[Rf]]/365</f>
        <v>-7.8794520547945194E-5</v>
      </c>
    </row>
    <row r="581" spans="1:12" x14ac:dyDescent="0.25">
      <c r="A581" s="1">
        <v>43845</v>
      </c>
      <c r="B581" s="8">
        <f>Table3[[#This Row],[Rm]]-Table3[[#This Row],[Rf]]/365</f>
        <v>4.9902845971860465E-4</v>
      </c>
      <c r="C581" s="8">
        <f>Table3[[#This Row],[SSI]]-Table3[[#This Row],[Rf]]/365</f>
        <v>-8.0082191780821919E-5</v>
      </c>
      <c r="D581" s="8">
        <f>Table3[[#This Row],[HPG]]-Table3[[#This Row],[Rf]]/365</f>
        <v>5.9199178082193302E-3</v>
      </c>
      <c r="E581" s="8">
        <f>Table3[[#This Row],[VHM]]-Table3[[#This Row],[Rf]]/365</f>
        <v>-8.0082191780821919E-5</v>
      </c>
      <c r="F581" s="8">
        <f>Table3[[#This Row],[VNM]]-Table3[[#This Row],[Rf]]/365</f>
        <v>-8.0082191780821919E-5</v>
      </c>
      <c r="G581" s="8">
        <f>Table3[[#This Row],[FPT]]-Table3[[#This Row],[Rf]]/365</f>
        <v>-8.0082191780821919E-5</v>
      </c>
      <c r="H581" s="8">
        <f>Table3[[#This Row],[TCB]]-Table3[[#This Row],[Rf]]/365</f>
        <v>-8.0082191780821919E-5</v>
      </c>
      <c r="I581" s="8">
        <f>Table3[[#This Row],[BVH]]-Table3[[#This Row],[Rf]]/365</f>
        <v>-1.5952337069324056E-3</v>
      </c>
      <c r="J581" s="8">
        <f>Table3[[#This Row],[POW]]-Table3[[#This Row],[Rf]]/365</f>
        <v>-8.0082191780821919E-5</v>
      </c>
      <c r="K581" s="8">
        <f>Table3[[#This Row],[NVL]]-Table3[[#This Row],[Rf]]/365</f>
        <v>-7.3002987982788538E-3</v>
      </c>
      <c r="L581" s="8">
        <f>Table3[[#This Row],[VIC]]-Table3[[#This Row],[Rf]]/365</f>
        <v>-8.0082191780821919E-5</v>
      </c>
    </row>
    <row r="582" spans="1:12" x14ac:dyDescent="0.25">
      <c r="A582" s="1">
        <v>43844</v>
      </c>
      <c r="B582" s="8">
        <f>Table3[[#This Row],[Rm]]-Table3[[#This Row],[Rf]]/365</f>
        <v>1.1178764002999686E-3</v>
      </c>
      <c r="C582" s="8">
        <f>Table3[[#This Row],[SSI]]-Table3[[#This Row],[Rf]]/365</f>
        <v>5.3813301893855473E-3</v>
      </c>
      <c r="D582" s="8">
        <f>Table3[[#This Row],[HPG]]-Table3[[#This Row],[Rf]]/365</f>
        <v>3.0844684366614795E-2</v>
      </c>
      <c r="E582" s="8">
        <f>Table3[[#This Row],[VHM]]-Table3[[#This Row],[Rf]]/365</f>
        <v>-8.3150684931506858E-5</v>
      </c>
      <c r="F582" s="8">
        <f>Table3[[#This Row],[VNM]]-Table3[[#This Row],[Rf]]/365</f>
        <v>3.3240043406221184E-3</v>
      </c>
      <c r="G582" s="8">
        <f>Table3[[#This Row],[FPT]]-Table3[[#This Row],[Rf]]/365</f>
        <v>-1.8344641700453487E-3</v>
      </c>
      <c r="H582" s="8">
        <f>Table3[[#This Row],[TCB]]-Table3[[#This Row],[Rf]]/365</f>
        <v>-2.2617999224042742E-3</v>
      </c>
      <c r="I582" s="8">
        <f>Table3[[#This Row],[BVH]]-Table3[[#This Row],[Rf]]/365</f>
        <v>-1.0577903308619688E-2</v>
      </c>
      <c r="J582" s="8">
        <f>Table3[[#This Row],[POW]]-Table3[[#This Row],[Rf]]/365</f>
        <v>-9.1740597758405203E-3</v>
      </c>
      <c r="K582" s="8">
        <f>Table3[[#This Row],[NVL]]-Table3[[#This Row],[Rf]]/365</f>
        <v>7.1895765877956E-3</v>
      </c>
      <c r="L582" s="8">
        <f>Table3[[#This Row],[VIC]]-Table3[[#This Row],[Rf]]/365</f>
        <v>7.8717133421548767E-4</v>
      </c>
    </row>
    <row r="583" spans="1:12" x14ac:dyDescent="0.25">
      <c r="A583" s="1">
        <v>43843</v>
      </c>
      <c r="B583" s="8">
        <f>Table3[[#This Row],[Rm]]-Table3[[#This Row],[Rf]]/365</f>
        <v>-2.8717558703665966E-3</v>
      </c>
      <c r="C583" s="8">
        <f>Table3[[#This Row],[SSI]]-Table3[[#This Row],[Rf]]/365</f>
        <v>-8.4054794520547937E-5</v>
      </c>
      <c r="D583" s="8">
        <f>Table3[[#This Row],[HPG]]-Table3[[#This Row],[Rf]]/365</f>
        <v>1.982060907958843E-3</v>
      </c>
      <c r="E583" s="8">
        <f>Table3[[#This Row],[VHM]]-Table3[[#This Row],[Rf]]/365</f>
        <v>2.1217720353408669E-2</v>
      </c>
      <c r="F583" s="8">
        <f>Table3[[#This Row],[VNM]]-Table3[[#This Row],[Rf]]/365</f>
        <v>-1.2699698192333896E-2</v>
      </c>
      <c r="G583" s="8">
        <f>Table3[[#This Row],[FPT]]-Table3[[#This Row],[Rf]]/365</f>
        <v>-7.0405765336511838E-3</v>
      </c>
      <c r="H583" s="8">
        <f>Table3[[#This Row],[TCB]]-Table3[[#This Row],[Rf]]/365</f>
        <v>-8.7233636498121256E-3</v>
      </c>
      <c r="I583" s="8">
        <f>Table3[[#This Row],[BVH]]-Table3[[#This Row],[Rf]]/365</f>
        <v>-4.5616667348190344E-3</v>
      </c>
      <c r="J583" s="8">
        <f>Table3[[#This Row],[POW]]-Table3[[#This Row],[Rf]]/365</f>
        <v>-9.093063803529651E-3</v>
      </c>
      <c r="K583" s="8">
        <f>Table3[[#This Row],[NVL]]-Table3[[#This Row],[Rf]]/365</f>
        <v>-1.4420972357244473E-2</v>
      </c>
      <c r="L583" s="8">
        <f>Table3[[#This Row],[VIC]]-Table3[[#This Row],[Rf]]/365</f>
        <v>7.8702534485232704E-4</v>
      </c>
    </row>
    <row r="584" spans="1:12" x14ac:dyDescent="0.25">
      <c r="A584" s="1">
        <v>43840</v>
      </c>
      <c r="B584" s="8">
        <f>Table3[[#This Row],[Rm]]-Table3[[#This Row],[Rf]]/365</f>
        <v>8.6539714114304209E-3</v>
      </c>
      <c r="C584" s="8">
        <f>Table3[[#This Row],[SSI]]-Table3[[#This Row],[Rf]]/365</f>
        <v>1.9414360666997501E-2</v>
      </c>
      <c r="D584" s="8">
        <f>Table3[[#This Row],[HPG]]-Table3[[#This Row],[Rf]]/365</f>
        <v>8.2490867579908273E-3</v>
      </c>
      <c r="E584" s="8">
        <f>Table3[[#This Row],[VHM]]-Table3[[#This Row],[Rf]]/365</f>
        <v>1.4321515729579345E-2</v>
      </c>
      <c r="F584" s="8">
        <f>Table3[[#This Row],[VNM]]-Table3[[#This Row],[Rf]]/365</f>
        <v>2.4452643858717113E-3</v>
      </c>
      <c r="G584" s="8">
        <f>Table3[[#This Row],[FPT]]-Table3[[#This Row],[Rf]]/365</f>
        <v>-1.8203576864534066E-3</v>
      </c>
      <c r="H584" s="8">
        <f>Table3[[#This Row],[TCB]]-Table3[[#This Row],[Rf]]/365</f>
        <v>4.2541482185837814E-3</v>
      </c>
      <c r="I584" s="8">
        <f>Table3[[#This Row],[BVH]]-Table3[[#This Row],[Rf]]/365</f>
        <v>2.9101621320202907E-2</v>
      </c>
      <c r="J584" s="8">
        <f>Table3[[#This Row],[POW]]-Table3[[#This Row],[Rf]]/365</f>
        <v>1.8264377277868563E-2</v>
      </c>
      <c r="K584" s="8">
        <f>Table3[[#This Row],[NVL]]-Table3[[#This Row],[Rf]]/365</f>
        <v>3.512875726815903E-3</v>
      </c>
      <c r="L584" s="8">
        <f>Table3[[#This Row],[VIC]]-Table3[[#This Row],[Rf]]/365</f>
        <v>7.8759300617458781E-4</v>
      </c>
    </row>
    <row r="585" spans="1:12" x14ac:dyDescent="0.25">
      <c r="A585" s="1">
        <v>43839</v>
      </c>
      <c r="B585" s="8">
        <f>Table3[[#This Row],[Rm]]-Table3[[#This Row],[Rf]]/365</f>
        <v>1.1686203804690615E-2</v>
      </c>
      <c r="C585" s="8">
        <f>Table3[[#This Row],[SSI]]-Table3[[#This Row],[Rf]]/365</f>
        <v>1.1183276866679389E-2</v>
      </c>
      <c r="D585" s="8">
        <f>Table3[[#This Row],[HPG]]-Table3[[#This Row],[Rf]]/365</f>
        <v>2.3369829015392654E-2</v>
      </c>
      <c r="E585" s="8">
        <f>Table3[[#This Row],[VHM]]-Table3[[#This Row],[Rf]]/365</f>
        <v>9.6126409298465353E-3</v>
      </c>
      <c r="F585" s="8">
        <f>Table3[[#This Row],[VNM]]-Table3[[#This Row],[Rf]]/365</f>
        <v>-1.7678304506248742E-3</v>
      </c>
      <c r="G585" s="8">
        <f>Table3[[#This Row],[FPT]]-Table3[[#This Row],[Rf]]/365</f>
        <v>1.4000178275130285E-2</v>
      </c>
      <c r="H585" s="8">
        <f>Table3[[#This Row],[TCB]]-Table3[[#This Row],[Rf]]/365</f>
        <v>1.3102484419689898E-2</v>
      </c>
      <c r="I585" s="8">
        <f>Table3[[#This Row],[BVH]]-Table3[[#This Row],[Rf]]/365</f>
        <v>-1.3720692403486974E-2</v>
      </c>
      <c r="J585" s="8">
        <f>Table3[[#This Row],[POW]]-Table3[[#This Row],[Rf]]/365</f>
        <v>1.3869159604969704E-2</v>
      </c>
      <c r="K585" s="8">
        <f>Table3[[#This Row],[NVL]]-Table3[[#This Row],[Rf]]/365</f>
        <v>2.9545300862506278E-2</v>
      </c>
      <c r="L585" s="8">
        <f>Table3[[#This Row],[VIC]]-Table3[[#This Row],[Rf]]/365</f>
        <v>3.4152337875573025E-3</v>
      </c>
    </row>
    <row r="586" spans="1:12" x14ac:dyDescent="0.25">
      <c r="A586" s="1">
        <v>43838</v>
      </c>
      <c r="B586" s="8">
        <f>Table3[[#This Row],[Rm]]-Table3[[#This Row],[Rf]]/365</f>
        <v>-1.040988776860673E-2</v>
      </c>
      <c r="C586" s="8">
        <f>Table3[[#This Row],[SSI]]-Table3[[#This Row],[Rf]]/365</f>
        <v>-2.748260273972623E-2</v>
      </c>
      <c r="D586" s="8">
        <f>Table3[[#This Row],[HPG]]-Table3[[#This Row],[Rf]]/365</f>
        <v>-1.0633865672504239E-2</v>
      </c>
      <c r="E586" s="8">
        <f>Table3[[#This Row],[VHM]]-Table3[[#This Row],[Rf]]/365</f>
        <v>-1.5598468957400261E-2</v>
      </c>
      <c r="F586" s="8">
        <f>Table3[[#This Row],[VNM]]-Table3[[#This Row],[Rf]]/365</f>
        <v>2.4463031038666825E-3</v>
      </c>
      <c r="G586" s="8">
        <f>Table3[[#This Row],[FPT]]-Table3[[#This Row],[Rf]]/365</f>
        <v>-2.2460557612052991E-2</v>
      </c>
      <c r="H586" s="8">
        <f>Table3[[#This Row],[TCB]]-Table3[[#This Row],[Rf]]/365</f>
        <v>-1.9481894189891356E-2</v>
      </c>
      <c r="I586" s="8">
        <f>Table3[[#This Row],[BVH]]-Table3[[#This Row],[Rf]]/365</f>
        <v>-2.2307564687975436E-2</v>
      </c>
      <c r="J586" s="8">
        <f>Table3[[#This Row],[POW]]-Table3[[#This Row],[Rf]]/365</f>
        <v>-4.4529786910197829E-2</v>
      </c>
      <c r="K586" s="8">
        <f>Table3[[#This Row],[NVL]]-Table3[[#This Row],[Rf]]/365</f>
        <v>-4.0937917954208106E-2</v>
      </c>
      <c r="L586" s="8">
        <f>Table3[[#This Row],[VIC]]-Table3[[#This Row],[Rf]]/365</f>
        <v>-3.5727007918213535E-3</v>
      </c>
    </row>
    <row r="587" spans="1:12" x14ac:dyDescent="0.25">
      <c r="A587" s="1">
        <v>43837</v>
      </c>
      <c r="B587" s="8">
        <f>Table3[[#This Row],[Rm]]-Table3[[#This Row],[Rf]]/365</f>
        <v>3.1461058173637662E-3</v>
      </c>
      <c r="C587" s="8">
        <f>Table3[[#This Row],[SSI]]-Table3[[#This Row],[Rf]]/365</f>
        <v>2.6604308294448614E-3</v>
      </c>
      <c r="D587" s="8">
        <f>Table3[[#This Row],[HPG]]-Table3[[#This Row],[Rf]]/365</f>
        <v>-1.2586821917808409E-2</v>
      </c>
      <c r="E587" s="8">
        <f>Table3[[#This Row],[VHM]]-Table3[[#This Row],[Rf]]/365</f>
        <v>4.709341151736093E-3</v>
      </c>
      <c r="F587" s="8">
        <f>Table3[[#This Row],[VNM]]-Table3[[#This Row],[Rf]]/365</f>
        <v>9.2828544024644508E-3</v>
      </c>
      <c r="G587" s="8">
        <f>Table3[[#This Row],[FPT]]-Table3[[#This Row],[Rf]]/365</f>
        <v>1.9211423696226942E-2</v>
      </c>
      <c r="H587" s="8">
        <f>Table3[[#This Row],[TCB]]-Table3[[#This Row],[Rf]]/365</f>
        <v>6.4207702730811516E-3</v>
      </c>
      <c r="I587" s="8">
        <f>Table3[[#This Row],[BVH]]-Table3[[#This Row],[Rf]]/365</f>
        <v>-1.5661118586369099E-3</v>
      </c>
      <c r="J587" s="8">
        <f>Table3[[#This Row],[POW]]-Table3[[#This Row],[Rf]]/365</f>
        <v>-8.8973946050329798E-3</v>
      </c>
      <c r="K587" s="8">
        <f>Table3[[#This Row],[NVL]]-Table3[[#This Row],[Rf]]/365</f>
        <v>8.8737515588942339E-3</v>
      </c>
      <c r="L587" s="8">
        <f>Table3[[#This Row],[VIC]]-Table3[[#This Row],[Rf]]/365</f>
        <v>1.6599029730214379E-3</v>
      </c>
    </row>
    <row r="588" spans="1:12" x14ac:dyDescent="0.25">
      <c r="A588" s="1">
        <v>43836</v>
      </c>
      <c r="B588" s="8">
        <f>Table3[[#This Row],[Rm]]-Table3[[#This Row],[Rf]]/365</f>
        <v>-9.7757136995669253E-3</v>
      </c>
      <c r="C588" s="8">
        <f>Table3[[#This Row],[SSI]]-Table3[[#This Row],[Rf]]/365</f>
        <v>-2.8277260273975916E-3</v>
      </c>
      <c r="D588" s="8">
        <f>Table3[[#This Row],[HPG]]-Table3[[#This Row],[Rf]]/365</f>
        <v>-6.2991801242235105E-3</v>
      </c>
      <c r="E588" s="8">
        <f>Table3[[#This Row],[VHM]]-Table3[[#This Row],[Rf]]/365</f>
        <v>-2.1214760563380276E-2</v>
      </c>
      <c r="F588" s="8">
        <f>Table3[[#This Row],[VNM]]-Table3[[#This Row],[Rf]]/365</f>
        <v>-7.6957768385461046E-3</v>
      </c>
      <c r="G588" s="8">
        <f>Table3[[#This Row],[FPT]]-Table3[[#This Row],[Rf]]/365</f>
        <v>-1.0504666666666706E-2</v>
      </c>
      <c r="H588" s="8">
        <f>Table3[[#This Row],[TCB]]-Table3[[#This Row],[Rf]]/365</f>
        <v>-2.5457978858350952E-2</v>
      </c>
      <c r="I588" s="8">
        <f>Table3[[#This Row],[BVH]]-Table3[[#This Row],[Rf]]/365</f>
        <v>-1.4665259475218448E-2</v>
      </c>
      <c r="J588" s="8">
        <f>Table3[[#This Row],[POW]]-Table3[[#This Row],[Rf]]/365</f>
        <v>-3.0002529914529903E-2</v>
      </c>
      <c r="K588" s="8">
        <f>Table3[[#This Row],[NVL]]-Table3[[#This Row],[Rf]]/365</f>
        <v>-3.6594285714284325E-3</v>
      </c>
      <c r="L588" s="8">
        <f>Table3[[#This Row],[VIC]]-Table3[[#This Row],[Rf]]/365</f>
        <v>-7.0264215091066723E-3</v>
      </c>
    </row>
    <row r="589" spans="1:12" x14ac:dyDescent="0.25">
      <c r="A589" s="1">
        <v>43833</v>
      </c>
      <c r="B589" s="8">
        <f>Table3[[#This Row],[Rm]]-Table3[[#This Row],[Rf]]/365</f>
        <v>-1.6752189163447573E-3</v>
      </c>
      <c r="C589" s="8">
        <f>Table3[[#This Row],[SSI]]-Table3[[#This Row],[Rf]]/365</f>
        <v>-8.2446396664680333E-3</v>
      </c>
      <c r="D589" s="8">
        <f>Table3[[#This Row],[HPG]]-Table3[[#This Row],[Rf]]/365</f>
        <v>6.157534246575249E-3</v>
      </c>
      <c r="E589" s="8">
        <f>Table3[[#This Row],[VHM]]-Table3[[#This Row],[Rf]]/365</f>
        <v>3.441103151169056E-3</v>
      </c>
      <c r="F589" s="8">
        <f>Table3[[#This Row],[VNM]]-Table3[[#This Row],[Rf]]/365</f>
        <v>3.3002399293574828E-3</v>
      </c>
      <c r="G589" s="8">
        <f>Table3[[#This Row],[FPT]]-Table3[[#This Row],[Rf]]/365</f>
        <v>-1.7157312169806972E-2</v>
      </c>
      <c r="H589" s="8">
        <f>Table3[[#This Row],[TCB]]-Table3[[#This Row],[Rf]]/365</f>
        <v>-6.3949867618280191E-3</v>
      </c>
      <c r="I589" s="8">
        <f>Table3[[#This Row],[BVH]]-Table3[[#This Row],[Rf]]/365</f>
        <v>-5.889567202700066E-3</v>
      </c>
      <c r="J589" s="8">
        <f>Table3[[#This Row],[POW]]-Table3[[#This Row],[Rf]]/365</f>
        <v>-1.6899188442500299E-2</v>
      </c>
      <c r="K589" s="8">
        <f>Table3[[#This Row],[NVL]]-Table3[[#This Row],[Rf]]/365</f>
        <v>-2.6179422275163962E-2</v>
      </c>
      <c r="L589" s="8">
        <f>Table3[[#This Row],[VIC]]-Table3[[#This Row],[Rf]]/365</f>
        <v>2.5162298987492708E-3</v>
      </c>
    </row>
    <row r="590" spans="1:12" x14ac:dyDescent="0.25">
      <c r="A590" s="1">
        <v>43832</v>
      </c>
      <c r="B590" s="8">
        <f>Table3[[#This Row],[Rm]]-Table3[[#This Row],[Rf]]/365</f>
        <v>5.8169549515645945E-3</v>
      </c>
      <c r="C590" s="8">
        <f>Table3[[#This Row],[SSI]]-Table3[[#This Row],[Rf]]/365</f>
        <v>1.9296965279095676E-2</v>
      </c>
      <c r="D590" s="8">
        <f>Table3[[#This Row],[HPG]]-Table3[[#This Row],[Rf]]/365</f>
        <v>2.1182979306324581E-2</v>
      </c>
      <c r="E590" s="8">
        <f>Table3[[#This Row],[VHM]]-Table3[[#This Row],[Rf]]/365</f>
        <v>1.0856288446626906E-3</v>
      </c>
      <c r="F590" s="8">
        <f>Table3[[#This Row],[VNM]]-Table3[[#This Row],[Rf]]/365</f>
        <v>1.1923550943617871E-2</v>
      </c>
      <c r="G590" s="8">
        <f>Table3[[#This Row],[FPT]]-Table3[[#This Row],[Rf]]/365</f>
        <v>5.0521811602714664E-3</v>
      </c>
      <c r="H590" s="8">
        <f>Table3[[#This Row],[TCB]]-Table3[[#This Row],[Rf]]/365</f>
        <v>1.0522094814297762E-2</v>
      </c>
      <c r="I590" s="8">
        <f>Table3[[#This Row],[BVH]]-Table3[[#This Row],[Rf]]/365</f>
        <v>5.7372873517313461E-3</v>
      </c>
      <c r="J590" s="8">
        <f>Table3[[#This Row],[POW]]-Table3[[#This Row],[Rf]]/365</f>
        <v>3.9207693605311865E-2</v>
      </c>
      <c r="K590" s="8">
        <f>Table3[[#This Row],[NVL]]-Table3[[#This Row],[Rf]]/365</f>
        <v>-3.3707061816507428E-2</v>
      </c>
      <c r="L590" s="8">
        <f>Table3[[#This Row],[VIC]]-Table3[[#This Row],[Rf]]/365</f>
        <v>-9.3616438356164375E-5</v>
      </c>
    </row>
    <row r="591" spans="1:12" x14ac:dyDescent="0.25">
      <c r="A591" s="1">
        <v>43830</v>
      </c>
      <c r="B591" s="8">
        <f>Table3[[#This Row],[Rm]]-Table3[[#This Row],[Rf]]/365</f>
        <v>-4.2789462955157946E-3</v>
      </c>
      <c r="C591" s="8">
        <f>Table3[[#This Row],[SSI]]-Table3[[#This Row],[Rf]]/365</f>
        <v>-5.6021898184838324E-3</v>
      </c>
      <c r="D591" s="8">
        <f>Table3[[#This Row],[HPG]]-Table3[[#This Row],[Rf]]/365</f>
        <v>-6.4350426597931222E-3</v>
      </c>
      <c r="E591" s="8">
        <f>Table3[[#This Row],[VHM]]-Table3[[#This Row],[Rf]]/365</f>
        <v>-8.279682448129367E-3</v>
      </c>
      <c r="F591" s="8">
        <f>Table3[[#This Row],[VNM]]-Table3[[#This Row],[Rf]]/365</f>
        <v>-9.2547945205479458E-5</v>
      </c>
      <c r="G591" s="8">
        <f>Table3[[#This Row],[FPT]]-Table3[[#This Row],[Rf]]/365</f>
        <v>-5.2120018701199994E-3</v>
      </c>
      <c r="H591" s="8">
        <f>Table3[[#This Row],[TCB]]-Table3[[#This Row],[Rf]]/365</f>
        <v>4.1718443788883374E-3</v>
      </c>
      <c r="I591" s="8">
        <f>Table3[[#This Row],[BVH]]-Table3[[#This Row],[Rf]]/365</f>
        <v>-1.1619925466819404E-2</v>
      </c>
      <c r="J591" s="8">
        <f>Table3[[#This Row],[POW]]-Table3[[#This Row],[Rf]]/365</f>
        <v>-4.4403740321618803E-3</v>
      </c>
      <c r="K591" s="8">
        <f>Table3[[#This Row],[NVL]]-Table3[[#This Row],[Rf]]/365</f>
        <v>1.7001469148811732E-2</v>
      </c>
      <c r="L591" s="8">
        <f>Table3[[#This Row],[VIC]]-Table3[[#This Row],[Rf]]/365</f>
        <v>-9.2547945205479458E-5</v>
      </c>
    </row>
    <row r="592" spans="1:12" x14ac:dyDescent="0.25">
      <c r="A592" s="1">
        <v>43829</v>
      </c>
      <c r="B592" s="8">
        <f>Table3[[#This Row],[Rm]]-Table3[[#This Row],[Rf]]/365</f>
        <v>1.484798236698195E-3</v>
      </c>
      <c r="C592" s="8">
        <f>Table3[[#This Row],[SSI]]-Table3[[#This Row],[Rf]]/365</f>
        <v>2.6696638159386288E-3</v>
      </c>
      <c r="D592" s="8">
        <f>Table3[[#This Row],[HPG]]-Table3[[#This Row],[Rf]]/365</f>
        <v>4.1535173777737504E-3</v>
      </c>
      <c r="E592" s="8">
        <f>Table3[[#This Row],[VHM]]-Table3[[#This Row],[Rf]]/365</f>
        <v>1.1741552403339532E-2</v>
      </c>
      <c r="F592" s="8">
        <f>Table3[[#This Row],[VNM]]-Table3[[#This Row],[Rf]]/365</f>
        <v>-1.4475169830563123E-2</v>
      </c>
      <c r="G592" s="8">
        <f>Table3[[#This Row],[FPT]]-Table3[[#This Row],[Rf]]/365</f>
        <v>1.7268343987823502E-2</v>
      </c>
      <c r="H592" s="8">
        <f>Table3[[#This Row],[TCB]]-Table3[[#This Row],[Rf]]/365</f>
        <v>1.0683094945677847E-2</v>
      </c>
      <c r="I592" s="8">
        <f>Table3[[#This Row],[BVH]]-Table3[[#This Row],[Rf]]/365</f>
        <v>8.628163109270429E-3</v>
      </c>
      <c r="J592" s="8">
        <f>Table3[[#This Row],[POW]]-Table3[[#This Row],[Rf]]/365</f>
        <v>-2.1369362867968582E-2</v>
      </c>
      <c r="K592" s="8">
        <f>Table3[[#This Row],[NVL]]-Table3[[#This Row],[Rf]]/365</f>
        <v>1.0269927177230399E-2</v>
      </c>
      <c r="L592" s="8">
        <f>Table3[[#This Row],[VIC]]-Table3[[#This Row],[Rf]]/365</f>
        <v>-1.8288782343988872E-3</v>
      </c>
    </row>
    <row r="593" spans="1:12" x14ac:dyDescent="0.25">
      <c r="A593" s="1">
        <v>43826</v>
      </c>
      <c r="B593" s="8">
        <f>Table3[[#This Row],[Rm]]-Table3[[#This Row],[Rf]]/365</f>
        <v>5.0402096486748729E-3</v>
      </c>
      <c r="C593" s="8">
        <f>Table3[[#This Row],[SSI]]-Table3[[#This Row],[Rf]]/365</f>
        <v>-8.3115068493151475E-3</v>
      </c>
      <c r="D593" s="8">
        <f>Table3[[#This Row],[HPG]]-Table3[[#This Row],[Rf]]/365</f>
        <v>2.3820714711137794E-2</v>
      </c>
      <c r="E593" s="8">
        <f>Table3[[#This Row],[VHM]]-Table3[[#This Row],[Rf]]/365</f>
        <v>3.4706166010475808E-3</v>
      </c>
      <c r="F593" s="8">
        <f>Table3[[#This Row],[VNM]]-Table3[[#This Row],[Rf]]/365</f>
        <v>1.0164081489286535E-2</v>
      </c>
      <c r="G593" s="8">
        <f>Table3[[#This Row],[FPT]]-Table3[[#This Row],[Rf]]/365</f>
        <v>3.3919917903678363E-3</v>
      </c>
      <c r="H593" s="8">
        <f>Table3[[#This Row],[TCB]]-Table3[[#This Row],[Rf]]/365</f>
        <v>6.415263423766083E-3</v>
      </c>
      <c r="I593" s="8">
        <f>Table3[[#This Row],[BVH]]-Table3[[#This Row],[Rf]]/365</f>
        <v>1.1672377115229747E-2</v>
      </c>
      <c r="J593" s="8">
        <f>Table3[[#This Row],[POW]]-Table3[[#This Row],[Rf]]/365</f>
        <v>-4.0908655297735498E-2</v>
      </c>
      <c r="K593" s="8">
        <f>Table3[[#This Row],[NVL]]-Table3[[#This Row],[Rf]]/365</f>
        <v>1.7482363675759081E-2</v>
      </c>
      <c r="L593" s="8">
        <f>Table3[[#This Row],[VIC]]-Table3[[#This Row],[Rf]]/365</f>
        <v>-1.8254310201561794E-3</v>
      </c>
    </row>
    <row r="594" spans="1:12" x14ac:dyDescent="0.25">
      <c r="A594" s="1">
        <v>43825</v>
      </c>
      <c r="B594" s="8">
        <f>Table3[[#This Row],[Rm]]-Table3[[#This Row],[Rf]]/365</f>
        <v>-2.5172253588027615E-3</v>
      </c>
      <c r="C594" s="8">
        <f>Table3[[#This Row],[SSI]]-Table3[[#This Row],[Rf]]/365</f>
        <v>2.6547869938284229E-3</v>
      </c>
      <c r="D594" s="8">
        <f>Table3[[#This Row],[HPG]]-Table3[[#This Row],[Rf]]/365</f>
        <v>-6.5719473948932447E-3</v>
      </c>
      <c r="E594" s="8">
        <f>Table3[[#This Row],[VHM]]-Table3[[#This Row],[Rf]]/365</f>
        <v>5.8812498977103972E-3</v>
      </c>
      <c r="F594" s="8">
        <f>Table3[[#This Row],[VNM]]-Table3[[#This Row],[Rf]]/365</f>
        <v>-9.2038402814561941E-5</v>
      </c>
      <c r="G594" s="8">
        <f>Table3[[#This Row],[FPT]]-Table3[[#This Row],[Rf]]/365</f>
        <v>-1.8315961882072725E-3</v>
      </c>
      <c r="H594" s="8">
        <f>Table3[[#This Row],[TCB]]-Table3[[#This Row],[Rf]]/365</f>
        <v>2.0814472900536033E-3</v>
      </c>
      <c r="I594" s="8">
        <f>Table3[[#This Row],[BVH]]-Table3[[#This Row],[Rf]]/365</f>
        <v>-1.0281694283264567E-2</v>
      </c>
      <c r="J594" s="8">
        <f>Table3[[#This Row],[POW]]-Table3[[#This Row],[Rf]]/365</f>
        <v>-4.1575064038310494E-3</v>
      </c>
      <c r="K594" s="8">
        <f>Table3[[#This Row],[NVL]]-Table3[[#This Row],[Rf]]/365</f>
        <v>6.9871802642744131E-3</v>
      </c>
      <c r="L594" s="8">
        <f>Table3[[#This Row],[VIC]]-Table3[[#This Row],[Rf]]/365</f>
        <v>-9.5826661922543399E-4</v>
      </c>
    </row>
    <row r="595" spans="1:12" x14ac:dyDescent="0.25">
      <c r="A595" s="1">
        <v>43824</v>
      </c>
      <c r="B595" s="8">
        <f>Table3[[#This Row],[Rm]]-Table3[[#This Row],[Rf]]/365</f>
        <v>2.0337286377485682E-3</v>
      </c>
      <c r="C595" s="8">
        <f>Table3[[#This Row],[SSI]]-Table3[[#This Row],[Rf]]/365</f>
        <v>-8.2681403456385423E-3</v>
      </c>
      <c r="D595" s="8">
        <f>Table3[[#This Row],[HPG]]-Table3[[#This Row],[Rf]]/365</f>
        <v>-2.2489258384509512E-3</v>
      </c>
      <c r="E595" s="8">
        <f>Table3[[#This Row],[VHM]]-Table3[[#This Row],[Rf]]/365</f>
        <v>-9.3753424657534243E-5</v>
      </c>
      <c r="F595" s="8">
        <f>Table3[[#This Row],[VNM]]-Table3[[#This Row],[Rf]]/365</f>
        <v>-5.1527753470857578E-3</v>
      </c>
      <c r="G595" s="8">
        <f>Table3[[#This Row],[FPT]]-Table3[[#This Row],[Rf]]/365</f>
        <v>1.9409792674633133E-2</v>
      </c>
      <c r="H595" s="8">
        <f>Table3[[#This Row],[TCB]]-Table3[[#This Row],[Rf]]/365</f>
        <v>-9.3753424657534243E-5</v>
      </c>
      <c r="I595" s="8">
        <f>Table3[[#This Row],[BVH]]-Table3[[#This Row],[Rf]]/365</f>
        <v>-1.3024787907416097E-2</v>
      </c>
      <c r="J595" s="8">
        <f>Table3[[#This Row],[POW]]-Table3[[#This Row],[Rf]]/365</f>
        <v>-8.1582695536898779E-3</v>
      </c>
      <c r="K595" s="8">
        <f>Table3[[#This Row],[NVL]]-Table3[[#This Row],[Rf]]/365</f>
        <v>8.8348180039139555E-3</v>
      </c>
      <c r="L595" s="8">
        <f>Table3[[#This Row],[VIC]]-Table3[[#This Row],[Rf]]/365</f>
        <v>-9.3753424657534243E-5</v>
      </c>
    </row>
    <row r="596" spans="1:12" x14ac:dyDescent="0.25">
      <c r="A596" s="1">
        <v>43823</v>
      </c>
      <c r="B596" s="8">
        <f>Table3[[#This Row],[Rm]]-Table3[[#This Row],[Rf]]/365</f>
        <v>-6.6794196953980079E-4</v>
      </c>
      <c r="C596" s="8">
        <f>Table3[[#This Row],[SSI]]-Table3[[#This Row],[Rf]]/365</f>
        <v>-9.468493150684932E-5</v>
      </c>
      <c r="D596" s="8">
        <f>Table3[[#This Row],[HPG]]-Table3[[#This Row],[Rf]]/365</f>
        <v>6.4129072593826853E-3</v>
      </c>
      <c r="E596" s="8">
        <f>Table3[[#This Row],[VHM]]-Table3[[#This Row],[Rf]]/365</f>
        <v>-1.2880023539412037E-3</v>
      </c>
      <c r="F596" s="8">
        <f>Table3[[#This Row],[VNM]]-Table3[[#This Row],[Rf]]/365</f>
        <v>4.9900608312049063E-3</v>
      </c>
      <c r="G596" s="8">
        <f>Table3[[#This Row],[FPT]]-Table3[[#This Row],[Rf]]/365</f>
        <v>5.2529086513810521E-3</v>
      </c>
      <c r="H596" s="8">
        <f>Table3[[#This Row],[TCB]]-Table3[[#This Row],[Rf]]/365</f>
        <v>-4.4236892605111783E-3</v>
      </c>
      <c r="I596" s="8">
        <f>Table3[[#This Row],[BVH]]-Table3[[#This Row],[Rf]]/365</f>
        <v>-3.3428018264840237E-2</v>
      </c>
      <c r="J596" s="8">
        <f>Table3[[#This Row],[POW]]-Table3[[#This Row],[Rf]]/365</f>
        <v>-9.468493150684932E-5</v>
      </c>
      <c r="K596" s="8">
        <f>Table3[[#This Row],[NVL]]-Table3[[#This Row],[Rf]]/365</f>
        <v>-9.468493150684932E-5</v>
      </c>
      <c r="L596" s="8">
        <f>Table3[[#This Row],[VIC]]-Table3[[#This Row],[Rf]]/365</f>
        <v>-1.8232934016884576E-3</v>
      </c>
    </row>
    <row r="597" spans="1:12" x14ac:dyDescent="0.25">
      <c r="A597" s="1">
        <v>43822</v>
      </c>
      <c r="B597" s="8">
        <f>Table3[[#This Row],[Rm]]-Table3[[#This Row],[Rf]]/365</f>
        <v>3.0621895424284085E-3</v>
      </c>
      <c r="C597" s="8">
        <f>Table3[[#This Row],[SSI]]-Table3[[#This Row],[Rf]]/365</f>
        <v>2.6367883823639154E-3</v>
      </c>
      <c r="D597" s="8">
        <f>Table3[[#This Row],[HPG]]-Table3[[#This Row],[Rf]]/365</f>
        <v>2.0784609886837953E-3</v>
      </c>
      <c r="E597" s="8">
        <f>Table3[[#This Row],[VHM]]-Table3[[#This Row],[Rf]]/365</f>
        <v>-4.8460458790226101E-3</v>
      </c>
      <c r="F597" s="8">
        <f>Table3[[#This Row],[VNM]]-Table3[[#This Row],[Rf]]/365</f>
        <v>-1.6762118721461095E-2</v>
      </c>
      <c r="G597" s="8">
        <f>Table3[[#This Row],[FPT]]-Table3[[#This Row],[Rf]]/365</f>
        <v>-7.1750980724936617E-3</v>
      </c>
      <c r="H597" s="8">
        <f>Table3[[#This Row],[TCB]]-Table3[[#This Row],[Rf]]/365</f>
        <v>1.3062442682047584E-2</v>
      </c>
      <c r="I597" s="8">
        <f>Table3[[#This Row],[BVH]]-Table3[[#This Row],[Rf]]/365</f>
        <v>-6.9920037789325575E-3</v>
      </c>
      <c r="J597" s="8">
        <f>Table3[[#This Row],[POW]]-Table3[[#This Row],[Rf]]/365</f>
        <v>3.9531309411569389E-3</v>
      </c>
      <c r="K597" s="8">
        <f>Table3[[#This Row],[NVL]]-Table3[[#This Row],[Rf]]/365</f>
        <v>5.2905443545411728E-3</v>
      </c>
      <c r="L597" s="8">
        <f>Table3[[#This Row],[VIC]]-Table3[[#This Row],[Rf]]/365</f>
        <v>-9.5900991317094265E-4</v>
      </c>
    </row>
    <row r="598" spans="1:12" x14ac:dyDescent="0.25">
      <c r="A598" s="1">
        <v>43819</v>
      </c>
      <c r="B598" s="8">
        <f>Table3[[#This Row],[Rm]]-Table3[[#This Row],[Rf]]/365</f>
        <v>4.2624644316951298E-3</v>
      </c>
      <c r="C598" s="8">
        <f>Table3[[#This Row],[SSI]]-Table3[[#This Row],[Rf]]/365</f>
        <v>1.0954134715810047E-2</v>
      </c>
      <c r="D598" s="8">
        <f>Table3[[#This Row],[HPG]]-Table3[[#This Row],[Rf]]/365</f>
        <v>8.6763407834656026E-3</v>
      </c>
      <c r="E598" s="8">
        <f>Table3[[#This Row],[VHM]]-Table3[[#This Row],[Rf]]/365</f>
        <v>3.4800962985942919E-3</v>
      </c>
      <c r="F598" s="8">
        <f>Table3[[#This Row],[VNM]]-Table3[[#This Row],[Rf]]/365</f>
        <v>2.4106766230642994E-3</v>
      </c>
      <c r="G598" s="8">
        <f>Table3[[#This Row],[FPT]]-Table3[[#This Row],[Rf]]/365</f>
        <v>1.2449213826287484E-2</v>
      </c>
      <c r="H598" s="8">
        <f>Table3[[#This Row],[TCB]]-Table3[[#This Row],[Rf]]/365</f>
        <v>2.0038639146823571E-2</v>
      </c>
      <c r="I598" s="8">
        <f>Table3[[#This Row],[BVH]]-Table3[[#This Row],[Rf]]/365</f>
        <v>1.3890424944918101E-2</v>
      </c>
      <c r="J598" s="8">
        <f>Table3[[#This Row],[POW]]-Table3[[#This Row],[Rf]]/365</f>
        <v>-8.1277175551521998E-3</v>
      </c>
      <c r="K598" s="8">
        <f>Table3[[#This Row],[NVL]]-Table3[[#This Row],[Rf]]/365</f>
        <v>-9.5589041095890399E-5</v>
      </c>
      <c r="L598" s="8">
        <f>Table3[[#This Row],[VIC]]-Table3[[#This Row],[Rf]]/365</f>
        <v>-9.5589041095890399E-5</v>
      </c>
    </row>
    <row r="599" spans="1:12" x14ac:dyDescent="0.25">
      <c r="A599" s="1">
        <v>43818</v>
      </c>
      <c r="B599" s="8">
        <f>Table3[[#This Row],[Rm]]-Table3[[#This Row],[Rf]]/365</f>
        <v>1.0923892846130057E-3</v>
      </c>
      <c r="C599" s="8">
        <f>Table3[[#This Row],[SSI]]-Table3[[#This Row],[Rf]]/365</f>
        <v>-1.6400019058963648E-2</v>
      </c>
      <c r="D599" s="8">
        <f>Table3[[#This Row],[HPG]]-Table3[[#This Row],[Rf]]/365</f>
        <v>1.0990803268231814E-2</v>
      </c>
      <c r="E599" s="8">
        <f>Table3[[#This Row],[VHM]]-Table3[[#This Row],[Rf]]/365</f>
        <v>-9.5671232876712325E-5</v>
      </c>
      <c r="F599" s="8">
        <f>Table3[[#This Row],[VNM]]-Table3[[#This Row],[Rf]]/365</f>
        <v>9.1792022915754539E-3</v>
      </c>
      <c r="G599" s="8">
        <f>Table3[[#This Row],[FPT]]-Table3[[#This Row],[Rf]]/365</f>
        <v>5.3097341725288965E-3</v>
      </c>
      <c r="H599" s="8">
        <f>Table3[[#This Row],[TCB]]-Table3[[#This Row],[Rf]]/365</f>
        <v>-1.5514173435519885E-2</v>
      </c>
      <c r="I599" s="8">
        <f>Table3[[#This Row],[BVH]]-Table3[[#This Row],[Rf]]/365</f>
        <v>-2.064361643835607E-2</v>
      </c>
      <c r="J599" s="8">
        <f>Table3[[#This Row],[POW]]-Table3[[#This Row],[Rf]]/365</f>
        <v>8.0014947590262061E-3</v>
      </c>
      <c r="K599" s="8">
        <f>Table3[[#This Row],[NVL]]-Table3[[#This Row],[Rf]]/365</f>
        <v>1.7028899182024132E-3</v>
      </c>
      <c r="L599" s="8">
        <f>Table3[[#This Row],[VIC]]-Table3[[#This Row],[Rf]]/365</f>
        <v>-9.5671232876712325E-5</v>
      </c>
    </row>
    <row r="600" spans="1:12" x14ac:dyDescent="0.25">
      <c r="A600" s="1">
        <v>43817</v>
      </c>
      <c r="B600" s="8">
        <f>Table3[[#This Row],[Rm]]-Table3[[#This Row],[Rf]]/365</f>
        <v>-3.1358462849521021E-3</v>
      </c>
      <c r="C600" s="8">
        <f>Table3[[#This Row],[SSI]]-Table3[[#This Row],[Rf]]/365</f>
        <v>-1.3500935326306522E-2</v>
      </c>
      <c r="D600" s="8">
        <f>Table3[[#This Row],[HPG]]-Table3[[#This Row],[Rf]]/365</f>
        <v>-2.6014036154915703E-2</v>
      </c>
      <c r="E600" s="8">
        <f>Table3[[#This Row],[VHM]]-Table3[[#This Row],[Rf]]/365</f>
        <v>-1.8809559881438669E-2</v>
      </c>
      <c r="F600" s="8">
        <f>Table3[[#This Row],[VNM]]-Table3[[#This Row],[Rf]]/365</f>
        <v>1.2713454885766811E-2</v>
      </c>
      <c r="G600" s="8">
        <f>Table3[[#This Row],[FPT]]-Table3[[#This Row],[Rf]]/365</f>
        <v>1.7089445625834594E-3</v>
      </c>
      <c r="H600" s="8">
        <f>Table3[[#This Row],[TCB]]-Table3[[#This Row],[Rf]]/365</f>
        <v>-2.2939117868432937E-3</v>
      </c>
      <c r="I600" s="8">
        <f>Table3[[#This Row],[BVH]]-Table3[[#This Row],[Rf]]/365</f>
        <v>1.0984222820931082E-2</v>
      </c>
      <c r="J600" s="8">
        <f>Table3[[#This Row],[POW]]-Table3[[#This Row],[Rf]]/365</f>
        <v>-9.6109589041095886E-5</v>
      </c>
      <c r="K600" s="8">
        <f>Table3[[#This Row],[NVL]]-Table3[[#This Row],[Rf]]/365</f>
        <v>-7.2389667318981943E-3</v>
      </c>
      <c r="L600" s="8">
        <f>Table3[[#This Row],[VIC]]-Table3[[#This Row],[Rf]]/365</f>
        <v>-9.6109589041095886E-5</v>
      </c>
    </row>
    <row r="601" spans="1:12" x14ac:dyDescent="0.25">
      <c r="A601" s="1">
        <v>43816</v>
      </c>
      <c r="B601" s="8">
        <f>Table3[[#This Row],[Rm]]-Table3[[#This Row],[Rf]]/365</f>
        <v>-7.8340961618276004E-3</v>
      </c>
      <c r="C601" s="8">
        <f>Table3[[#This Row],[SSI]]-Table3[[#This Row],[Rf]]/365</f>
        <v>-2.1093320533563355E-2</v>
      </c>
      <c r="D601" s="8">
        <f>Table3[[#This Row],[HPG]]-Table3[[#This Row],[Rf]]/365</f>
        <v>-2.5359103100216548E-2</v>
      </c>
      <c r="E601" s="8">
        <f>Table3[[#This Row],[VHM]]-Table3[[#This Row],[Rf]]/365</f>
        <v>-7.0645863204621762E-3</v>
      </c>
      <c r="F601" s="8">
        <f>Table3[[#This Row],[VNM]]-Table3[[#This Row],[Rf]]/365</f>
        <v>-1.3575304935892341E-2</v>
      </c>
      <c r="G601" s="8">
        <f>Table3[[#This Row],[FPT]]-Table3[[#This Row],[Rf]]/365</f>
        <v>-1.9564971754152088E-2</v>
      </c>
      <c r="H601" s="8">
        <f>Table3[[#This Row],[TCB]]-Table3[[#This Row],[Rf]]/365</f>
        <v>-1.7374562916062607E-2</v>
      </c>
      <c r="I601" s="8">
        <f>Table3[[#This Row],[BVH]]-Table3[[#This Row],[Rf]]/365</f>
        <v>-6.9735242976391165E-3</v>
      </c>
      <c r="J601" s="8">
        <f>Table3[[#This Row],[POW]]-Table3[[#This Row],[Rf]]/365</f>
        <v>-2.3811360225242249E-2</v>
      </c>
      <c r="K601" s="8">
        <f>Table3[[#This Row],[NVL]]-Table3[[#This Row],[Rf]]/365</f>
        <v>-9.5945205479452047E-5</v>
      </c>
      <c r="L601" s="8">
        <f>Table3[[#This Row],[VIC]]-Table3[[#This Row],[Rf]]/365</f>
        <v>-9.5945205479452047E-5</v>
      </c>
    </row>
    <row r="602" spans="1:12" x14ac:dyDescent="0.25">
      <c r="A602" s="1">
        <v>43815</v>
      </c>
      <c r="B602" s="8">
        <f>Table3[[#This Row],[Rm]]-Table3[[#This Row],[Rf]]/365</f>
        <v>-4.9710324205733004E-3</v>
      </c>
      <c r="C602" s="8">
        <f>Table3[[#This Row],[SSI]]-Table3[[#This Row],[Rf]]/365</f>
        <v>-7.9086643835613746E-3</v>
      </c>
      <c r="D602" s="8">
        <f>Table3[[#This Row],[HPG]]-Table3[[#This Row],[Rf]]/365</f>
        <v>-2.1970047196961501E-3</v>
      </c>
      <c r="E602" s="8">
        <f>Table3[[#This Row],[VHM]]-Table3[[#This Row],[Rf]]/365</f>
        <v>-3.3766198053595264E-2</v>
      </c>
      <c r="F602" s="8">
        <f>Table3[[#This Row],[VNM]]-Table3[[#This Row],[Rf]]/365</f>
        <v>5.8360390062687914E-3</v>
      </c>
      <c r="G602" s="8">
        <f>Table3[[#This Row],[FPT]]-Table3[[#This Row],[Rf]]/365</f>
        <v>-1.0604045294244517E-2</v>
      </c>
      <c r="H602" s="8">
        <f>Table3[[#This Row],[TCB]]-Table3[[#This Row],[Rf]]/365</f>
        <v>-9.6164383561643828E-5</v>
      </c>
      <c r="I602" s="8">
        <f>Table3[[#This Row],[BVH]]-Table3[[#This Row],[Rf]]/365</f>
        <v>6.9021482675262147E-2</v>
      </c>
      <c r="J602" s="8">
        <f>Table3[[#This Row],[POW]]-Table3[[#This Row],[Rf]]/365</f>
        <v>2.4195333592146803E-2</v>
      </c>
      <c r="K602" s="8">
        <f>Table3[[#This Row],[NVL]]-Table3[[#This Row],[Rf]]/365</f>
        <v>1.8085653798256301E-2</v>
      </c>
      <c r="L602" s="8">
        <f>Table3[[#This Row],[VIC]]-Table3[[#This Row],[Rf]]/365</f>
        <v>-1.8203023145962306E-3</v>
      </c>
    </row>
    <row r="603" spans="1:12" x14ac:dyDescent="0.25">
      <c r="A603" s="1">
        <v>43812</v>
      </c>
      <c r="B603" s="8">
        <f>Table3[[#This Row],[Rm]]-Table3[[#This Row],[Rf]]/365</f>
        <v>-2.1514789452378902E-3</v>
      </c>
      <c r="C603" s="8">
        <f>Table3[[#This Row],[SSI]]-Table3[[#This Row],[Rf]]/365</f>
        <v>-1.0405333145036399E-2</v>
      </c>
      <c r="D603" s="8">
        <f>Table3[[#This Row],[HPG]]-Table3[[#This Row],[Rf]]/365</f>
        <v>-1.6624980414355055E-2</v>
      </c>
      <c r="E603" s="8">
        <f>Table3[[#This Row],[VHM]]-Table3[[#This Row],[Rf]]/365</f>
        <v>-2.3122370583994394E-2</v>
      </c>
      <c r="F603" s="8">
        <f>Table3[[#This Row],[VNM]]-Table3[[#This Row],[Rf]]/365</f>
        <v>-1.0163168888480224E-2</v>
      </c>
      <c r="G603" s="8">
        <f>Table3[[#This Row],[FPT]]-Table3[[#This Row],[Rf]]/365</f>
        <v>1.6583311703917392E-3</v>
      </c>
      <c r="H603" s="8">
        <f>Table3[[#This Row],[TCB]]-Table3[[#This Row],[Rf]]/365</f>
        <v>-9.6054794520547944E-5</v>
      </c>
      <c r="I603" s="8">
        <f>Table3[[#This Row],[BVH]]-Table3[[#This Row],[Rf]]/365</f>
        <v>-9.6054794520547944E-5</v>
      </c>
      <c r="J603" s="8">
        <f>Table3[[#This Row],[POW]]-Table3[[#This Row],[Rf]]/365</f>
        <v>-4.1283128590367197E-3</v>
      </c>
      <c r="K603" s="8">
        <f>Table3[[#This Row],[NVL]]-Table3[[#This Row],[Rf]]/365</f>
        <v>-1.7953197651663179E-2</v>
      </c>
      <c r="L603" s="8">
        <f>Table3[[#This Row],[VIC]]-Table3[[#This Row],[Rf]]/365</f>
        <v>-9.6054794520547944E-5</v>
      </c>
    </row>
    <row r="604" spans="1:12" x14ac:dyDescent="0.25">
      <c r="A604" s="1">
        <v>43811</v>
      </c>
      <c r="B604" s="8">
        <f>Table3[[#This Row],[Rm]]-Table3[[#This Row],[Rf]]/365</f>
        <v>6.5474926883572187E-3</v>
      </c>
      <c r="C604" s="8">
        <f>Table3[[#This Row],[SSI]]-Table3[[#This Row],[Rf]]/365</f>
        <v>2.0956193222783252E-2</v>
      </c>
      <c r="D604" s="8">
        <f>Table3[[#This Row],[HPG]]-Table3[[#This Row],[Rf]]/365</f>
        <v>-8.2931596676399984E-3</v>
      </c>
      <c r="E604" s="8">
        <f>Table3[[#This Row],[VHM]]-Table3[[#This Row],[Rf]]/365</f>
        <v>1.0012564846700626E-3</v>
      </c>
      <c r="F604" s="8">
        <f>Table3[[#This Row],[VNM]]-Table3[[#This Row],[Rf]]/365</f>
        <v>4.9625835662639988E-3</v>
      </c>
      <c r="G604" s="8">
        <f>Table3[[#This Row],[FPT]]-Table3[[#This Row],[Rf]]/365</f>
        <v>8.7531191659593627E-3</v>
      </c>
      <c r="H604" s="8">
        <f>Table3[[#This Row],[TCB]]-Table3[[#This Row],[Rf]]/365</f>
        <v>1.9727350190091125E-2</v>
      </c>
      <c r="I604" s="8">
        <f>Table3[[#This Row],[BVH]]-Table3[[#This Row],[Rf]]/365</f>
        <v>-9.6438356164383563E-5</v>
      </c>
      <c r="J604" s="8">
        <f>Table3[[#This Row],[POW]]-Table3[[#This Row],[Rf]]/365</f>
        <v>-8.096438356164316E-3</v>
      </c>
      <c r="K604" s="8">
        <f>Table3[[#This Row],[NVL]]-Table3[[#This Row],[Rf]]/365</f>
        <v>-9.6438356164383563E-5</v>
      </c>
      <c r="L604" s="8">
        <f>Table3[[#This Row],[VIC]]-Table3[[#This Row],[Rf]]/365</f>
        <v>7.6637441346465911E-4</v>
      </c>
    </row>
    <row r="605" spans="1:12" x14ac:dyDescent="0.25">
      <c r="A605" s="1">
        <v>43810</v>
      </c>
      <c r="B605" s="8">
        <f>Table3[[#This Row],[Rm]]-Table3[[#This Row],[Rf]]/365</f>
        <v>1.4449384709972388E-3</v>
      </c>
      <c r="C605" s="8">
        <f>Table3[[#This Row],[SSI]]-Table3[[#This Row],[Rf]]/365</f>
        <v>-1.0512913242009005E-2</v>
      </c>
      <c r="D605" s="8">
        <f>Table3[[#This Row],[HPG]]-Table3[[#This Row],[Rf]]/365</f>
        <v>-9.6246575342465754E-5</v>
      </c>
      <c r="E605" s="8">
        <f>Table3[[#This Row],[VHM]]-Table3[[#This Row],[Rf]]/365</f>
        <v>-4.4678312747959701E-3</v>
      </c>
      <c r="F605" s="8">
        <f>Table3[[#This Row],[VNM]]-Table3[[#This Row],[Rf]]/365</f>
        <v>3.2878481793108061E-3</v>
      </c>
      <c r="G605" s="8">
        <f>Table3[[#This Row],[FPT]]-Table3[[#This Row],[Rf]]/365</f>
        <v>1.7921771442675618E-2</v>
      </c>
      <c r="H605" s="8">
        <f>Table3[[#This Row],[TCB]]-Table3[[#This Row],[Rf]]/365</f>
        <v>1.3296610567514676E-2</v>
      </c>
      <c r="I605" s="8">
        <f>Table3[[#This Row],[BVH]]-Table3[[#This Row],[Rf]]/365</f>
        <v>4.3350680479957706E-3</v>
      </c>
      <c r="J605" s="8">
        <f>Table3[[#This Row],[POW]]-Table3[[#This Row],[Rf]]/365</f>
        <v>1.2049502412511758E-2</v>
      </c>
      <c r="K605" s="8">
        <f>Table3[[#This Row],[NVL]]-Table3[[#This Row],[Rf]]/365</f>
        <v>1.4396507047845848E-2</v>
      </c>
      <c r="L605" s="8">
        <f>Table3[[#This Row],[VIC]]-Table3[[#This Row],[Rf]]/365</f>
        <v>-9.6246575342465754E-5</v>
      </c>
    </row>
    <row r="606" spans="1:12" x14ac:dyDescent="0.25">
      <c r="A606" s="1">
        <v>43809</v>
      </c>
      <c r="B606" s="8">
        <f>Table3[[#This Row],[Rm]]-Table3[[#This Row],[Rf]]/365</f>
        <v>-6.0586639560377764E-3</v>
      </c>
      <c r="C606" s="8">
        <f>Table3[[#This Row],[SSI]]-Table3[[#This Row],[Rf]]/365</f>
        <v>-2.0504464635169396E-2</v>
      </c>
      <c r="D606" s="8">
        <f>Table3[[#This Row],[HPG]]-Table3[[#This Row],[Rf]]/365</f>
        <v>8.1681614400545503E-3</v>
      </c>
      <c r="E606" s="8">
        <f>Table3[[#This Row],[VHM]]-Table3[[#This Row],[Rf]]/365</f>
        <v>-5.5310839785588138E-3</v>
      </c>
      <c r="F606" s="8">
        <f>Table3[[#This Row],[VNM]]-Table3[[#This Row],[Rf]]/365</f>
        <v>7.5043868094126483E-4</v>
      </c>
      <c r="G606" s="8">
        <f>Table3[[#This Row],[FPT]]-Table3[[#This Row],[Rf]]/365</f>
        <v>3.5203351581659329E-3</v>
      </c>
      <c r="H606" s="8">
        <f>Table3[[#This Row],[TCB]]-Table3[[#This Row],[Rf]]/365</f>
        <v>-1.7640161018985821E-2</v>
      </c>
      <c r="I606" s="8">
        <f>Table3[[#This Row],[BVH]]-Table3[[#This Row],[Rf]]/365</f>
        <v>3.0345098934550882E-2</v>
      </c>
      <c r="J606" s="8">
        <f>Table3[[#This Row],[POW]]-Table3[[#This Row],[Rf]]/365</f>
        <v>-1.9937571211132911E-2</v>
      </c>
      <c r="K606" s="8">
        <f>Table3[[#This Row],[NVL]]-Table3[[#This Row],[Rf]]/365</f>
        <v>-2.6551327824889535E-2</v>
      </c>
      <c r="L606" s="8">
        <f>Table3[[#This Row],[VIC]]-Table3[[#This Row],[Rf]]/365</f>
        <v>-9.6301369863013695E-5</v>
      </c>
    </row>
    <row r="607" spans="1:12" x14ac:dyDescent="0.25">
      <c r="A607" s="1">
        <v>43808</v>
      </c>
      <c r="B607" s="8">
        <f>Table3[[#This Row],[Rm]]-Table3[[#This Row],[Rf]]/365</f>
        <v>2.498271255509677E-3</v>
      </c>
      <c r="C607" s="8">
        <f>Table3[[#This Row],[SSI]]-Table3[[#This Row],[Rf]]/365</f>
        <v>5.0319311556024969E-3</v>
      </c>
      <c r="D607" s="8">
        <f>Table3[[#This Row],[HPG]]-Table3[[#This Row],[Rf]]/365</f>
        <v>1.4578778438298462E-2</v>
      </c>
      <c r="E607" s="8">
        <f>Table3[[#This Row],[VHM]]-Table3[[#This Row],[Rf]]/365</f>
        <v>-9.6273972602739725E-5</v>
      </c>
      <c r="F607" s="8">
        <f>Table3[[#This Row],[VNM]]-Table3[[#This Row],[Rf]]/365</f>
        <v>1.5380940128858827E-2</v>
      </c>
      <c r="G607" s="8">
        <f>Table3[[#This Row],[FPT]]-Table3[[#This Row],[Rf]]/365</f>
        <v>5.3582714819427352E-3</v>
      </c>
      <c r="H607" s="8">
        <f>Table3[[#This Row],[TCB]]-Table3[[#This Row],[Rf]]/365</f>
        <v>-1.5215064469363E-2</v>
      </c>
      <c r="I607" s="8">
        <f>Table3[[#This Row],[BVH]]-Table3[[#This Row],[Rf]]/365</f>
        <v>-1.6160308115084699E-3</v>
      </c>
      <c r="J607" s="8">
        <f>Table3[[#This Row],[POW]]-Table3[[#This Row],[Rf]]/365</f>
        <v>-4.0488431425631053E-3</v>
      </c>
      <c r="K607" s="8">
        <f>Table3[[#This Row],[NVL]]-Table3[[#This Row],[Rf]]/365</f>
        <v>-5.3594318673395487E-3</v>
      </c>
      <c r="L607" s="8">
        <f>Table3[[#This Row],[VIC]]-Table3[[#This Row],[Rf]]/365</f>
        <v>-9.6273972602739725E-5</v>
      </c>
    </row>
    <row r="608" spans="1:12" x14ac:dyDescent="0.25">
      <c r="A608" s="1">
        <v>43805</v>
      </c>
      <c r="B608" s="8">
        <f>Table3[[#This Row],[Rm]]-Table3[[#This Row],[Rf]]/365</f>
        <v>2.0508525227492575E-4</v>
      </c>
      <c r="C608" s="8">
        <f>Table3[[#This Row],[SSI]]-Table3[[#This Row],[Rf]]/365</f>
        <v>-5.1980134190663637E-3</v>
      </c>
      <c r="D608" s="8">
        <f>Table3[[#This Row],[HPG]]-Table3[[#This Row],[Rf]]/365</f>
        <v>3.2371559864792905E-2</v>
      </c>
      <c r="E608" s="8">
        <f>Table3[[#This Row],[VHM]]-Table3[[#This Row],[Rf]]/365</f>
        <v>-9.5972602739726018E-5</v>
      </c>
      <c r="F608" s="8">
        <f>Table3[[#This Row],[VNM]]-Table3[[#This Row],[Rf]]/365</f>
        <v>-1.2829419122264233E-2</v>
      </c>
      <c r="G608" s="8">
        <f>Table3[[#This Row],[FPT]]-Table3[[#This Row],[Rf]]/365</f>
        <v>1.7255210220325939E-3</v>
      </c>
      <c r="H608" s="8">
        <f>Table3[[#This Row],[TCB]]-Table3[[#This Row],[Rf]]/365</f>
        <v>-4.3970478715569302E-3</v>
      </c>
      <c r="I608" s="8">
        <f>Table3[[#This Row],[BVH]]-Table3[[#This Row],[Rf]]/365</f>
        <v>-6.1382686752472137E-3</v>
      </c>
      <c r="J608" s="8">
        <f>Table3[[#This Row],[POW]]-Table3[[#This Row],[Rf]]/365</f>
        <v>-9.5972602739726018E-5</v>
      </c>
      <c r="K608" s="8">
        <f>Table3[[#This Row],[NVL]]-Table3[[#This Row],[Rf]]/365</f>
        <v>8.7535849193842285E-3</v>
      </c>
      <c r="L608" s="8">
        <f>Table3[[#This Row],[VIC]]-Table3[[#This Row],[Rf]]/365</f>
        <v>7.6758525563683743E-4</v>
      </c>
    </row>
    <row r="609" spans="1:12" x14ac:dyDescent="0.25">
      <c r="A609" s="1">
        <v>43804</v>
      </c>
      <c r="B609" s="8">
        <f>Table3[[#This Row],[Rm]]-Table3[[#This Row],[Rf]]/365</f>
        <v>-2.8191779233506359E-3</v>
      </c>
      <c r="C609" s="8">
        <f>Table3[[#This Row],[SSI]]-Table3[[#This Row],[Rf]]/365</f>
        <v>-1.0197338868133432E-2</v>
      </c>
      <c r="D609" s="8">
        <f>Table3[[#This Row],[HPG]]-Table3[[#This Row],[Rf]]/365</f>
        <v>-1.5021701901451637E-2</v>
      </c>
      <c r="E609" s="8">
        <f>Table3[[#This Row],[VHM]]-Table3[[#This Row],[Rf]]/365</f>
        <v>2.082320470349455E-3</v>
      </c>
      <c r="F609" s="8">
        <f>Table3[[#This Row],[VNM]]-Table3[[#This Row],[Rf]]/365</f>
        <v>-8.5138371846315807E-3</v>
      </c>
      <c r="G609" s="8">
        <f>Table3[[#This Row],[FPT]]-Table3[[#This Row],[Rf]]/365</f>
        <v>-9.1215995252460647E-3</v>
      </c>
      <c r="H609" s="8">
        <f>Table3[[#This Row],[TCB]]-Table3[[#This Row],[Rf]]/365</f>
        <v>-8.6251134153109213E-3</v>
      </c>
      <c r="I609" s="8">
        <f>Table3[[#This Row],[BVH]]-Table3[[#This Row],[Rf]]/365</f>
        <v>-9.0783646952670716E-3</v>
      </c>
      <c r="J609" s="8">
        <f>Table3[[#This Row],[POW]]-Table3[[#This Row],[Rf]]/365</f>
        <v>-4.0333366411390769E-3</v>
      </c>
      <c r="K609" s="8">
        <f>Table3[[#This Row],[NVL]]-Table3[[#This Row],[Rf]]/365</f>
        <v>1.6767208782667721E-3</v>
      </c>
      <c r="L609" s="8">
        <f>Table3[[#This Row],[VIC]]-Table3[[#This Row],[Rf]]/365</f>
        <v>2.5010738302793253E-3</v>
      </c>
    </row>
    <row r="610" spans="1:12" x14ac:dyDescent="0.25">
      <c r="A610" s="1">
        <v>43803</v>
      </c>
      <c r="B610" s="8">
        <f>Table3[[#This Row],[Rm]]-Table3[[#This Row],[Rf]]/365</f>
        <v>1.2982052282753042E-2</v>
      </c>
      <c r="C610" s="8">
        <f>Table3[[#This Row],[SSI]]-Table3[[#This Row],[Rf]]/365</f>
        <v>2.580969465540495E-2</v>
      </c>
      <c r="D610" s="8">
        <f>Table3[[#This Row],[HPG]]-Table3[[#This Row],[Rf]]/365</f>
        <v>-9.7041095890410963E-5</v>
      </c>
      <c r="E610" s="8">
        <f>Table3[[#This Row],[VHM]]-Table3[[#This Row],[Rf]]/365</f>
        <v>-9.7041095890410963E-5</v>
      </c>
      <c r="F610" s="8">
        <f>Table3[[#This Row],[VNM]]-Table3[[#This Row],[Rf]]/365</f>
        <v>2.0521515605140241E-2</v>
      </c>
      <c r="G610" s="8">
        <f>Table3[[#This Row],[FPT]]-Table3[[#This Row],[Rf]]/365</f>
        <v>1.6416720371999372E-2</v>
      </c>
      <c r="H610" s="8">
        <f>Table3[[#This Row],[TCB]]-Table3[[#This Row],[Rf]]/365</f>
        <v>3.9814267108100716E-2</v>
      </c>
      <c r="I610" s="8">
        <f>Table3[[#This Row],[BVH]]-Table3[[#This Row],[Rf]]/365</f>
        <v>1.4022092789221382E-3</v>
      </c>
      <c r="J610" s="8">
        <f>Table3[[#This Row],[POW]]-Table3[[#This Row],[Rf]]/365</f>
        <v>2.4096507291206309E-2</v>
      </c>
      <c r="K610" s="8">
        <f>Table3[[#This Row],[NVL]]-Table3[[#This Row],[Rf]]/365</f>
        <v>3.4616777653195311E-3</v>
      </c>
      <c r="L610" s="8">
        <f>Table3[[#This Row],[VIC]]-Table3[[#This Row],[Rf]]/365</f>
        <v>4.2507849910660891E-3</v>
      </c>
    </row>
    <row r="611" spans="1:12" x14ac:dyDescent="0.25">
      <c r="A611" s="1">
        <v>43802</v>
      </c>
      <c r="B611" s="8">
        <f>Table3[[#This Row],[Rm]]-Table3[[#This Row],[Rf]]/365</f>
        <v>-6.2264740033611439E-3</v>
      </c>
      <c r="C611" s="8">
        <f>Table3[[#This Row],[SSI]]-Table3[[#This Row],[Rf]]/365</f>
        <v>-1.0353478749560815E-2</v>
      </c>
      <c r="D611" s="8">
        <f>Table3[[#This Row],[HPG]]-Table3[[#This Row],[Rf]]/365</f>
        <v>2.168942388157714E-2</v>
      </c>
      <c r="E611" s="8">
        <f>Table3[[#This Row],[VHM]]-Table3[[#This Row],[Rf]]/365</f>
        <v>-1.1852077749787469E-3</v>
      </c>
      <c r="F611" s="8">
        <f>Table3[[#This Row],[VNM]]-Table3[[#This Row],[Rf]]/365</f>
        <v>-1.6157930707858925E-2</v>
      </c>
      <c r="G611" s="8">
        <f>Table3[[#This Row],[FPT]]-Table3[[#This Row],[Rf]]/365</f>
        <v>-1.9285703246525229E-3</v>
      </c>
      <c r="H611" s="8">
        <f>Table3[[#This Row],[TCB]]-Table3[[#This Row],[Rf]]/365</f>
        <v>-6.7049980085691872E-3</v>
      </c>
      <c r="I611" s="8">
        <f>Table3[[#This Row],[BVH]]-Table3[[#This Row],[Rf]]/365</f>
        <v>-2.6374440755924395E-2</v>
      </c>
      <c r="J611" s="8">
        <f>Table3[[#This Row],[POW]]-Table3[[#This Row],[Rf]]/365</f>
        <v>-1.5970084366166572E-2</v>
      </c>
      <c r="K611" s="8">
        <f>Table3[[#This Row],[NVL]]-Table3[[#This Row],[Rf]]/365</f>
        <v>1.6854627011453208E-3</v>
      </c>
      <c r="L611" s="8">
        <f>Table3[[#This Row],[VIC]]-Table3[[#This Row],[Rf]]/365</f>
        <v>-9.7068493150684934E-5</v>
      </c>
    </row>
    <row r="612" spans="1:12" x14ac:dyDescent="0.25">
      <c r="A612" s="1">
        <v>43801</v>
      </c>
      <c r="B612" s="8">
        <f>Table3[[#This Row],[Rm]]-Table3[[#This Row],[Rf]]/365</f>
        <v>-1.1881825837246361E-2</v>
      </c>
      <c r="C612" s="8">
        <f>Table3[[#This Row],[SSI]]-Table3[[#This Row],[Rf]]/365</f>
        <v>-1.5248638439186533E-2</v>
      </c>
      <c r="D612" s="8">
        <f>Table3[[#This Row],[HPG]]-Table3[[#This Row],[Rf]]/365</f>
        <v>4.2792443272082637E-3</v>
      </c>
      <c r="E612" s="8">
        <f>Table3[[#This Row],[VHM]]-Table3[[#This Row],[Rf]]/365</f>
        <v>-9.7123287671232889E-5</v>
      </c>
      <c r="F612" s="8">
        <f>Table3[[#This Row],[VNM]]-Table3[[#This Row],[Rf]]/365</f>
        <v>-2.6434571847342023E-2</v>
      </c>
      <c r="G612" s="8">
        <f>Table3[[#This Row],[FPT]]-Table3[[#This Row],[Rf]]/365</f>
        <v>-3.2012016904692617E-2</v>
      </c>
      <c r="H612" s="8">
        <f>Table3[[#This Row],[TCB]]-Table3[[#This Row],[Rf]]/365</f>
        <v>-8.8307477418197045E-3</v>
      </c>
      <c r="I612" s="8">
        <f>Table3[[#This Row],[BVH]]-Table3[[#This Row],[Rf]]/365</f>
        <v>-2.5701675208012718E-2</v>
      </c>
      <c r="J612" s="8">
        <f>Table3[[#This Row],[POW]]-Table3[[#This Row],[Rf]]/365</f>
        <v>-1.57221232876711E-2</v>
      </c>
      <c r="K612" s="8">
        <f>Table3[[#This Row],[NVL]]-Table3[[#This Row],[Rf]]/365</f>
        <v>-1.2421066949643103E-2</v>
      </c>
      <c r="L612" s="8">
        <f>Table3[[#This Row],[VIC]]-Table3[[#This Row],[Rf]]/365</f>
        <v>-6.1472529333065785E-3</v>
      </c>
    </row>
    <row r="613" spans="1:12" x14ac:dyDescent="0.25">
      <c r="A613" s="1">
        <v>43798</v>
      </c>
      <c r="B613" s="8">
        <f>Table3[[#This Row],[Rm]]-Table3[[#This Row],[Rf]]/365</f>
        <v>2.7323143709909311E-4</v>
      </c>
      <c r="C613" s="8">
        <f>Table3[[#This Row],[SSI]]-Table3[[#This Row],[Rf]]/365</f>
        <v>-2.6166451123149337E-3</v>
      </c>
      <c r="D613" s="8">
        <f>Table3[[#This Row],[HPG]]-Table3[[#This Row],[Rf]]/365</f>
        <v>1.0964193477997481E-2</v>
      </c>
      <c r="E613" s="8">
        <f>Table3[[#This Row],[VHM]]-Table3[[#This Row],[Rf]]/365</f>
        <v>3.1773557456483159E-3</v>
      </c>
      <c r="F613" s="8">
        <f>Table3[[#This Row],[VNM]]-Table3[[#This Row],[Rf]]/365</f>
        <v>-5.0117583386623437E-3</v>
      </c>
      <c r="G613" s="8">
        <f>Table3[[#This Row],[FPT]]-Table3[[#This Row],[Rf]]/365</f>
        <v>7.0451037181999999E-3</v>
      </c>
      <c r="H613" s="8">
        <f>Table3[[#This Row],[TCB]]-Table3[[#This Row],[Rf]]/365</f>
        <v>-9.7753424657534259E-5</v>
      </c>
      <c r="I613" s="8">
        <f>Table3[[#This Row],[BVH]]-Table3[[#This Row],[Rf]]/365</f>
        <v>2.7553136224182013E-3</v>
      </c>
      <c r="J613" s="8">
        <f>Table3[[#This Row],[POW]]-Table3[[#This Row],[Rf]]/365</f>
        <v>-7.8496914091537393E-3</v>
      </c>
      <c r="K613" s="8">
        <f>Table3[[#This Row],[NVL]]-Table3[[#This Row],[Rf]]/365</f>
        <v>1.6659150056774362E-3</v>
      </c>
      <c r="L613" s="8">
        <f>Table3[[#This Row],[VIC]]-Table3[[#This Row],[Rf]]/365</f>
        <v>-9.7753424657534259E-5</v>
      </c>
    </row>
    <row r="614" spans="1:12" x14ac:dyDescent="0.25">
      <c r="A614" s="1">
        <v>43797</v>
      </c>
      <c r="B614" s="8">
        <f>Table3[[#This Row],[Rm]]-Table3[[#This Row],[Rf]]/365</f>
        <v>-8.0505865966374445E-3</v>
      </c>
      <c r="C614" s="8">
        <f>Table3[[#This Row],[SSI]]-Table3[[#This Row],[Rf]]/365</f>
        <v>-9.695890410958905E-5</v>
      </c>
      <c r="D614" s="8">
        <f>Table3[[#This Row],[HPG]]-Table3[[#This Row],[Rf]]/365</f>
        <v>-9.695890410958905E-5</v>
      </c>
      <c r="E614" s="8">
        <f>Table3[[#This Row],[VHM]]-Table3[[#This Row],[Rf]]/365</f>
        <v>-1.5150722344970047E-2</v>
      </c>
      <c r="F614" s="8">
        <f>Table3[[#This Row],[VNM]]-Table3[[#This Row],[Rf]]/365</f>
        <v>-9.695890410958905E-5</v>
      </c>
      <c r="G614" s="8">
        <f>Table3[[#This Row],[FPT]]-Table3[[#This Row],[Rf]]/365</f>
        <v>-1.7640818553232462E-2</v>
      </c>
      <c r="H614" s="8">
        <f>Table3[[#This Row],[TCB]]-Table3[[#This Row],[Rf]]/365</f>
        <v>-1.9368907512246635E-2</v>
      </c>
      <c r="I614" s="8">
        <f>Table3[[#This Row],[BVH]]-Table3[[#This Row],[Rf]]/365</f>
        <v>-1.2773015242137699E-2</v>
      </c>
      <c r="J614" s="8">
        <f>Table3[[#This Row],[POW]]-Table3[[#This Row],[Rf]]/365</f>
        <v>-2.6512053243732223E-2</v>
      </c>
      <c r="K614" s="8">
        <f>Table3[[#This Row],[NVL]]-Table3[[#This Row],[Rf]]/365</f>
        <v>3.442864104740062E-3</v>
      </c>
      <c r="L614" s="8">
        <f>Table3[[#This Row],[VIC]]-Table3[[#This Row],[Rf]]/365</f>
        <v>7.6809299900465011E-4</v>
      </c>
    </row>
    <row r="615" spans="1:12" x14ac:dyDescent="0.25">
      <c r="A615" s="1">
        <v>43796</v>
      </c>
      <c r="B615" s="8">
        <f>Table3[[#This Row],[Rm]]-Table3[[#This Row],[Rf]]/365</f>
        <v>1.3157223830867822E-3</v>
      </c>
      <c r="C615" s="8">
        <f>Table3[[#This Row],[SSI]]-Table3[[#This Row],[Rf]]/365</f>
        <v>-7.5970684931505918E-3</v>
      </c>
      <c r="D615" s="8">
        <f>Table3[[#This Row],[HPG]]-Table3[[#This Row],[Rf]]/365</f>
        <v>-2.3045740119145373E-3</v>
      </c>
      <c r="E615" s="8">
        <f>Table3[[#This Row],[VHM]]-Table3[[#This Row],[Rf]]/365</f>
        <v>-3.3125025767517312E-3</v>
      </c>
      <c r="F615" s="8">
        <f>Table3[[#This Row],[VNM]]-Table3[[#This Row],[Rf]]/365</f>
        <v>-7.4141416638825427E-3</v>
      </c>
      <c r="G615" s="8">
        <f>Table3[[#This Row],[FPT]]-Table3[[#This Row],[Rf]]/365</f>
        <v>-1.8483819782645267E-3</v>
      </c>
      <c r="H615" s="8">
        <f>Table3[[#This Row],[TCB]]-Table3[[#This Row],[Rf]]/365</f>
        <v>-4.3614608172445014E-3</v>
      </c>
      <c r="I615" s="8">
        <f>Table3[[#This Row],[BVH]]-Table3[[#This Row],[Rf]]/365</f>
        <v>-5.6993093895092726E-3</v>
      </c>
      <c r="J615" s="8">
        <f>Table3[[#This Row],[POW]]-Table3[[#This Row],[Rf]]/365</f>
        <v>-1.129109834389707E-2</v>
      </c>
      <c r="K615" s="8">
        <f>Table3[[#This Row],[NVL]]-Table3[[#This Row],[Rf]]/365</f>
        <v>-9.7068493150684934E-5</v>
      </c>
      <c r="L615" s="8">
        <f>Table3[[#This Row],[VIC]]-Table3[[#This Row],[Rf]]/365</f>
        <v>3.375153729071463E-3</v>
      </c>
    </row>
    <row r="616" spans="1:12" x14ac:dyDescent="0.25">
      <c r="A616" s="1">
        <v>43795</v>
      </c>
      <c r="B616" s="8">
        <f>Table3[[#This Row],[Rm]]-Table3[[#This Row],[Rf]]/365</f>
        <v>3.4909641935887414E-4</v>
      </c>
      <c r="C616" s="8">
        <f>Table3[[#This Row],[SSI]]-Table3[[#This Row],[Rf]]/365</f>
        <v>-1.2447240656181307E-2</v>
      </c>
      <c r="D616" s="8">
        <f>Table3[[#This Row],[HPG]]-Table3[[#This Row],[Rf]]/365</f>
        <v>1.7875966446052074E-2</v>
      </c>
      <c r="E616" s="8">
        <f>Table3[[#This Row],[VHM]]-Table3[[#This Row],[Rf]]/365</f>
        <v>9.7139972955492977E-4</v>
      </c>
      <c r="F616" s="8">
        <f>Table3[[#This Row],[VNM]]-Table3[[#This Row],[Rf]]/365</f>
        <v>7.1210800628631417E-4</v>
      </c>
      <c r="G616" s="8">
        <f>Table3[[#This Row],[FPT]]-Table3[[#This Row],[Rf]]/365</f>
        <v>8.7323606176485154E-3</v>
      </c>
      <c r="H616" s="8">
        <f>Table3[[#This Row],[TCB]]-Table3[[#This Row],[Rf]]/365</f>
        <v>6.3362065965077308E-3</v>
      </c>
      <c r="I616" s="8">
        <f>Table3[[#This Row],[BVH]]-Table3[[#This Row],[Rf]]/365</f>
        <v>-9.8102995079133101E-3</v>
      </c>
      <c r="J616" s="8">
        <f>Table3[[#This Row],[POW]]-Table3[[#This Row],[Rf]]/365</f>
        <v>7.4172353486458096E-3</v>
      </c>
      <c r="K616" s="8">
        <f>Table3[[#This Row],[NVL]]-Table3[[#This Row],[Rf]]/365</f>
        <v>-1.2339323881597891E-2</v>
      </c>
      <c r="L616" s="8">
        <f>Table3[[#This Row],[VIC]]-Table3[[#This Row],[Rf]]/365</f>
        <v>-6.9981133679735408E-3</v>
      </c>
    </row>
    <row r="617" spans="1:12" x14ac:dyDescent="0.25">
      <c r="A617" s="1">
        <v>43794</v>
      </c>
      <c r="B617" s="8">
        <f>Table3[[#This Row],[Rm]]-Table3[[#This Row],[Rf]]/365</f>
        <v>-1.563291196691812E-3</v>
      </c>
      <c r="C617" s="8">
        <f>Table3[[#This Row],[SSI]]-Table3[[#This Row],[Rf]]/365</f>
        <v>7.3618920466163081E-3</v>
      </c>
      <c r="D617" s="8">
        <f>Table3[[#This Row],[HPG]]-Table3[[#This Row],[Rf]]/365</f>
        <v>6.6865357961938977E-3</v>
      </c>
      <c r="E617" s="8">
        <f>Table3[[#This Row],[VHM]]-Table3[[#This Row],[Rf]]/365</f>
        <v>-3.3093506702805307E-3</v>
      </c>
      <c r="F617" s="8">
        <f>Table3[[#This Row],[VNM]]-Table3[[#This Row],[Rf]]/365</f>
        <v>1.1421839224308191E-2</v>
      </c>
      <c r="G617" s="8">
        <f>Table3[[#This Row],[FPT]]-Table3[[#This Row],[Rf]]/365</f>
        <v>1.0613491193737811E-2</v>
      </c>
      <c r="H617" s="8">
        <f>Table3[[#This Row],[TCB]]-Table3[[#This Row],[Rf]]/365</f>
        <v>1.0745192464267674E-2</v>
      </c>
      <c r="I617" s="8">
        <f>Table3[[#This Row],[BVH]]-Table3[[#This Row],[Rf]]/365</f>
        <v>1.6824452305968195E-2</v>
      </c>
      <c r="J617" s="8">
        <f>Table3[[#This Row],[POW]]-Table3[[#This Row],[Rf]]/365</f>
        <v>-1.007945205479452E-4</v>
      </c>
      <c r="K617" s="8">
        <f>Table3[[#This Row],[NVL]]-Table3[[#This Row],[Rf]]/365</f>
        <v>3.4079774092765944E-3</v>
      </c>
      <c r="L617" s="8">
        <f>Table3[[#This Row],[VIC]]-Table3[[#This Row],[Rf]]/365</f>
        <v>-1.8219649164170995E-3</v>
      </c>
    </row>
    <row r="618" spans="1:12" x14ac:dyDescent="0.25">
      <c r="A618" s="1">
        <v>43791</v>
      </c>
      <c r="B618" s="8">
        <f>Table3[[#This Row],[Rm]]-Table3[[#This Row],[Rf]]/365</f>
        <v>-1.0334837037344171E-2</v>
      </c>
      <c r="C618" s="8">
        <f>Table3[[#This Row],[SSI]]-Table3[[#This Row],[Rf]]/365</f>
        <v>-1.4806786462530362E-2</v>
      </c>
      <c r="D618" s="8">
        <f>Table3[[#This Row],[HPG]]-Table3[[#This Row],[Rf]]/365</f>
        <v>4.444550435865619E-3</v>
      </c>
      <c r="E618" s="8">
        <f>Table3[[#This Row],[VHM]]-Table3[[#This Row],[Rf]]/365</f>
        <v>-1.8988627089651995E-2</v>
      </c>
      <c r="F618" s="8">
        <f>Table3[[#This Row],[VNM]]-Table3[[#This Row],[Rf]]/365</f>
        <v>-4.1992647653264535E-3</v>
      </c>
      <c r="G618" s="8">
        <f>Table3[[#This Row],[FPT]]-Table3[[#This Row],[Rf]]/365</f>
        <v>-1.009041095890411E-4</v>
      </c>
      <c r="H618" s="8">
        <f>Table3[[#This Row],[TCB]]-Table3[[#This Row],[Rf]]/365</f>
        <v>-1.9249840279801807E-2</v>
      </c>
      <c r="I618" s="8">
        <f>Table3[[#This Row],[BVH]]-Table3[[#This Row],[Rf]]/365</f>
        <v>5.5728547556594442E-3</v>
      </c>
      <c r="J618" s="8">
        <f>Table3[[#This Row],[POW]]-Table3[[#This Row],[Rf]]/365</f>
        <v>-2.929798440156001E-2</v>
      </c>
      <c r="K618" s="8">
        <f>Table3[[#This Row],[NVL]]-Table3[[#This Row],[Rf]]/365</f>
        <v>-1.009041095890411E-4</v>
      </c>
      <c r="L618" s="8">
        <f>Table3[[#This Row],[VIC]]-Table3[[#This Row],[Rf]]/365</f>
        <v>7.7048200881560183E-3</v>
      </c>
    </row>
    <row r="619" spans="1:12" x14ac:dyDescent="0.25">
      <c r="A619" s="1">
        <v>43790</v>
      </c>
      <c r="B619" s="8">
        <f>Table3[[#This Row],[Rm]]-Table3[[#This Row],[Rf]]/365</f>
        <v>-1.2764059456019657E-2</v>
      </c>
      <c r="C619" s="8">
        <f>Table3[[#This Row],[SSI]]-Table3[[#This Row],[Rf]]/365</f>
        <v>-2.4024595661008084E-2</v>
      </c>
      <c r="D619" s="8">
        <f>Table3[[#This Row],[HPG]]-Table3[[#This Row],[Rf]]/365</f>
        <v>-1.7958293542074275E-2</v>
      </c>
      <c r="E619" s="8">
        <f>Table3[[#This Row],[VHM]]-Table3[[#This Row],[Rf]]/365</f>
        <v>-9.4566600404409583E-3</v>
      </c>
      <c r="F619" s="8">
        <f>Table3[[#This Row],[VNM]]-Table3[[#This Row],[Rf]]/365</f>
        <v>-1.6230182942996239E-2</v>
      </c>
      <c r="G619" s="8">
        <f>Table3[[#This Row],[FPT]]-Table3[[#This Row],[Rf]]/365</f>
        <v>-1.418565772718508E-2</v>
      </c>
      <c r="H619" s="8">
        <f>Table3[[#This Row],[TCB]]-Table3[[#This Row],[Rf]]/365</f>
        <v>-3.6986396586570852E-2</v>
      </c>
      <c r="I619" s="8">
        <f>Table3[[#This Row],[BVH]]-Table3[[#This Row],[Rf]]/365</f>
        <v>-2.229255151710921E-2</v>
      </c>
      <c r="J619" s="8">
        <f>Table3[[#This Row],[POW]]-Table3[[#This Row],[Rf]]/365</f>
        <v>-1.0115068493150685E-4</v>
      </c>
      <c r="K619" s="8">
        <f>Table3[[#This Row],[NVL]]-Table3[[#This Row],[Rf]]/365</f>
        <v>-2.4073753424657604E-2</v>
      </c>
      <c r="L619" s="8">
        <f>Table3[[#This Row],[VIC]]-Table3[[#This Row],[Rf]]/365</f>
        <v>-6.1356334435522788E-3</v>
      </c>
    </row>
    <row r="620" spans="1:12" x14ac:dyDescent="0.25">
      <c r="A620" s="1">
        <v>43789</v>
      </c>
      <c r="B620" s="8">
        <f>Table3[[#This Row],[Rm]]-Table3[[#This Row],[Rf]]/365</f>
        <v>-7.8263414556943439E-3</v>
      </c>
      <c r="C620" s="8">
        <f>Table3[[#This Row],[SSI]]-Table3[[#This Row],[Rf]]/365</f>
        <v>-9.5795223008503672E-3</v>
      </c>
      <c r="D620" s="8">
        <f>Table3[[#This Row],[HPG]]-Table3[[#This Row],[Rf]]/365</f>
        <v>-1.7644708964191215E-2</v>
      </c>
      <c r="E620" s="8">
        <f>Table3[[#This Row],[VHM]]-Table3[[#This Row],[Rf]]/365</f>
        <v>-3.2096576052238995E-3</v>
      </c>
      <c r="F620" s="8">
        <f>Table3[[#This Row],[VNM]]-Table3[[#This Row],[Rf]]/365</f>
        <v>-3.3162833986699128E-3</v>
      </c>
      <c r="G620" s="8">
        <f>Table3[[#This Row],[FPT]]-Table3[[#This Row],[Rf]]/365</f>
        <v>-2.5829837308207693E-2</v>
      </c>
      <c r="H620" s="8">
        <f>Table3[[#This Row],[TCB]]-Table3[[#This Row],[Rf]]/365</f>
        <v>-1.4242263456482636E-2</v>
      </c>
      <c r="I620" s="8">
        <f>Table3[[#This Row],[BVH]]-Table3[[#This Row],[Rf]]/365</f>
        <v>-5.6180906943788808E-3</v>
      </c>
      <c r="J620" s="8">
        <f>Table3[[#This Row],[POW]]-Table3[[#This Row],[Rf]]/365</f>
        <v>-3.7372129514321672E-3</v>
      </c>
      <c r="K620" s="8">
        <f>Table3[[#This Row],[NVL]]-Table3[[#This Row],[Rf]]/365</f>
        <v>1.6144165511407585E-3</v>
      </c>
      <c r="L620" s="8">
        <f>Table3[[#This Row],[VIC]]-Table3[[#This Row],[Rf]]/365</f>
        <v>-9.4945299299275965E-3</v>
      </c>
    </row>
    <row r="621" spans="1:12" x14ac:dyDescent="0.25">
      <c r="A621" s="1">
        <v>43788</v>
      </c>
      <c r="B621" s="8">
        <f>Table3[[#This Row],[Rm]]-Table3[[#This Row],[Rf]]/365</f>
        <v>5.3246538889639913E-3</v>
      </c>
      <c r="C621" s="8">
        <f>Table3[[#This Row],[SSI]]-Table3[[#This Row],[Rf]]/365</f>
        <v>4.6623431180689264E-3</v>
      </c>
      <c r="D621" s="8">
        <f>Table3[[#This Row],[HPG]]-Table3[[#This Row],[Rf]]/365</f>
        <v>-4.4663738709099622E-3</v>
      </c>
      <c r="E621" s="8">
        <f>Table3[[#This Row],[VHM]]-Table3[[#This Row],[Rf]]/365</f>
        <v>1.9772815545028863E-3</v>
      </c>
      <c r="F621" s="8">
        <f>Table3[[#This Row],[VNM]]-Table3[[#This Row],[Rf]]/365</f>
        <v>2.9701762859475633E-2</v>
      </c>
      <c r="G621" s="8">
        <f>Table3[[#This Row],[FPT]]-Table3[[#This Row],[Rf]]/365</f>
        <v>1.3813481834425302E-2</v>
      </c>
      <c r="H621" s="8">
        <f>Table3[[#This Row],[TCB]]-Table3[[#This Row],[Rf]]/365</f>
        <v>1.2170377006471132E-2</v>
      </c>
      <c r="I621" s="8">
        <f>Table3[[#This Row],[BVH]]-Table3[[#This Row],[Rf]]/365</f>
        <v>-6.9488767123286671E-3</v>
      </c>
      <c r="J621" s="8">
        <f>Table3[[#This Row],[POW]]-Table3[[#This Row],[Rf]]/365</f>
        <v>7.2264456821717858E-3</v>
      </c>
      <c r="K621" s="8">
        <f>Table3[[#This Row],[NVL]]-Table3[[#This Row],[Rf]]/365</f>
        <v>1.6186514145836164E-3</v>
      </c>
      <c r="L621" s="8">
        <f>Table3[[#This Row],[VIC]]-Table3[[#This Row],[Rf]]/365</f>
        <v>-8.5669621518796035E-3</v>
      </c>
    </row>
    <row r="622" spans="1:12" x14ac:dyDescent="0.25">
      <c r="A622" s="1">
        <v>43787</v>
      </c>
      <c r="B622" s="8">
        <f>Table3[[#This Row],[Rm]]-Table3[[#This Row],[Rf]]/365</f>
        <v>-7.1496791271220932E-3</v>
      </c>
      <c r="C622" s="8">
        <f>Table3[[#This Row],[SSI]]-Table3[[#This Row],[Rf]]/365</f>
        <v>-4.8397200545346143E-3</v>
      </c>
      <c r="D622" s="8">
        <f>Table3[[#This Row],[HPG]]-Table3[[#This Row],[Rf]]/365</f>
        <v>1.0937144032175161E-2</v>
      </c>
      <c r="E622" s="8">
        <f>Table3[[#This Row],[VHM]]-Table3[[#This Row],[Rf]]/365</f>
        <v>-1.0038356164383561E-4</v>
      </c>
      <c r="F622" s="8">
        <f>Table3[[#This Row],[VNM]]-Table3[[#This Row],[Rf]]/365</f>
        <v>-1.7986562423432429E-2</v>
      </c>
      <c r="G622" s="8">
        <f>Table3[[#This Row],[FPT]]-Table3[[#This Row],[Rf]]/365</f>
        <v>-1.8871714619664207E-2</v>
      </c>
      <c r="H622" s="8">
        <f>Table3[[#This Row],[TCB]]-Table3[[#This Row],[Rf]]/365</f>
        <v>-1.817267271827034E-2</v>
      </c>
      <c r="I622" s="8">
        <f>Table3[[#This Row],[BVH]]-Table3[[#This Row],[Rf]]/365</f>
        <v>-2.8326239988022248E-3</v>
      </c>
      <c r="J622" s="8">
        <f>Table3[[#This Row],[POW]]-Table3[[#This Row],[Rf]]/365</f>
        <v>1.4769504914192466E-2</v>
      </c>
      <c r="K622" s="8">
        <f>Table3[[#This Row],[NVL]]-Table3[[#This Row],[Rf]]/365</f>
        <v>-5.2285886898488197E-3</v>
      </c>
      <c r="L622" s="8">
        <f>Table3[[#This Row],[VIC]]-Table3[[#This Row],[Rf]]/365</f>
        <v>-1.2642189581710664E-2</v>
      </c>
    </row>
    <row r="623" spans="1:12" x14ac:dyDescent="0.25">
      <c r="A623" s="1">
        <v>43784</v>
      </c>
      <c r="B623" s="8">
        <f>Table3[[#This Row],[Rm]]-Table3[[#This Row],[Rf]]/365</f>
        <v>-2.3441168855948369E-3</v>
      </c>
      <c r="C623" s="8">
        <f>Table3[[#This Row],[SSI]]-Table3[[#This Row],[Rf]]/365</f>
        <v>-1.6418714947153256E-2</v>
      </c>
      <c r="D623" s="8">
        <f>Table3[[#This Row],[HPG]]-Table3[[#This Row],[Rf]]/365</f>
        <v>-1.0169863013698631E-4</v>
      </c>
      <c r="E623" s="8">
        <f>Table3[[#This Row],[VHM]]-Table3[[#This Row],[Rf]]/365</f>
        <v>-1.139043028477224E-3</v>
      </c>
      <c r="F623" s="8">
        <f>Table3[[#This Row],[VNM]]-Table3[[#This Row],[Rf]]/365</f>
        <v>-2.3135852720684951E-2</v>
      </c>
      <c r="G623" s="8">
        <f>Table3[[#This Row],[FPT]]-Table3[[#This Row],[Rf]]/365</f>
        <v>5.0440989684906448E-3</v>
      </c>
      <c r="H623" s="8">
        <f>Table3[[#This Row],[TCB]]-Table3[[#This Row],[Rf]]/365</f>
        <v>7.9954673617658473E-3</v>
      </c>
      <c r="I623" s="8">
        <f>Table3[[#This Row],[BVH]]-Table3[[#This Row],[Rf]]/365</f>
        <v>9.5530211798159851E-3</v>
      </c>
      <c r="J623" s="8">
        <f>Table3[[#This Row],[POW]]-Table3[[#This Row],[Rf]]/365</f>
        <v>3.6296446534451422E-3</v>
      </c>
      <c r="K623" s="8">
        <f>Table3[[#This Row],[NVL]]-Table3[[#This Row],[Rf]]/365</f>
        <v>-1.0169863013698631E-4</v>
      </c>
      <c r="L623" s="8">
        <f>Table3[[#This Row],[VIC]]-Table3[[#This Row],[Rf]]/365</f>
        <v>2.4129702717909413E-3</v>
      </c>
    </row>
    <row r="624" spans="1:12" x14ac:dyDescent="0.25">
      <c r="A624" s="1">
        <v>43783</v>
      </c>
      <c r="B624" s="8">
        <f>Table3[[#This Row],[Rm]]-Table3[[#This Row],[Rf]]/365</f>
        <v>-5.6541624361022066E-4</v>
      </c>
      <c r="C624" s="8">
        <f>Table3[[#This Row],[SSI]]-Table3[[#This Row],[Rf]]/365</f>
        <v>-9.339217754437067E-3</v>
      </c>
      <c r="D624" s="8">
        <f>Table3[[#This Row],[HPG]]-Table3[[#This Row],[Rf]]/365</f>
        <v>-1.0134246575342464E-4</v>
      </c>
      <c r="E624" s="8">
        <f>Table3[[#This Row],[VHM]]-Table3[[#This Row],[Rf]]/365</f>
        <v>-7.3104052875865083E-3</v>
      </c>
      <c r="F624" s="8">
        <f>Table3[[#This Row],[VNM]]-Table3[[#This Row],[Rf]]/365</f>
        <v>3.0859085302624941E-3</v>
      </c>
      <c r="G624" s="8">
        <f>Table3[[#This Row],[FPT]]-Table3[[#This Row],[Rf]]/365</f>
        <v>-3.6464978829389587E-2</v>
      </c>
      <c r="H624" s="8">
        <f>Table3[[#This Row],[TCB]]-Table3[[#This Row],[Rf]]/365</f>
        <v>-2.1215444859554447E-3</v>
      </c>
      <c r="I624" s="8">
        <f>Table3[[#This Row],[BVH]]-Table3[[#This Row],[Rf]]/365</f>
        <v>6.7479726027397944E-3</v>
      </c>
      <c r="J624" s="8">
        <f>Table3[[#This Row],[POW]]-Table3[[#This Row],[Rf]]/365</f>
        <v>-1.0134246575342464E-4</v>
      </c>
      <c r="K624" s="8">
        <f>Table3[[#This Row],[NVL]]-Table3[[#This Row],[Rf]]/365</f>
        <v>2.2625930261519274E-2</v>
      </c>
      <c r="L624" s="8">
        <f>Table3[[#This Row],[VIC]]-Table3[[#This Row],[Rf]]/365</f>
        <v>2.4196659376077971E-3</v>
      </c>
    </row>
    <row r="625" spans="1:12" x14ac:dyDescent="0.25">
      <c r="A625" s="1">
        <v>43782</v>
      </c>
      <c r="B625" s="8">
        <f>Table3[[#This Row],[Rm]]-Table3[[#This Row],[Rf]]/365</f>
        <v>-5.5634813162404933E-3</v>
      </c>
      <c r="C625" s="8">
        <f>Table3[[#This Row],[SSI]]-Table3[[#This Row],[Rf]]/365</f>
        <v>-1.0356164383561643E-4</v>
      </c>
      <c r="D625" s="8">
        <f>Table3[[#This Row],[HPG]]-Table3[[#This Row],[Rf]]/365</f>
        <v>-1.5320952948183435E-2</v>
      </c>
      <c r="E625" s="8">
        <f>Table3[[#This Row],[VHM]]-Table3[[#This Row],[Rf]]/365</f>
        <v>-7.2610258565146699E-3</v>
      </c>
      <c r="F625" s="8">
        <f>Table3[[#This Row],[VNM]]-Table3[[#This Row],[Rf]]/365</f>
        <v>-1.578983615363945E-2</v>
      </c>
      <c r="G625" s="8">
        <f>Table3[[#This Row],[FPT]]-Table3[[#This Row],[Rf]]/365</f>
        <v>-8.3002829553110568E-3</v>
      </c>
      <c r="H625" s="8">
        <f>Table3[[#This Row],[TCB]]-Table3[[#This Row],[Rf]]/365</f>
        <v>-1.600813420844794E-2</v>
      </c>
      <c r="I625" s="8">
        <f>Table3[[#This Row],[BVH]]-Table3[[#This Row],[Rf]]/365</f>
        <v>-1.0943670044919735E-2</v>
      </c>
      <c r="J625" s="8">
        <f>Table3[[#This Row],[POW]]-Table3[[#This Row],[Rf]]/365</f>
        <v>-1.0356164383561643E-4</v>
      </c>
      <c r="K625" s="8">
        <f>Table3[[#This Row],[NVL]]-Table3[[#This Row],[Rf]]/365</f>
        <v>-1.5594095206658351E-2</v>
      </c>
      <c r="L625" s="8">
        <f>Table3[[#This Row],[VIC]]-Table3[[#This Row],[Rf]]/365</f>
        <v>-3.4536453959293474E-3</v>
      </c>
    </row>
    <row r="626" spans="1:12" x14ac:dyDescent="0.25">
      <c r="A626" s="1">
        <v>43781</v>
      </c>
      <c r="B626" s="8">
        <f>Table3[[#This Row],[Rm]]-Table3[[#This Row],[Rf]]/365</f>
        <v>1.4510394791354805E-3</v>
      </c>
      <c r="C626" s="8">
        <f>Table3[[#This Row],[SSI]]-Table3[[#This Row],[Rf]]/365</f>
        <v>-2.4070789722870751E-3</v>
      </c>
      <c r="D626" s="8">
        <f>Table3[[#This Row],[HPG]]-Table3[[#This Row],[Rf]]/365</f>
        <v>8.6689983177121784E-3</v>
      </c>
      <c r="E626" s="8">
        <f>Table3[[#This Row],[VHM]]-Table3[[#This Row],[Rf]]/365</f>
        <v>-9.2214725402840585E-3</v>
      </c>
      <c r="F626" s="8">
        <f>Table3[[#This Row],[VNM]]-Table3[[#This Row],[Rf]]/365</f>
        <v>-1.402404519594444E-2</v>
      </c>
      <c r="G626" s="8">
        <f>Table3[[#This Row],[FPT]]-Table3[[#This Row],[Rf]]/365</f>
        <v>1.6563735159817412E-2</v>
      </c>
      <c r="H626" s="8">
        <f>Table3[[#This Row],[TCB]]-Table3[[#This Row],[Rf]]/365</f>
        <v>-1.0293150684931506E-4</v>
      </c>
      <c r="I626" s="8">
        <f>Table3[[#This Row],[BVH]]-Table3[[#This Row],[Rf]]/365</f>
        <v>2.6144597974987445E-3</v>
      </c>
      <c r="J626" s="8">
        <f>Table3[[#This Row],[POW]]-Table3[[#This Row],[Rf]]/365</f>
        <v>-1.0293150684931506E-4</v>
      </c>
      <c r="K626" s="8">
        <f>Table3[[#This Row],[NVL]]-Table3[[#This Row],[Rf]]/365</f>
        <v>-1.0293150684931506E-4</v>
      </c>
      <c r="L626" s="8">
        <f>Table3[[#This Row],[VIC]]-Table3[[#This Row],[Rf]]/365</f>
        <v>4.1022829590884272E-3</v>
      </c>
    </row>
    <row r="627" spans="1:12" x14ac:dyDescent="0.25">
      <c r="A627" s="1">
        <v>43780</v>
      </c>
      <c r="B627" s="8">
        <f>Table3[[#This Row],[Rm]]-Table3[[#This Row],[Rf]]/365</f>
        <v>-5.7162125871345311E-3</v>
      </c>
      <c r="C627" s="8">
        <f>Table3[[#This Row],[SSI]]-Table3[[#This Row],[Rf]]/365</f>
        <v>-1.5975481626440639E-2</v>
      </c>
      <c r="D627" s="8">
        <f>Table3[[#This Row],[HPG]]-Table3[[#This Row],[Rf]]/365</f>
        <v>4.3028205901875236E-3</v>
      </c>
      <c r="E627" s="8">
        <f>Table3[[#This Row],[VHM]]-Table3[[#This Row],[Rf]]/365</f>
        <v>1.927991099367393E-3</v>
      </c>
      <c r="F627" s="8">
        <f>Table3[[#This Row],[VNM]]-Table3[[#This Row],[Rf]]/365</f>
        <v>6.715280546249104E-4</v>
      </c>
      <c r="G627" s="8">
        <f>Table3[[#This Row],[FPT]]-Table3[[#This Row],[Rf]]/365</f>
        <v>6.6089436425483504E-3</v>
      </c>
      <c r="H627" s="8">
        <f>Table3[[#This Row],[TCB]]-Table3[[#This Row],[Rf]]/365</f>
        <v>1.8895661190853027E-3</v>
      </c>
      <c r="I627" s="8">
        <f>Table3[[#This Row],[BVH]]-Table3[[#This Row],[Rf]]/365</f>
        <v>-1.0246575342465754E-4</v>
      </c>
      <c r="J627" s="8">
        <f>Table3[[#This Row],[POW]]-Table3[[#This Row],[Rf]]/365</f>
        <v>-7.5098731608320007E-3</v>
      </c>
      <c r="K627" s="8">
        <f>Table3[[#This Row],[NVL]]-Table3[[#This Row],[Rf]]/365</f>
        <v>-3.5329974858432727E-3</v>
      </c>
      <c r="L627" s="8">
        <f>Table3[[#This Row],[VIC]]-Table3[[#This Row],[Rf]]/365</f>
        <v>-1.3380474052179831E-2</v>
      </c>
    </row>
    <row r="628" spans="1:12" x14ac:dyDescent="0.25">
      <c r="A628" s="1">
        <v>43777</v>
      </c>
      <c r="B628" s="8">
        <f>Table3[[#This Row],[Rm]]-Table3[[#This Row],[Rf]]/365</f>
        <v>-1.6059991778386916E-3</v>
      </c>
      <c r="C628" s="8">
        <f>Table3[[#This Row],[SSI]]-Table3[[#This Row],[Rf]]/365</f>
        <v>-1.0213698630136987E-4</v>
      </c>
      <c r="D628" s="8">
        <f>Table3[[#This Row],[HPG]]-Table3[[#This Row],[Rf]]/365</f>
        <v>-1.0213698630136987E-4</v>
      </c>
      <c r="E628" s="8">
        <f>Table3[[#This Row],[VHM]]-Table3[[#This Row],[Rf]]/365</f>
        <v>-1.0152388242582858E-2</v>
      </c>
      <c r="F628" s="8">
        <f>Table3[[#This Row],[VNM]]-Table3[[#This Row],[Rf]]/365</f>
        <v>6.7245635219595143E-4</v>
      </c>
      <c r="G628" s="8">
        <f>Table3[[#This Row],[FPT]]-Table3[[#This Row],[Rf]]/365</f>
        <v>1.5785352826060278E-3</v>
      </c>
      <c r="H628" s="8">
        <f>Table3[[#This Row],[TCB]]-Table3[[#This Row],[Rf]]/365</f>
        <v>1.1994637207247017E-2</v>
      </c>
      <c r="I628" s="8">
        <f>Table3[[#This Row],[BVH]]-Table3[[#This Row],[Rf]]/365</f>
        <v>-6.8497753128871327E-3</v>
      </c>
      <c r="J628" s="8">
        <f>Table3[[#This Row],[POW]]-Table3[[#This Row],[Rf]]/365</f>
        <v>-7.4550781627720341E-3</v>
      </c>
      <c r="K628" s="8">
        <f>Table3[[#This Row],[NVL]]-Table3[[#This Row],[Rf]]/365</f>
        <v>3.3402038054371028E-3</v>
      </c>
      <c r="L628" s="8">
        <f>Table3[[#This Row],[VIC]]-Table3[[#This Row],[Rf]]/365</f>
        <v>-2.585580694910656E-3</v>
      </c>
    </row>
    <row r="629" spans="1:12" x14ac:dyDescent="0.25">
      <c r="A629" s="1">
        <v>43776</v>
      </c>
      <c r="B629" s="8">
        <f>Table3[[#This Row],[Rm]]-Table3[[#This Row],[Rf]]/365</f>
        <v>-9.6061197568577642E-4</v>
      </c>
      <c r="C629" s="8">
        <f>Table3[[#This Row],[SSI]]-Table3[[#This Row],[Rf]]/365</f>
        <v>1.6027032258064625E-2</v>
      </c>
      <c r="D629" s="8">
        <f>Table3[[#This Row],[HPG]]-Table3[[#This Row],[Rf]]/365</f>
        <v>3.1716181818181803E-2</v>
      </c>
      <c r="E629" s="8">
        <f>Table3[[#This Row],[VHM]]-Table3[[#This Row],[Rf]]/365</f>
        <v>9.0403621730381198E-4</v>
      </c>
      <c r="F629" s="8">
        <f>Table3[[#This Row],[VNM]]-Table3[[#This Row],[Rf]]/365</f>
        <v>-7.7883950807074668E-3</v>
      </c>
      <c r="G629" s="8">
        <f>Table3[[#This Row],[FPT]]-Table3[[#This Row],[Rf]]/365</f>
        <v>-1.02E-4</v>
      </c>
      <c r="H629" s="8">
        <f>Table3[[#This Row],[TCB]]-Table3[[#This Row],[Rf]]/365</f>
        <v>1.9182020202020201E-3</v>
      </c>
      <c r="I629" s="8">
        <f>Table3[[#This Row],[BVH]]-Table3[[#This Row],[Rf]]/365</f>
        <v>-1.3417579227696336E-2</v>
      </c>
      <c r="J629" s="8">
        <f>Table3[[#This Row],[POW]]-Table3[[#This Row],[Rf]]/365</f>
        <v>-1.02E-4</v>
      </c>
      <c r="K629" s="8">
        <f>Table3[[#This Row],[NVL]]-Table3[[#This Row],[Rf]]/365</f>
        <v>-1.0323465076660925E-2</v>
      </c>
      <c r="L629" s="8">
        <f>Table3[[#This Row],[VIC]]-Table3[[#This Row],[Rf]]/365</f>
        <v>-9.125789991796562E-3</v>
      </c>
    </row>
    <row r="630" spans="1:12" x14ac:dyDescent="0.25">
      <c r="A630" s="1">
        <v>43775</v>
      </c>
      <c r="B630" s="8">
        <f>Table3[[#This Row],[Rm]]-Table3[[#This Row],[Rf]]/365</f>
        <v>4.5385312453795107E-4</v>
      </c>
      <c r="C630" s="8">
        <f>Table3[[#This Row],[SSI]]-Table3[[#This Row],[Rf]]/365</f>
        <v>-4.689758703028876E-3</v>
      </c>
      <c r="D630" s="8">
        <f>Table3[[#This Row],[HPG]]-Table3[[#This Row],[Rf]]/365</f>
        <v>4.4636073059360504E-3</v>
      </c>
      <c r="E630" s="8">
        <f>Table3[[#This Row],[VHM]]-Table3[[#This Row],[Rf]]/365</f>
        <v>1.5219154155064604E-2</v>
      </c>
      <c r="F630" s="8">
        <f>Table3[[#This Row],[VNM]]-Table3[[#This Row],[Rf]]/365</f>
        <v>6.8633415327200844E-3</v>
      </c>
      <c r="G630" s="8">
        <f>Table3[[#This Row],[FPT]]-Table3[[#This Row],[Rf]]/365</f>
        <v>-5.1193251477526305E-3</v>
      </c>
      <c r="H630" s="8">
        <f>Table3[[#This Row],[TCB]]-Table3[[#This Row],[Rf]]/365</f>
        <v>-1.0260273972602741E-4</v>
      </c>
      <c r="I630" s="8">
        <f>Table3[[#This Row],[BVH]]-Table3[[#This Row],[Rf]]/365</f>
        <v>-1.4323899737687957E-3</v>
      </c>
      <c r="J630" s="8">
        <f>Table3[[#This Row],[POW]]-Table3[[#This Row],[Rf]]/365</f>
        <v>-7.4018728127186652E-3</v>
      </c>
      <c r="K630" s="8">
        <f>Table3[[#This Row],[NVL]]-Table3[[#This Row],[Rf]]/365</f>
        <v>3.3162006790773703E-3</v>
      </c>
      <c r="L630" s="8">
        <f>Table3[[#This Row],[VIC]]-Table3[[#This Row],[Rf]]/365</f>
        <v>3.1895783302328851E-3</v>
      </c>
    </row>
    <row r="631" spans="1:12" x14ac:dyDescent="0.25">
      <c r="A631" s="1">
        <v>43774</v>
      </c>
      <c r="B631" s="8">
        <f>Table3[[#This Row],[Rm]]-Table3[[#This Row],[Rf]]/365</f>
        <v>1.7651944399448812E-3</v>
      </c>
      <c r="C631" s="8">
        <f>Table3[[#This Row],[SSI]]-Table3[[#This Row],[Rf]]/365</f>
        <v>2.1959464651234201E-3</v>
      </c>
      <c r="D631" s="8">
        <f>Table3[[#This Row],[HPG]]-Table3[[#This Row],[Rf]]/365</f>
        <v>6.7936476145487859E-3</v>
      </c>
      <c r="E631" s="8">
        <f>Table3[[#This Row],[VHM]]-Table3[[#This Row],[Rf]]/365</f>
        <v>1.9688762557077608E-2</v>
      </c>
      <c r="F631" s="8">
        <f>Table3[[#This Row],[VNM]]-Table3[[#This Row],[Rf]]/365</f>
        <v>-1.6096811192604983E-2</v>
      </c>
      <c r="G631" s="8">
        <f>Table3[[#This Row],[FPT]]-Table3[[#This Row],[Rf]]/365</f>
        <v>-1.7723531913918823E-3</v>
      </c>
      <c r="H631" s="8">
        <f>Table3[[#This Row],[TCB]]-Table3[[#This Row],[Rf]]/365</f>
        <v>1.6324200613203568E-2</v>
      </c>
      <c r="I631" s="8">
        <f>Table3[[#This Row],[BVH]]-Table3[[#This Row],[Rf]]/365</f>
        <v>1.611331210662734E-2</v>
      </c>
      <c r="J631" s="8">
        <f>Table3[[#This Row],[POW]]-Table3[[#This Row],[Rf]]/365</f>
        <v>-3.7392677459527151E-3</v>
      </c>
      <c r="K631" s="8">
        <f>Table3[[#This Row],[NVL]]-Table3[[#This Row],[Rf]]/365</f>
        <v>-1.1927228433913292E-2</v>
      </c>
      <c r="L631" s="8">
        <f>Table3[[#This Row],[VIC]]-Table3[[#This Row],[Rf]]/365</f>
        <v>-1.7462894834593128E-3</v>
      </c>
    </row>
    <row r="632" spans="1:12" x14ac:dyDescent="0.25">
      <c r="A632" s="1">
        <v>43773</v>
      </c>
      <c r="B632" s="8">
        <f>Table3[[#This Row],[Rm]]-Table3[[#This Row],[Rf]]/365</f>
        <v>6.6326177676326618E-3</v>
      </c>
      <c r="C632" s="8">
        <f>Table3[[#This Row],[SSI]]-Table3[[#This Row],[Rf]]/365</f>
        <v>1.1525523415100518E-2</v>
      </c>
      <c r="D632" s="8">
        <f>Table3[[#This Row],[HPG]]-Table3[[#This Row],[Rf]]/365</f>
        <v>-6.9516986301368837E-3</v>
      </c>
      <c r="E632" s="8">
        <f>Table3[[#This Row],[VHM]]-Table3[[#This Row],[Rf]]/365</f>
        <v>8.3009777828940891E-3</v>
      </c>
      <c r="F632" s="8">
        <f>Table3[[#This Row],[VNM]]-Table3[[#This Row],[Rf]]/365</f>
        <v>-8.4105406613417828E-3</v>
      </c>
      <c r="G632" s="8">
        <f>Table3[[#This Row],[FPT]]-Table3[[#This Row],[Rf]]/365</f>
        <v>2.382924036998001E-2</v>
      </c>
      <c r="H632" s="8">
        <f>Table3[[#This Row],[TCB]]-Table3[[#This Row],[Rf]]/365</f>
        <v>2.5160774333093005E-2</v>
      </c>
      <c r="I632" s="8">
        <f>Table3[[#This Row],[BVH]]-Table3[[#This Row],[Rf]]/365</f>
        <v>-1.0238356164383562E-4</v>
      </c>
      <c r="J632" s="8">
        <f>Table3[[#This Row],[POW]]-Table3[[#This Row],[Rf]]/365</f>
        <v>1.4657764039832193E-2</v>
      </c>
      <c r="K632" s="8">
        <f>Table3[[#This Row],[NVL]]-Table3[[#This Row],[Rf]]/365</f>
        <v>3.2874469468304971E-3</v>
      </c>
      <c r="L632" s="8">
        <f>Table3[[#This Row],[VIC]]-Table3[[#This Row],[Rf]]/365</f>
        <v>-6.6329958065417883E-3</v>
      </c>
    </row>
    <row r="633" spans="1:12" x14ac:dyDescent="0.25">
      <c r="A633" s="1">
        <v>43770</v>
      </c>
      <c r="B633" s="8">
        <f>Table3[[#This Row],[Rm]]-Table3[[#This Row],[Rf]]/365</f>
        <v>1.6689565402791713E-2</v>
      </c>
      <c r="C633" s="8">
        <f>Table3[[#This Row],[SSI]]-Table3[[#This Row],[Rf]]/365</f>
        <v>6.9255145487793837E-3</v>
      </c>
      <c r="D633" s="8">
        <f>Table3[[#This Row],[HPG]]-Table3[[#This Row],[Rf]]/365</f>
        <v>4.4869093879604024E-3</v>
      </c>
      <c r="E633" s="8">
        <f>Table3[[#This Row],[VHM]]-Table3[[#This Row],[Rf]]/365</f>
        <v>6.9562674772972025E-2</v>
      </c>
      <c r="F633" s="8">
        <f>Table3[[#This Row],[VNM]]-Table3[[#This Row],[Rf]]/365</f>
        <v>1.8361291886195893E-2</v>
      </c>
      <c r="G633" s="8">
        <f>Table3[[#This Row],[FPT]]-Table3[[#This Row],[Rf]]/365</f>
        <v>1.0262447725175707E-2</v>
      </c>
      <c r="H633" s="8">
        <f>Table3[[#This Row],[TCB]]-Table3[[#This Row],[Rf]]/365</f>
        <v>2.0094580660077448E-3</v>
      </c>
      <c r="I633" s="8">
        <f>Table3[[#This Row],[BVH]]-Table3[[#This Row],[Rf]]/365</f>
        <v>2.6252041912868191E-2</v>
      </c>
      <c r="J633" s="8">
        <f>Table3[[#This Row],[POW]]-Table3[[#This Row],[Rf]]/365</f>
        <v>3.821392966986837E-2</v>
      </c>
      <c r="K633" s="8">
        <f>Table3[[#This Row],[NVL]]-Table3[[#This Row],[Rf]]/365</f>
        <v>-8.5036079198802274E-3</v>
      </c>
      <c r="L633" s="8">
        <f>Table3[[#This Row],[VIC]]-Table3[[#This Row],[Rf]]/365</f>
        <v>2.9311518130539876E-2</v>
      </c>
    </row>
    <row r="634" spans="1:12" x14ac:dyDescent="0.25">
      <c r="A634" s="1">
        <v>43769</v>
      </c>
      <c r="B634" s="8">
        <f>Table3[[#This Row],[Rm]]-Table3[[#This Row],[Rf]]/365</f>
        <v>-2.1681319409286742E-3</v>
      </c>
      <c r="C634" s="8">
        <f>Table3[[#This Row],[SSI]]-Table3[[#This Row],[Rf]]/365</f>
        <v>-9.9972602739726034E-5</v>
      </c>
      <c r="D634" s="8">
        <f>Table3[[#This Row],[HPG]]-Table3[[#This Row],[Rf]]/365</f>
        <v>-9.1908816936489088E-3</v>
      </c>
      <c r="E634" s="8">
        <f>Table3[[#This Row],[VHM]]-Table3[[#This Row],[Rf]]/365</f>
        <v>2.1522796495125015E-3</v>
      </c>
      <c r="F634" s="8">
        <f>Table3[[#This Row],[VNM]]-Table3[[#This Row],[Rf]]/365</f>
        <v>-1.5251487754254795E-2</v>
      </c>
      <c r="G634" s="8">
        <f>Table3[[#This Row],[FPT]]-Table3[[#This Row],[Rf]]/365</f>
        <v>1.630131203488654E-3</v>
      </c>
      <c r="H634" s="8">
        <f>Table3[[#This Row],[TCB]]-Table3[[#This Row],[Rf]]/365</f>
        <v>-4.3016532750086338E-3</v>
      </c>
      <c r="I634" s="8">
        <f>Table3[[#This Row],[BVH]]-Table3[[#This Row],[Rf]]/365</f>
        <v>1.8261609318164194E-2</v>
      </c>
      <c r="J634" s="8">
        <f>Table3[[#This Row],[POW]]-Table3[[#This Row],[Rf]]/365</f>
        <v>7.622035119267929E-3</v>
      </c>
      <c r="K634" s="8">
        <f>Table3[[#This Row],[NVL]]-Table3[[#This Row],[Rf]]/365</f>
        <v>3.2727086788791396E-3</v>
      </c>
      <c r="L634" s="8">
        <f>Table3[[#This Row],[VIC]]-Table3[[#This Row],[Rf]]/365</f>
        <v>-5.1166950107663749E-3</v>
      </c>
    </row>
    <row r="635" spans="1:12" x14ac:dyDescent="0.25">
      <c r="A635" s="1">
        <v>43768</v>
      </c>
      <c r="B635" s="8">
        <f>Table3[[#This Row],[Rm]]-Table3[[#This Row],[Rf]]/365</f>
        <v>4.9412843341630885E-3</v>
      </c>
      <c r="C635" s="8">
        <f>Table3[[#This Row],[SSI]]-Table3[[#This Row],[Rf]]/365</f>
        <v>9.3567305288382516E-3</v>
      </c>
      <c r="D635" s="8">
        <f>Table3[[#This Row],[HPG]]-Table3[[#This Row],[Rf]]/365</f>
        <v>-9.1085432555843074E-3</v>
      </c>
      <c r="E635" s="8">
        <f>Table3[[#This Row],[VHM]]-Table3[[#This Row],[Rf]]/365</f>
        <v>1.3599095890411028E-2</v>
      </c>
      <c r="F635" s="8">
        <f>Table3[[#This Row],[VNM]]-Table3[[#This Row],[Rf]]/365</f>
        <v>-1.5759489503846126E-2</v>
      </c>
      <c r="G635" s="8">
        <f>Table3[[#This Row],[FPT]]-Table3[[#This Row],[Rf]]/365</f>
        <v>-1.8266499633283714E-3</v>
      </c>
      <c r="H635" s="8">
        <f>Table3[[#This Row],[TCB]]-Table3[[#This Row],[Rf]]/365</f>
        <v>4.1198750361250789E-3</v>
      </c>
      <c r="I635" s="8">
        <f>Table3[[#This Row],[BVH]]-Table3[[#This Row],[Rf]]/365</f>
        <v>-1.5099714821183747E-3</v>
      </c>
      <c r="J635" s="8">
        <f>Table3[[#This Row],[POW]]-Table3[[#This Row],[Rf]]/365</f>
        <v>3.77643474567276E-3</v>
      </c>
      <c r="K635" s="8">
        <f>Table3[[#This Row],[NVL]]-Table3[[#This Row],[Rf]]/365</f>
        <v>3.2845605080779883E-3</v>
      </c>
      <c r="L635" s="8">
        <f>Table3[[#This Row],[VIC]]-Table3[[#This Row],[Rf]]/365</f>
        <v>1.5180601576854151E-2</v>
      </c>
    </row>
    <row r="636" spans="1:12" x14ac:dyDescent="0.25">
      <c r="A636" s="1">
        <v>43767</v>
      </c>
      <c r="B636" s="8">
        <f>Table3[[#This Row],[Rm]]-Table3[[#This Row],[Rf]]/365</f>
        <v>-7.1179862045909819E-4</v>
      </c>
      <c r="C636" s="8">
        <f>Table3[[#This Row],[SSI]]-Table3[[#This Row],[Rf]]/365</f>
        <v>-4.805526188557712E-3</v>
      </c>
      <c r="D636" s="8">
        <f>Table3[[#This Row],[HPG]]-Table3[[#This Row],[Rf]]/365</f>
        <v>-9.9643835616438357E-5</v>
      </c>
      <c r="E636" s="8">
        <f>Table3[[#This Row],[VHM]]-Table3[[#This Row],[Rf]]/365</f>
        <v>1.8505007327174167E-2</v>
      </c>
      <c r="F636" s="8">
        <f>Table3[[#This Row],[VNM]]-Table3[[#This Row],[Rf]]/365</f>
        <v>2.1425086307512269E-3</v>
      </c>
      <c r="G636" s="8">
        <f>Table3[[#This Row],[FPT]]-Table3[[#This Row],[Rf]]/365</f>
        <v>-3.5419846273548332E-3</v>
      </c>
      <c r="H636" s="8">
        <f>Table3[[#This Row],[TCB]]-Table3[[#This Row],[Rf]]/365</f>
        <v>-4.3013245078853454E-3</v>
      </c>
      <c r="I636" s="8">
        <f>Table3[[#This Row],[BVH]]-Table3[[#This Row],[Rf]]/365</f>
        <v>-1.5080945398415909E-3</v>
      </c>
      <c r="J636" s="8">
        <f>Table3[[#This Row],[POW]]-Table3[[#This Row],[Rf]]/365</f>
        <v>-1.5366819408135538E-2</v>
      </c>
      <c r="K636" s="8">
        <f>Table3[[#This Row],[NVL]]-Table3[[#This Row],[Rf]]/365</f>
        <v>-1.7888330248056171E-3</v>
      </c>
      <c r="L636" s="8">
        <f>Table3[[#This Row],[VIC]]-Table3[[#This Row],[Rf]]/365</f>
        <v>7.4997383643119159E-4</v>
      </c>
    </row>
    <row r="637" spans="1:12" x14ac:dyDescent="0.25">
      <c r="A637" s="1">
        <v>43766</v>
      </c>
      <c r="B637" s="8">
        <f>Table3[[#This Row],[Rm]]-Table3[[#This Row],[Rf]]/365</f>
        <v>-1.9252894056754835E-4</v>
      </c>
      <c r="C637" s="8">
        <f>Table3[[#This Row],[SSI]]-Table3[[#This Row],[Rf]]/365</f>
        <v>-2.4496370184575928E-3</v>
      </c>
      <c r="D637" s="8">
        <f>Table3[[#This Row],[HPG]]-Table3[[#This Row],[Rf]]/365</f>
        <v>1.8246404675128867E-2</v>
      </c>
      <c r="E637" s="8">
        <f>Table3[[#This Row],[VHM]]-Table3[[#This Row],[Rf]]/365</f>
        <v>-1.0221917808219177E-4</v>
      </c>
      <c r="F637" s="8">
        <f>Table3[[#This Row],[VNM]]-Table3[[#This Row],[Rf]]/365</f>
        <v>-5.3066801446248792E-3</v>
      </c>
      <c r="G637" s="8">
        <f>Table3[[#This Row],[FPT]]-Table3[[#This Row],[Rf]]/365</f>
        <v>1.6219187529522973E-3</v>
      </c>
      <c r="H637" s="8">
        <f>Table3[[#This Row],[TCB]]-Table3[[#This Row],[Rf]]/365</f>
        <v>-2.1986552367824017E-3</v>
      </c>
      <c r="I637" s="8">
        <f>Table3[[#This Row],[BVH]]-Table3[[#This Row],[Rf]]/365</f>
        <v>-7.0952261710892544E-3</v>
      </c>
      <c r="J637" s="8">
        <f>Table3[[#This Row],[POW]]-Table3[[#This Row],[Rf]]/365</f>
        <v>-7.6779767538397029E-3</v>
      </c>
      <c r="K637" s="8">
        <f>Table3[[#This Row],[NVL]]-Table3[[#This Row],[Rf]]/365</f>
        <v>-2.1589822483867399E-2</v>
      </c>
      <c r="L637" s="8">
        <f>Table3[[#This Row],[VIC]]-Table3[[#This Row],[Rf]]/365</f>
        <v>4.1639924260133496E-3</v>
      </c>
    </row>
    <row r="638" spans="1:12" x14ac:dyDescent="0.25">
      <c r="A638" s="1">
        <v>43763</v>
      </c>
      <c r="B638" s="8">
        <f>Table3[[#This Row],[Rm]]-Table3[[#This Row],[Rf]]/365</f>
        <v>2.888089338892225E-3</v>
      </c>
      <c r="C638" s="8">
        <f>Table3[[#This Row],[SSI]]-Table3[[#This Row],[Rf]]/365</f>
        <v>-1.0104109589041097E-4</v>
      </c>
      <c r="D638" s="8">
        <f>Table3[[#This Row],[HPG]]-Table3[[#This Row],[Rf]]/365</f>
        <v>-9.191950186799594E-3</v>
      </c>
      <c r="E638" s="8">
        <f>Table3[[#This Row],[VHM]]-Table3[[#This Row],[Rf]]/365</f>
        <v>-1.2624812817208278E-3</v>
      </c>
      <c r="F638" s="8">
        <f>Table3[[#This Row],[VNM]]-Table3[[#This Row],[Rf]]/365</f>
        <v>1.4227767350565123E-2</v>
      </c>
      <c r="G638" s="8">
        <f>Table3[[#This Row],[FPT]]-Table3[[#This Row],[Rf]]/365</f>
        <v>-3.5374672127292603E-3</v>
      </c>
      <c r="H638" s="8">
        <f>Table3[[#This Row],[TCB]]-Table3[[#This Row],[Rf]]/365</f>
        <v>-1.0104109589041097E-4</v>
      </c>
      <c r="I638" s="8">
        <f>Table3[[#This Row],[BVH]]-Table3[[#This Row],[Rf]]/365</f>
        <v>1.1214376160121019E-2</v>
      </c>
      <c r="J638" s="8">
        <f>Table3[[#This Row],[POW]]-Table3[[#This Row],[Rf]]/365</f>
        <v>7.5325466903690659E-3</v>
      </c>
      <c r="K638" s="8">
        <f>Table3[[#This Row],[NVL]]-Table3[[#This Row],[Rf]]/365</f>
        <v>-6.669185595069565E-3</v>
      </c>
      <c r="L638" s="8">
        <f>Table3[[#This Row],[VIC]]-Table3[[#This Row],[Rf]]/365</f>
        <v>-1.0104109589041097E-4</v>
      </c>
    </row>
    <row r="639" spans="1:12" x14ac:dyDescent="0.25">
      <c r="A639" s="1">
        <v>43762</v>
      </c>
      <c r="B639" s="8">
        <f>Table3[[#This Row],[Rm]]-Table3[[#This Row],[Rf]]/365</f>
        <v>5.7835430127889517E-3</v>
      </c>
      <c r="C639" s="8">
        <f>Table3[[#This Row],[SSI]]-Table3[[#This Row],[Rf]]/365</f>
        <v>2.3940187565858986E-2</v>
      </c>
      <c r="D639" s="8">
        <f>Table3[[#This Row],[HPG]]-Table3[[#This Row],[Rf]]/365</f>
        <v>6.7667145857498367E-3</v>
      </c>
      <c r="E639" s="8">
        <f>Table3[[#This Row],[VHM]]-Table3[[#This Row],[Rf]]/365</f>
        <v>2.2300147351971135E-3</v>
      </c>
      <c r="F639" s="8">
        <f>Table3[[#This Row],[VNM]]-Table3[[#This Row],[Rf]]/365</f>
        <v>2.1692997235423371E-3</v>
      </c>
      <c r="G639" s="8">
        <f>Table3[[#This Row],[FPT]]-Table3[[#This Row],[Rf]]/365</f>
        <v>3.1816619644418648E-2</v>
      </c>
      <c r="H639" s="8">
        <f>Table3[[#This Row],[TCB]]-Table3[[#This Row],[Rf]]/365</f>
        <v>-4.2736393170703805E-3</v>
      </c>
      <c r="I639" s="8">
        <f>Table3[[#This Row],[BVH]]-Table3[[#This Row],[Rf]]/365</f>
        <v>-1.5107033511340415E-3</v>
      </c>
      <c r="J639" s="8">
        <f>Table3[[#This Row],[POW]]-Table3[[#This Row],[Rf]]/365</f>
        <v>7.5940337197050335E-3</v>
      </c>
      <c r="K639" s="8">
        <f>Table3[[#This Row],[NVL]]-Table3[[#This Row],[Rf]]/365</f>
        <v>6.5132962753313194E-3</v>
      </c>
      <c r="L639" s="8">
        <f>Table3[[#This Row],[VIC]]-Table3[[#This Row],[Rf]]/365</f>
        <v>7.5569699238436244E-4</v>
      </c>
    </row>
    <row r="640" spans="1:12" x14ac:dyDescent="0.25">
      <c r="A640" s="1">
        <v>43761</v>
      </c>
      <c r="B640" s="8">
        <f>Table3[[#This Row],[Rm]]-Table3[[#This Row],[Rf]]/365</f>
        <v>5.1060765307692029E-4</v>
      </c>
      <c r="C640" s="8">
        <f>Table3[[#This Row],[SSI]]-Table3[[#This Row],[Rf]]/365</f>
        <v>-4.881867077407352E-3</v>
      </c>
      <c r="D640" s="8">
        <f>Table3[[#This Row],[HPG]]-Table3[[#This Row],[Rf]]/365</f>
        <v>1.1476895991882168E-2</v>
      </c>
      <c r="E640" s="8">
        <f>Table3[[#This Row],[VHM]]-Table3[[#This Row],[Rf]]/365</f>
        <v>-1.2599687798662978E-3</v>
      </c>
      <c r="F640" s="8">
        <f>Table3[[#This Row],[VNM]]-Table3[[#This Row],[Rf]]/365</f>
        <v>-1.6066120444559945E-3</v>
      </c>
      <c r="G640" s="8">
        <f>Table3[[#This Row],[FPT]]-Table3[[#This Row],[Rf]]/365</f>
        <v>1.6790208520888648E-3</v>
      </c>
      <c r="H640" s="8">
        <f>Table3[[#This Row],[TCB]]-Table3[[#This Row],[Rf]]/365</f>
        <v>-2.1805114155251143E-3</v>
      </c>
      <c r="I640" s="8">
        <f>Table3[[#This Row],[BVH]]-Table3[[#This Row],[Rf]]/365</f>
        <v>4.1581410667446477E-3</v>
      </c>
      <c r="J640" s="8">
        <f>Table3[[#This Row],[POW]]-Table3[[#This Row],[Rf]]/365</f>
        <v>-3.9285957067128939E-3</v>
      </c>
      <c r="K640" s="8">
        <f>Table3[[#This Row],[NVL]]-Table3[[#This Row],[Rf]]/365</f>
        <v>-9.7178082191780831E-5</v>
      </c>
      <c r="L640" s="8">
        <f>Table3[[#This Row],[VIC]]-Table3[[#This Row],[Rf]]/365</f>
        <v>2.4713150684931655E-3</v>
      </c>
    </row>
    <row r="641" spans="1:12" x14ac:dyDescent="0.25">
      <c r="A641" s="1">
        <v>43760</v>
      </c>
      <c r="B641" s="8">
        <f>Table3[[#This Row],[Rm]]-Table3[[#This Row],[Rf]]/365</f>
        <v>3.5918801713875842E-3</v>
      </c>
      <c r="C641" s="8">
        <f>Table3[[#This Row],[SSI]]-Table3[[#This Row],[Rf]]/365</f>
        <v>4.7088977871446247E-3</v>
      </c>
      <c r="D641" s="8">
        <f>Table3[[#This Row],[HPG]]-Table3[[#This Row],[Rf]]/365</f>
        <v>1.8769130007753848E-2</v>
      </c>
      <c r="E641" s="8">
        <f>Table3[[#This Row],[VHM]]-Table3[[#This Row],[Rf]]/365</f>
        <v>-5.8791413413570208E-3</v>
      </c>
      <c r="F641" s="8">
        <f>Table3[[#This Row],[VNM]]-Table3[[#This Row],[Rf]]/365</f>
        <v>-8.3323274546794612E-3</v>
      </c>
      <c r="G641" s="8">
        <f>Table3[[#This Row],[FPT]]-Table3[[#This Row],[Rf]]/365</f>
        <v>-3.6386175293973352E-3</v>
      </c>
      <c r="H641" s="8">
        <f>Table3[[#This Row],[TCB]]-Table3[[#This Row],[Rf]]/365</f>
        <v>4.0853058978620963E-3</v>
      </c>
      <c r="I641" s="8">
        <f>Table3[[#This Row],[BVH]]-Table3[[#This Row],[Rf]]/365</f>
        <v>-4.3360826561414214E-3</v>
      </c>
      <c r="J641" s="8">
        <f>Table3[[#This Row],[POW]]-Table3[[#This Row],[Rf]]/365</f>
        <v>-7.7033572581904665E-3</v>
      </c>
      <c r="K641" s="8">
        <f>Table3[[#This Row],[NVL]]-Table3[[#This Row],[Rf]]/365</f>
        <v>3.2179550648583359E-3</v>
      </c>
      <c r="L641" s="8">
        <f>Table3[[#This Row],[VIC]]-Table3[[#This Row],[Rf]]/365</f>
        <v>-9.5422651370440092E-4</v>
      </c>
    </row>
    <row r="642" spans="1:12" x14ac:dyDescent="0.25">
      <c r="A642" s="1">
        <v>43759</v>
      </c>
      <c r="B642" s="8">
        <f>Table3[[#This Row],[Rm]]-Table3[[#This Row],[Rf]]/365</f>
        <v>-5.8015222374245591E-3</v>
      </c>
      <c r="C642" s="8">
        <f>Table3[[#This Row],[SSI]]-Table3[[#This Row],[Rf]]/365</f>
        <v>-1.4317954684152579E-2</v>
      </c>
      <c r="D642" s="8">
        <f>Table3[[#This Row],[HPG]]-Table3[[#This Row],[Rf]]/365</f>
        <v>-9.4457395980026317E-3</v>
      </c>
      <c r="E642" s="8">
        <f>Table3[[#This Row],[VHM]]-Table3[[#This Row],[Rf]]/365</f>
        <v>-5.8470716422612179E-3</v>
      </c>
      <c r="F642" s="8">
        <f>Table3[[#This Row],[VNM]]-Table3[[#This Row],[Rf]]/365</f>
        <v>8.2019415869731532E-3</v>
      </c>
      <c r="G642" s="8">
        <f>Table3[[#This Row],[FPT]]-Table3[[#This Row],[Rf]]/365</f>
        <v>-1.0607826116162325E-2</v>
      </c>
      <c r="H642" s="8">
        <f>Table3[[#This Row],[TCB]]-Table3[[#This Row],[Rf]]/365</f>
        <v>-2.0591748484167977E-2</v>
      </c>
      <c r="I642" s="8">
        <f>Table3[[#This Row],[BVH]]-Table3[[#This Row],[Rf]]/365</f>
        <v>-8.5033065500171381E-3</v>
      </c>
      <c r="J642" s="8">
        <f>Table3[[#This Row],[POW]]-Table3[[#This Row],[Rf]]/365</f>
        <v>-1.1378140694201233E-2</v>
      </c>
      <c r="K642" s="8">
        <f>Table3[[#This Row],[NVL]]-Table3[[#This Row],[Rf]]/365</f>
        <v>3.2278418161511423E-3</v>
      </c>
      <c r="L642" s="8">
        <f>Table3[[#This Row],[VIC]]-Table3[[#This Row],[Rf]]/365</f>
        <v>-9.5464606018035849E-4</v>
      </c>
    </row>
    <row r="643" spans="1:12" x14ac:dyDescent="0.25">
      <c r="A643" s="1">
        <v>43756</v>
      </c>
      <c r="B643" s="8">
        <f>Table3[[#This Row],[Rm]]-Table3[[#This Row],[Rf]]/365</f>
        <v>-7.2728062249038136E-4</v>
      </c>
      <c r="C643" s="8">
        <f>Table3[[#This Row],[SSI]]-Table3[[#This Row],[Rf]]/365</f>
        <v>-1.1810505983125353E-2</v>
      </c>
      <c r="D643" s="8">
        <f>Table3[[#This Row],[HPG]]-Table3[[#This Row],[Rf]]/365</f>
        <v>-1.009041095890411E-4</v>
      </c>
      <c r="E643" s="8">
        <f>Table3[[#This Row],[VHM]]-Table3[[#This Row],[Rf]]/365</f>
        <v>5.6794427112203663E-3</v>
      </c>
      <c r="F643" s="8">
        <f>Table3[[#This Row],[VNM]]-Table3[[#This Row],[Rf]]/365</f>
        <v>1.1349477569800316E-2</v>
      </c>
      <c r="G643" s="8">
        <f>Table3[[#This Row],[FPT]]-Table3[[#This Row],[Rf]]/365</f>
        <v>6.9537696117513738E-3</v>
      </c>
      <c r="H643" s="8">
        <f>Table3[[#This Row],[TCB]]-Table3[[#This Row],[Rf]]/365</f>
        <v>-1.009041095890411E-4</v>
      </c>
      <c r="I643" s="8">
        <f>Table3[[#This Row],[BVH]]-Table3[[#This Row],[Rf]]/365</f>
        <v>1.301620434590496E-3</v>
      </c>
      <c r="J643" s="8">
        <f>Table3[[#This Row],[POW]]-Table3[[#This Row],[Rf]]/365</f>
        <v>7.4748534661684702E-3</v>
      </c>
      <c r="K643" s="8">
        <f>Table3[[#This Row],[NVL]]-Table3[[#This Row],[Rf]]/365</f>
        <v>-3.4176536949953222E-3</v>
      </c>
      <c r="L643" s="8">
        <f>Table3[[#This Row],[VIC]]-Table3[[#This Row],[Rf]]/365</f>
        <v>-1.009041095890411E-4</v>
      </c>
    </row>
    <row r="644" spans="1:12" x14ac:dyDescent="0.25">
      <c r="A644" s="1">
        <v>43755</v>
      </c>
      <c r="B644" s="8">
        <f>Table3[[#This Row],[Rm]]-Table3[[#This Row],[Rf]]/365</f>
        <v>-4.7684789393513897E-3</v>
      </c>
      <c r="C644" s="8">
        <f>Table3[[#This Row],[SSI]]-Table3[[#This Row],[Rf]]/365</f>
        <v>-9.3833725963830932E-3</v>
      </c>
      <c r="D644" s="8">
        <f>Table3[[#This Row],[HPG]]-Table3[[#This Row],[Rf]]/365</f>
        <v>4.5922055437648502E-3</v>
      </c>
      <c r="E644" s="8">
        <f>Table3[[#This Row],[VHM]]-Table3[[#This Row],[Rf]]/365</f>
        <v>1.0547772704210933E-3</v>
      </c>
      <c r="F644" s="8">
        <f>Table3[[#This Row],[VNM]]-Table3[[#This Row],[Rf]]/365</f>
        <v>4.4985968568787768E-3</v>
      </c>
      <c r="G644" s="8">
        <f>Table3[[#This Row],[FPT]]-Table3[[#This Row],[Rf]]/365</f>
        <v>-1.4015673615247397E-2</v>
      </c>
      <c r="H644" s="8">
        <f>Table3[[#This Row],[TCB]]-Table3[[#This Row],[Rf]]/365</f>
        <v>-2.1476199120374264E-3</v>
      </c>
      <c r="I644" s="8">
        <f>Table3[[#This Row],[BVH]]-Table3[[#This Row],[Rf]]/365</f>
        <v>-7.0664184378220248E-3</v>
      </c>
      <c r="J644" s="8">
        <f>Table3[[#This Row],[POW]]-Table3[[#This Row],[Rf]]/365</f>
        <v>3.6996512318350316E-3</v>
      </c>
      <c r="K644" s="8">
        <f>Table3[[#This Row],[NVL]]-Table3[[#This Row],[Rf]]/365</f>
        <v>-2.7521984975696016E-2</v>
      </c>
      <c r="L644" s="8">
        <f>Table3[[#This Row],[VIC]]-Table3[[#This Row],[Rf]]/365</f>
        <v>-8.5772064081727009E-3</v>
      </c>
    </row>
    <row r="645" spans="1:12" x14ac:dyDescent="0.25">
      <c r="A645" s="1">
        <v>43754</v>
      </c>
      <c r="B645" s="8">
        <f>Table3[[#This Row],[Rm]]-Table3[[#This Row],[Rf]]/365</f>
        <v>1.3147173982466635E-3</v>
      </c>
      <c r="C645" s="8">
        <f>Table3[[#This Row],[SSI]]-Table3[[#This Row],[Rf]]/365</f>
        <v>-2.419965499746293E-3</v>
      </c>
      <c r="D645" s="8">
        <f>Table3[[#This Row],[HPG]]-Table3[[#This Row],[Rf]]/365</f>
        <v>-2.4470710596389664E-3</v>
      </c>
      <c r="E645" s="8">
        <f>Table3[[#This Row],[VHM]]-Table3[[#This Row],[Rf]]/365</f>
        <v>-1.0515068493150684E-4</v>
      </c>
      <c r="F645" s="8">
        <f>Table3[[#This Row],[VNM]]-Table3[[#This Row],[Rf]]/365</f>
        <v>1.6262737078123778E-2</v>
      </c>
      <c r="G645" s="8">
        <f>Table3[[#This Row],[FPT]]-Table3[[#This Row],[Rf]]/365</f>
        <v>1.6370095938141442E-3</v>
      </c>
      <c r="H645" s="8">
        <f>Table3[[#This Row],[TCB]]-Table3[[#This Row],[Rf]]/365</f>
        <v>8.1422719954808639E-3</v>
      </c>
      <c r="I645" s="8">
        <f>Table3[[#This Row],[BVH]]-Table3[[#This Row],[Rf]]/365</f>
        <v>2.6881454044539958E-3</v>
      </c>
      <c r="J645" s="8">
        <f>Table3[[#This Row],[POW]]-Table3[[#This Row],[Rf]]/365</f>
        <v>2.7238599315068484E-2</v>
      </c>
      <c r="K645" s="8">
        <f>Table3[[#This Row],[NVL]]-Table3[[#This Row],[Rf]]/365</f>
        <v>-1.7154566430633315E-3</v>
      </c>
      <c r="L645" s="8">
        <f>Table3[[#This Row],[VIC]]-Table3[[#This Row],[Rf]]/365</f>
        <v>-3.483529063309951E-3</v>
      </c>
    </row>
    <row r="646" spans="1:12" x14ac:dyDescent="0.25">
      <c r="A646" s="1">
        <v>43753</v>
      </c>
      <c r="B646" s="8">
        <f>Table3[[#This Row],[Rm]]-Table3[[#This Row],[Rf]]/365</f>
        <v>-6.2963921108628439E-4</v>
      </c>
      <c r="C646" s="8">
        <f>Table3[[#This Row],[SSI]]-Table3[[#This Row],[Rf]]/365</f>
        <v>-7.0028256967408914E-3</v>
      </c>
      <c r="D646" s="8">
        <f>Table3[[#This Row],[HPG]]-Table3[[#This Row],[Rf]]/365</f>
        <v>-4.7682786346073787E-3</v>
      </c>
      <c r="E646" s="8">
        <f>Table3[[#This Row],[VHM]]-Table3[[#This Row],[Rf]]/365</f>
        <v>-1.7171120388985023E-2</v>
      </c>
      <c r="F646" s="8">
        <f>Table3[[#This Row],[VNM]]-Table3[[#This Row],[Rf]]/365</f>
        <v>-2.4390889026182421E-3</v>
      </c>
      <c r="G646" s="8">
        <f>Table3[[#This Row],[FPT]]-Table3[[#This Row],[Rf]]/365</f>
        <v>-5.3055807317015456E-3</v>
      </c>
      <c r="H646" s="8">
        <f>Table3[[#This Row],[TCB]]-Table3[[#This Row],[Rf]]/365</f>
        <v>1.4538077491832406E-2</v>
      </c>
      <c r="I646" s="8">
        <f>Table3[[#This Row],[BVH]]-Table3[[#This Row],[Rf]]/365</f>
        <v>-5.6618295281581407E-3</v>
      </c>
      <c r="J646" s="8">
        <f>Table3[[#This Row],[POW]]-Table3[[#This Row],[Rf]]/365</f>
        <v>-3.9973245562603685E-3</v>
      </c>
      <c r="K646" s="8">
        <f>Table3[[#This Row],[NVL]]-Table3[[#This Row],[Rf]]/365</f>
        <v>1.5066292532034907E-3</v>
      </c>
      <c r="L646" s="8">
        <f>Table3[[#This Row],[VIC]]-Table3[[#This Row],[Rf]]/365</f>
        <v>3.2835565358719028E-3</v>
      </c>
    </row>
    <row r="647" spans="1:12" x14ac:dyDescent="0.25">
      <c r="A647" s="1">
        <v>43752</v>
      </c>
      <c r="B647" s="8">
        <f>Table3[[#This Row],[Rm]]-Table3[[#This Row],[Rf]]/365</f>
        <v>1.6373288312078798E-3</v>
      </c>
      <c r="C647" s="8">
        <f>Table3[[#This Row],[SSI]]-Table3[[#This Row],[Rf]]/365</f>
        <v>2.1019856453791449E-2</v>
      </c>
      <c r="D647" s="8">
        <f>Table3[[#This Row],[HPG]]-Table3[[#This Row],[Rf]]/365</f>
        <v>-2.4324855049377967E-3</v>
      </c>
      <c r="E647" s="8">
        <f>Table3[[#This Row],[VHM]]-Table3[[#This Row],[Rf]]/365</f>
        <v>-5.7630127068740485E-3</v>
      </c>
      <c r="F647" s="8">
        <f>Table3[[#This Row],[VNM]]-Table3[[#This Row],[Rf]]/365</f>
        <v>4.5805958904108586E-3</v>
      </c>
      <c r="G647" s="8">
        <f>Table3[[#This Row],[FPT]]-Table3[[#This Row],[Rf]]/365</f>
        <v>2.1132033943508381E-2</v>
      </c>
      <c r="H647" s="8">
        <f>Table3[[#This Row],[TCB]]-Table3[[#This Row],[Rf]]/365</f>
        <v>1.2604960297190621E-2</v>
      </c>
      <c r="I647" s="8">
        <f>Table3[[#This Row],[BVH]]-Table3[[#This Row],[Rf]]/365</f>
        <v>-1.493866661600361E-3</v>
      </c>
      <c r="J647" s="8">
        <f>Table3[[#This Row],[POW]]-Table3[[#This Row],[Rf]]/365</f>
        <v>7.7362331453128515E-3</v>
      </c>
      <c r="K647" s="8">
        <f>Table3[[#This Row],[NVL]]-Table3[[#This Row],[Rf]]/365</f>
        <v>1.5086047757098178E-3</v>
      </c>
      <c r="L647" s="8">
        <f>Table3[[#This Row],[VIC]]-Table3[[#This Row],[Rf]]/365</f>
        <v>-1.0690410958904109E-4</v>
      </c>
    </row>
    <row r="648" spans="1:12" x14ac:dyDescent="0.25">
      <c r="A648" s="1">
        <v>43749</v>
      </c>
      <c r="B648" s="8">
        <f>Table3[[#This Row],[Rm]]-Table3[[#This Row],[Rf]]/365</f>
        <v>4.4096347350134407E-3</v>
      </c>
      <c r="C648" s="8">
        <f>Table3[[#This Row],[SSI]]-Table3[[#This Row],[Rf]]/365</f>
        <v>-1.0736986301369864E-4</v>
      </c>
      <c r="D648" s="8">
        <f>Table3[[#This Row],[HPG]]-Table3[[#This Row],[Rf]]/365</f>
        <v>-1.0736986301369864E-4</v>
      </c>
      <c r="E648" s="8">
        <f>Table3[[#This Row],[VHM]]-Table3[[#This Row],[Rf]]/365</f>
        <v>-1.2373133658385453E-3</v>
      </c>
      <c r="F648" s="8">
        <f>Table3[[#This Row],[VNM]]-Table3[[#This Row],[Rf]]/365</f>
        <v>7.7666458850179781E-3</v>
      </c>
      <c r="G648" s="8">
        <f>Table3[[#This Row],[FPT]]-Table3[[#This Row],[Rf]]/365</f>
        <v>1.6656797823761977E-3</v>
      </c>
      <c r="H648" s="8">
        <f>Table3[[#This Row],[TCB]]-Table3[[#This Row],[Rf]]/365</f>
        <v>-2.221534767876278E-3</v>
      </c>
      <c r="I648" s="8">
        <f>Table3[[#This Row],[BVH]]-Table3[[#This Row],[Rf]]/365</f>
        <v>8.2842385285947766E-3</v>
      </c>
      <c r="J648" s="8">
        <f>Table3[[#This Row],[POW]]-Table3[[#This Row],[Rf]]/365</f>
        <v>-1.1735276839757858E-2</v>
      </c>
      <c r="K648" s="8">
        <f>Table3[[#This Row],[NVL]]-Table3[[#This Row],[Rf]]/365</f>
        <v>9.6805583588459448E-3</v>
      </c>
      <c r="L648" s="8">
        <f>Table3[[#This Row],[VIC]]-Table3[[#This Row],[Rf]]/365</f>
        <v>9.3023820617082961E-3</v>
      </c>
    </row>
    <row r="649" spans="1:12" x14ac:dyDescent="0.25">
      <c r="A649" s="1">
        <v>43748</v>
      </c>
      <c r="B649" s="8">
        <f>Table3[[#This Row],[Rm]]-Table3[[#This Row],[Rf]]/365</f>
        <v>-5.63133011212252E-4</v>
      </c>
      <c r="C649" s="8">
        <f>Table3[[#This Row],[SSI]]-Table3[[#This Row],[Rf]]/365</f>
        <v>-1.0758904109589041E-4</v>
      </c>
      <c r="D649" s="8">
        <f>Table3[[#This Row],[HPG]]-Table3[[#This Row],[Rf]]/365</f>
        <v>-1.8372429223744338E-2</v>
      </c>
      <c r="E649" s="8">
        <f>Table3[[#This Row],[VHM]]-Table3[[#This Row],[Rf]]/365</f>
        <v>-1.0758904109589041E-4</v>
      </c>
      <c r="F649" s="8">
        <f>Table3[[#This Row],[VNM]]-Table3[[#This Row],[Rf]]/365</f>
        <v>-1.0758904109589041E-4</v>
      </c>
      <c r="G649" s="8">
        <f>Table3[[#This Row],[FPT]]-Table3[[#This Row],[Rf]]/365</f>
        <v>-1.0758904109589041E-4</v>
      </c>
      <c r="H649" s="8">
        <f>Table3[[#This Row],[TCB]]-Table3[[#This Row],[Rf]]/365</f>
        <v>-1.0758904109589041E-4</v>
      </c>
      <c r="I649" s="8">
        <f>Table3[[#This Row],[BVH]]-Table3[[#This Row],[Rf]]/365</f>
        <v>4.1058941049713533E-3</v>
      </c>
      <c r="J649" s="8">
        <f>Table3[[#This Row],[POW]]-Table3[[#This Row],[Rf]]/365</f>
        <v>3.7834615425617378E-3</v>
      </c>
      <c r="K649" s="8">
        <f>Table3[[#This Row],[NVL]]-Table3[[#This Row],[Rf]]/365</f>
        <v>-1.6158953407066894E-2</v>
      </c>
      <c r="L649" s="8">
        <f>Table3[[#This Row],[VIC]]-Table3[[#This Row],[Rf]]/365</f>
        <v>-9.6228989579679684E-4</v>
      </c>
    </row>
    <row r="650" spans="1:12" x14ac:dyDescent="0.25">
      <c r="A650" s="1">
        <v>43747</v>
      </c>
      <c r="B650" s="8">
        <f>Table3[[#This Row],[Rm]]-Table3[[#This Row],[Rf]]/365</f>
        <v>-5.0314211549032535E-4</v>
      </c>
      <c r="C650" s="8">
        <f>Table3[[#This Row],[SSI]]-Table3[[#This Row],[Rf]]/365</f>
        <v>-4.7813903469465565E-3</v>
      </c>
      <c r="D650" s="8">
        <f>Table3[[#This Row],[HPG]]-Table3[[#This Row],[Rf]]/365</f>
        <v>-1.084931506849315E-4</v>
      </c>
      <c r="E650" s="8">
        <f>Table3[[#This Row],[VHM]]-Table3[[#This Row],[Rf]]/365</f>
        <v>-1.237161322242697E-3</v>
      </c>
      <c r="F650" s="8">
        <f>Table3[[#This Row],[VNM]]-Table3[[#This Row],[Rf]]/365</f>
        <v>-1.561236911967724E-2</v>
      </c>
      <c r="G650" s="8">
        <f>Table3[[#This Row],[FPT]]-Table3[[#This Row],[Rf]]/365</f>
        <v>5.2391004322029696E-3</v>
      </c>
      <c r="H650" s="8">
        <f>Table3[[#This Row],[TCB]]-Table3[[#This Row],[Rf]]/365</f>
        <v>4.1377913503766392E-3</v>
      </c>
      <c r="I650" s="8">
        <f>Table3[[#This Row],[BVH]]-Table3[[#This Row],[Rf]]/365</f>
        <v>-9.8442372396973336E-3</v>
      </c>
      <c r="J650" s="8">
        <f>Table3[[#This Row],[POW]]-Table3[[#This Row],[Rf]]/365</f>
        <v>-7.8305008726927347E-3</v>
      </c>
      <c r="K650" s="8">
        <f>Table3[[#This Row],[NVL]]-Table3[[#This Row],[Rf]]/365</f>
        <v>-4.9008254190555092E-3</v>
      </c>
      <c r="L650" s="8">
        <f>Table3[[#This Row],[VIC]]-Table3[[#This Row],[Rf]]/365</f>
        <v>-9.6246411567217356E-4</v>
      </c>
    </row>
    <row r="651" spans="1:12" x14ac:dyDescent="0.25">
      <c r="A651" s="1">
        <v>43746</v>
      </c>
      <c r="B651" s="8">
        <f>Table3[[#This Row],[Rm]]-Table3[[#This Row],[Rf]]/365</f>
        <v>5.1093089390915405E-3</v>
      </c>
      <c r="C651" s="8">
        <f>Table3[[#This Row],[SSI]]-Table3[[#This Row],[Rf]]/365</f>
        <v>1.4109077971823652E-2</v>
      </c>
      <c r="D651" s="8">
        <f>Table3[[#This Row],[HPG]]-Table3[[#This Row],[Rf]]/365</f>
        <v>2.8060082577657873E-2</v>
      </c>
      <c r="E651" s="8">
        <f>Table3[[#This Row],[VHM]]-Table3[[#This Row],[Rf]]/365</f>
        <v>-4.6033135293211758E-3</v>
      </c>
      <c r="F651" s="8">
        <f>Table3[[#This Row],[VNM]]-Table3[[#This Row],[Rf]]/365</f>
        <v>-8.8352484534649019E-4</v>
      </c>
      <c r="G651" s="8">
        <f>Table3[[#This Row],[FPT]]-Table3[[#This Row],[Rf]]/365</f>
        <v>1.0701879303961536E-2</v>
      </c>
      <c r="H651" s="8">
        <f>Table3[[#This Row],[TCB]]-Table3[[#This Row],[Rf]]/365</f>
        <v>1.7169686203733839E-2</v>
      </c>
      <c r="I651" s="8">
        <f>Table3[[#This Row],[BVH]]-Table3[[#This Row],[Rf]]/365</f>
        <v>1.6864194377167827E-2</v>
      </c>
      <c r="J651" s="8">
        <f>Table3[[#This Row],[POW]]-Table3[[#This Row],[Rf]]/365</f>
        <v>-3.9550853530030553E-3</v>
      </c>
      <c r="K651" s="8">
        <f>Table3[[#This Row],[NVL]]-Table3[[#This Row],[Rf]]/365</f>
        <v>1.4910684931506747E-3</v>
      </c>
      <c r="L651" s="8">
        <f>Table3[[#This Row],[VIC]]-Table3[[#This Row],[Rf]]/365</f>
        <v>7.4576934785159136E-4</v>
      </c>
    </row>
    <row r="652" spans="1:12" x14ac:dyDescent="0.25">
      <c r="A652" s="1">
        <v>43745</v>
      </c>
      <c r="B652" s="8">
        <f>Table3[[#This Row],[Rm]]-Table3[[#This Row],[Rf]]/365</f>
        <v>-4.6659440053807471E-3</v>
      </c>
      <c r="C652" s="8">
        <f>Table3[[#This Row],[SSI]]-Table3[[#This Row],[Rf]]/365</f>
        <v>-2.3257545408422144E-2</v>
      </c>
      <c r="D652" s="8">
        <f>Table3[[#This Row],[HPG]]-Table3[[#This Row],[Rf]]/365</f>
        <v>-2.4513176349814322E-3</v>
      </c>
      <c r="E652" s="8">
        <f>Table3[[#This Row],[VHM]]-Table3[[#This Row],[Rf]]/365</f>
        <v>-2.3515497266416614E-3</v>
      </c>
      <c r="F652" s="8">
        <f>Table3[[#This Row],[VNM]]-Table3[[#This Row],[Rf]]/365</f>
        <v>3.7786276230851491E-3</v>
      </c>
      <c r="G652" s="8">
        <f>Table3[[#This Row],[FPT]]-Table3[[#This Row],[Rf]]/365</f>
        <v>-2.2996721203935852E-2</v>
      </c>
      <c r="H652" s="8">
        <f>Table3[[#This Row],[TCB]]-Table3[[#This Row],[Rf]]/365</f>
        <v>-1.9177193870443466E-2</v>
      </c>
      <c r="I652" s="8">
        <f>Table3[[#This Row],[BVH]]-Table3[[#This Row],[Rf]]/365</f>
        <v>-2.8955551106427901E-2</v>
      </c>
      <c r="J652" s="8">
        <f>Table3[[#This Row],[POW]]-Table3[[#This Row],[Rf]]/365</f>
        <v>1.1563754490698764E-2</v>
      </c>
      <c r="K652" s="8">
        <f>Table3[[#This Row],[NVL]]-Table3[[#This Row],[Rf]]/365</f>
        <v>-1.74049947445508E-2</v>
      </c>
      <c r="L652" s="8">
        <f>Table3[[#This Row],[VIC]]-Table3[[#This Row],[Rf]]/365</f>
        <v>-8.5839735314603722E-3</v>
      </c>
    </row>
    <row r="653" spans="1:12" x14ac:dyDescent="0.25">
      <c r="A653" s="1">
        <v>43742</v>
      </c>
      <c r="B653" s="8">
        <f>Table3[[#This Row],[Rm]]-Table3[[#This Row],[Rf]]/365</f>
        <v>-2.2112723150693888E-3</v>
      </c>
      <c r="C653" s="8">
        <f>Table3[[#This Row],[SSI]]-Table3[[#This Row],[Rf]]/365</f>
        <v>-3.5358277338787214E-2</v>
      </c>
      <c r="D653" s="8">
        <f>Table3[[#This Row],[HPG]]-Table3[[#This Row],[Rf]]/365</f>
        <v>-9.3903041032323224E-3</v>
      </c>
      <c r="E653" s="8">
        <f>Table3[[#This Row],[VHM]]-Table3[[#This Row],[Rf]]/365</f>
        <v>-1.2293824725030174E-3</v>
      </c>
      <c r="F653" s="8">
        <f>Table3[[#This Row],[VNM]]-Table3[[#This Row],[Rf]]/365</f>
        <v>-3.2103368376340492E-3</v>
      </c>
      <c r="G653" s="8">
        <f>Table3[[#This Row],[FPT]]-Table3[[#This Row],[Rf]]/365</f>
        <v>-7.1025686368428121E-3</v>
      </c>
      <c r="H653" s="8">
        <f>Table3[[#This Row],[TCB]]-Table3[[#This Row],[Rf]]/365</f>
        <v>-8.5129229883734309E-3</v>
      </c>
      <c r="I653" s="8">
        <f>Table3[[#This Row],[BVH]]-Table3[[#This Row],[Rf]]/365</f>
        <v>-2.2928353590144168E-2</v>
      </c>
      <c r="J653" s="8">
        <f>Table3[[#This Row],[POW]]-Table3[[#This Row],[Rf]]/365</f>
        <v>1.9731708197434129E-2</v>
      </c>
      <c r="K653" s="8">
        <f>Table3[[#This Row],[NVL]]-Table3[[#This Row],[Rf]]/365</f>
        <v>-1.6794203565512569E-3</v>
      </c>
      <c r="L653" s="8">
        <f>Table3[[#This Row],[VIC]]-Table3[[#This Row],[Rf]]/365</f>
        <v>-1.0956164383561643E-4</v>
      </c>
    </row>
    <row r="654" spans="1:12" x14ac:dyDescent="0.25">
      <c r="A654" s="1">
        <v>43741</v>
      </c>
      <c r="B654" s="8">
        <f>Table3[[#This Row],[Rm]]-Table3[[#This Row],[Rf]]/365</f>
        <v>-1.6435376223433512E-3</v>
      </c>
      <c r="C654" s="8">
        <f>Table3[[#This Row],[SSI]]-Table3[[#This Row],[Rf]]/365</f>
        <v>-1.1002739726027397E-4</v>
      </c>
      <c r="D654" s="8">
        <f>Table3[[#This Row],[HPG]]-Table3[[#This Row],[Rf]]/365</f>
        <v>-9.3054296961109402E-3</v>
      </c>
      <c r="E654" s="8">
        <f>Table3[[#This Row],[VHM]]-Table3[[#This Row],[Rf]]/365</f>
        <v>3.2607591195936217E-3</v>
      </c>
      <c r="F654" s="8">
        <f>Table3[[#This Row],[VNM]]-Table3[[#This Row],[Rf]]/365</f>
        <v>1.5638004098802779E-2</v>
      </c>
      <c r="G654" s="8">
        <f>Table3[[#This Row],[FPT]]-Table3[[#This Row],[Rf]]/365</f>
        <v>-1.1002739726027397E-4</v>
      </c>
      <c r="H654" s="8">
        <f>Table3[[#This Row],[TCB]]-Table3[[#This Row],[Rf]]/365</f>
        <v>1.9952357606344627E-3</v>
      </c>
      <c r="I654" s="8">
        <f>Table3[[#This Row],[BVH]]-Table3[[#This Row],[Rf]]/365</f>
        <v>-4.1207225844260894E-3</v>
      </c>
      <c r="J654" s="8">
        <f>Table3[[#This Row],[POW]]-Table3[[#This Row],[Rf]]/365</f>
        <v>-1.5735027397260144E-2</v>
      </c>
      <c r="K654" s="8">
        <f>Table3[[#This Row],[NVL]]-Table3[[#This Row],[Rf]]/365</f>
        <v>3.0395789019520983E-3</v>
      </c>
      <c r="L654" s="8">
        <f>Table3[[#This Row],[VIC]]-Table3[[#This Row],[Rf]]/365</f>
        <v>-1.1002739726027397E-4</v>
      </c>
    </row>
    <row r="655" spans="1:12" x14ac:dyDescent="0.25">
      <c r="A655" s="1">
        <v>43740</v>
      </c>
      <c r="B655" s="8">
        <f>Table3[[#This Row],[Rm]]-Table3[[#This Row],[Rf]]/365</f>
        <v>-8.5130344537150422E-3</v>
      </c>
      <c r="C655" s="8">
        <f>Table3[[#This Row],[SSI]]-Table3[[#This Row],[Rf]]/365</f>
        <v>1.0689547028018385E-2</v>
      </c>
      <c r="D655" s="8">
        <f>Table3[[#This Row],[HPG]]-Table3[[#This Row],[Rf]]/365</f>
        <v>-6.9589041095889387E-3</v>
      </c>
      <c r="E655" s="8">
        <f>Table3[[#This Row],[VHM]]-Table3[[#This Row],[Rf]]/365</f>
        <v>-2.351741507463579E-3</v>
      </c>
      <c r="F655" s="8">
        <f>Table3[[#This Row],[VNM]]-Table3[[#This Row],[Rf]]/365</f>
        <v>-7.9220890410960677E-3</v>
      </c>
      <c r="G655" s="8">
        <f>Table3[[#This Row],[FPT]]-Table3[[#This Row],[Rf]]/365</f>
        <v>-2.233181126331802E-2</v>
      </c>
      <c r="H655" s="8">
        <f>Table3[[#This Row],[TCB]]-Table3[[#This Row],[Rf]]/365</f>
        <v>-1.0958904109589041E-4</v>
      </c>
      <c r="I655" s="8">
        <f>Table3[[#This Row],[BVH]]-Table3[[#This Row],[Rf]]/365</f>
        <v>-1.1998624708203011E-2</v>
      </c>
      <c r="J655" s="8">
        <f>Table3[[#This Row],[POW]]-Table3[[#This Row],[Rf]]/365</f>
        <v>-4.0006396247535192E-3</v>
      </c>
      <c r="K655" s="8">
        <f>Table3[[#This Row],[NVL]]-Table3[[#This Row],[Rf]]/365</f>
        <v>-1.6819160851210375E-3</v>
      </c>
      <c r="L655" s="8">
        <f>Table3[[#This Row],[VIC]]-Table3[[#This Row],[Rf]]/365</f>
        <v>-1.5956127823414493E-2</v>
      </c>
    </row>
    <row r="656" spans="1:12" x14ac:dyDescent="0.25">
      <c r="A656" s="1">
        <v>43739</v>
      </c>
      <c r="B656" s="8">
        <f>Table3[[#This Row],[Rm]]-Table3[[#This Row],[Rf]]/365</f>
        <v>2.9301578097148209E-3</v>
      </c>
      <c r="C656" s="8">
        <f>Table3[[#This Row],[SSI]]-Table3[[#This Row],[Rf]]/365</f>
        <v>6.4114377605718337E-3</v>
      </c>
      <c r="D656" s="8">
        <f>Table3[[#This Row],[HPG]]-Table3[[#This Row],[Rf]]/365</f>
        <v>-2.3882056978811574E-3</v>
      </c>
      <c r="E656" s="8">
        <f>Table3[[#This Row],[VHM]]-Table3[[#This Row],[Rf]]/365</f>
        <v>-1.2301221985304147E-3</v>
      </c>
      <c r="F656" s="8">
        <f>Table3[[#This Row],[VNM]]-Table3[[#This Row],[Rf]]/365</f>
        <v>-1.3217471763078088E-2</v>
      </c>
      <c r="G656" s="8">
        <f>Table3[[#This Row],[FPT]]-Table3[[#This Row],[Rf]]/365</f>
        <v>1.3754516654400291E-2</v>
      </c>
      <c r="H656" s="8">
        <f>Table3[[#This Row],[TCB]]-Table3[[#This Row],[Rf]]/365</f>
        <v>1.7020319615147692E-2</v>
      </c>
      <c r="I656" s="8">
        <f>Table3[[#This Row],[BVH]]-Table3[[#This Row],[Rf]]/365</f>
        <v>1.1921784191634435E-2</v>
      </c>
      <c r="J656" s="8">
        <f>Table3[[#This Row],[POW]]-Table3[[#This Row],[Rf]]/365</f>
        <v>-3.9862703621111164E-3</v>
      </c>
      <c r="K656" s="8">
        <f>Table3[[#This Row],[NVL]]-Table3[[#This Row],[Rf]]/365</f>
        <v>-3.2450976081075077E-3</v>
      </c>
      <c r="L656" s="8">
        <f>Table3[[#This Row],[VIC]]-Table3[[#This Row],[Rf]]/365</f>
        <v>7.2442317103840249E-4</v>
      </c>
    </row>
    <row r="657" spans="1:12" x14ac:dyDescent="0.25">
      <c r="A657" s="1">
        <v>43738</v>
      </c>
      <c r="B657" s="8">
        <f>Table3[[#This Row],[Rm]]-Table3[[#This Row],[Rf]]/365</f>
        <v>-1.3939214698269675E-3</v>
      </c>
      <c r="C657" s="8">
        <f>Table3[[#This Row],[SSI]]-Table3[[#This Row],[Rf]]/365</f>
        <v>-8.7318403401040051E-3</v>
      </c>
      <c r="D657" s="8">
        <f>Table3[[#This Row],[HPG]]-Table3[[#This Row],[Rf]]/365</f>
        <v>-9.1404960573920942E-3</v>
      </c>
      <c r="E657" s="8">
        <f>Table3[[#This Row],[VHM]]-Table3[[#This Row],[Rf]]/365</f>
        <v>-1.1115068493150686E-4</v>
      </c>
      <c r="F657" s="8">
        <f>Table3[[#This Row],[VNM]]-Table3[[#This Row],[Rf]]/365</f>
        <v>-3.1857087172144937E-3</v>
      </c>
      <c r="G657" s="8">
        <f>Table3[[#This Row],[FPT]]-Table3[[#This Row],[Rf]]/365</f>
        <v>-1.3786364360145057E-2</v>
      </c>
      <c r="H657" s="8">
        <f>Table3[[#This Row],[TCB]]-Table3[[#This Row],[Rf]]/365</f>
        <v>6.3543665564478038E-3</v>
      </c>
      <c r="I657" s="8">
        <f>Table3[[#This Row],[BVH]]-Table3[[#This Row],[Rf]]/365</f>
        <v>2.0352696518342709E-2</v>
      </c>
      <c r="J657" s="8">
        <f>Table3[[#This Row],[POW]]-Table3[[#This Row],[Rf]]/365</f>
        <v>1.5636880811131498E-2</v>
      </c>
      <c r="K657" s="8">
        <f>Table3[[#This Row],[NVL]]-Table3[[#This Row],[Rf]]/365</f>
        <v>1.258726201348132E-2</v>
      </c>
      <c r="L657" s="8">
        <f>Table3[[#This Row],[VIC]]-Table3[[#This Row],[Rf]]/365</f>
        <v>-1.1115068493150686E-4</v>
      </c>
    </row>
    <row r="658" spans="1:12" x14ac:dyDescent="0.25">
      <c r="A658" s="1">
        <v>43735</v>
      </c>
      <c r="B658" s="8">
        <f>Table3[[#This Row],[Rm]]-Table3[[#This Row],[Rf]]/365</f>
        <v>7.0452358978081824E-3</v>
      </c>
      <c r="C658" s="8">
        <f>Table3[[#This Row],[SSI]]-Table3[[#This Row],[Rf]]/365</f>
        <v>2.4171601802292261E-2</v>
      </c>
      <c r="D658" s="8">
        <f>Table3[[#This Row],[HPG]]-Table3[[#This Row],[Rf]]/365</f>
        <v>-4.6053409265813423E-3</v>
      </c>
      <c r="E658" s="8">
        <f>Table3[[#This Row],[VHM]]-Table3[[#This Row],[Rf]]/365</f>
        <v>6.6534153912680147E-3</v>
      </c>
      <c r="F658" s="8">
        <f>Table3[[#This Row],[VNM]]-Table3[[#This Row],[Rf]]/365</f>
        <v>6.5827186512135735E-4</v>
      </c>
      <c r="G658" s="8">
        <f>Table3[[#This Row],[FPT]]-Table3[[#This Row],[Rf]]/365</f>
        <v>1.3753859120153715E-2</v>
      </c>
      <c r="H658" s="8">
        <f>Table3[[#This Row],[TCB]]-Table3[[#This Row],[Rf]]/365</f>
        <v>4.2180454248947402E-3</v>
      </c>
      <c r="I658" s="8">
        <f>Table3[[#This Row],[BVH]]-Table3[[#This Row],[Rf]]/365</f>
        <v>1.3720299740426994E-2</v>
      </c>
      <c r="J658" s="8">
        <f>Table3[[#This Row],[POW]]-Table3[[#This Row],[Rf]]/365</f>
        <v>3.2409366299142477E-2</v>
      </c>
      <c r="K658" s="8">
        <f>Table3[[#This Row],[NVL]]-Table3[[#This Row],[Rf]]/365</f>
        <v>1.2750777430295474E-2</v>
      </c>
      <c r="L658" s="8">
        <f>Table3[[#This Row],[VIC]]-Table3[[#This Row],[Rf]]/365</f>
        <v>6.6117301715206567E-3</v>
      </c>
    </row>
    <row r="659" spans="1:12" x14ac:dyDescent="0.25">
      <c r="A659" s="1">
        <v>43734</v>
      </c>
      <c r="B659" s="8">
        <f>Table3[[#This Row],[Rm]]-Table3[[#This Row],[Rf]]/365</f>
        <v>3.3839676494216734E-3</v>
      </c>
      <c r="C659" s="8">
        <f>Table3[[#This Row],[SSI]]-Table3[[#This Row],[Rf]]/365</f>
        <v>4.607896548451388E-2</v>
      </c>
      <c r="D659" s="8">
        <f>Table3[[#This Row],[HPG]]-Table3[[#This Row],[Rf]]/365</f>
        <v>1.5871324200913094E-2</v>
      </c>
      <c r="E659" s="8">
        <f>Table3[[#This Row],[VHM]]-Table3[[#This Row],[Rf]]/365</f>
        <v>-9.0489584449375306E-3</v>
      </c>
      <c r="F659" s="8">
        <f>Table3[[#This Row],[VNM]]-Table3[[#This Row],[Rf]]/365</f>
        <v>2.837060169932373E-2</v>
      </c>
      <c r="G659" s="8">
        <f>Table3[[#This Row],[FPT]]-Table3[[#This Row],[Rf]]/365</f>
        <v>5.1160698773328427E-3</v>
      </c>
      <c r="H659" s="8">
        <f>Table3[[#This Row],[TCB]]-Table3[[#This Row],[Rf]]/365</f>
        <v>1.9757138709970062E-2</v>
      </c>
      <c r="I659" s="8">
        <f>Table3[[#This Row],[BVH]]-Table3[[#This Row],[Rf]]/365</f>
        <v>2.6635141451178987E-3</v>
      </c>
      <c r="J659" s="8">
        <f>Table3[[#This Row],[POW]]-Table3[[#This Row],[Rf]]/365</f>
        <v>-4.1589939548555693E-3</v>
      </c>
      <c r="K659" s="8">
        <f>Table3[[#This Row],[NVL]]-Table3[[#This Row],[Rf]]/365</f>
        <v>3.1153954927087731E-3</v>
      </c>
      <c r="L659" s="8">
        <f>Table3[[#This Row],[VIC]]-Table3[[#This Row],[Rf]]/365</f>
        <v>-5.9583641752783221E-3</v>
      </c>
    </row>
    <row r="660" spans="1:12" x14ac:dyDescent="0.25">
      <c r="A660" s="1">
        <v>43733</v>
      </c>
      <c r="B660" s="8">
        <f>Table3[[#This Row],[Rm]]-Table3[[#This Row],[Rf]]/365</f>
        <v>-9.4983346293105999E-4</v>
      </c>
      <c r="C660" s="8">
        <f>Table3[[#This Row],[SSI]]-Table3[[#This Row],[Rf]]/365</f>
        <v>-1.0986301369863012E-4</v>
      </c>
      <c r="D660" s="8">
        <f>Table3[[#This Row],[HPG]]-Table3[[#This Row],[Rf]]/365</f>
        <v>-1.1396544729274264E-2</v>
      </c>
      <c r="E660" s="8">
        <f>Table3[[#This Row],[VHM]]-Table3[[#This Row],[Rf]]/365</f>
        <v>-1.0986301369863012E-4</v>
      </c>
      <c r="F660" s="8">
        <f>Table3[[#This Row],[VNM]]-Table3[[#This Row],[Rf]]/365</f>
        <v>-4.0499733367875433E-3</v>
      </c>
      <c r="G660" s="8">
        <f>Table3[[#This Row],[FPT]]-Table3[[#This Row],[Rf]]/365</f>
        <v>2.1242450153561233E-2</v>
      </c>
      <c r="H660" s="8">
        <f>Table3[[#This Row],[TCB]]-Table3[[#This Row],[Rf]]/365</f>
        <v>2.1025263668323431E-3</v>
      </c>
      <c r="I660" s="8">
        <f>Table3[[#This Row],[BVH]]-Table3[[#This Row],[Rf]]/365</f>
        <v>-1.5137185418069953E-2</v>
      </c>
      <c r="J660" s="8">
        <f>Table3[[#This Row],[POW]]-Table3[[#This Row],[Rf]]/365</f>
        <v>-1.2109863013698605E-2</v>
      </c>
      <c r="K660" s="8">
        <f>Table3[[#This Row],[NVL]]-Table3[[#This Row],[Rf]]/365</f>
        <v>8.0202182871143262E-3</v>
      </c>
      <c r="L660" s="8">
        <f>Table3[[#This Row],[VIC]]-Table3[[#This Row],[Rf]]/365</f>
        <v>-3.4404208821415235E-3</v>
      </c>
    </row>
    <row r="661" spans="1:12" x14ac:dyDescent="0.25">
      <c r="A661" s="1">
        <v>43732</v>
      </c>
      <c r="B661" s="8">
        <f>Table3[[#This Row],[Rm]]-Table3[[#This Row],[Rf]]/365</f>
        <v>2.3047340422944727E-3</v>
      </c>
      <c r="C661" s="8">
        <f>Table3[[#This Row],[SSI]]-Table3[[#This Row],[Rf]]/365</f>
        <v>1.3941851015366821E-2</v>
      </c>
      <c r="D661" s="8">
        <f>Table3[[#This Row],[HPG]]-Table3[[#This Row],[Rf]]/365</f>
        <v>6.7085105853051412E-3</v>
      </c>
      <c r="E661" s="8">
        <f>Table3[[#This Row],[VHM]]-Table3[[#This Row],[Rf]]/365</f>
        <v>-1.0967123287671234E-4</v>
      </c>
      <c r="F661" s="8">
        <f>Table3[[#This Row],[VNM]]-Table3[[#This Row],[Rf]]/365</f>
        <v>1.9167437200857965E-2</v>
      </c>
      <c r="G661" s="8">
        <f>Table3[[#This Row],[FPT]]-Table3[[#This Row],[Rf]]/365</f>
        <v>-5.4194057461510676E-3</v>
      </c>
      <c r="H661" s="8">
        <f>Table3[[#This Row],[TCB]]-Table3[[#This Row],[Rf]]/365</f>
        <v>-2.3171767516405092E-3</v>
      </c>
      <c r="I661" s="8">
        <f>Table3[[#This Row],[BVH]]-Table3[[#This Row],[Rf]]/365</f>
        <v>1.2583178232106449E-3</v>
      </c>
      <c r="J661" s="8">
        <f>Table3[[#This Row],[POW]]-Table3[[#This Row],[Rf]]/365</f>
        <v>-4.0937349778966741E-3</v>
      </c>
      <c r="K661" s="8">
        <f>Table3[[#This Row],[NVL]]-Table3[[#This Row],[Rf]]/365</f>
        <v>-1.7330478562531133E-3</v>
      </c>
      <c r="L661" s="8">
        <f>Table3[[#This Row],[VIC]]-Table3[[#This Row],[Rf]]/365</f>
        <v>9.1340262461147535E-3</v>
      </c>
    </row>
    <row r="662" spans="1:12" x14ac:dyDescent="0.25">
      <c r="A662" s="1">
        <v>43731</v>
      </c>
      <c r="B662" s="8">
        <f>Table3[[#This Row],[Rm]]-Table3[[#This Row],[Rf]]/365</f>
        <v>-4.7656400987713477E-3</v>
      </c>
      <c r="C662" s="8">
        <f>Table3[[#This Row],[SSI]]-Table3[[#This Row],[Rf]]/365</f>
        <v>-4.772771785292217E-3</v>
      </c>
      <c r="D662" s="8">
        <f>Table3[[#This Row],[HPG]]-Table3[[#This Row],[Rf]]/365</f>
        <v>-2.8808338867216961E-2</v>
      </c>
      <c r="E662" s="8">
        <f>Table3[[#This Row],[VHM]]-Table3[[#This Row],[Rf]]/365</f>
        <v>-1.2268385518590876E-3</v>
      </c>
      <c r="F662" s="8">
        <f>Table3[[#This Row],[VNM]]-Table3[[#This Row],[Rf]]/365</f>
        <v>1.9545252532732184E-2</v>
      </c>
      <c r="G662" s="8">
        <f>Table3[[#This Row],[FPT]]-Table3[[#This Row],[Rf]]/365</f>
        <v>-2.9320389116415092E-2</v>
      </c>
      <c r="H662" s="8">
        <f>Table3[[#This Row],[TCB]]-Table3[[#This Row],[Rf]]/365</f>
        <v>-2.1709039261516613E-2</v>
      </c>
      <c r="I662" s="8">
        <f>Table3[[#This Row],[BVH]]-Table3[[#This Row],[Rf]]/365</f>
        <v>1.516701065449026E-2</v>
      </c>
      <c r="J662" s="8">
        <f>Table3[[#This Row],[POW]]-Table3[[#This Row],[Rf]]/365</f>
        <v>-1.1076712328767123E-4</v>
      </c>
      <c r="K662" s="8">
        <f>Table3[[#This Row],[NVL]]-Table3[[#This Row],[Rf]]/365</f>
        <v>-1.1076712328767123E-4</v>
      </c>
      <c r="L662" s="8">
        <f>Table3[[#This Row],[VIC]]-Table3[[#This Row],[Rf]]/365</f>
        <v>-3.460850875381402E-3</v>
      </c>
    </row>
    <row r="663" spans="1:12" x14ac:dyDescent="0.25">
      <c r="A663" s="1">
        <v>43728</v>
      </c>
      <c r="B663" s="8">
        <f>Table3[[#This Row],[Rm]]-Table3[[#This Row],[Rf]]/365</f>
        <v>-6.8693836701777715E-3</v>
      </c>
      <c r="C663" s="8">
        <f>Table3[[#This Row],[SSI]]-Table3[[#This Row],[Rf]]/365</f>
        <v>-1.3902884270193963E-2</v>
      </c>
      <c r="D663" s="8">
        <f>Table3[[#This Row],[HPG]]-Table3[[#This Row],[Rf]]/365</f>
        <v>-1.3181676246754348E-2</v>
      </c>
      <c r="E663" s="8">
        <f>Table3[[#This Row],[VHM]]-Table3[[#This Row],[Rf]]/365</f>
        <v>-7.8617188064138491E-3</v>
      </c>
      <c r="F663" s="8">
        <f>Table3[[#This Row],[VNM]]-Table3[[#This Row],[Rf]]/365</f>
        <v>-1.2245703152014793E-2</v>
      </c>
      <c r="G663" s="8">
        <f>Table3[[#This Row],[FPT]]-Table3[[#This Row],[Rf]]/365</f>
        <v>6.8106344029960648E-3</v>
      </c>
      <c r="H663" s="8">
        <f>Table3[[#This Row],[TCB]]-Table3[[#This Row],[Rf]]/365</f>
        <v>8.60481612797326E-3</v>
      </c>
      <c r="I663" s="8">
        <f>Table3[[#This Row],[BVH]]-Table3[[#This Row],[Rf]]/365</f>
        <v>-2.3176266574970752E-2</v>
      </c>
      <c r="J663" s="8">
        <f>Table3[[#This Row],[POW]]-Table3[[#This Row],[Rf]]/365</f>
        <v>-1.1920804443965026E-2</v>
      </c>
      <c r="K663" s="8">
        <f>Table3[[#This Row],[NVL]]-Table3[[#This Row],[Rf]]/365</f>
        <v>-2.5426236518120388E-2</v>
      </c>
      <c r="L663" s="8">
        <f>Table3[[#This Row],[VIC]]-Table3[[#This Row],[Rf]]/365</f>
        <v>-1.7393731439201726E-2</v>
      </c>
    </row>
    <row r="664" spans="1:12" x14ac:dyDescent="0.25">
      <c r="A664" s="1">
        <v>43727</v>
      </c>
      <c r="B664" s="8">
        <f>Table3[[#This Row],[Rm]]-Table3[[#This Row],[Rf]]/365</f>
        <v>1.848791263656175E-3</v>
      </c>
      <c r="C664" s="8">
        <f>Table3[[#This Row],[SSI]]-Table3[[#This Row],[Rf]]/365</f>
        <v>6.8337321156775512E-3</v>
      </c>
      <c r="D664" s="8">
        <f>Table3[[#This Row],[HPG]]-Table3[[#This Row],[Rf]]/365</f>
        <v>-2.2846253722454391E-3</v>
      </c>
      <c r="E664" s="8">
        <f>Table3[[#This Row],[VHM]]-Table3[[#This Row],[Rf]]/365</f>
        <v>-1.2169070190328095E-3</v>
      </c>
      <c r="F664" s="8">
        <f>Table3[[#This Row],[VNM]]-Table3[[#This Row],[Rf]]/365</f>
        <v>-9.1911976611558062E-4</v>
      </c>
      <c r="G664" s="8">
        <f>Table3[[#This Row],[FPT]]-Table3[[#This Row],[Rf]]/365</f>
        <v>2.4711982706693593E-2</v>
      </c>
      <c r="H664" s="8">
        <f>Table3[[#This Row],[TCB]]-Table3[[#This Row],[Rf]]/365</f>
        <v>1.537601333494969E-2</v>
      </c>
      <c r="I664" s="8">
        <f>Table3[[#This Row],[BVH]]-Table3[[#This Row],[Rf]]/365</f>
        <v>-1.1071232876712329E-4</v>
      </c>
      <c r="J664" s="8">
        <f>Table3[[#This Row],[POW]]-Table3[[#This Row],[Rf]]/365</f>
        <v>-1.1071232876712329E-4</v>
      </c>
      <c r="K664" s="8">
        <f>Table3[[#This Row],[NVL]]-Table3[[#This Row],[Rf]]/365</f>
        <v>-4.8351217775861972E-3</v>
      </c>
      <c r="L664" s="8">
        <f>Table3[[#This Row],[VIC]]-Table3[[#This Row],[Rf]]/365</f>
        <v>-5.8390265677197382E-3</v>
      </c>
    </row>
    <row r="665" spans="1:12" x14ac:dyDescent="0.25">
      <c r="A665" s="1">
        <v>43726</v>
      </c>
      <c r="B665" s="8">
        <f>Table3[[#This Row],[Rm]]-Table3[[#This Row],[Rf]]/365</f>
        <v>-1.705145558630757E-3</v>
      </c>
      <c r="C665" s="8">
        <f>Table3[[#This Row],[SSI]]-Table3[[#This Row],[Rf]]/365</f>
        <v>-2.4194140276503754E-3</v>
      </c>
      <c r="D665" s="8">
        <f>Table3[[#This Row],[HPG]]-Table3[[#This Row],[Rf]]/365</f>
        <v>1.3105913825357488E-2</v>
      </c>
      <c r="E665" s="8">
        <f>Table3[[#This Row],[VHM]]-Table3[[#This Row],[Rf]]/365</f>
        <v>9.9747450659162275E-4</v>
      </c>
      <c r="F665" s="8">
        <f>Table3[[#This Row],[VNM]]-Table3[[#This Row],[Rf]]/365</f>
        <v>9.6859731618674349E-3</v>
      </c>
      <c r="G665" s="8">
        <f>Table3[[#This Row],[FPT]]-Table3[[#This Row],[Rf]]/365</f>
        <v>-2.0943278538812511E-2</v>
      </c>
      <c r="H665" s="8">
        <f>Table3[[#This Row],[TCB]]-Table3[[#This Row],[Rf]]/365</f>
        <v>-1.0994520547945205E-4</v>
      </c>
      <c r="I665" s="8">
        <f>Table3[[#This Row],[BVH]]-Table3[[#This Row],[Rf]]/365</f>
        <v>5.3470807153937275E-3</v>
      </c>
      <c r="J665" s="8">
        <f>Table3[[#This Row],[POW]]-Table3[[#This Row],[Rf]]/365</f>
        <v>1.5890054794520561E-2</v>
      </c>
      <c r="K665" s="8">
        <f>Table3[[#This Row],[NVL]]-Table3[[#This Row],[Rf]]/365</f>
        <v>-7.9224452054794028E-3</v>
      </c>
      <c r="L665" s="8">
        <f>Table3[[#This Row],[VIC]]-Table3[[#This Row],[Rf]]/365</f>
        <v>-4.9959386908213672E-3</v>
      </c>
    </row>
    <row r="666" spans="1:12" x14ac:dyDescent="0.25">
      <c r="A666" s="1">
        <v>43725</v>
      </c>
      <c r="B666" s="8">
        <f>Table3[[#This Row],[Rm]]-Table3[[#This Row],[Rf]]/365</f>
        <v>6.8395463385025482E-3</v>
      </c>
      <c r="C666" s="8">
        <f>Table3[[#This Row],[SSI]]-Table3[[#This Row],[Rf]]/365</f>
        <v>9.2130778171601001E-3</v>
      </c>
      <c r="D666" s="8">
        <f>Table3[[#This Row],[HPG]]-Table3[[#This Row],[Rf]]/365</f>
        <v>2.0965740119145374E-3</v>
      </c>
      <c r="E666" s="8">
        <f>Table3[[#This Row],[VHM]]-Table3[[#This Row],[Rf]]/365</f>
        <v>2.0228051543998139E-2</v>
      </c>
      <c r="F666" s="8">
        <f>Table3[[#This Row],[VNM]]-Table3[[#This Row],[Rf]]/365</f>
        <v>8.1195211680476793E-3</v>
      </c>
      <c r="G666" s="8">
        <f>Table3[[#This Row],[FPT]]-Table3[[#This Row],[Rf]]/365</f>
        <v>-1.8440337598824266E-3</v>
      </c>
      <c r="H666" s="8">
        <f>Table3[[#This Row],[TCB]]-Table3[[#This Row],[Rf]]/365</f>
        <v>-1.1093150684931508E-4</v>
      </c>
      <c r="I666" s="8">
        <f>Table3[[#This Row],[BVH]]-Table3[[#This Row],[Rf]]/365</f>
        <v>-6.8859992575270946E-3</v>
      </c>
      <c r="J666" s="8">
        <f>Table3[[#This Row],[POW]]-Table3[[#This Row],[Rf]]/365</f>
        <v>-1.585896300291232E-2</v>
      </c>
      <c r="K666" s="8">
        <f>Table3[[#This Row],[NVL]]-Table3[[#This Row],[Rf]]/365</f>
        <v>3.5487773994768795E-2</v>
      </c>
      <c r="L666" s="8">
        <f>Table3[[#This Row],[VIC]]-Table3[[#This Row],[Rf]]/365</f>
        <v>-1.1093150684931508E-4</v>
      </c>
    </row>
    <row r="667" spans="1:12" x14ac:dyDescent="0.25">
      <c r="A667" s="1">
        <v>43724</v>
      </c>
      <c r="B667" s="8">
        <f>Table3[[#This Row],[Rm]]-Table3[[#This Row],[Rf]]/365</f>
        <v>2.5644225442247679E-3</v>
      </c>
      <c r="C667" s="8">
        <f>Table3[[#This Row],[SSI]]-Table3[[#This Row],[Rf]]/365</f>
        <v>4.5740873247568682E-3</v>
      </c>
      <c r="D667" s="8">
        <f>Table3[[#This Row],[HPG]]-Table3[[#This Row],[Rf]]/365</f>
        <v>2.1026359558734952E-3</v>
      </c>
      <c r="E667" s="8">
        <f>Table3[[#This Row],[VHM]]-Table3[[#This Row],[Rf]]/365</f>
        <v>5.5720647571603672E-3</v>
      </c>
      <c r="F667" s="8">
        <f>Table3[[#This Row],[VNM]]-Table3[[#This Row],[Rf]]/365</f>
        <v>1.1547182267983068E-2</v>
      </c>
      <c r="G667" s="8">
        <f>Table3[[#This Row],[FPT]]-Table3[[#This Row],[Rf]]/365</f>
        <v>1.5735316997877915E-2</v>
      </c>
      <c r="H667" s="8">
        <f>Table3[[#This Row],[TCB]]-Table3[[#This Row],[Rf]]/365</f>
        <v>-2.3172589434213311E-3</v>
      </c>
      <c r="I667" s="8">
        <f>Table3[[#This Row],[BVH]]-Table3[[#This Row],[Rf]]/365</f>
        <v>-6.8392285255995241E-3</v>
      </c>
      <c r="J667" s="8">
        <f>Table3[[#This Row],[POW]]-Table3[[#This Row],[Rf]]/365</f>
        <v>3.8428157453029815E-3</v>
      </c>
      <c r="K667" s="8">
        <f>Table3[[#This Row],[NVL]]-Table3[[#This Row],[Rf]]/365</f>
        <v>-1.0975342465753427E-4</v>
      </c>
      <c r="L667" s="8">
        <f>Table3[[#This Row],[VIC]]-Table3[[#This Row],[Rf]]/365</f>
        <v>3.1582204315515464E-3</v>
      </c>
    </row>
    <row r="668" spans="1:12" x14ac:dyDescent="0.25">
      <c r="A668" s="1">
        <v>43721</v>
      </c>
      <c r="B668" s="8">
        <f>Table3[[#This Row],[Rm]]-Table3[[#This Row],[Rf]]/365</f>
        <v>1.1314210344502834E-2</v>
      </c>
      <c r="C668" s="8">
        <f>Table3[[#This Row],[SSI]]-Table3[[#This Row],[Rf]]/365</f>
        <v>2.3871664662790216E-2</v>
      </c>
      <c r="D668" s="8">
        <f>Table3[[#This Row],[HPG]]-Table3[[#This Row],[Rf]]/365</f>
        <v>2.1081442152901448E-3</v>
      </c>
      <c r="E668" s="8">
        <f>Table3[[#This Row],[VHM]]-Table3[[#This Row],[Rf]]/365</f>
        <v>1.2549077163169841E-2</v>
      </c>
      <c r="F668" s="8">
        <f>Table3[[#This Row],[VNM]]-Table3[[#This Row],[Rf]]/365</f>
        <v>7.1052144621622931E-4</v>
      </c>
      <c r="G668" s="8">
        <f>Table3[[#This Row],[FPT]]-Table3[[#This Row],[Rf]]/365</f>
        <v>5.2005838283426678E-3</v>
      </c>
      <c r="H668" s="8">
        <f>Table3[[#This Row],[TCB]]-Table3[[#This Row],[Rf]]/365</f>
        <v>3.1781509907323618E-2</v>
      </c>
      <c r="I668" s="8">
        <f>Table3[[#This Row],[BVH]]-Table3[[#This Row],[Rf]]/365</f>
        <v>5.3035692068141493E-3</v>
      </c>
      <c r="J668" s="8">
        <f>Table3[[#This Row],[POW]]-Table3[[#This Row],[Rf]]/365</f>
        <v>2.0052139637649041E-2</v>
      </c>
      <c r="K668" s="8">
        <f>Table3[[#This Row],[NVL]]-Table3[[#This Row],[Rf]]/365</f>
        <v>1.5115948580182398E-3</v>
      </c>
      <c r="L668" s="8">
        <f>Table3[[#This Row],[VIC]]-Table3[[#This Row],[Rf]]/365</f>
        <v>7.298256722475944E-3</v>
      </c>
    </row>
    <row r="669" spans="1:12" x14ac:dyDescent="0.25">
      <c r="A669" s="1">
        <v>43720</v>
      </c>
      <c r="B669" s="8">
        <f>Table3[[#This Row],[Rm]]-Table3[[#This Row],[Rf]]/365</f>
        <v>6.8629645819234452E-3</v>
      </c>
      <c r="C669" s="8">
        <f>Table3[[#This Row],[SSI]]-Table3[[#This Row],[Rf]]/365</f>
        <v>4.7082086152832664E-3</v>
      </c>
      <c r="D669" s="8">
        <f>Table3[[#This Row],[HPG]]-Table3[[#This Row],[Rf]]/365</f>
        <v>2.2564668468300589E-2</v>
      </c>
      <c r="E669" s="8">
        <f>Table3[[#This Row],[VHM]]-Table3[[#This Row],[Rf]]/365</f>
        <v>6.841422816235101E-3</v>
      </c>
      <c r="F669" s="8">
        <f>Table3[[#This Row],[VNM]]-Table3[[#This Row],[Rf]]/365</f>
        <v>-9.3006931215169875E-4</v>
      </c>
      <c r="G669" s="8">
        <f>Table3[[#This Row],[FPT]]-Table3[[#This Row],[Rf]]/365</f>
        <v>4.4251223558605293E-2</v>
      </c>
      <c r="H669" s="8">
        <f>Table3[[#This Row],[TCB]]-Table3[[#This Row],[Rf]]/365</f>
        <v>9.0843338056998905E-3</v>
      </c>
      <c r="I669" s="8">
        <f>Table3[[#This Row],[BVH]]-Table3[[#This Row],[Rf]]/365</f>
        <v>2.3434637878040263E-2</v>
      </c>
      <c r="J669" s="8">
        <f>Table3[[#This Row],[POW]]-Table3[[#This Row],[Rf]]/365</f>
        <v>1.6282374129800149E-2</v>
      </c>
      <c r="K669" s="8">
        <f>Table3[[#This Row],[NVL]]-Table3[[#This Row],[Rf]]/365</f>
        <v>-1.1106849315068494E-4</v>
      </c>
      <c r="L669" s="8">
        <f>Table3[[#This Row],[VIC]]-Table3[[#This Row],[Rf]]/365</f>
        <v>-1.1106849315068494E-4</v>
      </c>
    </row>
    <row r="670" spans="1:12" x14ac:dyDescent="0.25">
      <c r="A670" s="1">
        <v>43719</v>
      </c>
      <c r="B670" s="8">
        <f>Table3[[#This Row],[Rm]]-Table3[[#This Row],[Rf]]/365</f>
        <v>-1.0919957113600016E-3</v>
      </c>
      <c r="C670" s="8">
        <f>Table3[[#This Row],[SSI]]-Table3[[#This Row],[Rf]]/365</f>
        <v>2.3025822248689863E-3</v>
      </c>
      <c r="D670" s="8">
        <f>Table3[[#This Row],[HPG]]-Table3[[#This Row],[Rf]]/365</f>
        <v>3.5098390893305076E-2</v>
      </c>
      <c r="E670" s="8">
        <f>Table3[[#This Row],[VHM]]-Table3[[#This Row],[Rf]]/365</f>
        <v>-1.9431058530510588E-2</v>
      </c>
      <c r="F670" s="8">
        <f>Table3[[#This Row],[VNM]]-Table3[[#This Row],[Rf]]/365</f>
        <v>-1.3047395709903519E-2</v>
      </c>
      <c r="G670" s="8">
        <f>Table3[[#This Row],[FPT]]-Table3[[#This Row],[Rf]]/365</f>
        <v>1.7389751395230912E-3</v>
      </c>
      <c r="H670" s="8">
        <f>Table3[[#This Row],[TCB]]-Table3[[#This Row],[Rf]]/365</f>
        <v>1.3873137273685219E-2</v>
      </c>
      <c r="I670" s="8">
        <f>Table3[[#This Row],[BVH]]-Table3[[#This Row],[Rf]]/365</f>
        <v>-1.4960025767822365E-3</v>
      </c>
      <c r="J670" s="8">
        <f>Table3[[#This Row],[POW]]-Table3[[#This Row],[Rf]]/365</f>
        <v>-8.2429580131417064E-3</v>
      </c>
      <c r="K670" s="8">
        <f>Table3[[#This Row],[NVL]]-Table3[[#This Row],[Rf]]/365</f>
        <v>-1.7309996896750352E-3</v>
      </c>
      <c r="L670" s="8">
        <f>Table3[[#This Row],[VIC]]-Table3[[#This Row],[Rf]]/365</f>
        <v>-4.2112373680664511E-3</v>
      </c>
    </row>
    <row r="671" spans="1:12" x14ac:dyDescent="0.25">
      <c r="A671" s="1">
        <v>43718</v>
      </c>
      <c r="B671" s="8">
        <f>Table3[[#This Row],[Rm]]-Table3[[#This Row],[Rf]]/365</f>
        <v>-4.0751535548206909E-3</v>
      </c>
      <c r="C671" s="8">
        <f>Table3[[#This Row],[SSI]]-Table3[[#This Row],[Rf]]/365</f>
        <v>-9.681980730156409E-3</v>
      </c>
      <c r="D671" s="8">
        <f>Table3[[#This Row],[HPG]]-Table3[[#This Row],[Rf]]/365</f>
        <v>4.6043783923492791E-3</v>
      </c>
      <c r="E671" s="8">
        <f>Table3[[#This Row],[VHM]]-Table3[[#This Row],[Rf]]/365</f>
        <v>-4.637489617553817E-3</v>
      </c>
      <c r="F671" s="8">
        <f>Table3[[#This Row],[VNM]]-Table3[[#This Row],[Rf]]/365</f>
        <v>-6.5383055509713019E-3</v>
      </c>
      <c r="G671" s="8">
        <f>Table3[[#This Row],[FPT]]-Table3[[#This Row],[Rf]]/365</f>
        <v>3.6048693792332838E-3</v>
      </c>
      <c r="H671" s="8">
        <f>Table3[[#This Row],[TCB]]-Table3[[#This Row],[Rf]]/365</f>
        <v>-1.1633340066914967E-2</v>
      </c>
      <c r="I671" s="8">
        <f>Table3[[#This Row],[BVH]]-Table3[[#This Row],[Rf]]/365</f>
        <v>-3.6112602739726184E-2</v>
      </c>
      <c r="J671" s="8">
        <f>Table3[[#This Row],[POW]]-Table3[[#This Row],[Rf]]/365</f>
        <v>-2.3922126549249932E-2</v>
      </c>
      <c r="K671" s="8">
        <f>Table3[[#This Row],[NVL]]-Table3[[#This Row],[Rf]]/365</f>
        <v>8.0440041118236758E-3</v>
      </c>
      <c r="L671" s="8">
        <f>Table3[[#This Row],[VIC]]-Table3[[#This Row],[Rf]]/365</f>
        <v>-5.0065668506559099E-3</v>
      </c>
    </row>
    <row r="672" spans="1:12" x14ac:dyDescent="0.25">
      <c r="A672" s="1">
        <v>43717</v>
      </c>
      <c r="B672" s="8">
        <f>Table3[[#This Row],[Rm]]-Table3[[#This Row],[Rf]]/365</f>
        <v>-7.0579446654583467E-5</v>
      </c>
      <c r="C672" s="8">
        <f>Table3[[#This Row],[SSI]]-Table3[[#This Row],[Rf]]/365</f>
        <v>-9.5903168213983571E-3</v>
      </c>
      <c r="D672" s="8">
        <f>Table3[[#This Row],[HPG]]-Table3[[#This Row],[Rf]]/365</f>
        <v>-9.4574382281396186E-3</v>
      </c>
      <c r="E672" s="8">
        <f>Table3[[#This Row],[VHM]]-Table3[[#This Row],[Rf]]/365</f>
        <v>-4.6161483401211088E-3</v>
      </c>
      <c r="F672" s="8">
        <f>Table3[[#This Row],[VNM]]-Table3[[#This Row],[Rf]]/365</f>
        <v>1.3732004372852784E-2</v>
      </c>
      <c r="G672" s="8">
        <f>Table3[[#This Row],[FPT]]-Table3[[#This Row],[Rf]]/365</f>
        <v>1.690158867856132E-2</v>
      </c>
      <c r="H672" s="8">
        <f>Table3[[#This Row],[TCB]]-Table3[[#This Row],[Rf]]/365</f>
        <v>-2.263416635813896E-2</v>
      </c>
      <c r="I672" s="8">
        <f>Table3[[#This Row],[BVH]]-Table3[[#This Row],[Rf]]/365</f>
        <v>-6.7341603919078945E-3</v>
      </c>
      <c r="J672" s="8">
        <f>Table3[[#This Row],[POW]]-Table3[[#This Row],[Rf]]/365</f>
        <v>-1.5736643835616307E-2</v>
      </c>
      <c r="K672" s="8">
        <f>Table3[[#This Row],[NVL]]-Table3[[#This Row],[Rf]]/365</f>
        <v>-1.299409150067251E-2</v>
      </c>
      <c r="L672" s="8">
        <f>Table3[[#This Row],[VIC]]-Table3[[#This Row],[Rf]]/365</f>
        <v>1.2274813637546175E-2</v>
      </c>
    </row>
    <row r="673" spans="1:12" x14ac:dyDescent="0.25">
      <c r="A673" s="1">
        <v>43714</v>
      </c>
      <c r="B673" s="8">
        <f>Table3[[#This Row],[Rm]]-Table3[[#This Row],[Rf]]/365</f>
        <v>-2.8861471019064034E-3</v>
      </c>
      <c r="C673" s="8">
        <f>Table3[[#This Row],[SSI]]-Table3[[#This Row],[Rf]]/365</f>
        <v>-9.5014247861599736E-3</v>
      </c>
      <c r="D673" s="8">
        <f>Table3[[#This Row],[HPG]]-Table3[[#This Row],[Rf]]/365</f>
        <v>-1.3936638217284334E-2</v>
      </c>
      <c r="E673" s="8">
        <f>Table3[[#This Row],[VHM]]-Table3[[#This Row],[Rf]]/365</f>
        <v>-2.358944435893465E-3</v>
      </c>
      <c r="F673" s="8">
        <f>Table3[[#This Row],[VNM]]-Table3[[#This Row],[Rf]]/365</f>
        <v>6.4456236245230975E-3</v>
      </c>
      <c r="G673" s="8">
        <f>Table3[[#This Row],[FPT]]-Table3[[#This Row],[Rf]]/365</f>
        <v>5.5916686285740376E-3</v>
      </c>
      <c r="H673" s="8">
        <f>Table3[[#This Row],[TCB]]-Table3[[#This Row],[Rf]]/365</f>
        <v>-1.1175342465753425E-4</v>
      </c>
      <c r="I673" s="8">
        <f>Table3[[#This Row],[BVH]]-Table3[[#This Row],[Rf]]/365</f>
        <v>-6.6907007930784527E-3</v>
      </c>
      <c r="J673" s="8">
        <f>Table3[[#This Row],[POW]]-Table3[[#This Row],[Rf]]/365</f>
        <v>-4.0028040083151624E-3</v>
      </c>
      <c r="K673" s="8">
        <f>Table3[[#This Row],[NVL]]-Table3[[#This Row],[Rf]]/365</f>
        <v>1.5011498011486962E-3</v>
      </c>
      <c r="L673" s="8">
        <f>Table3[[#This Row],[VIC]]-Table3[[#This Row],[Rf]]/365</f>
        <v>-7.4888026049853128E-3</v>
      </c>
    </row>
    <row r="674" spans="1:12" x14ac:dyDescent="0.25">
      <c r="A674" s="1">
        <v>43713</v>
      </c>
      <c r="B674" s="8">
        <f>Table3[[#This Row],[Rm]]-Table3[[#This Row],[Rf]]/365</f>
        <v>-9.7119337133319366E-4</v>
      </c>
      <c r="C674" s="8">
        <f>Table3[[#This Row],[SSI]]-Table3[[#This Row],[Rf]]/365</f>
        <v>-4.784869799001292E-3</v>
      </c>
      <c r="D674" s="8">
        <f>Table3[[#This Row],[HPG]]-Table3[[#This Row],[Rf]]/365</f>
        <v>4.5176570268898805E-3</v>
      </c>
      <c r="E674" s="8">
        <f>Table3[[#This Row],[VHM]]-Table3[[#This Row],[Rf]]/365</f>
        <v>-1.1197260273972601E-4</v>
      </c>
      <c r="F674" s="8">
        <f>Table3[[#This Row],[VNM]]-Table3[[#This Row],[Rf]]/365</f>
        <v>-1.4651552570429906E-2</v>
      </c>
      <c r="G674" s="8">
        <f>Table3[[#This Row],[FPT]]-Table3[[#This Row],[Rf]]/365</f>
        <v>-1.1390168091461381E-2</v>
      </c>
      <c r="H674" s="8">
        <f>Table3[[#This Row],[TCB]]-Table3[[#This Row],[Rf]]/365</f>
        <v>2.2929502051638156E-2</v>
      </c>
      <c r="I674" s="8">
        <f>Table3[[#This Row],[BVH]]-Table3[[#This Row],[Rf]]/365</f>
        <v>-1.1197260273972601E-4</v>
      </c>
      <c r="J674" s="8">
        <f>Table3[[#This Row],[POW]]-Table3[[#This Row],[Rf]]/365</f>
        <v>-3.987941594987829E-3</v>
      </c>
      <c r="K674" s="8">
        <f>Table3[[#This Row],[NVL]]-Table3[[#This Row],[Rf]]/365</f>
        <v>-4.9273819125310279E-3</v>
      </c>
      <c r="L674" s="8">
        <f>Table3[[#This Row],[VIC]]-Table3[[#This Row],[Rf]]/365</f>
        <v>-3.37994645894894E-3</v>
      </c>
    </row>
    <row r="675" spans="1:12" x14ac:dyDescent="0.25">
      <c r="A675" s="1">
        <v>43712</v>
      </c>
      <c r="B675" s="8">
        <f>Table3[[#This Row],[Rm]]-Table3[[#This Row],[Rf]]/365</f>
        <v>-1.8798569890764744E-3</v>
      </c>
      <c r="C675" s="8">
        <f>Table3[[#This Row],[SSI]]-Table3[[#This Row],[Rf]]/365</f>
        <v>-2.4443995912763264E-3</v>
      </c>
      <c r="D675" s="8">
        <f>Table3[[#This Row],[HPG]]-Table3[[#This Row],[Rf]]/365</f>
        <v>-2.4228660824449312E-3</v>
      </c>
      <c r="E675" s="8">
        <f>Table3[[#This Row],[VHM]]-Table3[[#This Row],[Rf]]/365</f>
        <v>1.5868337899543422E-2</v>
      </c>
      <c r="F675" s="8">
        <f>Table3[[#This Row],[VNM]]-Table3[[#This Row],[Rf]]/365</f>
        <v>-1.7263004860803436E-3</v>
      </c>
      <c r="G675" s="8">
        <f>Table3[[#This Row],[FPT]]-Table3[[#This Row],[Rf]]/365</f>
        <v>-9.4243842248920677E-3</v>
      </c>
      <c r="H675" s="8">
        <f>Table3[[#This Row],[TCB]]-Table3[[#This Row],[Rf]]/365</f>
        <v>1.3905294328511075E-2</v>
      </c>
      <c r="I675" s="8">
        <f>Table3[[#This Row],[BVH]]-Table3[[#This Row],[Rf]]/365</f>
        <v>6.5091192960172817E-3</v>
      </c>
      <c r="J675" s="8">
        <f>Table3[[#This Row],[POW]]-Table3[[#This Row],[Rf]]/365</f>
        <v>-1.1339726027397261E-4</v>
      </c>
      <c r="K675" s="8">
        <f>Table3[[#This Row],[NVL]]-Table3[[#This Row],[Rf]]/365</f>
        <v>3.1072146559903086E-3</v>
      </c>
      <c r="L675" s="8">
        <f>Table3[[#This Row],[VIC]]-Table3[[#This Row],[Rf]]/365</f>
        <v>-4.9914460407618063E-3</v>
      </c>
    </row>
    <row r="676" spans="1:12" x14ac:dyDescent="0.25">
      <c r="A676" s="1">
        <v>43711</v>
      </c>
      <c r="B676" s="8">
        <f>Table3[[#This Row],[Rm]]-Table3[[#This Row],[Rf]]/365</f>
        <v>-4.890432906557861E-3</v>
      </c>
      <c r="C676" s="8">
        <f>Table3[[#This Row],[SSI]]-Table3[[#This Row],[Rf]]/365</f>
        <v>-2.4398827652120361E-3</v>
      </c>
      <c r="D676" s="8">
        <f>Table3[[#This Row],[HPG]]-Table3[[#This Row],[Rf]]/365</f>
        <v>-2.4889076144637735E-2</v>
      </c>
      <c r="E676" s="8">
        <f>Table3[[#This Row],[VHM]]-Table3[[#This Row],[Rf]]/365</f>
        <v>-2.3922056978812121E-3</v>
      </c>
      <c r="F676" s="8">
        <f>Table3[[#This Row],[VNM]]-Table3[[#This Row],[Rf]]/365</f>
        <v>8.0157799309498994E-3</v>
      </c>
      <c r="G676" s="8">
        <f>Table3[[#This Row],[FPT]]-Table3[[#This Row],[Rf]]/365</f>
        <v>1.1185133658385228E-2</v>
      </c>
      <c r="H676" s="8">
        <f>Table3[[#This Row],[TCB]]-Table3[[#This Row],[Rf]]/365</f>
        <v>-4.7654641605606876E-3</v>
      </c>
      <c r="I676" s="8">
        <f>Table3[[#This Row],[BVH]]-Table3[[#This Row],[Rf]]/365</f>
        <v>-6.693248738283932E-3</v>
      </c>
      <c r="J676" s="8">
        <f>Table3[[#This Row],[POW]]-Table3[[#This Row],[Rf]]/365</f>
        <v>-1.143013698630137E-4</v>
      </c>
      <c r="K676" s="8">
        <f>Table3[[#This Row],[NVL]]-Table3[[#This Row],[Rf]]/365</f>
        <v>-3.3245742430574252E-3</v>
      </c>
      <c r="L676" s="8">
        <f>Table3[[#This Row],[VIC]]-Table3[[#This Row],[Rf]]/365</f>
        <v>-4.1628843658144095E-3</v>
      </c>
    </row>
    <row r="677" spans="1:12" x14ac:dyDescent="0.25">
      <c r="A677" s="1">
        <v>43707</v>
      </c>
      <c r="B677" s="8">
        <f>Table3[[#This Row],[Rm]]-Table3[[#This Row],[Rf]]/365</f>
        <v>5.4756475432152195E-3</v>
      </c>
      <c r="C677" s="8">
        <f>Table3[[#This Row],[SSI]]-Table3[[#This Row],[Rf]]/365</f>
        <v>1.6434435959713719E-2</v>
      </c>
      <c r="D677" s="8">
        <f>Table3[[#This Row],[HPG]]-Table3[[#This Row],[Rf]]/365</f>
        <v>2.1433089458547713E-3</v>
      </c>
      <c r="E677" s="8">
        <f>Table3[[#This Row],[VHM]]-Table3[[#This Row],[Rf]]/365</f>
        <v>1.140670992992854E-2</v>
      </c>
      <c r="F677" s="8">
        <f>Table3[[#This Row],[VNM]]-Table3[[#This Row],[Rf]]/365</f>
        <v>-1.1402739726027396E-4</v>
      </c>
      <c r="G677" s="8">
        <f>Table3[[#This Row],[FPT]]-Table3[[#This Row],[Rf]]/365</f>
        <v>7.4761054300644253E-3</v>
      </c>
      <c r="H677" s="8">
        <f>Table3[[#This Row],[TCB]]-Table3[[#This Row],[Rf]]/365</f>
        <v>6.9117337268615056E-3</v>
      </c>
      <c r="I677" s="8">
        <f>Table3[[#This Row],[BVH]]-Table3[[#This Row],[Rf]]/365</f>
        <v>-1.1402739726027396E-4</v>
      </c>
      <c r="J677" s="8">
        <f>Table3[[#This Row],[POW]]-Table3[[#This Row],[Rf]]/365</f>
        <v>7.6984726027398091E-3</v>
      </c>
      <c r="K677" s="8">
        <f>Table3[[#This Row],[NVL]]-Table3[[#This Row],[Rf]]/365</f>
        <v>6.3480081439351611E-3</v>
      </c>
      <c r="L677" s="8">
        <f>Table3[[#This Row],[VIC]]-Table3[[#This Row],[Rf]]/365</f>
        <v>8.0492379088621339E-3</v>
      </c>
    </row>
    <row r="678" spans="1:12" x14ac:dyDescent="0.25">
      <c r="A678" s="1">
        <v>43706</v>
      </c>
      <c r="B678" s="8">
        <f>Table3[[#This Row],[Rm]]-Table3[[#This Row],[Rf]]/365</f>
        <v>1.245632888038418E-3</v>
      </c>
      <c r="C678" s="8">
        <f>Table3[[#This Row],[SSI]]-Table3[[#This Row],[Rf]]/365</f>
        <v>-9.4829965673221186E-3</v>
      </c>
      <c r="D678" s="8">
        <f>Table3[[#This Row],[HPG]]-Table3[[#This Row],[Rf]]/365</f>
        <v>-4.6096970909649043E-3</v>
      </c>
      <c r="E678" s="8">
        <f>Table3[[#This Row],[VHM]]-Table3[[#This Row],[Rf]]/365</f>
        <v>-1.1531506849315068E-4</v>
      </c>
      <c r="F678" s="8">
        <f>Table3[[#This Row],[VNM]]-Table3[[#This Row],[Rf]]/365</f>
        <v>3.0035438700351171E-2</v>
      </c>
      <c r="G678" s="8">
        <f>Table3[[#This Row],[FPT]]-Table3[[#This Row],[Rf]]/365</f>
        <v>1.1400999710777328E-2</v>
      </c>
      <c r="H678" s="8">
        <f>Table3[[#This Row],[TCB]]-Table3[[#This Row],[Rf]]/365</f>
        <v>-2.4517636666239917E-3</v>
      </c>
      <c r="I678" s="8">
        <f>Table3[[#This Row],[BVH]]-Table3[[#This Row],[Rf]]/365</f>
        <v>-1.5659356519270314E-2</v>
      </c>
      <c r="J678" s="8">
        <f>Table3[[#This Row],[POW]]-Table3[[#This Row],[Rf]]/365</f>
        <v>-7.8672530529893554E-3</v>
      </c>
      <c r="K678" s="8">
        <f>Table3[[#This Row],[NVL]]-Table3[[#This Row],[Rf]]/365</f>
        <v>-1.1531506849315068E-4</v>
      </c>
      <c r="L678" s="8">
        <f>Table3[[#This Row],[VIC]]-Table3[[#This Row],[Rf]]/365</f>
        <v>3.983045587244668E-3</v>
      </c>
    </row>
    <row r="679" spans="1:12" x14ac:dyDescent="0.25">
      <c r="A679" s="1">
        <v>43705</v>
      </c>
      <c r="B679" s="8">
        <f>Table3[[#This Row],[Rm]]-Table3[[#This Row],[Rf]]/365</f>
        <v>3.6563366054904176E-4</v>
      </c>
      <c r="C679" s="8">
        <f>Table3[[#This Row],[SSI]]-Table3[[#This Row],[Rf]]/365</f>
        <v>-2.4519828447060439E-3</v>
      </c>
      <c r="D679" s="8">
        <f>Table3[[#This Row],[HPG]]-Table3[[#This Row],[Rf]]/365</f>
        <v>-6.8119628180039488E-3</v>
      </c>
      <c r="E679" s="8">
        <f>Table3[[#This Row],[VHM]]-Table3[[#This Row],[Rf]]/365</f>
        <v>2.193934575595754E-3</v>
      </c>
      <c r="F679" s="8">
        <f>Table3[[#This Row],[VNM]]-Table3[[#This Row],[Rf]]/365</f>
        <v>3.2458102912396149E-3</v>
      </c>
      <c r="G679" s="8">
        <f>Table3[[#This Row],[FPT]]-Table3[[#This Row],[Rf]]/365</f>
        <v>-1.3373110004151145E-2</v>
      </c>
      <c r="H679" s="8">
        <f>Table3[[#This Row],[TCB]]-Table3[[#This Row],[Rf]]/365</f>
        <v>-2.4465365775776736E-3</v>
      </c>
      <c r="I679" s="8">
        <f>Table3[[#This Row],[BVH]]-Table3[[#This Row],[Rf]]/365</f>
        <v>2.4818683508272808E-3</v>
      </c>
      <c r="J679" s="8">
        <f>Table3[[#This Row],[POW]]-Table3[[#This Row],[Rf]]/365</f>
        <v>-1.9126941090681721E-2</v>
      </c>
      <c r="K679" s="8">
        <f>Table3[[#This Row],[NVL]]-Table3[[#This Row],[Rf]]/365</f>
        <v>1.9653823249306132E-2</v>
      </c>
      <c r="L679" s="8">
        <f>Table3[[#This Row],[VIC]]-Table3[[#This Row],[Rf]]/365</f>
        <v>-4.1971668996366798E-3</v>
      </c>
    </row>
    <row r="680" spans="1:12" x14ac:dyDescent="0.25">
      <c r="A680" s="1">
        <v>43704</v>
      </c>
      <c r="B680" s="8">
        <f>Table3[[#This Row],[Rm]]-Table3[[#This Row],[Rf]]/365</f>
        <v>-6.3122686162443821E-3</v>
      </c>
      <c r="C680" s="8">
        <f>Table3[[#This Row],[SSI]]-Table3[[#This Row],[Rf]]/365</f>
        <v>-9.3754510400812681E-3</v>
      </c>
      <c r="D680" s="8">
        <f>Table3[[#This Row],[HPG]]-Table3[[#This Row],[Rf]]/365</f>
        <v>-1.7660051429944642E-2</v>
      </c>
      <c r="E680" s="8">
        <f>Table3[[#This Row],[VHM]]-Table3[[#This Row],[Rf]]/365</f>
        <v>8.0328186964771786E-3</v>
      </c>
      <c r="F680" s="8">
        <f>Table3[[#This Row],[VNM]]-Table3[[#This Row],[Rf]]/365</f>
        <v>-1.2564324560904524E-2</v>
      </c>
      <c r="G680" s="8">
        <f>Table3[[#This Row],[FPT]]-Table3[[#This Row],[Rf]]/365</f>
        <v>-1.6875968317134452E-2</v>
      </c>
      <c r="H680" s="8">
        <f>Table3[[#This Row],[TCB]]-Table3[[#This Row],[Rf]]/365</f>
        <v>9.2955729250604347E-3</v>
      </c>
      <c r="I680" s="8">
        <f>Table3[[#This Row],[BVH]]-Table3[[#This Row],[Rf]]/365</f>
        <v>-1.0398968130436222E-2</v>
      </c>
      <c r="J680" s="8">
        <f>Table3[[#This Row],[POW]]-Table3[[#This Row],[Rf]]/365</f>
        <v>1.9263653180418297E-2</v>
      </c>
      <c r="K680" s="8">
        <f>Table3[[#This Row],[NVL]]-Table3[[#This Row],[Rf]]/365</f>
        <v>-2.1083933716305868E-2</v>
      </c>
      <c r="L680" s="8">
        <f>Table3[[#This Row],[VIC]]-Table3[[#This Row],[Rf]]/365</f>
        <v>-1.8545678960309033E-2</v>
      </c>
    </row>
    <row r="681" spans="1:12" x14ac:dyDescent="0.25">
      <c r="A681" s="1">
        <v>43703</v>
      </c>
      <c r="B681" s="8">
        <f>Table3[[#This Row],[Rm]]-Table3[[#This Row],[Rf]]/365</f>
        <v>-9.758967547449043E-3</v>
      </c>
      <c r="C681" s="8">
        <f>Table3[[#This Row],[SSI]]-Table3[[#This Row],[Rf]]/365</f>
        <v>-3.1506298912709618E-2</v>
      </c>
      <c r="D681" s="8">
        <f>Table3[[#This Row],[HPG]]-Table3[[#This Row],[Rf]]/365</f>
        <v>-2.5757190024587415E-2</v>
      </c>
      <c r="E681" s="8">
        <f>Table3[[#This Row],[VHM]]-Table3[[#This Row],[Rf]]/365</f>
        <v>-1.2759842544481266E-2</v>
      </c>
      <c r="F681" s="8">
        <f>Table3[[#This Row],[VNM]]-Table3[[#This Row],[Rf]]/365</f>
        <v>-2.0441367635594471E-2</v>
      </c>
      <c r="G681" s="8">
        <f>Table3[[#This Row],[FPT]]-Table3[[#This Row],[Rf]]/365</f>
        <v>-1.2983811442385591E-2</v>
      </c>
      <c r="H681" s="8">
        <f>Table3[[#This Row],[TCB]]-Table3[[#This Row],[Rf]]/365</f>
        <v>-1.8591914960928848E-2</v>
      </c>
      <c r="I681" s="8">
        <f>Table3[[#This Row],[BVH]]-Table3[[#This Row],[Rf]]/365</f>
        <v>-9.0333618357912246E-3</v>
      </c>
      <c r="J681" s="8">
        <f>Table3[[#This Row],[POW]]-Table3[[#This Row],[Rf]]/365</f>
        <v>-2.2843437110834322E-2</v>
      </c>
      <c r="K681" s="8">
        <f>Table3[[#This Row],[NVL]]-Table3[[#This Row],[Rf]]/365</f>
        <v>-1.1616438356164384E-4</v>
      </c>
      <c r="L681" s="8">
        <f>Table3[[#This Row],[VIC]]-Table3[[#This Row],[Rf]]/365</f>
        <v>-1.7161643835616096E-3</v>
      </c>
    </row>
    <row r="682" spans="1:12" x14ac:dyDescent="0.25">
      <c r="A682" s="1">
        <v>43700</v>
      </c>
      <c r="B682" s="8">
        <f>Table3[[#This Row],[Rm]]-Table3[[#This Row],[Rf]]/365</f>
        <v>-4.9383388984446976E-3</v>
      </c>
      <c r="C682" s="8">
        <f>Table3[[#This Row],[SSI]]-Table3[[#This Row],[Rf]]/365</f>
        <v>-4.5794090019569914E-3</v>
      </c>
      <c r="D682" s="8">
        <f>Table3[[#This Row],[HPG]]-Table3[[#This Row],[Rf]]/365</f>
        <v>1.5069258491070624E-2</v>
      </c>
      <c r="E682" s="8">
        <f>Table3[[#This Row],[VHM]]-Table3[[#This Row],[Rf]]/365</f>
        <v>-1.0354031137500472E-2</v>
      </c>
      <c r="F682" s="8">
        <f>Table3[[#This Row],[VNM]]-Table3[[#This Row],[Rf]]/365</f>
        <v>-8.1796394167033964E-3</v>
      </c>
      <c r="G682" s="8">
        <f>Table3[[#This Row],[FPT]]-Table3[[#This Row],[Rf]]/365</f>
        <v>2.6299971051951501E-2</v>
      </c>
      <c r="H682" s="8">
        <f>Table3[[#This Row],[TCB]]-Table3[[#This Row],[Rf]]/365</f>
        <v>-1.1512328767123288E-4</v>
      </c>
      <c r="I682" s="8">
        <f>Table3[[#This Row],[BVH]]-Table3[[#This Row],[Rf]]/365</f>
        <v>-2.6564193486621709E-3</v>
      </c>
      <c r="J682" s="8">
        <f>Table3[[#This Row],[POW]]-Table3[[#This Row],[Rf]]/365</f>
        <v>-3.8887081933316496E-3</v>
      </c>
      <c r="K682" s="8">
        <f>Table3[[#This Row],[NVL]]-Table3[[#This Row],[Rf]]/365</f>
        <v>-1.2853976790855867E-2</v>
      </c>
      <c r="L682" s="8">
        <f>Table3[[#This Row],[VIC]]-Table3[[#This Row],[Rf]]/365</f>
        <v>-8.8383588150304799E-3</v>
      </c>
    </row>
    <row r="683" spans="1:12" x14ac:dyDescent="0.25">
      <c r="A683" s="1">
        <v>43699</v>
      </c>
      <c r="B683" s="8">
        <f>Table3[[#This Row],[Rm]]-Table3[[#This Row],[Rf]]/365</f>
        <v>2.7795373511463146E-3</v>
      </c>
      <c r="C683" s="8">
        <f>Table3[[#This Row],[SSI]]-Table3[[#This Row],[Rf]]/365</f>
        <v>-4.5611841704717307E-3</v>
      </c>
      <c r="D683" s="8">
        <f>Table3[[#This Row],[HPG]]-Table3[[#This Row],[Rf]]/365</f>
        <v>-6.5822569674068698E-3</v>
      </c>
      <c r="E683" s="8">
        <f>Table3[[#This Row],[VHM]]-Table3[[#This Row],[Rf]]/365</f>
        <v>6.756112507649503E-3</v>
      </c>
      <c r="F683" s="8">
        <f>Table3[[#This Row],[VNM]]-Table3[[#This Row],[Rf]]/365</f>
        <v>6.903627759903961E-4</v>
      </c>
      <c r="G683" s="8">
        <f>Table3[[#This Row],[FPT]]-Table3[[#This Row],[Rf]]/365</f>
        <v>-1.1310769576773516E-2</v>
      </c>
      <c r="H683" s="8">
        <f>Table3[[#This Row],[TCB]]-Table3[[#This Row],[Rf]]/365</f>
        <v>-1.1673972602739727E-4</v>
      </c>
      <c r="I683" s="8">
        <f>Table3[[#This Row],[BVH]]-Table3[[#This Row],[Rf]]/365</f>
        <v>1.1451383667288916E-2</v>
      </c>
      <c r="J683" s="8">
        <f>Table3[[#This Row],[POW]]-Table3[[#This Row],[Rf]]/365</f>
        <v>-3.8761382222678954E-3</v>
      </c>
      <c r="K683" s="8">
        <f>Table3[[#This Row],[NVL]]-Table3[[#This Row],[Rf]]/365</f>
        <v>-3.291342900630552E-3</v>
      </c>
      <c r="L683" s="8">
        <f>Table3[[#This Row],[VIC]]-Table3[[#This Row],[Rf]]/365</f>
        <v>3.01120184439072E-2</v>
      </c>
    </row>
    <row r="684" spans="1:12" x14ac:dyDescent="0.25">
      <c r="A684" s="1">
        <v>43698</v>
      </c>
      <c r="B684" s="8">
        <f>Table3[[#This Row],[Rm]]-Table3[[#This Row],[Rf]]/365</f>
        <v>9.742842996005514E-3</v>
      </c>
      <c r="C684" s="8">
        <f>Table3[[#This Row],[SSI]]-Table3[[#This Row],[Rf]]/365</f>
        <v>1.7981218744188791E-2</v>
      </c>
      <c r="D684" s="8">
        <f>Table3[[#This Row],[HPG]]-Table3[[#This Row],[Rf]]/365</f>
        <v>1.2982107914099619E-2</v>
      </c>
      <c r="E684" s="8">
        <f>Table3[[#This Row],[VHM]]-Table3[[#This Row],[Rf]]/365</f>
        <v>6.802086457790131E-3</v>
      </c>
      <c r="F684" s="8">
        <f>Table3[[#This Row],[VNM]]-Table3[[#This Row],[Rf]]/365</f>
        <v>-4.1376213716250798E-3</v>
      </c>
      <c r="G684" s="8">
        <f>Table3[[#This Row],[FPT]]-Table3[[#This Row],[Rf]]/365</f>
        <v>-7.5257361745307214E-3</v>
      </c>
      <c r="H684" s="8">
        <f>Table3[[#This Row],[TCB]]-Table3[[#This Row],[Rf]]/365</f>
        <v>4.522042462575088E-3</v>
      </c>
      <c r="I684" s="8">
        <f>Table3[[#This Row],[BVH]]-Table3[[#This Row],[Rf]]/365</f>
        <v>1.027128162248701E-2</v>
      </c>
      <c r="J684" s="8">
        <f>Table3[[#This Row],[POW]]-Table3[[#This Row],[Rf]]/365</f>
        <v>2.690869825990358E-2</v>
      </c>
      <c r="K684" s="8">
        <f>Table3[[#This Row],[NVL]]-Table3[[#This Row],[Rf]]/365</f>
        <v>-1.1832876712328767E-4</v>
      </c>
      <c r="L684" s="8">
        <f>Table3[[#This Row],[VIC]]-Table3[[#This Row],[Rf]]/365</f>
        <v>1.1451919166761033E-2</v>
      </c>
    </row>
    <row r="685" spans="1:12" x14ac:dyDescent="0.25">
      <c r="A685" s="1">
        <v>43697</v>
      </c>
      <c r="B685" s="8">
        <f>Table3[[#This Row],[Rm]]-Table3[[#This Row],[Rf]]/365</f>
        <v>3.5917010913466682E-3</v>
      </c>
      <c r="C685" s="8">
        <f>Table3[[#This Row],[SSI]]-Table3[[#This Row],[Rf]]/365</f>
        <v>-4.6231894360112408E-3</v>
      </c>
      <c r="D685" s="8">
        <f>Table3[[#This Row],[HPG]]-Table3[[#This Row],[Rf]]/365</f>
        <v>-6.6262771223962536E-3</v>
      </c>
      <c r="E685" s="8">
        <f>Table3[[#This Row],[VHM]]-Table3[[#This Row],[Rf]]/365</f>
        <v>2.9572526469918342E-2</v>
      </c>
      <c r="F685" s="8">
        <f>Table3[[#This Row],[VNM]]-Table3[[#This Row],[Rf]]/365</f>
        <v>-4.1218874935562127E-3</v>
      </c>
      <c r="G685" s="8">
        <f>Table3[[#This Row],[FPT]]-Table3[[#This Row],[Rf]]/365</f>
        <v>3.0415666213531433E-2</v>
      </c>
      <c r="H685" s="8">
        <f>Table3[[#This Row],[TCB]]-Table3[[#This Row],[Rf]]/365</f>
        <v>-1.1868493150684931E-4</v>
      </c>
      <c r="I685" s="8">
        <f>Table3[[#This Row],[BVH]]-Table3[[#This Row],[Rf]]/365</f>
        <v>-9.1276939405159491E-3</v>
      </c>
      <c r="J685" s="8">
        <f>Table3[[#This Row],[POW]]-Table3[[#This Row],[Rf]]/365</f>
        <v>-1.1868493150684931E-4</v>
      </c>
      <c r="K685" s="8">
        <f>Table3[[#This Row],[NVL]]-Table3[[#This Row],[Rf]]/365</f>
        <v>1.4374068691681677E-2</v>
      </c>
      <c r="L685" s="8">
        <f>Table3[[#This Row],[VIC]]-Table3[[#This Row],[Rf]]/365</f>
        <v>-7.5017858338858913E-3</v>
      </c>
    </row>
    <row r="686" spans="1:12" x14ac:dyDescent="0.25">
      <c r="A686" s="1">
        <v>43696</v>
      </c>
      <c r="B686" s="8">
        <f>Table3[[#This Row],[Rm]]-Table3[[#This Row],[Rf]]/365</f>
        <v>9.3258205199885395E-4</v>
      </c>
      <c r="C686" s="8">
        <f>Table3[[#This Row],[SSI]]-Table3[[#This Row],[Rf]]/365</f>
        <v>-2.3656293674003607E-3</v>
      </c>
      <c r="D686" s="8">
        <f>Table3[[#This Row],[HPG]]-Table3[[#This Row],[Rf]]/365</f>
        <v>-1.1843835616438357E-4</v>
      </c>
      <c r="E686" s="8">
        <f>Table3[[#This Row],[VHM]]-Table3[[#This Row],[Rf]]/365</f>
        <v>8.2647951767698871E-3</v>
      </c>
      <c r="F686" s="8">
        <f>Table3[[#This Row],[VNM]]-Table3[[#This Row],[Rf]]/365</f>
        <v>6.3279758259466492E-3</v>
      </c>
      <c r="G686" s="8">
        <f>Table3[[#This Row],[FPT]]-Table3[[#This Row],[Rf]]/365</f>
        <v>7.5738693361431398E-3</v>
      </c>
      <c r="H686" s="8">
        <f>Table3[[#This Row],[TCB]]-Table3[[#This Row],[Rf]]/365</f>
        <v>-1.6100173515981735E-2</v>
      </c>
      <c r="I686" s="8">
        <f>Table3[[#This Row],[BVH]]-Table3[[#This Row],[Rf]]/365</f>
        <v>7.6636628111508695E-3</v>
      </c>
      <c r="J686" s="8">
        <f>Table3[[#This Row],[POW]]-Table3[[#This Row],[Rf]]/365</f>
        <v>3.7575306360837194E-3</v>
      </c>
      <c r="K686" s="8">
        <f>Table3[[#This Row],[NVL]]-Table3[[#This Row],[Rf]]/365</f>
        <v>4.7359305758742087E-3</v>
      </c>
      <c r="L686" s="8">
        <f>Table3[[#This Row],[VIC]]-Table3[[#This Row],[Rf]]/365</f>
        <v>-9.3811048731184E-4</v>
      </c>
    </row>
    <row r="687" spans="1:12" x14ac:dyDescent="0.25">
      <c r="A687" s="1">
        <v>43693</v>
      </c>
      <c r="B687" s="8">
        <f>Table3[[#This Row],[Rm]]-Table3[[#This Row],[Rf]]/365</f>
        <v>5.1634123573287118E-4</v>
      </c>
      <c r="C687" s="8">
        <f>Table3[[#This Row],[SSI]]-Table3[[#This Row],[Rf]]/365</f>
        <v>1.8189923826839306E-2</v>
      </c>
      <c r="D687" s="8">
        <f>Table3[[#This Row],[HPG]]-Table3[[#This Row],[Rf]]/365</f>
        <v>-8.7188628664014896E-3</v>
      </c>
      <c r="E687" s="8">
        <f>Table3[[#This Row],[VHM]]-Table3[[#This Row],[Rf]]/365</f>
        <v>-6.069093281148125E-3</v>
      </c>
      <c r="F687" s="8">
        <f>Table3[[#This Row],[VNM]]-Table3[[#This Row],[Rf]]/365</f>
        <v>1.7096402425331562E-2</v>
      </c>
      <c r="G687" s="8">
        <f>Table3[[#This Row],[FPT]]-Table3[[#This Row],[Rf]]/365</f>
        <v>-1.8984636857069075E-2</v>
      </c>
      <c r="H687" s="8">
        <f>Table3[[#This Row],[TCB]]-Table3[[#This Row],[Rf]]/365</f>
        <v>4.2740430528375735E-2</v>
      </c>
      <c r="I687" s="8">
        <f>Table3[[#This Row],[BVH]]-Table3[[#This Row],[Rf]]/365</f>
        <v>-1.6698344981828511E-2</v>
      </c>
      <c r="J687" s="8">
        <f>Table3[[#This Row],[POW]]-Table3[[#This Row],[Rf]]/365</f>
        <v>7.6957876712329598E-3</v>
      </c>
      <c r="K687" s="8">
        <f>Table3[[#This Row],[NVL]]-Table3[[#This Row],[Rf]]/365</f>
        <v>-1.7322212140659821E-3</v>
      </c>
      <c r="L687" s="8">
        <f>Table3[[#This Row],[VIC]]-Table3[[#This Row],[Rf]]/365</f>
        <v>8.1477504811501913E-3</v>
      </c>
    </row>
    <row r="688" spans="1:12" x14ac:dyDescent="0.25">
      <c r="A688" s="1">
        <v>43692</v>
      </c>
      <c r="B688" s="8">
        <f>Table3[[#This Row],[Rm]]-Table3[[#This Row],[Rf]]/365</f>
        <v>1.0689025702798668E-2</v>
      </c>
      <c r="C688" s="8">
        <f>Table3[[#This Row],[SSI]]-Table3[[#This Row],[Rf]]/365</f>
        <v>2.1766464748019234E-3</v>
      </c>
      <c r="D688" s="8">
        <f>Table3[[#This Row],[HPG]]-Table3[[#This Row],[Rf]]/365</f>
        <v>-8.6457161550370348E-3</v>
      </c>
      <c r="E688" s="8">
        <f>Table3[[#This Row],[VHM]]-Table3[[#This Row],[Rf]]/365</f>
        <v>1.1931261264235006E-2</v>
      </c>
      <c r="F688" s="8">
        <f>Table3[[#This Row],[VNM]]-Table3[[#This Row],[Rf]]/365</f>
        <v>2.7684247937126753E-2</v>
      </c>
      <c r="G688" s="8">
        <f>Table3[[#This Row],[FPT]]-Table3[[#This Row],[Rf]]/365</f>
        <v>1.5208746771508429E-2</v>
      </c>
      <c r="H688" s="8">
        <f>Table3[[#This Row],[TCB]]-Table3[[#This Row],[Rf]]/365</f>
        <v>7.0773130974672322E-3</v>
      </c>
      <c r="I688" s="8">
        <f>Table3[[#This Row],[BVH]]-Table3[[#This Row],[Rf]]/365</f>
        <v>-1.390816857167799E-3</v>
      </c>
      <c r="J688" s="8">
        <f>Table3[[#This Row],[POW]]-Table3[[#This Row],[Rf]]/365</f>
        <v>-7.8688694913455204E-3</v>
      </c>
      <c r="K688" s="8">
        <f>Table3[[#This Row],[NVL]]-Table3[[#This Row],[Rf]]/365</f>
        <v>2.8122271150958032E-2</v>
      </c>
      <c r="L688" s="8">
        <f>Table3[[#This Row],[VIC]]-Table3[[#This Row],[Rf]]/365</f>
        <v>2.0119156182863987E-2</v>
      </c>
    </row>
    <row r="689" spans="1:12" x14ac:dyDescent="0.25">
      <c r="A689" s="1">
        <v>43691</v>
      </c>
      <c r="B689" s="8">
        <f>Table3[[#This Row],[Rm]]-Table3[[#This Row],[Rf]]/365</f>
        <v>2.0305113171004787E-3</v>
      </c>
      <c r="C689" s="8">
        <f>Table3[[#This Row],[SSI]]-Table3[[#This Row],[Rf]]/365</f>
        <v>-2.409178834519157E-3</v>
      </c>
      <c r="D689" s="8">
        <f>Table3[[#This Row],[HPG]]-Table3[[#This Row],[Rf]]/365</f>
        <v>-1.2084931506849314E-4</v>
      </c>
      <c r="E689" s="8">
        <f>Table3[[#This Row],[VHM]]-Table3[[#This Row],[Rf]]/365</f>
        <v>1.0854233025430738E-3</v>
      </c>
      <c r="F689" s="8">
        <f>Table3[[#This Row],[VNM]]-Table3[[#This Row],[Rf]]/365</f>
        <v>5.8113540747619626E-3</v>
      </c>
      <c r="G689" s="8">
        <f>Table3[[#This Row],[FPT]]-Table3[[#This Row],[Rf]]/365</f>
        <v>1.321248401826474E-2</v>
      </c>
      <c r="H689" s="8">
        <f>Table3[[#This Row],[TCB]]-Table3[[#This Row],[Rf]]/365</f>
        <v>9.5643807091445824E-3</v>
      </c>
      <c r="I689" s="8">
        <f>Table3[[#This Row],[BVH]]-Table3[[#This Row],[Rf]]/365</f>
        <v>1.54030834145563E-2</v>
      </c>
      <c r="J689" s="8">
        <f>Table3[[#This Row],[POW]]-Table3[[#This Row],[Rf]]/365</f>
        <v>-1.2084931506849314E-4</v>
      </c>
      <c r="K689" s="8">
        <f>Table3[[#This Row],[NVL]]-Table3[[#This Row],[Rf]]/365</f>
        <v>8.25436006516596E-3</v>
      </c>
      <c r="L689" s="8">
        <f>Table3[[#This Row],[VIC]]-Table3[[#This Row],[Rf]]/365</f>
        <v>4.1128509389535004E-3</v>
      </c>
    </row>
    <row r="690" spans="1:12" x14ac:dyDescent="0.25">
      <c r="A690" s="1">
        <v>43690</v>
      </c>
      <c r="B690" s="8">
        <f>Table3[[#This Row],[Rm]]-Table3[[#This Row],[Rf]]/365</f>
        <v>-8.816479656977249E-3</v>
      </c>
      <c r="C690" s="8">
        <f>Table3[[#This Row],[SSI]]-Table3[[#This Row],[Rf]]/365</f>
        <v>-1.3665826277868959E-2</v>
      </c>
      <c r="D690" s="8">
        <f>Table3[[#This Row],[HPG]]-Table3[[#This Row],[Rf]]/365</f>
        <v>-6.4777404225678185E-3</v>
      </c>
      <c r="E690" s="8">
        <f>Table3[[#This Row],[VHM]]-Table3[[#This Row],[Rf]]/365</f>
        <v>-1.5561238147919232E-2</v>
      </c>
      <c r="F690" s="8">
        <f>Table3[[#This Row],[VNM]]-Table3[[#This Row],[Rf]]/365</f>
        <v>-2.1680680524319079E-2</v>
      </c>
      <c r="G690" s="8">
        <f>Table3[[#This Row],[FPT]]-Table3[[#This Row],[Rf]]/365</f>
        <v>3.7022835590246514E-3</v>
      </c>
      <c r="H690" s="8">
        <f>Table3[[#This Row],[TCB]]-Table3[[#This Row],[Rf]]/365</f>
        <v>1.9631278200575003E-2</v>
      </c>
      <c r="I690" s="8">
        <f>Table3[[#This Row],[BVH]]-Table3[[#This Row],[Rf]]/365</f>
        <v>-9.0961671935369526E-3</v>
      </c>
      <c r="J690" s="8">
        <f>Table3[[#This Row],[POW]]-Table3[[#This Row],[Rf]]/365</f>
        <v>-3.0196996189102782E-2</v>
      </c>
      <c r="K690" s="8">
        <f>Table3[[#This Row],[NVL]]-Table3[[#This Row],[Rf]]/365</f>
        <v>-3.460706382784071E-3</v>
      </c>
      <c r="L690" s="8">
        <f>Table3[[#This Row],[VIC]]-Table3[[#This Row],[Rf]]/365</f>
        <v>-1.5955141552511418E-2</v>
      </c>
    </row>
    <row r="691" spans="1:12" x14ac:dyDescent="0.25">
      <c r="A691" s="1">
        <v>43689</v>
      </c>
      <c r="B691" s="8">
        <f>Table3[[#This Row],[Rm]]-Table3[[#This Row],[Rf]]/365</f>
        <v>8.7349090821146923E-4</v>
      </c>
      <c r="C691" s="8">
        <f>Table3[[#This Row],[SSI]]-Table3[[#This Row],[Rf]]/365</f>
        <v>6.6961270236614969E-3</v>
      </c>
      <c r="D691" s="8">
        <f>Table3[[#This Row],[HPG]]-Table3[[#This Row],[Rf]]/365</f>
        <v>2.152296685050099E-2</v>
      </c>
      <c r="E691" s="8">
        <f>Table3[[#This Row],[VHM]]-Table3[[#This Row],[Rf]]/365</f>
        <v>2.258897586431921E-3</v>
      </c>
      <c r="F691" s="8">
        <f>Table3[[#This Row],[VNM]]-Table3[[#This Row],[Rf]]/365</f>
        <v>-3.4278399184873251E-3</v>
      </c>
      <c r="G691" s="8">
        <f>Table3[[#This Row],[FPT]]-Table3[[#This Row],[Rf]]/365</f>
        <v>2.3361311154598975E-2</v>
      </c>
      <c r="H691" s="8">
        <f>Table3[[#This Row],[TCB]]-Table3[[#This Row],[Rf]]/365</f>
        <v>2.3531927302319275E-3</v>
      </c>
      <c r="I691" s="8">
        <f>Table3[[#This Row],[BVH]]-Table3[[#This Row],[Rf]]/365</f>
        <v>-1.2205479452054794E-4</v>
      </c>
      <c r="J691" s="8">
        <f>Table3[[#This Row],[POW]]-Table3[[#This Row],[Rf]]/365</f>
        <v>-1.127447115139813E-2</v>
      </c>
      <c r="K691" s="8">
        <f>Table3[[#This Row],[NVL]]-Table3[[#This Row],[Rf]]/365</f>
        <v>-1.7887214611872042E-3</v>
      </c>
      <c r="L691" s="8">
        <f>Table3[[#This Row],[VIC]]-Table3[[#This Row],[Rf]]/365</f>
        <v>-1.7859483053358203E-3</v>
      </c>
    </row>
    <row r="692" spans="1:12" x14ac:dyDescent="0.25">
      <c r="A692" s="1">
        <v>43686</v>
      </c>
      <c r="B692" s="8">
        <f>Table3[[#This Row],[Rm]]-Table3[[#This Row],[Rf]]/365</f>
        <v>-1.0447675682782171E-3</v>
      </c>
      <c r="C692" s="8">
        <f>Table3[[#This Row],[SSI]]-Table3[[#This Row],[Rf]]/365</f>
        <v>3.7613931248384476E-2</v>
      </c>
      <c r="D692" s="8">
        <f>Table3[[#This Row],[HPG]]-Table3[[#This Row],[Rf]]/365</f>
        <v>-8.7056087953437285E-3</v>
      </c>
      <c r="E692" s="8">
        <f>Table3[[#This Row],[VHM]]-Table3[[#This Row],[Rf]]/365</f>
        <v>-6.0390775715327234E-3</v>
      </c>
      <c r="F692" s="8">
        <f>Table3[[#This Row],[VNM]]-Table3[[#This Row],[Rf]]/365</f>
        <v>7.0521205116878382E-4</v>
      </c>
      <c r="G692" s="8">
        <f>Table3[[#This Row],[FPT]]-Table3[[#This Row],[Rf]]/365</f>
        <v>1.5782654756393181E-2</v>
      </c>
      <c r="H692" s="8">
        <f>Table3[[#This Row],[TCB]]-Table3[[#This Row],[Rf]]/365</f>
        <v>-1.219178082191781E-4</v>
      </c>
      <c r="I692" s="8">
        <f>Table3[[#This Row],[BVH]]-Table3[[#This Row],[Rf]]/365</f>
        <v>-2.3901642464038812E-2</v>
      </c>
      <c r="J692" s="8">
        <f>Table3[[#This Row],[POW]]-Table3[[#This Row],[Rf]]/365</f>
        <v>7.3687188959007501E-3</v>
      </c>
      <c r="K692" s="8">
        <f>Table3[[#This Row],[NVL]]-Table3[[#This Row],[Rf]]/365</f>
        <v>1.8553803753750479E-2</v>
      </c>
      <c r="L692" s="8">
        <f>Table3[[#This Row],[VIC]]-Table3[[#This Row],[Rf]]/365</f>
        <v>-1.487601616887487E-2</v>
      </c>
    </row>
    <row r="693" spans="1:12" x14ac:dyDescent="0.25">
      <c r="A693" s="1">
        <v>43685</v>
      </c>
      <c r="B693" s="8">
        <f>Table3[[#This Row],[Rm]]-Table3[[#This Row],[Rf]]/365</f>
        <v>9.5159412365597891E-3</v>
      </c>
      <c r="C693" s="8">
        <f>Table3[[#This Row],[SSI]]-Table3[[#This Row],[Rf]]/365</f>
        <v>-1.2243835616438357E-4</v>
      </c>
      <c r="D693" s="8">
        <f>Table3[[#This Row],[HPG]]-Table3[[#This Row],[Rf]]/365</f>
        <v>5.4176204177772268E-2</v>
      </c>
      <c r="E693" s="8">
        <f>Table3[[#This Row],[VHM]]-Table3[[#This Row],[Rf]]/365</f>
        <v>1.7950096119145172E-2</v>
      </c>
      <c r="F693" s="8">
        <f>Table3[[#This Row],[VNM]]-Table3[[#This Row],[Rf]]/365</f>
        <v>-9.4888463715615714E-4</v>
      </c>
      <c r="G693" s="8">
        <f>Table3[[#This Row],[FPT]]-Table3[[#This Row],[Rf]]/365</f>
        <v>1.0932838025745174E-2</v>
      </c>
      <c r="H693" s="8">
        <f>Table3[[#This Row],[TCB]]-Table3[[#This Row],[Rf]]/365</f>
        <v>4.8526860219450692E-3</v>
      </c>
      <c r="I693" s="8">
        <f>Table3[[#This Row],[BVH]]-Table3[[#This Row],[Rf]]/365</f>
        <v>5.8155707339199621E-2</v>
      </c>
      <c r="J693" s="8">
        <f>Table3[[#This Row],[POW]]-Table3[[#This Row],[Rf]]/365</f>
        <v>-3.853781639746512E-3</v>
      </c>
      <c r="K693" s="8">
        <f>Table3[[#This Row],[NVL]]-Table3[[#This Row],[Rf]]/365</f>
        <v>-1.186740479911744E-2</v>
      </c>
      <c r="L693" s="8">
        <f>Table3[[#This Row],[VIC]]-Table3[[#This Row],[Rf]]/365</f>
        <v>3.377586672858135E-2</v>
      </c>
    </row>
    <row r="694" spans="1:12" x14ac:dyDescent="0.25">
      <c r="A694" s="1">
        <v>43684</v>
      </c>
      <c r="B694" s="8">
        <f>Table3[[#This Row],[Rm]]-Table3[[#This Row],[Rf]]/365</f>
        <v>1.2462369105662456E-3</v>
      </c>
      <c r="C694" s="8">
        <f>Table3[[#This Row],[SSI]]-Table3[[#This Row],[Rf]]/365</f>
        <v>-2.0907411180360068E-2</v>
      </c>
      <c r="D694" s="8">
        <f>Table3[[#This Row],[HPG]]-Table3[[#This Row],[Rf]]/365</f>
        <v>1.5969762242166577E-2</v>
      </c>
      <c r="E694" s="8">
        <f>Table3[[#This Row],[VHM]]-Table3[[#This Row],[Rf]]/365</f>
        <v>5.8658321712739348E-3</v>
      </c>
      <c r="F694" s="8">
        <f>Table3[[#This Row],[VNM]]-Table3[[#This Row],[Rf]]/365</f>
        <v>6.5333822624393002E-3</v>
      </c>
      <c r="G694" s="8">
        <f>Table3[[#This Row],[FPT]]-Table3[[#This Row],[Rf]]/365</f>
        <v>1.6221015573621208E-2</v>
      </c>
      <c r="H694" s="8">
        <f>Table3[[#This Row],[TCB]]-Table3[[#This Row],[Rf]]/365</f>
        <v>-7.5295991882293259E-3</v>
      </c>
      <c r="I694" s="8">
        <f>Table3[[#This Row],[BVH]]-Table3[[#This Row],[Rf]]/365</f>
        <v>-1.9602711261341201E-2</v>
      </c>
      <c r="J694" s="8">
        <f>Table3[[#This Row],[POW]]-Table3[[#This Row],[Rf]]/365</f>
        <v>-3.839663899781064E-3</v>
      </c>
      <c r="K694" s="8">
        <f>Table3[[#This Row],[NVL]]-Table3[[#This Row],[Rf]]/365</f>
        <v>1.1762358304067765E-2</v>
      </c>
      <c r="L694" s="8">
        <f>Table3[[#This Row],[VIC]]-Table3[[#This Row],[Rf]]/365</f>
        <v>-1.5147233517049051E-2</v>
      </c>
    </row>
    <row r="695" spans="1:12" x14ac:dyDescent="0.25">
      <c r="A695" s="1">
        <v>43683</v>
      </c>
      <c r="B695" s="8">
        <f>Table3[[#This Row],[Rm]]-Table3[[#This Row],[Rf]]/365</f>
        <v>-8.8979269157705952E-3</v>
      </c>
      <c r="C695" s="8">
        <f>Table3[[#This Row],[SSI]]-Table3[[#This Row],[Rf]]/365</f>
        <v>-2.9270283432643256E-2</v>
      </c>
      <c r="D695" s="8">
        <f>Table3[[#This Row],[HPG]]-Table3[[#This Row],[Rf]]/365</f>
        <v>-1.8180992114783918E-2</v>
      </c>
      <c r="E695" s="8">
        <f>Table3[[#This Row],[VHM]]-Table3[[#This Row],[Rf]]/365</f>
        <v>-2.0075353013055693E-2</v>
      </c>
      <c r="F695" s="8">
        <f>Table3[[#This Row],[VNM]]-Table3[[#This Row],[Rf]]/365</f>
        <v>-1.487639973051849E-2</v>
      </c>
      <c r="G695" s="8">
        <f>Table3[[#This Row],[FPT]]-Table3[[#This Row],[Rf]]/365</f>
        <v>-1.142709533128282E-3</v>
      </c>
      <c r="H695" s="8">
        <f>Table3[[#This Row],[TCB]]-Table3[[#This Row],[Rf]]/365</f>
        <v>-7.4752425463336016E-3</v>
      </c>
      <c r="I695" s="8">
        <f>Table3[[#This Row],[BVH]]-Table3[[#This Row],[Rf]]/365</f>
        <v>-2.0478535466555137E-2</v>
      </c>
      <c r="J695" s="8">
        <f>Table3[[#This Row],[POW]]-Table3[[#This Row],[Rf]]/365</f>
        <v>-3.2496402089287398E-2</v>
      </c>
      <c r="K695" s="8">
        <f>Table3[[#This Row],[NVL]]-Table3[[#This Row],[Rf]]/365</f>
        <v>-1.0206334983308658E-2</v>
      </c>
      <c r="L695" s="8">
        <f>Table3[[#This Row],[VIC]]-Table3[[#This Row],[Rf]]/365</f>
        <v>1.5131935918272671E-2</v>
      </c>
    </row>
    <row r="696" spans="1:12" x14ac:dyDescent="0.25">
      <c r="A696" s="1">
        <v>43682</v>
      </c>
      <c r="B696" s="8">
        <f>Table3[[#This Row],[Rm]]-Table3[[#This Row],[Rf]]/365</f>
        <v>-1.823321698458753E-2</v>
      </c>
      <c r="C696" s="8">
        <f>Table3[[#This Row],[SSI]]-Table3[[#This Row],[Rf]]/365</f>
        <v>-3.265998835170715E-2</v>
      </c>
      <c r="D696" s="8">
        <f>Table3[[#This Row],[HPG]]-Table3[[#This Row],[Rf]]/365</f>
        <v>-1.3485056350489607E-2</v>
      </c>
      <c r="E696" s="8">
        <f>Table3[[#This Row],[VHM]]-Table3[[#This Row],[Rf]]/365</f>
        <v>-5.5554399902803489E-2</v>
      </c>
      <c r="F696" s="8">
        <f>Table3[[#This Row],[VNM]]-Table3[[#This Row],[Rf]]/365</f>
        <v>-1.6251059655325067E-2</v>
      </c>
      <c r="G696" s="8">
        <f>Table3[[#This Row],[FPT]]-Table3[[#This Row],[Rf]]/365</f>
        <v>3.9763332584774914E-3</v>
      </c>
      <c r="H696" s="8">
        <f>Table3[[#This Row],[TCB]]-Table3[[#This Row],[Rf]]/365</f>
        <v>-7.421297470252974E-3</v>
      </c>
      <c r="I696" s="8">
        <f>Table3[[#This Row],[BVH]]-Table3[[#This Row],[Rf]]/365</f>
        <v>-5.3134075590031173E-2</v>
      </c>
      <c r="J696" s="8">
        <f>Table3[[#This Row],[POW]]-Table3[[#This Row],[Rf]]/365</f>
        <v>-7.2648845401173563E-3</v>
      </c>
      <c r="K696" s="8">
        <f>Table3[[#This Row],[NVL]]-Table3[[#This Row],[Rf]]/365</f>
        <v>-1.0105388462152058E-2</v>
      </c>
      <c r="L696" s="8">
        <f>Table3[[#This Row],[VIC]]-Table3[[#This Row],[Rf]]/365</f>
        <v>-3.6856721274811377E-2</v>
      </c>
    </row>
    <row r="697" spans="1:12" x14ac:dyDescent="0.25">
      <c r="A697" s="1">
        <v>43679</v>
      </c>
      <c r="B697" s="8">
        <f>Table3[[#This Row],[Rm]]-Table3[[#This Row],[Rf]]/365</f>
        <v>-6.4283502711940822E-3</v>
      </c>
      <c r="C697" s="8">
        <f>Table3[[#This Row],[SSI]]-Table3[[#This Row],[Rf]]/365</f>
        <v>-1.085150414486429E-2</v>
      </c>
      <c r="D697" s="8">
        <f>Table3[[#This Row],[HPG]]-Table3[[#This Row],[Rf]]/365</f>
        <v>-6.7590585525517267E-3</v>
      </c>
      <c r="E697" s="8">
        <f>Table3[[#This Row],[VHM]]-Table3[[#This Row],[Rf]]/365</f>
        <v>-3.4368075380307086E-3</v>
      </c>
      <c r="F697" s="8">
        <f>Table3[[#This Row],[VNM]]-Table3[[#This Row],[Rf]]/365</f>
        <v>-1.7321963690911774E-3</v>
      </c>
      <c r="G697" s="8">
        <f>Table3[[#This Row],[FPT]]-Table3[[#This Row],[Rf]]/365</f>
        <v>9.1852450595681524E-3</v>
      </c>
      <c r="H697" s="8">
        <f>Table3[[#This Row],[TCB]]-Table3[[#This Row],[Rf]]/365</f>
        <v>-7.3682672225531074E-3</v>
      </c>
      <c r="I697" s="8">
        <f>Table3[[#This Row],[BVH]]-Table3[[#This Row],[Rf]]/365</f>
        <v>-1.4373671883643134E-2</v>
      </c>
      <c r="J697" s="8">
        <f>Table3[[#This Row],[POW]]-Table3[[#This Row],[Rf]]/365</f>
        <v>7.0723541933575803E-3</v>
      </c>
      <c r="K697" s="8">
        <f>Table3[[#This Row],[NVL]]-Table3[[#This Row],[Rf]]/365</f>
        <v>1.5080812291743927E-2</v>
      </c>
      <c r="L697" s="8">
        <f>Table3[[#This Row],[VIC]]-Table3[[#This Row],[Rf]]/365</f>
        <v>-1.5395202308065015E-2</v>
      </c>
    </row>
    <row r="698" spans="1:12" x14ac:dyDescent="0.25">
      <c r="A698" s="1">
        <v>43678</v>
      </c>
      <c r="B698" s="8">
        <f>Table3[[#This Row],[Rm]]-Table3[[#This Row],[Rf]]/365</f>
        <v>5.6555051739728699E-3</v>
      </c>
      <c r="C698" s="8">
        <f>Table3[[#This Row],[SSI]]-Table3[[#This Row],[Rf]]/365</f>
        <v>4.1876598960790988E-3</v>
      </c>
      <c r="D698" s="8">
        <f>Table3[[#This Row],[HPG]]-Table3[[#This Row],[Rf]]/365</f>
        <v>2.0946099687148027E-3</v>
      </c>
      <c r="E698" s="8">
        <f>Table3[[#This Row],[VHM]]-Table3[[#This Row],[Rf]]/365</f>
        <v>2.5954412574162009E-2</v>
      </c>
      <c r="F698" s="8">
        <f>Table3[[#This Row],[VNM]]-Table3[[#This Row],[Rf]]/365</f>
        <v>7.9941981853763281E-3</v>
      </c>
      <c r="G698" s="8">
        <f>Table3[[#This Row],[FPT]]-Table3[[#This Row],[Rf]]/365</f>
        <v>-1.155742782746266E-3</v>
      </c>
      <c r="H698" s="8">
        <f>Table3[[#This Row],[TCB]]-Table3[[#This Row],[Rf]]/365</f>
        <v>7.1765851414858509E-3</v>
      </c>
      <c r="I698" s="8">
        <f>Table3[[#This Row],[BVH]]-Table3[[#This Row],[Rf]]/365</f>
        <v>2.2582674494453746E-3</v>
      </c>
      <c r="J698" s="8">
        <f>Table3[[#This Row],[POW]]-Table3[[#This Row],[Rf]]/365</f>
        <v>-1.4307082094627428E-2</v>
      </c>
      <c r="K698" s="8">
        <f>Table3[[#This Row],[NVL]]-Table3[[#This Row],[Rf]]/365</f>
        <v>2.5873848863987036E-2</v>
      </c>
      <c r="L698" s="8">
        <f>Table3[[#This Row],[VIC]]-Table3[[#This Row],[Rf]]/365</f>
        <v>1.9549446216034251E-2</v>
      </c>
    </row>
    <row r="699" spans="1:12" x14ac:dyDescent="0.25">
      <c r="A699" s="1">
        <v>43677</v>
      </c>
      <c r="B699" s="8">
        <f>Table3[[#This Row],[Rm]]-Table3[[#This Row],[Rf]]/365</f>
        <v>5.599307578022939E-3</v>
      </c>
      <c r="C699" s="8">
        <f>Table3[[#This Row],[SSI]]-Table3[[#This Row],[Rf]]/365</f>
        <v>-6.5446404036255046E-3</v>
      </c>
      <c r="D699" s="8">
        <f>Table3[[#This Row],[HPG]]-Table3[[#This Row],[Rf]]/365</f>
        <v>4.8716551768078979E-2</v>
      </c>
      <c r="E699" s="8">
        <f>Table3[[#This Row],[VHM]]-Table3[[#This Row],[Rf]]/365</f>
        <v>4.9879342465753609E-2</v>
      </c>
      <c r="F699" s="8">
        <f>Table3[[#This Row],[VNM]]-Table3[[#This Row],[Rf]]/365</f>
        <v>-2.5498073318173816E-3</v>
      </c>
      <c r="G699" s="8">
        <f>Table3[[#This Row],[FPT]]-Table3[[#This Row],[Rf]]/365</f>
        <v>1.2431643720983519E-2</v>
      </c>
      <c r="H699" s="8">
        <f>Table3[[#This Row],[TCB]]-Table3[[#This Row],[Rf]]/365</f>
        <v>-7.3670343458407785E-3</v>
      </c>
      <c r="I699" s="8">
        <f>Table3[[#This Row],[BVH]]-Table3[[#This Row],[Rf]]/365</f>
        <v>-1.5360985787470464E-2</v>
      </c>
      <c r="J699" s="8">
        <f>Table3[[#This Row],[POW]]-Table3[[#This Row],[Rf]]/365</f>
        <v>2.1618472900536125E-2</v>
      </c>
      <c r="K699" s="8">
        <f>Table3[[#This Row],[NVL]]-Table3[[#This Row],[Rf]]/365</f>
        <v>-1.2106958904109736E-2</v>
      </c>
      <c r="L699" s="8">
        <f>Table3[[#This Row],[VIC]]-Table3[[#This Row],[Rf]]/365</f>
        <v>-4.2022901873079131E-3</v>
      </c>
    </row>
    <row r="700" spans="1:12" x14ac:dyDescent="0.25">
      <c r="A700" s="1">
        <v>43676</v>
      </c>
      <c r="B700" s="8">
        <f>Table3[[#This Row],[Rm]]-Table3[[#This Row],[Rf]]/365</f>
        <v>-1.2066359312787153E-2</v>
      </c>
      <c r="C700" s="8">
        <f>Table3[[#This Row],[SSI]]-Table3[[#This Row],[Rf]]/365</f>
        <v>-3.124208537486502E-2</v>
      </c>
      <c r="D700" s="8">
        <f>Table3[[#This Row],[HPG]]-Table3[[#This Row],[Rf]]/365</f>
        <v>-2.7271074691625995E-2</v>
      </c>
      <c r="E700" s="8">
        <f>Table3[[#This Row],[VHM]]-Table3[[#This Row],[Rf]]/365</f>
        <v>-4.3401935657003829E-2</v>
      </c>
      <c r="F700" s="8">
        <f>Table3[[#This Row],[VNM]]-Table3[[#This Row],[Rf]]/365</f>
        <v>-1.2175342465753425E-4</v>
      </c>
      <c r="G700" s="8">
        <f>Table3[[#This Row],[FPT]]-Table3[[#This Row],[Rf]]/365</f>
        <v>-1.658265877445159E-2</v>
      </c>
      <c r="H700" s="8">
        <f>Table3[[#This Row],[TCB]]-Table3[[#This Row],[Rf]]/365</f>
        <v>-4.9294457323498424E-3</v>
      </c>
      <c r="I700" s="8">
        <f>Table3[[#This Row],[BVH]]-Table3[[#This Row],[Rf]]/365</f>
        <v>-2.4609347112072655E-3</v>
      </c>
      <c r="J700" s="8">
        <f>Table3[[#This Row],[POW]]-Table3[[#This Row],[Rf]]/365</f>
        <v>-1.7915347730707406E-2</v>
      </c>
      <c r="K700" s="8">
        <f>Table3[[#This Row],[NVL]]-Table3[[#This Row],[Rf]]/365</f>
        <v>-1.8311551340591211E-3</v>
      </c>
      <c r="L700" s="8">
        <f>Table3[[#This Row],[VIC]]-Table3[[#This Row],[Rf]]/365</f>
        <v>-1.5395065321763645E-2</v>
      </c>
    </row>
    <row r="701" spans="1:12" x14ac:dyDescent="0.25">
      <c r="A701" s="1">
        <v>43675</v>
      </c>
      <c r="B701" s="8">
        <f>Table3[[#This Row],[Rm]]-Table3[[#This Row],[Rf]]/365</f>
        <v>4.4988922236985866E-3</v>
      </c>
      <c r="C701" s="8">
        <f>Table3[[#This Row],[SSI]]-Table3[[#This Row],[Rf]]/365</f>
        <v>-1.2416917583651307E-2</v>
      </c>
      <c r="D701" s="8">
        <f>Table3[[#This Row],[HPG]]-Table3[[#This Row],[Rf]]/365</f>
        <v>-2.0077489718433757E-2</v>
      </c>
      <c r="E701" s="8">
        <f>Table3[[#This Row],[VHM]]-Table3[[#This Row],[Rf]]/365</f>
        <v>3.306735812133053E-3</v>
      </c>
      <c r="F701" s="8">
        <f>Table3[[#This Row],[VNM]]-Table3[[#This Row],[Rf]]/365</f>
        <v>-8.1539641304946408E-3</v>
      </c>
      <c r="G701" s="8">
        <f>Table3[[#This Row],[FPT]]-Table3[[#This Row],[Rf]]/365</f>
        <v>-4.2201962721761218E-3</v>
      </c>
      <c r="H701" s="8">
        <f>Table3[[#This Row],[TCB]]-Table3[[#This Row],[Rf]]/365</f>
        <v>-1.2183561643835617E-4</v>
      </c>
      <c r="I701" s="8">
        <f>Table3[[#This Row],[BVH]]-Table3[[#This Row],[Rf]]/365</f>
        <v>1.0491245709154636E-3</v>
      </c>
      <c r="J701" s="8">
        <f>Table3[[#This Row],[POW]]-Table3[[#This Row],[Rf]]/365</f>
        <v>-7.1889734256255743E-3</v>
      </c>
      <c r="K701" s="8">
        <f>Table3[[#This Row],[NVL]]-Table3[[#This Row],[Rf]]/365</f>
        <v>3.3086961159800345E-3</v>
      </c>
      <c r="L701" s="8">
        <f>Table3[[#This Row],[VIC]]-Table3[[#This Row],[Rf]]/365</f>
        <v>1.8715183220580547E-2</v>
      </c>
    </row>
    <row r="702" spans="1:12" x14ac:dyDescent="0.25">
      <c r="A702" s="1">
        <v>43672</v>
      </c>
      <c r="B702" s="8">
        <f>Table3[[#This Row],[Rm]]-Table3[[#This Row],[Rf]]/365</f>
        <v>-1.7299292302841906E-3</v>
      </c>
      <c r="C702" s="8">
        <f>Table3[[#This Row],[SSI]]-Table3[[#This Row],[Rf]]/365</f>
        <v>1.9315798711708708E-3</v>
      </c>
      <c r="D702" s="8">
        <f>Table3[[#This Row],[HPG]]-Table3[[#This Row],[Rf]]/365</f>
        <v>6.5746203522505245E-3</v>
      </c>
      <c r="E702" s="8">
        <f>Table3[[#This Row],[VHM]]-Table3[[#This Row],[Rf]]/365</f>
        <v>-1.2180821917808219E-4</v>
      </c>
      <c r="F702" s="8">
        <f>Table3[[#This Row],[VNM]]-Table3[[#This Row],[Rf]]/365</f>
        <v>-4.9179712887222069E-3</v>
      </c>
      <c r="G702" s="8">
        <f>Table3[[#This Row],[FPT]]-Table3[[#This Row],[Rf]]/365</f>
        <v>2.9614394683860376E-3</v>
      </c>
      <c r="H702" s="8">
        <f>Table3[[#This Row],[TCB]]-Table3[[#This Row],[Rf]]/365</f>
        <v>-4.9064972143933929E-3</v>
      </c>
      <c r="I702" s="8">
        <f>Table3[[#This Row],[BVH]]-Table3[[#This Row],[Rf]]/365</f>
        <v>6.9536634789350172E-3</v>
      </c>
      <c r="J702" s="8">
        <f>Table3[[#This Row],[POW]]-Table3[[#This Row],[Rf]]/365</f>
        <v>-1.2180821917808219E-4</v>
      </c>
      <c r="K702" s="8">
        <f>Table3[[#This Row],[NVL]]-Table3[[#This Row],[Rf]]/365</f>
        <v>-3.5406116379813678E-3</v>
      </c>
      <c r="L702" s="8">
        <f>Table3[[#This Row],[VIC]]-Table3[[#This Row],[Rf]]/365</f>
        <v>-9.0503796477495197E-3</v>
      </c>
    </row>
    <row r="703" spans="1:12" x14ac:dyDescent="0.25">
      <c r="A703" s="1">
        <v>43671</v>
      </c>
      <c r="B703" s="8">
        <f>Table3[[#This Row],[Rm]]-Table3[[#This Row],[Rf]]/365</f>
        <v>6.4950983659518707E-3</v>
      </c>
      <c r="C703" s="8">
        <f>Table3[[#This Row],[SSI]]-Table3[[#This Row],[Rf]]/365</f>
        <v>-1.4291629526925849E-2</v>
      </c>
      <c r="D703" s="8">
        <f>Table3[[#This Row],[HPG]]-Table3[[#This Row],[Rf]]/365</f>
        <v>3.9321566411340179E-2</v>
      </c>
      <c r="E703" s="8">
        <f>Table3[[#This Row],[VHM]]-Table3[[#This Row],[Rf]]/365</f>
        <v>1.9691930772424003E-2</v>
      </c>
      <c r="F703" s="8">
        <f>Table3[[#This Row],[VNM]]-Table3[[#This Row],[Rf]]/365</f>
        <v>-4.1024807608409921E-3</v>
      </c>
      <c r="G703" s="8">
        <f>Table3[[#This Row],[FPT]]-Table3[[#This Row],[Rf]]/365</f>
        <v>9.0721754326642499E-4</v>
      </c>
      <c r="H703" s="8">
        <f>Table3[[#This Row],[TCB]]-Table3[[#This Row],[Rf]]/365</f>
        <v>-2.5082238859646254E-3</v>
      </c>
      <c r="I703" s="8">
        <f>Table3[[#This Row],[BVH]]-Table3[[#This Row],[Rf]]/365</f>
        <v>-4.8164247218472882E-3</v>
      </c>
      <c r="J703" s="8">
        <f>Table3[[#This Row],[POW]]-Table3[[#This Row],[Rf]]/365</f>
        <v>6.9958486813239771E-3</v>
      </c>
      <c r="K703" s="8">
        <f>Table3[[#This Row],[NVL]]-Table3[[#This Row],[Rf]]/365</f>
        <v>-6.9127605181755342E-3</v>
      </c>
      <c r="L703" s="8">
        <f>Table3[[#This Row],[VIC]]-Table3[[#This Row],[Rf]]/365</f>
        <v>9.7144765326746593E-3</v>
      </c>
    </row>
    <row r="704" spans="1:12" x14ac:dyDescent="0.25">
      <c r="A704" s="1">
        <v>43670</v>
      </c>
      <c r="B704" s="8">
        <f>Table3[[#This Row],[Rm]]-Table3[[#This Row],[Rf]]/365</f>
        <v>-1.1835136558505412E-3</v>
      </c>
      <c r="C704" s="8">
        <f>Table3[[#This Row],[SSI]]-Table3[[#This Row],[Rf]]/365</f>
        <v>-1.6058583747202985E-2</v>
      </c>
      <c r="D704" s="8">
        <f>Table3[[#This Row],[HPG]]-Table3[[#This Row],[Rf]]/365</f>
        <v>-7.0347711634365486E-3</v>
      </c>
      <c r="E704" s="8">
        <f>Table3[[#This Row],[VHM]]-Table3[[#This Row],[Rf]]/365</f>
        <v>-1.2232876712328766E-4</v>
      </c>
      <c r="F704" s="8">
        <f>Table3[[#This Row],[VNM]]-Table3[[#This Row],[Rf]]/365</f>
        <v>1.4725675646150697E-3</v>
      </c>
      <c r="G704" s="8">
        <f>Table3[[#This Row],[FPT]]-Table3[[#This Row],[Rf]]/365</f>
        <v>-4.2206894228610532E-3</v>
      </c>
      <c r="H704" s="8">
        <f>Table3[[#This Row],[TCB]]-Table3[[#This Row],[Rf]]/365</f>
        <v>-4.872922591351316E-3</v>
      </c>
      <c r="I704" s="8">
        <f>Table3[[#This Row],[BVH]]-Table3[[#This Row],[Rf]]/365</f>
        <v>1.1754155793447083E-2</v>
      </c>
      <c r="J704" s="8">
        <f>Table3[[#This Row],[POW]]-Table3[[#This Row],[Rf]]/365</f>
        <v>-3.6684280579034664E-3</v>
      </c>
      <c r="K704" s="8">
        <f>Table3[[#This Row],[NVL]]-Table3[[#This Row],[Rf]]/365</f>
        <v>1.0169266430131996E-2</v>
      </c>
      <c r="L704" s="8">
        <f>Table3[[#This Row],[VIC]]-Table3[[#This Row],[Rf]]/365</f>
        <v>1.8241611132709647E-2</v>
      </c>
    </row>
    <row r="705" spans="1:12" x14ac:dyDescent="0.25">
      <c r="A705" s="1">
        <v>43669</v>
      </c>
      <c r="B705" s="8">
        <f>Table3[[#This Row],[Rm]]-Table3[[#This Row],[Rf]]/365</f>
        <v>7.4332620226389987E-3</v>
      </c>
      <c r="C705" s="8">
        <f>Table3[[#This Row],[SSI]]-Table3[[#This Row],[Rf]]/365</f>
        <v>1.8735696278674328E-3</v>
      </c>
      <c r="D705" s="8">
        <f>Table3[[#This Row],[HPG]]-Table3[[#This Row],[Rf]]/365</f>
        <v>4.5660694173956094E-2</v>
      </c>
      <c r="E705" s="8">
        <f>Table3[[#This Row],[VHM]]-Table3[[#This Row],[Rf]]/365</f>
        <v>1.406195880695622E-2</v>
      </c>
      <c r="F705" s="8">
        <f>Table3[[#This Row],[VNM]]-Table3[[#This Row],[Rf]]/365</f>
        <v>-9.1925110516840431E-4</v>
      </c>
      <c r="G705" s="8">
        <f>Table3[[#This Row],[FPT]]-Table3[[#This Row],[Rf]]/365</f>
        <v>9.1846971143626725E-3</v>
      </c>
      <c r="H705" s="8">
        <f>Table3[[#This Row],[TCB]]-Table3[[#This Row],[Rf]]/365</f>
        <v>-1.2243835616438357E-4</v>
      </c>
      <c r="I705" s="8">
        <f>Table3[[#This Row],[BVH]]-Table3[[#This Row],[Rf]]/365</f>
        <v>-1.8770457004183217E-2</v>
      </c>
      <c r="J705" s="8">
        <f>Table3[[#This Row],[POW]]-Table3[[#This Row],[Rf]]/365</f>
        <v>7.0204187866928346E-3</v>
      </c>
      <c r="K705" s="8">
        <f>Table3[[#This Row],[NVL]]-Table3[[#This Row],[Rf]]/365</f>
        <v>1.2030339421613545E-2</v>
      </c>
      <c r="L705" s="8">
        <f>Table3[[#This Row],[VIC]]-Table3[[#This Row],[Rf]]/365</f>
        <v>2.820374190134637E-2</v>
      </c>
    </row>
    <row r="706" spans="1:12" x14ac:dyDescent="0.25">
      <c r="A706" s="1">
        <v>43668</v>
      </c>
      <c r="B706" s="8">
        <f>Table3[[#This Row],[Rm]]-Table3[[#This Row],[Rf]]/365</f>
        <v>-4.2736584744122264E-4</v>
      </c>
      <c r="C706" s="8">
        <f>Table3[[#This Row],[SSI]]-Table3[[#This Row],[Rf]]/365</f>
        <v>-2.1606347602739665E-2</v>
      </c>
      <c r="D706" s="8">
        <f>Table3[[#This Row],[HPG]]-Table3[[#This Row],[Rf]]/365</f>
        <v>7.1595807953185641E-3</v>
      </c>
      <c r="E706" s="8">
        <f>Table3[[#This Row],[VHM]]-Table3[[#This Row],[Rf]]/365</f>
        <v>1.0614593499229128E-3</v>
      </c>
      <c r="F706" s="8">
        <f>Table3[[#This Row],[VNM]]-Table3[[#This Row],[Rf]]/365</f>
        <v>-1.1154281507388959E-2</v>
      </c>
      <c r="G706" s="8">
        <f>Table3[[#This Row],[FPT]]-Table3[[#This Row],[Rf]]/365</f>
        <v>2.9900605922815525E-3</v>
      </c>
      <c r="H706" s="8">
        <f>Table3[[#This Row],[TCB]]-Table3[[#This Row],[Rf]]/365</f>
        <v>-7.1974443008529336E-3</v>
      </c>
      <c r="I706" s="8">
        <f>Table3[[#This Row],[BVH]]-Table3[[#This Row],[Rf]]/365</f>
        <v>1.5262642781875814E-2</v>
      </c>
      <c r="J706" s="8">
        <f>Table3[[#This Row],[POW]]-Table3[[#This Row],[Rf]]/365</f>
        <v>-3.6806914639497274E-3</v>
      </c>
      <c r="K706" s="8">
        <f>Table3[[#This Row],[NVL]]-Table3[[#This Row],[Rf]]/365</f>
        <v>-1.0431250953255349E-2</v>
      </c>
      <c r="L706" s="8">
        <f>Table3[[#This Row],[VIC]]-Table3[[#This Row],[Rf]]/365</f>
        <v>4.1883722248464593E-3</v>
      </c>
    </row>
    <row r="707" spans="1:12" x14ac:dyDescent="0.25">
      <c r="A707" s="1">
        <v>43665</v>
      </c>
      <c r="B707" s="8">
        <f>Table3[[#This Row],[Rm]]-Table3[[#This Row],[Rf]]/365</f>
        <v>6.3213830865671977E-3</v>
      </c>
      <c r="C707" s="8">
        <f>Table3[[#This Row],[SSI]]-Table3[[#This Row],[Rf]]/365</f>
        <v>1.8339882583170448E-3</v>
      </c>
      <c r="D707" s="8">
        <f>Table3[[#This Row],[HPG]]-Table3[[#This Row],[Rf]]/365</f>
        <v>-1.6829402818190727E-2</v>
      </c>
      <c r="E707" s="8">
        <f>Table3[[#This Row],[VHM]]-Table3[[#This Row],[Rf]]/365</f>
        <v>5.8294220482714076E-3</v>
      </c>
      <c r="F707" s="8">
        <f>Table3[[#This Row],[VNM]]-Table3[[#This Row],[Rf]]/365</f>
        <v>1.833611011675711E-2</v>
      </c>
      <c r="G707" s="8">
        <f>Table3[[#This Row],[FPT]]-Table3[[#This Row],[Rf]]/365</f>
        <v>2.9791571010420105E-2</v>
      </c>
      <c r="H707" s="8">
        <f>Table3[[#This Row],[TCB]]-Table3[[#This Row],[Rf]]/365</f>
        <v>1.4231108081536345E-2</v>
      </c>
      <c r="I707" s="8">
        <f>Table3[[#This Row],[BVH]]-Table3[[#This Row],[Rf]]/365</f>
        <v>-1.527447405562489E-2</v>
      </c>
      <c r="J707" s="8">
        <f>Table3[[#This Row],[POW]]-Table3[[#This Row],[Rf]]/365</f>
        <v>-2.1028882249057277E-2</v>
      </c>
      <c r="K707" s="8">
        <f>Table3[[#This Row],[NVL]]-Table3[[#This Row],[Rf]]/365</f>
        <v>6.7974563208039757E-3</v>
      </c>
      <c r="L707" s="8">
        <f>Table3[[#This Row],[VIC]]-Table3[[#This Row],[Rf]]/365</f>
        <v>1.033000276836434E-2</v>
      </c>
    </row>
    <row r="708" spans="1:12" x14ac:dyDescent="0.25">
      <c r="A708" s="1">
        <v>43664</v>
      </c>
      <c r="B708" s="8">
        <f>Table3[[#This Row],[Rm]]-Table3[[#This Row],[Rf]]/365</f>
        <v>-6.7595773541040457E-3</v>
      </c>
      <c r="C708" s="8">
        <f>Table3[[#This Row],[SSI]]-Table3[[#This Row],[Rf]]/365</f>
        <v>-9.8138402888395624E-3</v>
      </c>
      <c r="D708" s="8">
        <f>Table3[[#This Row],[HPG]]-Table3[[#This Row],[Rf]]/365</f>
        <v>-1.8859280805877444E-2</v>
      </c>
      <c r="E708" s="8">
        <f>Table3[[#This Row],[VHM]]-Table3[[#This Row],[Rf]]/365</f>
        <v>-1.2391780821917808E-4</v>
      </c>
      <c r="F708" s="8">
        <f>Table3[[#This Row],[VNM]]-Table3[[#This Row],[Rf]]/365</f>
        <v>-6.5035031351729135E-3</v>
      </c>
      <c r="G708" s="8">
        <f>Table3[[#This Row],[FPT]]-Table3[[#This Row],[Rf]]/365</f>
        <v>-5.4374140887718057E-3</v>
      </c>
      <c r="H708" s="8">
        <f>Table3[[#This Row],[TCB]]-Table3[[#This Row],[Rf]]/365</f>
        <v>-9.6025907940011698E-3</v>
      </c>
      <c r="I708" s="8">
        <f>Table3[[#This Row],[BVH]]-Table3[[#This Row],[Rf]]/365</f>
        <v>-2.5123917808219081E-2</v>
      </c>
      <c r="J708" s="8">
        <f>Table3[[#This Row],[POW]]-Table3[[#This Row],[Rf]]/365</f>
        <v>-1.3869622275573144E-2</v>
      </c>
      <c r="K708" s="8">
        <f>Table3[[#This Row],[NVL]]-Table3[[#This Row],[Rf]]/365</f>
        <v>-2.8695346379647785E-2</v>
      </c>
      <c r="L708" s="8">
        <f>Table3[[#This Row],[VIC]]-Table3[[#This Row],[Rf]]/365</f>
        <v>-6.184523868825181E-3</v>
      </c>
    </row>
    <row r="709" spans="1:12" x14ac:dyDescent="0.25">
      <c r="A709" s="1">
        <v>43663</v>
      </c>
      <c r="B709" s="8">
        <f>Table3[[#This Row],[Rm]]-Table3[[#This Row],[Rf]]/365</f>
        <v>3.4454368934209241E-4</v>
      </c>
      <c r="C709" s="8">
        <f>Table3[[#This Row],[SSI]]-Table3[[#This Row],[Rf]]/365</f>
        <v>3.1876164383561965E-2</v>
      </c>
      <c r="D709" s="8">
        <f>Table3[[#This Row],[HPG]]-Table3[[#This Row],[Rf]]/365</f>
        <v>-1.1697909690512305E-2</v>
      </c>
      <c r="E709" s="8">
        <f>Table3[[#This Row],[VHM]]-Table3[[#This Row],[Rf]]/365</f>
        <v>1.068059496791596E-3</v>
      </c>
      <c r="F709" s="8">
        <f>Table3[[#This Row],[VNM]]-Table3[[#This Row],[Rf]]/365</f>
        <v>1.1166486964206706E-2</v>
      </c>
      <c r="G709" s="8">
        <f>Table3[[#This Row],[FPT]]-Table3[[#This Row],[Rf]]/365</f>
        <v>-5.4092478785946092E-3</v>
      </c>
      <c r="H709" s="8">
        <f>Table3[[#This Row],[TCB]]-Table3[[#This Row],[Rf]]/365</f>
        <v>-4.8408167485138277E-3</v>
      </c>
      <c r="I709" s="8">
        <f>Table3[[#This Row],[BVH]]-Table3[[#This Row],[Rf]]/365</f>
        <v>1.8394682902080173E-2</v>
      </c>
      <c r="J709" s="8">
        <f>Table3[[#This Row],[POW]]-Table3[[#This Row],[Rf]]/365</f>
        <v>-3.5484931506849673E-3</v>
      </c>
      <c r="K709" s="8">
        <f>Table3[[#This Row],[NVL]]-Table3[[#This Row],[Rf]]/365</f>
        <v>-1.5024497868093891E-2</v>
      </c>
      <c r="L709" s="8">
        <f>Table3[[#This Row],[VIC]]-Table3[[#This Row],[Rf]]/365</f>
        <v>-3.5750866949543856E-3</v>
      </c>
    </row>
    <row r="710" spans="1:12" x14ac:dyDescent="0.25">
      <c r="A710" s="1">
        <v>43662</v>
      </c>
      <c r="B710" s="8">
        <f>Table3[[#This Row],[Rm]]-Table3[[#This Row],[Rf]]/365</f>
        <v>9.7263766904257636E-3</v>
      </c>
      <c r="C710" s="8">
        <f>Table3[[#This Row],[SSI]]-Table3[[#This Row],[Rf]]/365</f>
        <v>-1.2421917808219177E-4</v>
      </c>
      <c r="D710" s="8">
        <f>Table3[[#This Row],[HPG]]-Table3[[#This Row],[Rf]]/365</f>
        <v>6.8687878149246966E-3</v>
      </c>
      <c r="E710" s="8">
        <f>Table3[[#This Row],[VHM]]-Table3[[#This Row],[Rf]]/365</f>
        <v>2.3046512529234908E-2</v>
      </c>
      <c r="F710" s="8">
        <f>Table3[[#This Row],[VNM]]-Table3[[#This Row],[Rf]]/365</f>
        <v>6.3692873154241325E-3</v>
      </c>
      <c r="G710" s="8">
        <f>Table3[[#This Row],[FPT]]-Table3[[#This Row],[Rf]]/365</f>
        <v>-1.2421917808219177E-4</v>
      </c>
      <c r="H710" s="8">
        <f>Table3[[#This Row],[TCB]]-Table3[[#This Row],[Rf]]/365</f>
        <v>2.239847015771236E-3</v>
      </c>
      <c r="I710" s="8">
        <f>Table3[[#This Row],[BVH]]-Table3[[#This Row],[Rf]]/365</f>
        <v>2.4786812850387443E-2</v>
      </c>
      <c r="J710" s="8">
        <f>Table3[[#This Row],[POW]]-Table3[[#This Row],[Rf]]/365</f>
        <v>-6.9269402665175072E-3</v>
      </c>
      <c r="K710" s="8">
        <f>Table3[[#This Row],[NVL]]-Table3[[#This Row],[Rf]]/365</f>
        <v>3.198039958130412E-3</v>
      </c>
      <c r="L710" s="8">
        <f>Table3[[#This Row],[VIC]]-Table3[[#This Row],[Rf]]/365</f>
        <v>1.4761945445385449E-2</v>
      </c>
    </row>
    <row r="711" spans="1:12" x14ac:dyDescent="0.25">
      <c r="A711" s="1">
        <v>43661</v>
      </c>
      <c r="B711" s="8">
        <f>Table3[[#This Row],[Rm]]-Table3[[#This Row],[Rf]]/365</f>
        <v>-3.0667387766452029E-3</v>
      </c>
      <c r="C711" s="8">
        <f>Table3[[#This Row],[SSI]]-Table3[[#This Row],[Rf]]/365</f>
        <v>-2.120364148415657E-3</v>
      </c>
      <c r="D711" s="8">
        <f>Table3[[#This Row],[HPG]]-Table3[[#This Row],[Rf]]/365</f>
        <v>-2.0672301369862981E-2</v>
      </c>
      <c r="E711" s="8">
        <f>Table3[[#This Row],[VHM]]-Table3[[#This Row],[Rf]]/365</f>
        <v>-1.3361419942963589E-2</v>
      </c>
      <c r="F711" s="8">
        <f>Table3[[#This Row],[VNM]]-Table3[[#This Row],[Rf]]/365</f>
        <v>-6.5759690676092004E-3</v>
      </c>
      <c r="G711" s="8">
        <f>Table3[[#This Row],[FPT]]-Table3[[#This Row],[Rf]]/365</f>
        <v>6.2586225590206797E-3</v>
      </c>
      <c r="H711" s="8">
        <f>Table3[[#This Row],[TCB]]-Table3[[#This Row],[Rf]]/365</f>
        <v>2.1614774270399047E-2</v>
      </c>
      <c r="I711" s="8">
        <f>Table3[[#This Row],[BVH]]-Table3[[#This Row],[Rf]]/365</f>
        <v>-7.1914939735707329E-3</v>
      </c>
      <c r="J711" s="8">
        <f>Table3[[#This Row],[POW]]-Table3[[#This Row],[Rf]]/365</f>
        <v>-1.3547174956329884E-2</v>
      </c>
      <c r="K711" s="8">
        <f>Table3[[#This Row],[NVL]]-Table3[[#This Row],[Rf]]/365</f>
        <v>-1.3239110262744136E-2</v>
      </c>
      <c r="L711" s="8">
        <f>Table3[[#This Row],[VIC]]-Table3[[#This Row],[Rf]]/365</f>
        <v>-1.5641597543693996E-2</v>
      </c>
    </row>
    <row r="712" spans="1:12" x14ac:dyDescent="0.25">
      <c r="A712" s="1">
        <v>43658</v>
      </c>
      <c r="B712" s="8">
        <f>Table3[[#This Row],[Rm]]-Table3[[#This Row],[Rf]]/365</f>
        <v>-3.4253542947024675E-3</v>
      </c>
      <c r="C712" s="8">
        <f>Table3[[#This Row],[SSI]]-Table3[[#This Row],[Rf]]/365</f>
        <v>-2.1168537903180603E-3</v>
      </c>
      <c r="D712" s="8">
        <f>Table3[[#This Row],[HPG]]-Table3[[#This Row],[Rf]]/365</f>
        <v>1.6116477386136085E-2</v>
      </c>
      <c r="E712" s="8">
        <f>Table3[[#This Row],[VHM]]-Table3[[#This Row],[Rf]]/365</f>
        <v>-1.2482191780821919E-4</v>
      </c>
      <c r="F712" s="8">
        <f>Table3[[#This Row],[VNM]]-Table3[[#This Row],[Rf]]/365</f>
        <v>-9.7094864545492626E-3</v>
      </c>
      <c r="G712" s="8">
        <f>Table3[[#This Row],[FPT]]-Table3[[#This Row],[Rf]]/365</f>
        <v>-1.2482191780821919E-4</v>
      </c>
      <c r="H712" s="8">
        <f>Table3[[#This Row],[TCB]]-Table3[[#This Row],[Rf]]/365</f>
        <v>-1.4410536203522504E-2</v>
      </c>
      <c r="I712" s="8">
        <f>Table3[[#This Row],[BVH]]-Table3[[#This Row],[Rf]]/365</f>
        <v>-1.2482191780821919E-4</v>
      </c>
      <c r="J712" s="8">
        <f>Table3[[#This Row],[POW]]-Table3[[#This Row],[Rf]]/365</f>
        <v>6.6319348389484792E-3</v>
      </c>
      <c r="K712" s="8">
        <f>Table3[[#This Row],[NVL]]-Table3[[#This Row],[Rf]]/365</f>
        <v>-8.2549032186213876E-3</v>
      </c>
      <c r="L712" s="8">
        <f>Table3[[#This Row],[VIC]]-Table3[[#This Row],[Rf]]/365</f>
        <v>-4.416667411370429E-3</v>
      </c>
    </row>
    <row r="713" spans="1:12" x14ac:dyDescent="0.25">
      <c r="A713" s="1">
        <v>43657</v>
      </c>
      <c r="B713" s="8">
        <f>Table3[[#This Row],[Rm]]-Table3[[#This Row],[Rf]]/365</f>
        <v>4.9903633439768212E-3</v>
      </c>
      <c r="C713" s="8">
        <f>Table3[[#This Row],[SSI]]-Table3[[#This Row],[Rf]]/365</f>
        <v>7.9077175551520544E-3</v>
      </c>
      <c r="D713" s="8">
        <f>Table3[[#This Row],[HPG]]-Table3[[#This Row],[Rf]]/365</f>
        <v>9.2432705399248839E-3</v>
      </c>
      <c r="E713" s="8">
        <f>Table3[[#This Row],[VHM]]-Table3[[#This Row],[Rf]]/365</f>
        <v>-3.7215332610624785E-3</v>
      </c>
      <c r="F713" s="8">
        <f>Table3[[#This Row],[VNM]]-Table3[[#This Row],[Rf]]/365</f>
        <v>1.4755890410956568E-3</v>
      </c>
      <c r="G713" s="8">
        <f>Table3[[#This Row],[FPT]]-Table3[[#This Row],[Rf]]/365</f>
        <v>-1.1871102150148116E-3</v>
      </c>
      <c r="H713" s="8">
        <f>Table3[[#This Row],[TCB]]-Table3[[#This Row],[Rf]]/365</f>
        <v>1.4368342664284297E-2</v>
      </c>
      <c r="I713" s="8">
        <f>Table3[[#This Row],[BVH]]-Table3[[#This Row],[Rf]]/365</f>
        <v>3.4216883318760678E-3</v>
      </c>
      <c r="J713" s="8">
        <f>Table3[[#This Row],[POW]]-Table3[[#This Row],[Rf]]/365</f>
        <v>6.678310129531336E-3</v>
      </c>
      <c r="K713" s="8">
        <f>Table3[[#This Row],[NVL]]-Table3[[#This Row],[Rf]]/365</f>
        <v>1.1388746935832876E-2</v>
      </c>
      <c r="L713" s="8">
        <f>Table3[[#This Row],[VIC]]-Table3[[#This Row],[Rf]]/365</f>
        <v>-2.692904109589056E-3</v>
      </c>
    </row>
    <row r="714" spans="1:12" x14ac:dyDescent="0.25">
      <c r="A714" s="1">
        <v>43656</v>
      </c>
      <c r="B714" s="8">
        <f>Table3[[#This Row],[Rm]]-Table3[[#This Row],[Rf]]/365</f>
        <v>4.6210266727829286E-3</v>
      </c>
      <c r="C714" s="8">
        <f>Table3[[#This Row],[SSI]]-Table3[[#This Row],[Rf]]/365</f>
        <v>-6.1139143630547709E-3</v>
      </c>
      <c r="D714" s="8">
        <f>Table3[[#This Row],[HPG]]-Table3[[#This Row],[Rf]]/365</f>
        <v>-1.2589041095890412E-4</v>
      </c>
      <c r="E714" s="8">
        <f>Table3[[#This Row],[VHM]]-Table3[[#This Row],[Rf]]/365</f>
        <v>3.4842178922902898E-3</v>
      </c>
      <c r="F714" s="8">
        <f>Table3[[#This Row],[VNM]]-Table3[[#This Row],[Rf]]/365</f>
        <v>-1.2589041095890412E-4</v>
      </c>
      <c r="G714" s="8">
        <f>Table3[[#This Row],[FPT]]-Table3[[#This Row],[Rf]]/365</f>
        <v>6.2912218885063202E-3</v>
      </c>
      <c r="H714" s="8">
        <f>Table3[[#This Row],[TCB]]-Table3[[#This Row],[Rf]]/365</f>
        <v>-1.2589041095890412E-4</v>
      </c>
      <c r="I714" s="8">
        <f>Table3[[#This Row],[BVH]]-Table3[[#This Row],[Rf]]/365</f>
        <v>1.4262598797674152E-2</v>
      </c>
      <c r="J714" s="8">
        <f>Table3[[#This Row],[POW]]-Table3[[#This Row],[Rf]]/365</f>
        <v>1.3667213037316972E-2</v>
      </c>
      <c r="K714" s="8">
        <f>Table3[[#This Row],[NVL]]-Table3[[#This Row],[Rf]]/365</f>
        <v>1.1521364164748178E-2</v>
      </c>
      <c r="L714" s="8">
        <f>Table3[[#This Row],[VIC]]-Table3[[#This Row],[Rf]]/365</f>
        <v>6.7706613131790199E-3</v>
      </c>
    </row>
    <row r="715" spans="1:12" x14ac:dyDescent="0.25">
      <c r="A715" s="1">
        <v>43655</v>
      </c>
      <c r="B715" s="8">
        <f>Table3[[#This Row],[Rm]]-Table3[[#This Row],[Rf]]/365</f>
        <v>2.6676351686298044E-3</v>
      </c>
      <c r="C715" s="8">
        <f>Table3[[#This Row],[SSI]]-Table3[[#This Row],[Rf]]/365</f>
        <v>-2.1184154341536763E-3</v>
      </c>
      <c r="D715" s="8">
        <f>Table3[[#This Row],[HPG]]-Table3[[#This Row],[Rf]]/365</f>
        <v>-1.8517188159345031E-2</v>
      </c>
      <c r="E715" s="8">
        <f>Table3[[#This Row],[VHM]]-Table3[[#This Row],[Rf]]/365</f>
        <v>1.0784357154646302E-3</v>
      </c>
      <c r="F715" s="8">
        <f>Table3[[#This Row],[VNM]]-Table3[[#This Row],[Rf]]/365</f>
        <v>6.3148402708841757E-3</v>
      </c>
      <c r="G715" s="8">
        <f>Table3[[#This Row],[FPT]]-Table3[[#This Row],[Rf]]/365</f>
        <v>9.5928389005593886E-3</v>
      </c>
      <c r="H715" s="8">
        <f>Table3[[#This Row],[TCB]]-Table3[[#This Row],[Rf]]/365</f>
        <v>-9.695761552074458E-3</v>
      </c>
      <c r="I715" s="8">
        <f>Table3[[#This Row],[BVH]]-Table3[[#This Row],[Rf]]/365</f>
        <v>5.9049795264141261E-3</v>
      </c>
      <c r="J715" s="8">
        <f>Table3[[#This Row],[POW]]-Table3[[#This Row],[Rf]]/365</f>
        <v>-1.0365291411473165E-2</v>
      </c>
      <c r="K715" s="8">
        <f>Table3[[#This Row],[NVL]]-Table3[[#This Row],[Rf]]/365</f>
        <v>-1.7875131297501376E-3</v>
      </c>
      <c r="L715" s="8">
        <f>Table3[[#This Row],[VIC]]-Table3[[#This Row],[Rf]]/365</f>
        <v>-1.2638356164383562E-4</v>
      </c>
    </row>
    <row r="716" spans="1:12" x14ac:dyDescent="0.25">
      <c r="A716" s="1">
        <v>43654</v>
      </c>
      <c r="B716" s="8">
        <f>Table3[[#This Row],[Rm]]-Table3[[#This Row],[Rf]]/365</f>
        <v>-9.3436821447020618E-3</v>
      </c>
      <c r="C716" s="8">
        <f>Table3[[#This Row],[SSI]]-Table3[[#This Row],[Rf]]/365</f>
        <v>-9.9883165004998123E-3</v>
      </c>
      <c r="D716" s="8">
        <f>Table3[[#This Row],[HPG]]-Table3[[#This Row],[Rf]]/365</f>
        <v>-2.4790060691688754E-2</v>
      </c>
      <c r="E716" s="8">
        <f>Table3[[#This Row],[VHM]]-Table3[[#This Row],[Rf]]/365</f>
        <v>-3.5010104491876533E-2</v>
      </c>
      <c r="F716" s="8">
        <f>Table3[[#This Row],[VNM]]-Table3[[#This Row],[Rf]]/365</f>
        <v>-1.5974244100470762E-2</v>
      </c>
      <c r="G716" s="8">
        <f>Table3[[#This Row],[FPT]]-Table3[[#This Row],[Rf]]/365</f>
        <v>-6.5641518019871684E-3</v>
      </c>
      <c r="H716" s="8">
        <f>Table3[[#This Row],[TCB]]-Table3[[#This Row],[Rf]]/365</f>
        <v>-2.1203666934009175E-2</v>
      </c>
      <c r="I716" s="8">
        <f>Table3[[#This Row],[BVH]]-Table3[[#This Row],[Rf]]/365</f>
        <v>-1.2638356164383562E-4</v>
      </c>
      <c r="J716" s="8">
        <f>Table3[[#This Row],[POW]]-Table3[[#This Row],[Rf]]/365</f>
        <v>-3.5277441058615584E-3</v>
      </c>
      <c r="K716" s="8">
        <f>Table3[[#This Row],[NVL]]-Table3[[#This Row],[Rf]]/365</f>
        <v>-1.7847583543469762E-3</v>
      </c>
      <c r="L716" s="8">
        <f>Table3[[#This Row],[VIC]]-Table3[[#This Row],[Rf]]/365</f>
        <v>-6.1246697655855083E-3</v>
      </c>
    </row>
    <row r="717" spans="1:12" x14ac:dyDescent="0.25">
      <c r="A717" s="1">
        <v>43651</v>
      </c>
      <c r="B717" s="8">
        <f>Table3[[#This Row],[Rm]]-Table3[[#This Row],[Rf]]/365</f>
        <v>2.2373424927835963E-3</v>
      </c>
      <c r="C717" s="8">
        <f>Table3[[#This Row],[SSI]]-Table3[[#This Row],[Rf]]/365</f>
        <v>5.8259973907371764E-3</v>
      </c>
      <c r="D717" s="8">
        <f>Table3[[#This Row],[HPG]]-Table3[[#This Row],[Rf]]/365</f>
        <v>-1.2638356164383562E-4</v>
      </c>
      <c r="E717" s="8">
        <f>Table3[[#This Row],[VHM]]-Table3[[#This Row],[Rf]]/365</f>
        <v>1.1638322320709075E-2</v>
      </c>
      <c r="F717" s="8">
        <f>Table3[[#This Row],[VNM]]-Table3[[#This Row],[Rf]]/365</f>
        <v>-1.2638356164383562E-4</v>
      </c>
      <c r="G717" s="8">
        <f>Table3[[#This Row],[FPT]]-Table3[[#This Row],[Rf]]/365</f>
        <v>-7.5811226457759475E-3</v>
      </c>
      <c r="H717" s="8">
        <f>Table3[[#This Row],[TCB]]-Table3[[#This Row],[Rf]]/365</f>
        <v>-2.4628321597746764E-3</v>
      </c>
      <c r="I717" s="8">
        <f>Table3[[#This Row],[BVH]]-Table3[[#This Row],[Rf]]/365</f>
        <v>2.29199612396683E-3</v>
      </c>
      <c r="J717" s="8">
        <f>Table3[[#This Row],[POW]]-Table3[[#This Row],[Rf]]/365</f>
        <v>-6.8831403184006629E-3</v>
      </c>
      <c r="K717" s="8">
        <f>Table3[[#This Row],[NVL]]-Table3[[#This Row],[Rf]]/365</f>
        <v>8.2348204517340377E-3</v>
      </c>
      <c r="L717" s="8">
        <f>Table3[[#This Row],[VIC]]-Table3[[#This Row],[Rf]]/365</f>
        <v>1.5903546357810203E-3</v>
      </c>
    </row>
    <row r="718" spans="1:12" x14ac:dyDescent="0.25">
      <c r="A718" s="1">
        <v>43650</v>
      </c>
      <c r="B718" s="8">
        <f>Table3[[#This Row],[Rm]]-Table3[[#This Row],[Rf]]/365</f>
        <v>1.3044937796531552E-2</v>
      </c>
      <c r="C718" s="8">
        <f>Table3[[#This Row],[SSI]]-Table3[[#This Row],[Rf]]/365</f>
        <v>1.3957712521705435E-2</v>
      </c>
      <c r="D718" s="8">
        <f>Table3[[#This Row],[HPG]]-Table3[[#This Row],[Rf]]/365</f>
        <v>6.6452145087975969E-3</v>
      </c>
      <c r="E718" s="8">
        <f>Table3[[#This Row],[VHM]]-Table3[[#This Row],[Rf]]/365</f>
        <v>3.6458571333110742E-2</v>
      </c>
      <c r="F718" s="8">
        <f>Table3[[#This Row],[VNM]]-Table3[[#This Row],[Rf]]/365</f>
        <v>1.4605070667535627E-3</v>
      </c>
      <c r="G718" s="8">
        <f>Table3[[#This Row],[FPT]]-Table3[[#This Row],[Rf]]/365</f>
        <v>3.0783336845801412E-3</v>
      </c>
      <c r="H718" s="8">
        <f>Table3[[#This Row],[TCB]]-Table3[[#This Row],[Rf]]/365</f>
        <v>2.8719359325605903E-2</v>
      </c>
      <c r="I718" s="8">
        <f>Table3[[#This Row],[BVH]]-Table3[[#This Row],[Rf]]/365</f>
        <v>-1.2679452054794522E-4</v>
      </c>
      <c r="J718" s="8">
        <f>Table3[[#This Row],[POW]]-Table3[[#This Row],[Rf]]/365</f>
        <v>3.2630359879266663E-3</v>
      </c>
      <c r="K718" s="8">
        <f>Table3[[#This Row],[NVL]]-Table3[[#This Row],[Rf]]/365</f>
        <v>1.8612558119997305E-2</v>
      </c>
      <c r="L718" s="8">
        <f>Table3[[#This Row],[VIC]]-Table3[[#This Row],[Rf]]/365</f>
        <v>9.4052678711331727E-3</v>
      </c>
    </row>
    <row r="719" spans="1:12" x14ac:dyDescent="0.25">
      <c r="A719" s="1">
        <v>43649</v>
      </c>
      <c r="B719" s="8">
        <f>Table3[[#This Row],[Rm]]-Table3[[#This Row],[Rf]]/365</f>
        <v>-1.7802930702002792E-3</v>
      </c>
      <c r="C719" s="8">
        <f>Table3[[#This Row],[SSI]]-Table3[[#This Row],[Rf]]/365</f>
        <v>3.9129519856094183E-3</v>
      </c>
      <c r="D719" s="8">
        <f>Table3[[#This Row],[HPG]]-Table3[[#This Row],[Rf]]/365</f>
        <v>-2.0038956479573117E-2</v>
      </c>
      <c r="E719" s="8">
        <f>Table3[[#This Row],[VHM]]-Table3[[#This Row],[Rf]]/365</f>
        <v>1.0969958549397772E-2</v>
      </c>
      <c r="F719" s="8">
        <f>Table3[[#This Row],[VNM]]-Table3[[#This Row],[Rf]]/365</f>
        <v>7.0667925495220508E-3</v>
      </c>
      <c r="G719" s="8">
        <f>Table3[[#This Row],[FPT]]-Table3[[#This Row],[Rf]]/365</f>
        <v>-2.2596482168415711E-3</v>
      </c>
      <c r="H719" s="8">
        <f>Table3[[#This Row],[TCB]]-Table3[[#This Row],[Rf]]/365</f>
        <v>-4.9121410500098314E-3</v>
      </c>
      <c r="I719" s="8">
        <f>Table3[[#This Row],[BVH]]-Table3[[#This Row],[Rf]]/365</f>
        <v>1.7092720146927483E-2</v>
      </c>
      <c r="J719" s="8">
        <f>Table3[[#This Row],[POW]]-Table3[[#This Row],[Rf]]/365</f>
        <v>-3.5058304331729343E-3</v>
      </c>
      <c r="K719" s="8">
        <f>Table3[[#This Row],[NVL]]-Table3[[#This Row],[Rf]]/365</f>
        <v>-2.5044395576389263E-2</v>
      </c>
      <c r="L719" s="8">
        <f>Table3[[#This Row],[VIC]]-Table3[[#This Row],[Rf]]/365</f>
        <v>-3.5816834883004916E-3</v>
      </c>
    </row>
    <row r="720" spans="1:12" x14ac:dyDescent="0.25">
      <c r="A720" s="1">
        <v>43648</v>
      </c>
      <c r="B720" s="8">
        <f>Table3[[#This Row],[Rm]]-Table3[[#This Row],[Rf]]/365</f>
        <v>-3.8866789578537362E-3</v>
      </c>
      <c r="C720" s="8">
        <f>Table3[[#This Row],[SSI]]-Table3[[#This Row],[Rf]]/365</f>
        <v>-1.0127397260273792E-2</v>
      </c>
      <c r="D720" s="8">
        <f>Table3[[#This Row],[HPG]]-Table3[[#This Row],[Rf]]/365</f>
        <v>-1.7518701608100106E-2</v>
      </c>
      <c r="E720" s="8">
        <f>Table3[[#This Row],[VHM]]-Table3[[#This Row],[Rf]]/365</f>
        <v>1.1071706409606283E-3</v>
      </c>
      <c r="F720" s="8">
        <f>Table3[[#This Row],[VNM]]-Table3[[#This Row],[Rf]]/365</f>
        <v>6.7260273972591063E-4</v>
      </c>
      <c r="G720" s="8">
        <f>Table3[[#This Row],[FPT]]-Table3[[#This Row],[Rf]]/365</f>
        <v>-4.373681761335387E-3</v>
      </c>
      <c r="H720" s="8">
        <f>Table3[[#This Row],[TCB]]-Table3[[#This Row],[Rf]]/365</f>
        <v>-4.8893020221787353E-3</v>
      </c>
      <c r="I720" s="8">
        <f>Table3[[#This Row],[BVH]]-Table3[[#This Row],[Rf]]/365</f>
        <v>2.3386939851021311E-3</v>
      </c>
      <c r="J720" s="8">
        <f>Table3[[#This Row],[POW]]-Table3[[#This Row],[Rf]]/365</f>
        <v>-1.3460730593607192E-2</v>
      </c>
      <c r="K720" s="8">
        <f>Table3[[#This Row],[NVL]]-Table3[[#This Row],[Rf]]/365</f>
        <v>-8.3646295502244981E-3</v>
      </c>
      <c r="L720" s="8">
        <f>Table3[[#This Row],[VIC]]-Table3[[#This Row],[Rf]]/365</f>
        <v>-1.2072789751741572E-2</v>
      </c>
    </row>
    <row r="721" spans="1:12" x14ac:dyDescent="0.25">
      <c r="A721" s="1">
        <v>43647</v>
      </c>
      <c r="B721" s="8">
        <f>Table3[[#This Row],[Rm]]-Table3[[#This Row],[Rf]]/365</f>
        <v>1.6367888269799836E-2</v>
      </c>
      <c r="C721" s="8">
        <f>Table3[[#This Row],[SSI]]-Table3[[#This Row],[Rf]]/365</f>
        <v>7.9366257180732928E-3</v>
      </c>
      <c r="D721" s="8">
        <f>Table3[[#This Row],[HPG]]-Table3[[#This Row],[Rf]]/365</f>
        <v>-2.1404486155639904E-2</v>
      </c>
      <c r="E721" s="8">
        <f>Table3[[#This Row],[VHM]]-Table3[[#This Row],[Rf]]/365</f>
        <v>2.130968840366905E-2</v>
      </c>
      <c r="F721" s="8">
        <f>Table3[[#This Row],[VNM]]-Table3[[#This Row],[Rf]]/365</f>
        <v>1.6132272190667079E-2</v>
      </c>
      <c r="G721" s="8">
        <f>Table3[[#This Row],[FPT]]-Table3[[#This Row],[Rf]]/365</f>
        <v>3.503694475387633E-2</v>
      </c>
      <c r="H721" s="8">
        <f>Table3[[#This Row],[TCB]]-Table3[[#This Row],[Rf]]/365</f>
        <v>3.1813141530073037E-2</v>
      </c>
      <c r="I721" s="8">
        <f>Table3[[#This Row],[BVH]]-Table3[[#This Row],[Rf]]/365</f>
        <v>3.5849808761698465E-3</v>
      </c>
      <c r="J721" s="8">
        <f>Table3[[#This Row],[POW]]-Table3[[#This Row],[Rf]]/365</f>
        <v>-1.3285785147801023E-2</v>
      </c>
      <c r="K721" s="8">
        <f>Table3[[#This Row],[NVL]]-Table3[[#This Row],[Rf]]/365</f>
        <v>1.8328485427967375E-2</v>
      </c>
      <c r="L721" s="8">
        <f>Table3[[#This Row],[VIC]]-Table3[[#This Row],[Rf]]/365</f>
        <v>1.2836673115402309E-2</v>
      </c>
    </row>
    <row r="722" spans="1:12" x14ac:dyDescent="0.25">
      <c r="A722" s="1">
        <v>43644</v>
      </c>
      <c r="B722" s="8">
        <f>Table3[[#This Row],[Rm]]-Table3[[#This Row],[Rf]]/365</f>
        <v>7.114490372642117E-3</v>
      </c>
      <c r="C722" s="8">
        <f>Table3[[#This Row],[SSI]]-Table3[[#This Row],[Rf]]/365</f>
        <v>8.0025744514980197E-3</v>
      </c>
      <c r="D722" s="8">
        <f>Table3[[#This Row],[HPG]]-Table3[[#This Row],[Rf]]/365</f>
        <v>4.2001096254897917E-2</v>
      </c>
      <c r="E722" s="8">
        <f>Table3[[#This Row],[VHM]]-Table3[[#This Row],[Rf]]/365</f>
        <v>2.3098299602297829E-2</v>
      </c>
      <c r="F722" s="8">
        <f>Table3[[#This Row],[VNM]]-Table3[[#This Row],[Rf]]/365</f>
        <v>-9.3985453412404822E-4</v>
      </c>
      <c r="G722" s="8">
        <f>Table3[[#This Row],[FPT]]-Table3[[#This Row],[Rf]]/365</f>
        <v>2.0751363224913609E-3</v>
      </c>
      <c r="H722" s="8">
        <f>Table3[[#This Row],[TCB]]-Table3[[#This Row],[Rf]]/365</f>
        <v>7.2982357249423572E-3</v>
      </c>
      <c r="I722" s="8">
        <f>Table3[[#This Row],[BVH]]-Table3[[#This Row],[Rf]]/365</f>
        <v>-1.3636007924549471E-3</v>
      </c>
      <c r="J722" s="8">
        <f>Table3[[#This Row],[POW]]-Table3[[#This Row],[Rf]]/365</f>
        <v>5.1775607337536021E-2</v>
      </c>
      <c r="K722" s="8">
        <f>Table3[[#This Row],[NVL]]-Table3[[#This Row],[Rf]]/365</f>
        <v>1.5531654195922639E-3</v>
      </c>
      <c r="L722" s="8">
        <f>Table3[[#This Row],[VIC]]-Table3[[#This Row],[Rf]]/365</f>
        <v>6.8350693038616E-3</v>
      </c>
    </row>
    <row r="723" spans="1:12" x14ac:dyDescent="0.25">
      <c r="A723" s="1">
        <v>43643</v>
      </c>
      <c r="B723" s="8">
        <f>Table3[[#This Row],[Rm]]-Table3[[#This Row],[Rf]]/365</f>
        <v>-1.6830280600184308E-2</v>
      </c>
      <c r="C723" s="8">
        <f>Table3[[#This Row],[SSI]]-Table3[[#This Row],[Rf]]/365</f>
        <v>-8.1921599646487767E-3</v>
      </c>
      <c r="D723" s="8">
        <f>Table3[[#This Row],[HPG]]-Table3[[#This Row],[Rf]]/365</f>
        <v>-1.5411486630376255E-2</v>
      </c>
      <c r="E723" s="8">
        <f>Table3[[#This Row],[VHM]]-Table3[[#This Row],[Rf]]/365</f>
        <v>-1.9114985607768229E-2</v>
      </c>
      <c r="F723" s="8">
        <f>Table3[[#This Row],[VNM]]-Table3[[#This Row],[Rf]]/365</f>
        <v>-3.3665102323777204E-3</v>
      </c>
      <c r="G723" s="8">
        <f>Table3[[#This Row],[FPT]]-Table3[[#This Row],[Rf]]/365</f>
        <v>-1.6378998115140139E-2</v>
      </c>
      <c r="H723" s="8">
        <f>Table3[[#This Row],[TCB]]-Table3[[#This Row],[Rf]]/365</f>
        <v>-9.9315654042438899E-3</v>
      </c>
      <c r="I723" s="8">
        <f>Table3[[#This Row],[BVH]]-Table3[[#This Row],[Rf]]/365</f>
        <v>1.1099799267599996E-3</v>
      </c>
      <c r="J723" s="8">
        <f>Table3[[#This Row],[POW]]-Table3[[#This Row],[Rf]]/365</f>
        <v>-2.3776292484265073E-2</v>
      </c>
      <c r="K723" s="8">
        <f>Table3[[#This Row],[NVL]]-Table3[[#This Row],[Rf]]/365</f>
        <v>-6.805440162828416E-3</v>
      </c>
      <c r="L723" s="8">
        <f>Table3[[#This Row],[VIC]]-Table3[[#This Row],[Rf]]/365</f>
        <v>-1.7236283698747232E-2</v>
      </c>
    </row>
    <row r="724" spans="1:12" x14ac:dyDescent="0.25">
      <c r="A724" s="1">
        <v>43642</v>
      </c>
      <c r="B724" s="8">
        <f>Table3[[#This Row],[Rm]]-Table3[[#This Row],[Rf]]/365</f>
        <v>-1.169498229477772E-3</v>
      </c>
      <c r="C724" s="8">
        <f>Table3[[#This Row],[SSI]]-Table3[[#This Row],[Rf]]/365</f>
        <v>-2.1400450373473918E-3</v>
      </c>
      <c r="D724" s="8">
        <f>Table3[[#This Row],[HPG]]-Table3[[#This Row],[Rf]]/365</f>
        <v>-8.7859812607484714E-3</v>
      </c>
      <c r="E724" s="8">
        <f>Table3[[#This Row],[VHM]]-Table3[[#This Row],[Rf]]/365</f>
        <v>-6.4172807788405216E-3</v>
      </c>
      <c r="F724" s="8">
        <f>Table3[[#This Row],[VNM]]-Table3[[#This Row],[Rf]]/365</f>
        <v>6.8240016873518956E-4</v>
      </c>
      <c r="G724" s="8">
        <f>Table3[[#This Row],[FPT]]-Table3[[#This Row],[Rf]]/365</f>
        <v>-7.6548543231696672E-3</v>
      </c>
      <c r="H724" s="8">
        <f>Table3[[#This Row],[TCB]]-Table3[[#This Row],[Rf]]/365</f>
        <v>-1.6995442482257799E-2</v>
      </c>
      <c r="I724" s="8">
        <f>Table3[[#This Row],[BVH]]-Table3[[#This Row],[Rf]]/365</f>
        <v>8.6111035520664726E-3</v>
      </c>
      <c r="J724" s="8">
        <f>Table3[[#This Row],[POW]]-Table3[[#This Row],[Rf]]/365</f>
        <v>-3.4949759697430003E-3</v>
      </c>
      <c r="K724" s="8">
        <f>Table3[[#This Row],[NVL]]-Table3[[#This Row],[Rf]]/365</f>
        <v>2.380365132888428E-2</v>
      </c>
      <c r="L724" s="8">
        <f>Table3[[#This Row],[VIC]]-Table3[[#This Row],[Rf]]/365</f>
        <v>4.1675600433083628E-3</v>
      </c>
    </row>
    <row r="725" spans="1:12" x14ac:dyDescent="0.25">
      <c r="A725" s="1">
        <v>43641</v>
      </c>
      <c r="B725" s="8">
        <f>Table3[[#This Row],[Rm]]-Table3[[#This Row],[Rf]]/365</f>
        <v>-2.9524262246569933E-3</v>
      </c>
      <c r="C725" s="8">
        <f>Table3[[#This Row],[SSI]]-Table3[[#This Row],[Rf]]/365</f>
        <v>-2.1355115805688704E-3</v>
      </c>
      <c r="D725" s="8">
        <f>Table3[[#This Row],[HPG]]-Table3[[#This Row],[Rf]]/365</f>
        <v>-1.0834117567686243E-2</v>
      </c>
      <c r="E725" s="8">
        <f>Table3[[#This Row],[VHM]]-Table3[[#This Row],[Rf]]/365</f>
        <v>-1.2747945205479451E-4</v>
      </c>
      <c r="F725" s="8">
        <f>Table3[[#This Row],[VNM]]-Table3[[#This Row],[Rf]]/365</f>
        <v>2.3095636023726124E-3</v>
      </c>
      <c r="G725" s="8">
        <f>Table3[[#This Row],[FPT]]-Table3[[#This Row],[Rf]]/365</f>
        <v>2.9772852773858518E-2</v>
      </c>
      <c r="H725" s="8">
        <f>Table3[[#This Row],[TCB]]-Table3[[#This Row],[Rf]]/365</f>
        <v>-7.3045129448777611E-3</v>
      </c>
      <c r="I725" s="8">
        <f>Table3[[#This Row],[BVH]]-Table3[[#This Row],[Rf]]/365</f>
        <v>-2.6181394769614194E-3</v>
      </c>
      <c r="J725" s="8">
        <f>Table3[[#This Row],[POW]]-Table3[[#This Row],[Rf]]/365</f>
        <v>-1.2747945205479451E-4</v>
      </c>
      <c r="K725" s="8">
        <f>Table3[[#This Row],[NVL]]-Table3[[#This Row],[Rf]]/365</f>
        <v>1.0235214848463275E-2</v>
      </c>
      <c r="L725" s="8">
        <f>Table3[[#This Row],[VIC]]-Table3[[#This Row],[Rf]]/365</f>
        <v>-1.2747945205479451E-4</v>
      </c>
    </row>
    <row r="726" spans="1:12" x14ac:dyDescent="0.25">
      <c r="A726" s="1">
        <v>43640</v>
      </c>
      <c r="B726" s="8">
        <f>Table3[[#This Row],[Rm]]-Table3[[#This Row],[Rf]]/365</f>
        <v>3.6777201320735077E-3</v>
      </c>
      <c r="C726" s="8">
        <f>Table3[[#This Row],[SSI]]-Table3[[#This Row],[Rf]]/365</f>
        <v>-8.0956617366151219E-3</v>
      </c>
      <c r="D726" s="8">
        <f>Table3[[#This Row],[HPG]]-Table3[[#This Row],[Rf]]/365</f>
        <v>-1.4895466736026814E-2</v>
      </c>
      <c r="E726" s="8">
        <f>Table3[[#This Row],[VHM]]-Table3[[#This Row],[Rf]]/365</f>
        <v>1.2611319256609339E-2</v>
      </c>
      <c r="F726" s="8">
        <f>Table3[[#This Row],[VNM]]-Table3[[#This Row],[Rf]]/365</f>
        <v>-1.9251040222670924E-2</v>
      </c>
      <c r="G726" s="8">
        <f>Table3[[#This Row],[FPT]]-Table3[[#This Row],[Rf]]/365</f>
        <v>-5.6341421760902153E-3</v>
      </c>
      <c r="H726" s="8">
        <f>Table3[[#This Row],[TCB]]-Table3[[#This Row],[Rf]]/365</f>
        <v>4.6801580611169659E-3</v>
      </c>
      <c r="I726" s="8">
        <f>Table3[[#This Row],[BVH]]-Table3[[#This Row],[Rf]]/365</f>
        <v>9.9353588351857643E-3</v>
      </c>
      <c r="J726" s="8">
        <f>Table3[[#This Row],[POW]]-Table3[[#This Row],[Rf]]/365</f>
        <v>-3.5841819960861179E-2</v>
      </c>
      <c r="K726" s="8">
        <f>Table3[[#This Row],[NVL]]-Table3[[#This Row],[Rf]]/365</f>
        <v>1.5661939437635199E-2</v>
      </c>
      <c r="L726" s="8">
        <f>Table3[[#This Row],[VIC]]-Table3[[#This Row],[Rf]]/365</f>
        <v>1.6466352216306757E-2</v>
      </c>
    </row>
    <row r="727" spans="1:12" x14ac:dyDescent="0.25">
      <c r="A727" s="1">
        <v>43637</v>
      </c>
      <c r="B727" s="8">
        <f>Table3[[#This Row],[Rm]]-Table3[[#This Row],[Rf]]/365</f>
        <v>-1.0673789741055971E-4</v>
      </c>
      <c r="C727" s="8">
        <f>Table3[[#This Row],[SSI]]-Table3[[#This Row],[Rf]]/365</f>
        <v>-1.2758904109589042E-4</v>
      </c>
      <c r="D727" s="8">
        <f>Table3[[#This Row],[HPG]]-Table3[[#This Row],[Rf]]/365</f>
        <v>4.1096990944971814E-3</v>
      </c>
      <c r="E727" s="8">
        <f>Table3[[#This Row],[VHM]]-Table3[[#This Row],[Rf]]/365</f>
        <v>1.1479211629858998E-3</v>
      </c>
      <c r="F727" s="8">
        <f>Table3[[#This Row],[VNM]]-Table3[[#This Row],[Rf]]/365</f>
        <v>1.7715071137330597E-2</v>
      </c>
      <c r="G727" s="8">
        <f>Table3[[#This Row],[FPT]]-Table3[[#This Row],[Rf]]/365</f>
        <v>-1.2758904109589042E-4</v>
      </c>
      <c r="H727" s="8">
        <f>Table3[[#This Row],[TCB]]-Table3[[#This Row],[Rf]]/365</f>
        <v>9.5811488229817793E-3</v>
      </c>
      <c r="I727" s="8">
        <f>Table3[[#This Row],[BVH]]-Table3[[#This Row],[Rf]]/365</f>
        <v>-1.1321618891842081E-2</v>
      </c>
      <c r="J727" s="8">
        <f>Table3[[#This Row],[POW]]-Table3[[#This Row],[Rf]]/365</f>
        <v>-6.5792019443216415E-3</v>
      </c>
      <c r="K727" s="8">
        <f>Table3[[#This Row],[NVL]]-Table3[[#This Row],[Rf]]/365</f>
        <v>-1.0544255707762492E-2</v>
      </c>
      <c r="L727" s="8">
        <f>Table3[[#This Row],[VIC]]-Table3[[#This Row],[Rf]]/365</f>
        <v>-1.3058623523854587E-2</v>
      </c>
    </row>
    <row r="728" spans="1:12" x14ac:dyDescent="0.25">
      <c r="A728" s="1">
        <v>43636</v>
      </c>
      <c r="B728" s="8">
        <f>Table3[[#This Row],[Rm]]-Table3[[#This Row],[Rf]]/365</f>
        <v>9.8650632383716907E-3</v>
      </c>
      <c r="C728" s="8">
        <f>Table3[[#This Row],[SSI]]-Table3[[#This Row],[Rf]]/365</f>
        <v>1.1969102960671654E-2</v>
      </c>
      <c r="D728" s="8">
        <f>Table3[[#This Row],[HPG]]-Table3[[#This Row],[Rf]]/365</f>
        <v>-1.0609851526378023E-2</v>
      </c>
      <c r="E728" s="8">
        <f>Table3[[#This Row],[VHM]]-Table3[[#This Row],[Rf]]/365</f>
        <v>3.7135579604651355E-3</v>
      </c>
      <c r="F728" s="8">
        <f>Table3[[#This Row],[VNM]]-Table3[[#This Row],[Rf]]/365</f>
        <v>-9.3804400435162796E-4</v>
      </c>
      <c r="G728" s="8">
        <f>Table3[[#This Row],[FPT]]-Table3[[#This Row],[Rf]]/365</f>
        <v>1.6669641197134211E-2</v>
      </c>
      <c r="H728" s="8">
        <f>Table3[[#This Row],[TCB]]-Table3[[#This Row],[Rf]]/365</f>
        <v>2.4747950657670551E-2</v>
      </c>
      <c r="I728" s="8">
        <f>Table3[[#This Row],[BVH]]-Table3[[#This Row],[Rf]]/365</f>
        <v>7.3911257596043752E-3</v>
      </c>
      <c r="J728" s="8">
        <f>Table3[[#This Row],[POW]]-Table3[[#This Row],[Rf]]/365</f>
        <v>-9.7123357696179049E-3</v>
      </c>
      <c r="K728" s="8">
        <f>Table3[[#This Row],[NVL]]-Table3[[#This Row],[Rf]]/365</f>
        <v>3.3566493246144405E-3</v>
      </c>
      <c r="L728" s="8">
        <f>Table3[[#This Row],[VIC]]-Table3[[#This Row],[Rf]]/365</f>
        <v>7.3514153675233033E-4</v>
      </c>
    </row>
    <row r="729" spans="1:12" x14ac:dyDescent="0.25">
      <c r="A729" s="1">
        <v>43635</v>
      </c>
      <c r="B729" s="8">
        <f>Table3[[#This Row],[Rm]]-Table3[[#This Row],[Rf]]/365</f>
        <v>5.8889950033905875E-3</v>
      </c>
      <c r="C729" s="8">
        <f>Table3[[#This Row],[SSI]]-Table3[[#This Row],[Rf]]/365</f>
        <v>1.4187038014399111E-2</v>
      </c>
      <c r="D729" s="8">
        <f>Table3[[#This Row],[HPG]]-Table3[[#This Row],[Rf]]/365</f>
        <v>3.4579267940451297E-2</v>
      </c>
      <c r="E729" s="8">
        <f>Table3[[#This Row],[VHM]]-Table3[[#This Row],[Rf]]/365</f>
        <v>1.1541608710924122E-3</v>
      </c>
      <c r="F729" s="8">
        <f>Table3[[#This Row],[VNM]]-Table3[[#This Row],[Rf]]/365</f>
        <v>3.1241421093662924E-3</v>
      </c>
      <c r="G729" s="8">
        <f>Table3[[#This Row],[FPT]]-Table3[[#This Row],[Rf]]/365</f>
        <v>1.3492994946589303E-2</v>
      </c>
      <c r="H729" s="8">
        <f>Table3[[#This Row],[TCB]]-Table3[[#This Row],[Rf]]/365</f>
        <v>-9.9801071597273774E-3</v>
      </c>
      <c r="I729" s="8">
        <f>Table3[[#This Row],[BVH]]-Table3[[#This Row],[Rf]]/365</f>
        <v>-8.8235425848718456E-3</v>
      </c>
      <c r="J729" s="8">
        <f>Table3[[#This Row],[POW]]-Table3[[#This Row],[Rf]]/365</f>
        <v>-9.6215612970349529E-3</v>
      </c>
      <c r="K729" s="8">
        <f>Table3[[#This Row],[NVL]]-Table3[[#This Row],[Rf]]/365</f>
        <v>1.0435489870731401E-2</v>
      </c>
      <c r="L729" s="8">
        <f>Table3[[#This Row],[VIC]]-Table3[[#This Row],[Rf]]/365</f>
        <v>1.6538776255707766E-2</v>
      </c>
    </row>
    <row r="730" spans="1:12" x14ac:dyDescent="0.25">
      <c r="A730" s="1">
        <v>43634</v>
      </c>
      <c r="B730" s="8">
        <f>Table3[[#This Row],[Rm]]-Table3[[#This Row],[Rf]]/365</f>
        <v>-3.2323484134717151E-3</v>
      </c>
      <c r="C730" s="8">
        <f>Table3[[#This Row],[SSI]]-Table3[[#This Row],[Rf]]/365</f>
        <v>-6.2252048112262552E-3</v>
      </c>
      <c r="D730" s="8">
        <f>Table3[[#This Row],[HPG]]-Table3[[#This Row],[Rf]]/365</f>
        <v>2.6598414070842364E-2</v>
      </c>
      <c r="E730" s="8">
        <f>Table3[[#This Row],[VHM]]-Table3[[#This Row],[Rf]]/365</f>
        <v>-1.2764383561643836E-4</v>
      </c>
      <c r="F730" s="8">
        <f>Table3[[#This Row],[VNM]]-Table3[[#This Row],[Rf]]/365</f>
        <v>-5.7864958970551992E-3</v>
      </c>
      <c r="G730" s="8">
        <f>Table3[[#This Row],[FPT]]-Table3[[#This Row],[Rf]]/365</f>
        <v>-1.2764383561643836E-4</v>
      </c>
      <c r="H730" s="8">
        <f>Table3[[#This Row],[TCB]]-Table3[[#This Row],[Rf]]/365</f>
        <v>-2.4166105374077977E-2</v>
      </c>
      <c r="I730" s="8">
        <f>Table3[[#This Row],[BVH]]-Table3[[#This Row],[Rf]]/365</f>
        <v>-1.2764383561643836E-4</v>
      </c>
      <c r="J730" s="8">
        <f>Table3[[#This Row],[POW]]-Table3[[#This Row],[Rf]]/365</f>
        <v>-9.5320325503499594E-3</v>
      </c>
      <c r="K730" s="8">
        <f>Table3[[#This Row],[NVL]]-Table3[[#This Row],[Rf]]/365</f>
        <v>-1.742868189790029E-2</v>
      </c>
      <c r="L730" s="8">
        <f>Table3[[#This Row],[VIC]]-Table3[[#This Row],[Rf]]/365</f>
        <v>-4.4944560626906521E-3</v>
      </c>
    </row>
    <row r="731" spans="1:12" x14ac:dyDescent="0.25">
      <c r="A731" s="1">
        <v>43633</v>
      </c>
      <c r="B731" s="8">
        <f>Table3[[#This Row],[Rm]]-Table3[[#This Row],[Rf]]/365</f>
        <v>-7.1116583974408084E-3</v>
      </c>
      <c r="C731" s="8">
        <f>Table3[[#This Row],[SSI]]-Table3[[#This Row],[Rf]]/365</f>
        <v>-8.1921873619090497E-3</v>
      </c>
      <c r="D731" s="8">
        <f>Table3[[#This Row],[HPG]]-Table3[[#This Row],[Rf]]/365</f>
        <v>-2.191416360760428E-2</v>
      </c>
      <c r="E731" s="8">
        <f>Table3[[#This Row],[VHM]]-Table3[[#This Row],[Rf]]/365</f>
        <v>-2.3907395888696399E-2</v>
      </c>
      <c r="F731" s="8">
        <f>Table3[[#This Row],[VNM]]-Table3[[#This Row],[Rf]]/365</f>
        <v>-1.2767123287671234E-4</v>
      </c>
      <c r="G731" s="8">
        <f>Table3[[#This Row],[FPT]]-Table3[[#This Row],[Rf]]/365</f>
        <v>-8.0105541157594207E-3</v>
      </c>
      <c r="H731" s="8">
        <f>Table3[[#This Row],[TCB]]-Table3[[#This Row],[Rf]]/365</f>
        <v>-1.89955957611786E-2</v>
      </c>
      <c r="I731" s="8">
        <f>Table3[[#This Row],[BVH]]-Table3[[#This Row],[Rf]]/365</f>
        <v>6.1223287671233508E-3</v>
      </c>
      <c r="J731" s="8">
        <f>Table3[[#This Row],[POW]]-Table3[[#This Row],[Rf]]/365</f>
        <v>2.2308226203020712E-2</v>
      </c>
      <c r="K731" s="8">
        <f>Table3[[#This Row],[NVL]]-Table3[[#This Row],[Rf]]/365</f>
        <v>-2.7063698168903482E-2</v>
      </c>
      <c r="L731" s="8">
        <f>Table3[[#This Row],[VIC]]-Table3[[#This Row],[Rf]]/365</f>
        <v>-8.7856798908853267E-3</v>
      </c>
    </row>
    <row r="732" spans="1:12" x14ac:dyDescent="0.25">
      <c r="A732" s="1">
        <v>43630</v>
      </c>
      <c r="B732" s="8">
        <f>Table3[[#This Row],[Rm]]-Table3[[#This Row],[Rf]]/365</f>
        <v>3.5874765914449022E-3</v>
      </c>
      <c r="C732" s="8">
        <f>Table3[[#This Row],[SSI]]-Table3[[#This Row],[Rf]]/365</f>
        <v>-1.2799999999999999E-4</v>
      </c>
      <c r="D732" s="8">
        <f>Table3[[#This Row],[HPG]]-Table3[[#This Row],[Rf]]/365</f>
        <v>-2.301913043478316E-3</v>
      </c>
      <c r="E732" s="8">
        <f>Table3[[#This Row],[VHM]]-Table3[[#This Row],[Rf]]/365</f>
        <v>-1.3780000000001543E-3</v>
      </c>
      <c r="F732" s="8">
        <f>Table3[[#This Row],[VNM]]-Table3[[#This Row],[Rf]]/365</f>
        <v>3.9304415584412774E-3</v>
      </c>
      <c r="G732" s="8">
        <f>Table3[[#This Row],[FPT]]-Table3[[#This Row],[Rf]]/365</f>
        <v>-3.4950033670032433E-3</v>
      </c>
      <c r="H732" s="8">
        <f>Table3[[#This Row],[TCB]]-Table3[[#This Row],[Rf]]/365</f>
        <v>2.2360661938534278E-3</v>
      </c>
      <c r="I732" s="8">
        <f>Table3[[#This Row],[BVH]]-Table3[[#This Row],[Rf]]/365</f>
        <v>-1.2799999999999999E-4</v>
      </c>
      <c r="J732" s="8">
        <f>Table3[[#This Row],[POW]]-Table3[[#This Row],[Rf]]/365</f>
        <v>-1.2799999999999999E-4</v>
      </c>
      <c r="K732" s="8">
        <f>Table3[[#This Row],[NVL]]-Table3[[#This Row],[Rf]]/365</f>
        <v>6.6516610169488873E-3</v>
      </c>
      <c r="L732" s="8">
        <f>Table3[[#This Row],[VIC]]-Table3[[#This Row],[Rf]]/365</f>
        <v>-1.2799999999999999E-4</v>
      </c>
    </row>
    <row r="733" spans="1:12" x14ac:dyDescent="0.25">
      <c r="A733" s="1">
        <v>43629</v>
      </c>
      <c r="B733" s="8">
        <f>Table3[[#This Row],[Rm]]-Table3[[#This Row],[Rf]]/365</f>
        <v>-4.4146396884273955E-3</v>
      </c>
      <c r="C733" s="8">
        <f>Table3[[#This Row],[SSI]]-Table3[[#This Row],[Rf]]/365</f>
        <v>-2.1402642154295833E-3</v>
      </c>
      <c r="D733" s="8">
        <f>Table3[[#This Row],[HPG]]-Table3[[#This Row],[Rf]]/365</f>
        <v>-4.4571961098263555E-3</v>
      </c>
      <c r="E733" s="8">
        <f>Table3[[#This Row],[VHM]]-Table3[[#This Row],[Rf]]/365</f>
        <v>-1.2819178082191783E-4</v>
      </c>
      <c r="F733" s="8">
        <f>Table3[[#This Row],[VNM]]-Table3[[#This Row],[Rf]]/365</f>
        <v>-1.610263267539027E-2</v>
      </c>
      <c r="G733" s="8">
        <f>Table3[[#This Row],[FPT]]-Table3[[#This Row],[Rf]]/365</f>
        <v>-1.1226970915117198E-2</v>
      </c>
      <c r="H733" s="8">
        <f>Table3[[#This Row],[TCB]]-Table3[[#This Row],[Rf]]/365</f>
        <v>-7.1704453019486789E-3</v>
      </c>
      <c r="I733" s="8">
        <f>Table3[[#This Row],[BVH]]-Table3[[#This Row],[Rf]]/365</f>
        <v>-3.8641818181820438E-3</v>
      </c>
      <c r="J733" s="8">
        <f>Table3[[#This Row],[POW]]-Table3[[#This Row],[Rf]]/365</f>
        <v>-9.6520013046314194E-3</v>
      </c>
      <c r="K733" s="8">
        <f>Table3[[#This Row],[NVL]]-Table3[[#This Row],[Rf]]/365</f>
        <v>-1.5153233517048868E-2</v>
      </c>
      <c r="L733" s="8">
        <f>Table3[[#This Row],[VIC]]-Table3[[#This Row],[Rf]]/365</f>
        <v>-4.4385366084082447E-3</v>
      </c>
    </row>
    <row r="734" spans="1:12" x14ac:dyDescent="0.25">
      <c r="A734" s="1">
        <v>43628</v>
      </c>
      <c r="B734" s="8">
        <f>Table3[[#This Row],[Rm]]-Table3[[#This Row],[Rf]]/365</f>
        <v>-8.3394607045226329E-3</v>
      </c>
      <c r="C734" s="8">
        <f>Table3[[#This Row],[SSI]]-Table3[[#This Row],[Rf]]/365</f>
        <v>-1.4016888888888751E-2</v>
      </c>
      <c r="D734" s="8">
        <f>Table3[[#This Row],[HPG]]-Table3[[#This Row],[Rf]]/365</f>
        <v>4.2198260869566323E-3</v>
      </c>
      <c r="E734" s="8">
        <f>Table3[[#This Row],[VHM]]-Table3[[#This Row],[Rf]]/365</f>
        <v>-2.3327023199023224E-2</v>
      </c>
      <c r="F734" s="8">
        <f>Table3[[#This Row],[VNM]]-Table3[[#This Row],[Rf]]/365</f>
        <v>-2.5184382470120623E-3</v>
      </c>
      <c r="G734" s="8">
        <f>Table3[[#This Row],[FPT]]-Table3[[#This Row],[Rf]]/365</f>
        <v>-3.4465840707965678E-3</v>
      </c>
      <c r="H734" s="8">
        <f>Table3[[#This Row],[TCB]]-Table3[[#This Row],[Rf]]/365</f>
        <v>-9.4303255813953483E-3</v>
      </c>
      <c r="I734" s="8">
        <f>Table3[[#This Row],[BVH]]-Table3[[#This Row],[Rf]]/365</f>
        <v>6.137664160401065E-3</v>
      </c>
      <c r="J734" s="8">
        <f>Table3[[#This Row],[POW]]-Table3[[#This Row],[Rf]]/365</f>
        <v>-6.4371482649841728E-3</v>
      </c>
      <c r="K734" s="8">
        <f>Table3[[#This Row],[NVL]]-Table3[[#This Row],[Rf]]/365</f>
        <v>-1.0045355371900764E-2</v>
      </c>
      <c r="L734" s="8">
        <f>Table3[[#This Row],[VIC]]-Table3[[#This Row],[Rf]]/365</f>
        <v>-8.6750085470085041E-3</v>
      </c>
    </row>
    <row r="735" spans="1:12" x14ac:dyDescent="0.25">
      <c r="A735" s="1">
        <v>43627</v>
      </c>
      <c r="B735" s="8">
        <f>Table3[[#This Row],[Rm]]-Table3[[#This Row],[Rf]]/365</f>
        <v>-9.8989724533614484E-4</v>
      </c>
      <c r="C735" s="8">
        <f>Table3[[#This Row],[SSI]]-Table3[[#This Row],[Rf]]/365</f>
        <v>-1.2791780821917807E-4</v>
      </c>
      <c r="D735" s="8">
        <f>Table3[[#This Row],[HPG]]-Table3[[#This Row],[Rf]]/365</f>
        <v>4.2388944188550366E-3</v>
      </c>
      <c r="E735" s="8">
        <f>Table3[[#This Row],[VHM]]-Table3[[#This Row],[Rf]]/365</f>
        <v>-1.3474300033410437E-3</v>
      </c>
      <c r="F735" s="8">
        <f>Table3[[#This Row],[VNM]]-Table3[[#This Row],[Rf]]/365</f>
        <v>-1.1160226712868411E-2</v>
      </c>
      <c r="G735" s="8">
        <f>Table3[[#This Row],[FPT]]-Table3[[#This Row],[Rf]]/365</f>
        <v>2.089377092002354E-3</v>
      </c>
      <c r="H735" s="8">
        <f>Table3[[#This Row],[TCB]]-Table3[[#This Row],[Rf]]/365</f>
        <v>-1.2791780821917807E-4</v>
      </c>
      <c r="I735" s="8">
        <f>Table3[[#This Row],[BVH]]-Table3[[#This Row],[Rf]]/365</f>
        <v>9.9986644702619362E-3</v>
      </c>
      <c r="J735" s="8">
        <f>Table3[[#This Row],[POW]]-Table3[[#This Row],[Rf]]/365</f>
        <v>-1.5655868118778227E-2</v>
      </c>
      <c r="K735" s="8">
        <f>Table3[[#This Row],[NVL]]-Table3[[#This Row],[Rf]]/365</f>
        <v>-3.422810724199388E-3</v>
      </c>
      <c r="L735" s="8">
        <f>Table3[[#This Row],[VIC]]-Table3[[#This Row],[Rf]]/365</f>
        <v>-5.2299586245457387E-3</v>
      </c>
    </row>
    <row r="736" spans="1:12" x14ac:dyDescent="0.25">
      <c r="A736" s="1">
        <v>43626</v>
      </c>
      <c r="B736" s="8">
        <f>Table3[[#This Row],[Rm]]-Table3[[#This Row],[Rf]]/365</f>
        <v>4.6929734884590653E-3</v>
      </c>
      <c r="C736" s="8">
        <f>Table3[[#This Row],[SSI]]-Table3[[#This Row],[Rf]]/365</f>
        <v>5.859859568533945E-3</v>
      </c>
      <c r="D736" s="8">
        <f>Table3[[#This Row],[HPG]]-Table3[[#This Row],[Rf]]/365</f>
        <v>-2.3068136210343346E-3</v>
      </c>
      <c r="E736" s="8">
        <f>Table3[[#This Row],[VHM]]-Table3[[#This Row],[Rf]]/365</f>
        <v>-2.5612544078926088E-3</v>
      </c>
      <c r="F736" s="8">
        <f>Table3[[#This Row],[VNM]]-Table3[[#This Row],[Rf]]/365</f>
        <v>2.2415038628838114E-3</v>
      </c>
      <c r="G736" s="8">
        <f>Table3[[#This Row],[FPT]]-Table3[[#This Row],[Rf]]/365</f>
        <v>-2.3405537640924208E-3</v>
      </c>
      <c r="H736" s="8">
        <f>Table3[[#This Row],[TCB]]-Table3[[#This Row],[Rf]]/365</f>
        <v>-4.7577940131912728E-3</v>
      </c>
      <c r="I736" s="8">
        <f>Table3[[#This Row],[BVH]]-Table3[[#This Row],[Rf]]/365</f>
        <v>8.8118100736542821E-3</v>
      </c>
      <c r="J736" s="8">
        <f>Table3[[#This Row],[POW]]-Table3[[#This Row],[Rf]]/365</f>
        <v>2.9871004139461767E-3</v>
      </c>
      <c r="K736" s="8">
        <f>Table3[[#This Row],[NVL]]-Table3[[#This Row],[Rf]]/365</f>
        <v>-1.2816438356164385E-4</v>
      </c>
      <c r="L736" s="8">
        <f>Table3[[#This Row],[VIC]]-Table3[[#This Row],[Rf]]/365</f>
        <v>5.0000407446435151E-3</v>
      </c>
    </row>
    <row r="737" spans="1:12" x14ac:dyDescent="0.25">
      <c r="A737" s="1">
        <v>43623</v>
      </c>
      <c r="B737" s="8">
        <f>Table3[[#This Row],[Rm]]-Table3[[#This Row],[Rf]]/365</f>
        <v>1.0492366499646778E-2</v>
      </c>
      <c r="C737" s="8">
        <f>Table3[[#This Row],[SSI]]-Table3[[#This Row],[Rf]]/365</f>
        <v>1.4042396650213661E-2</v>
      </c>
      <c r="D737" s="8">
        <f>Table3[[#This Row],[HPG]]-Table3[[#This Row],[Rf]]/365</f>
        <v>1.0885572023414277E-2</v>
      </c>
      <c r="E737" s="8">
        <f>Table3[[#This Row],[VHM]]-Table3[[#This Row],[Rf]]/365</f>
        <v>2.3533626400996294E-2</v>
      </c>
      <c r="F737" s="8">
        <f>Table3[[#This Row],[VNM]]-Table3[[#This Row],[Rf]]/365</f>
        <v>6.6286999837569295E-4</v>
      </c>
      <c r="G737" s="8">
        <f>Table3[[#This Row],[FPT]]-Table3[[#This Row],[Rf]]/365</f>
        <v>1.5602693243035133E-2</v>
      </c>
      <c r="H737" s="8">
        <f>Table3[[#This Row],[TCB]]-Table3[[#This Row],[Rf]]/365</f>
        <v>1.1581958037919862E-2</v>
      </c>
      <c r="I737" s="8">
        <f>Table3[[#This Row],[BVH]]-Table3[[#This Row],[Rf]]/365</f>
        <v>6.2990913828926244E-3</v>
      </c>
      <c r="J737" s="8">
        <f>Table3[[#This Row],[POW]]-Table3[[#This Row],[Rf]]/365</f>
        <v>1.8919975212002567E-2</v>
      </c>
      <c r="K737" s="8">
        <f>Table3[[#This Row],[NVL]]-Table3[[#This Row],[Rf]]/365</f>
        <v>6.505855335196124E-3</v>
      </c>
      <c r="L737" s="8">
        <f>Table3[[#This Row],[VIC]]-Table3[[#This Row],[Rf]]/365</f>
        <v>9.3632966303024649E-3</v>
      </c>
    </row>
    <row r="738" spans="1:12" x14ac:dyDescent="0.25">
      <c r="A738" s="1">
        <v>43622</v>
      </c>
      <c r="B738" s="8">
        <f>Table3[[#This Row],[Rm]]-Table3[[#This Row],[Rf]]/365</f>
        <v>-3.4915386049227154E-3</v>
      </c>
      <c r="C738" s="8">
        <f>Table3[[#This Row],[SSI]]-Table3[[#This Row],[Rf]]/365</f>
        <v>-6.1643268928640929E-3</v>
      </c>
      <c r="D738" s="8">
        <f>Table3[[#This Row],[HPG]]-Table3[[#This Row],[Rf]]/365</f>
        <v>-4.6346596983999226E-2</v>
      </c>
      <c r="E738" s="8">
        <f>Table3[[#This Row],[VHM]]-Table3[[#This Row],[Rf]]/365</f>
        <v>-3.8501939562867325E-3</v>
      </c>
      <c r="F738" s="8">
        <f>Table3[[#This Row],[VNM]]-Table3[[#This Row],[Rf]]/365</f>
        <v>-7.9712468439431181E-3</v>
      </c>
      <c r="G738" s="8">
        <f>Table3[[#This Row],[FPT]]-Table3[[#This Row],[Rf]]/365</f>
        <v>2.0514092245821239E-2</v>
      </c>
      <c r="H738" s="8">
        <f>Table3[[#This Row],[TCB]]-Table3[[#This Row],[Rf]]/365</f>
        <v>2.2193082513344911E-3</v>
      </c>
      <c r="I738" s="8">
        <f>Table3[[#This Row],[BVH]]-Table3[[#This Row],[Rf]]/365</f>
        <v>-1.281095890410959E-4</v>
      </c>
      <c r="J738" s="8">
        <f>Table3[[#This Row],[POW]]-Table3[[#This Row],[Rf]]/365</f>
        <v>9.4872750263434967E-3</v>
      </c>
      <c r="K738" s="8">
        <f>Table3[[#This Row],[NVL]]-Table3[[#This Row],[Rf]]/365</f>
        <v>-3.433894713008017E-3</v>
      </c>
      <c r="L738" s="8">
        <f>Table3[[#This Row],[VIC]]-Table3[[#This Row],[Rf]]/365</f>
        <v>-1.281095890410959E-4</v>
      </c>
    </row>
    <row r="739" spans="1:12" x14ac:dyDescent="0.25">
      <c r="A739" s="1">
        <v>43621</v>
      </c>
      <c r="B739" s="8">
        <f>Table3[[#This Row],[Rm]]-Table3[[#This Row],[Rf]]/365</f>
        <v>1.3426161451309345E-4</v>
      </c>
      <c r="C739" s="8">
        <f>Table3[[#This Row],[SSI]]-Table3[[#This Row],[Rf]]/365</f>
        <v>1.887553689792331E-3</v>
      </c>
      <c r="D739" s="8">
        <f>Table3[[#This Row],[HPG]]-Table3[[#This Row],[Rf]]/365</f>
        <v>-2.070470702970845E-2</v>
      </c>
      <c r="E739" s="8">
        <f>Table3[[#This Row],[VHM]]-Table3[[#This Row],[Rf]]/365</f>
        <v>-1.2857534246575342E-4</v>
      </c>
      <c r="F739" s="8">
        <f>Table3[[#This Row],[VNM]]-Table3[[#This Row],[Rf]]/365</f>
        <v>3.0184771342320646E-3</v>
      </c>
      <c r="G739" s="8">
        <f>Table3[[#This Row],[FPT]]-Table3[[#This Row],[Rf]]/365</f>
        <v>6.7998311240470522E-3</v>
      </c>
      <c r="H739" s="8">
        <f>Table3[[#This Row],[TCB]]-Table3[[#This Row],[Rf]]/365</f>
        <v>4.5884057896097181E-3</v>
      </c>
      <c r="I739" s="8">
        <f>Table3[[#This Row],[BVH]]-Table3[[#This Row],[Rf]]/365</f>
        <v>-1.2857534246575342E-4</v>
      </c>
      <c r="J739" s="8">
        <f>Table3[[#This Row],[POW]]-Table3[[#This Row],[Rf]]/365</f>
        <v>6.3230375607601207E-3</v>
      </c>
      <c r="K739" s="8">
        <f>Table3[[#This Row],[NVL]]-Table3[[#This Row],[Rf]]/365</f>
        <v>4.854813361853152E-3</v>
      </c>
      <c r="L739" s="8">
        <f>Table3[[#This Row],[VIC]]-Table3[[#This Row],[Rf]]/365</f>
        <v>1.1215229195056032E-2</v>
      </c>
    </row>
    <row r="740" spans="1:12" x14ac:dyDescent="0.25">
      <c r="A740" s="1">
        <v>43620</v>
      </c>
      <c r="B740" s="8">
        <f>Table3[[#This Row],[Rm]]-Table3[[#This Row],[Rf]]/365</f>
        <v>4.8266520491208886E-3</v>
      </c>
      <c r="C740" s="8">
        <f>Table3[[#This Row],[SSI]]-Table3[[#This Row],[Rf]]/365</f>
        <v>1.8915992804758714E-3</v>
      </c>
      <c r="D740" s="8">
        <f>Table3[[#This Row],[HPG]]-Table3[[#This Row],[Rf]]/365</f>
        <v>2.728239260364097E-3</v>
      </c>
      <c r="E740" s="8">
        <f>Table3[[#This Row],[VHM]]-Table3[[#This Row],[Rf]]/365</f>
        <v>-1.2860273972602741E-4</v>
      </c>
      <c r="F740" s="8">
        <f>Table3[[#This Row],[VNM]]-Table3[[#This Row],[Rf]]/365</f>
        <v>4.5588972602738842E-3</v>
      </c>
      <c r="G740" s="8">
        <f>Table3[[#This Row],[FPT]]-Table3[[#This Row],[Rf]]/365</f>
        <v>-4.726303889151383E-3</v>
      </c>
      <c r="H740" s="8">
        <f>Table3[[#This Row],[TCB]]-Table3[[#This Row],[Rf]]/365</f>
        <v>-1.408209111181905E-2</v>
      </c>
      <c r="I740" s="8">
        <f>Table3[[#This Row],[BVH]]-Table3[[#This Row],[Rf]]/365</f>
        <v>6.3397025642839928E-3</v>
      </c>
      <c r="J740" s="8">
        <f>Table3[[#This Row],[POW]]-Table3[[#This Row],[Rf]]/365</f>
        <v>1.9608239365537211E-2</v>
      </c>
      <c r="K740" s="8">
        <f>Table3[[#This Row],[NVL]]-Table3[[#This Row],[Rf]]/365</f>
        <v>3.2047305936072851E-3</v>
      </c>
      <c r="L740" s="8">
        <f>Table3[[#This Row],[VIC]]-Table3[[#This Row],[Rf]]/365</f>
        <v>7.4475970568887257E-4</v>
      </c>
    </row>
    <row r="741" spans="1:12" x14ac:dyDescent="0.25">
      <c r="A741" s="1">
        <v>43619</v>
      </c>
      <c r="B741" s="8">
        <f>Table3[[#This Row],[Rm]]-Table3[[#This Row],[Rf]]/365</f>
        <v>-1.4098770284641711E-2</v>
      </c>
      <c r="C741" s="8">
        <f>Table3[[#This Row],[SSI]]-Table3[[#This Row],[Rf]]/365</f>
        <v>-4.1524188418179302E-3</v>
      </c>
      <c r="D741" s="8">
        <f>Table3[[#This Row],[HPG]]-Table3[[#This Row],[Rf]]/365</f>
        <v>-1.8819862757649179E-2</v>
      </c>
      <c r="E741" s="8">
        <f>Table3[[#This Row],[VHM]]-Table3[[#This Row],[Rf]]/365</f>
        <v>-1.7201444704310041E-2</v>
      </c>
      <c r="F741" s="8">
        <f>Table3[[#This Row],[VNM]]-Table3[[#This Row],[Rf]]/365</f>
        <v>-1.1711285555614476E-2</v>
      </c>
      <c r="G741" s="8">
        <f>Table3[[#This Row],[FPT]]-Table3[[#This Row],[Rf]]/365</f>
        <v>-1.3733716149473572E-2</v>
      </c>
      <c r="H741" s="8">
        <f>Table3[[#This Row],[TCB]]-Table3[[#This Row],[Rf]]/365</f>
        <v>-4.8800840344284155E-2</v>
      </c>
      <c r="I741" s="8">
        <f>Table3[[#This Row],[BVH]]-Table3[[#This Row],[Rf]]/365</f>
        <v>6.3821426940639915E-3</v>
      </c>
      <c r="J741" s="8">
        <f>Table3[[#This Row],[POW]]-Table3[[#This Row],[Rf]]/365</f>
        <v>-3.4069624971929378E-3</v>
      </c>
      <c r="K741" s="8">
        <f>Table3[[#This Row],[NVL]]-Table3[[#This Row],[Rf]]/365</f>
        <v>-3.4505331088153434E-3</v>
      </c>
      <c r="L741" s="8">
        <f>Table3[[#This Row],[VIC]]-Table3[[#This Row],[Rf]]/365</f>
        <v>-1.000874321642932E-3</v>
      </c>
    </row>
    <row r="742" spans="1:12" x14ac:dyDescent="0.25">
      <c r="A742" s="1">
        <v>43616</v>
      </c>
      <c r="B742" s="8">
        <f>Table3[[#This Row],[Rm]]-Table3[[#This Row],[Rf]]/365</f>
        <v>-9.8880121325313937E-3</v>
      </c>
      <c r="C742" s="8">
        <f>Table3[[#This Row],[SSI]]-Table3[[#This Row],[Rf]]/365</f>
        <v>-1.0088953883097706E-2</v>
      </c>
      <c r="D742" s="8">
        <f>Table3[[#This Row],[HPG]]-Table3[[#This Row],[Rf]]/365</f>
        <v>2.9962054794519244E-3</v>
      </c>
      <c r="E742" s="8">
        <f>Table3[[#This Row],[VHM]]-Table3[[#This Row],[Rf]]/365</f>
        <v>-7.3927170387077107E-3</v>
      </c>
      <c r="F742" s="8">
        <f>Table3[[#This Row],[VNM]]-Table3[[#This Row],[Rf]]/365</f>
        <v>-1.5337919995832734E-2</v>
      </c>
      <c r="G742" s="8">
        <f>Table3[[#This Row],[FPT]]-Table3[[#This Row],[Rf]]/365</f>
        <v>-1.0229804621557675E-2</v>
      </c>
      <c r="H742" s="8">
        <f>Table3[[#This Row],[TCB]]-Table3[[#This Row],[Rf]]/365</f>
        <v>-1.5379339182857313E-2</v>
      </c>
      <c r="I742" s="8">
        <f>Table3[[#This Row],[BVH]]-Table3[[#This Row],[Rf]]/365</f>
        <v>-9.1610525850637746E-3</v>
      </c>
      <c r="J742" s="8">
        <f>Table3[[#This Row],[POW]]-Table3[[#This Row],[Rf]]/365</f>
        <v>-2.8791214902713608E-2</v>
      </c>
      <c r="K742" s="8">
        <f>Table3[[#This Row],[NVL]]-Table3[[#This Row],[Rf]]/365</f>
        <v>1.535098990267352E-3</v>
      </c>
      <c r="L742" s="8">
        <f>Table3[[#This Row],[VIC]]-Table3[[#This Row],[Rf]]/365</f>
        <v>-3.6070553901130882E-3</v>
      </c>
    </row>
    <row r="743" spans="1:12" x14ac:dyDescent="0.25">
      <c r="A743" s="1">
        <v>43615</v>
      </c>
      <c r="B743" s="8">
        <f>Table3[[#This Row],[Rm]]-Table3[[#This Row],[Rf]]/365</f>
        <v>-2.3934324384305415E-3</v>
      </c>
      <c r="C743" s="8">
        <f>Table3[[#This Row],[SSI]]-Table3[[#This Row],[Rf]]/365</f>
        <v>1.8670216826619532E-3</v>
      </c>
      <c r="D743" s="8">
        <f>Table3[[#This Row],[HPG]]-Table3[[#This Row],[Rf]]/365</f>
        <v>-1.5513601685985208E-2</v>
      </c>
      <c r="E743" s="8">
        <f>Table3[[#This Row],[VHM]]-Table3[[#This Row],[Rf]]/365</f>
        <v>-1.2090708789408112E-2</v>
      </c>
      <c r="F743" s="8">
        <f>Table3[[#This Row],[VNM]]-Table3[[#This Row],[Rf]]/365</f>
        <v>-1.0663222569240585E-2</v>
      </c>
      <c r="G743" s="8">
        <f>Table3[[#This Row],[FPT]]-Table3[[#This Row],[Rf]]/365</f>
        <v>1.007509533128282E-2</v>
      </c>
      <c r="H743" s="8">
        <f>Table3[[#This Row],[TCB]]-Table3[[#This Row],[Rf]]/365</f>
        <v>8.6622224898389288E-3</v>
      </c>
      <c r="I743" s="8">
        <f>Table3[[#This Row],[BVH]]-Table3[[#This Row],[Rf]]/365</f>
        <v>5.059081143506775E-3</v>
      </c>
      <c r="J743" s="8">
        <f>Table3[[#This Row],[POW]]-Table3[[#This Row],[Rf]]/365</f>
        <v>-1.2898630136986303E-4</v>
      </c>
      <c r="K743" s="8">
        <f>Table3[[#This Row],[NVL]]-Table3[[#This Row],[Rf]]/365</f>
        <v>1.6791487471895905E-2</v>
      </c>
      <c r="L743" s="8">
        <f>Table3[[#This Row],[VIC]]-Table3[[#This Row],[Rf]]/365</f>
        <v>-1.865097412481079E-3</v>
      </c>
    </row>
    <row r="744" spans="1:12" x14ac:dyDescent="0.25">
      <c r="A744" s="1">
        <v>43614</v>
      </c>
      <c r="B744" s="8">
        <f>Table3[[#This Row],[Rm]]-Table3[[#This Row],[Rf]]/365</f>
        <v>-6.0240171373812863E-4</v>
      </c>
      <c r="C744" s="8">
        <f>Table3[[#This Row],[SSI]]-Table3[[#This Row],[Rf]]/365</f>
        <v>-6.0815316373122414E-3</v>
      </c>
      <c r="D744" s="8">
        <f>Table3[[#This Row],[HPG]]-Table3[[#This Row],[Rf]]/365</f>
        <v>1.391141093753317E-2</v>
      </c>
      <c r="E744" s="8">
        <f>Table3[[#This Row],[VHM]]-Table3[[#This Row],[Rf]]/365</f>
        <v>1.0684541054876869E-3</v>
      </c>
      <c r="F744" s="8">
        <f>Table3[[#This Row],[VNM]]-Table3[[#This Row],[Rf]]/365</f>
        <v>6.6890311332504044E-3</v>
      </c>
      <c r="G744" s="8">
        <f>Table3[[#This Row],[FPT]]-Table3[[#This Row],[Rf]]/365</f>
        <v>-1.685155871168743E-2</v>
      </c>
      <c r="H744" s="8">
        <f>Table3[[#This Row],[TCB]]-Table3[[#This Row],[Rf]]/365</f>
        <v>-1.5280665836446659E-2</v>
      </c>
      <c r="I744" s="8">
        <f>Table3[[#This Row],[BVH]]-Table3[[#This Row],[Rf]]/365</f>
        <v>1.0355777231188974E-2</v>
      </c>
      <c r="J744" s="8">
        <f>Table3[[#This Row],[POW]]-Table3[[#This Row],[Rf]]/365</f>
        <v>-1.8879150684931463E-2</v>
      </c>
      <c r="K744" s="8">
        <f>Table3[[#This Row],[NVL]]-Table3[[#This Row],[Rf]]/365</f>
        <v>1.0127259571478685E-2</v>
      </c>
      <c r="L744" s="8">
        <f>Table3[[#This Row],[VIC]]-Table3[[#This Row],[Rf]]/365</f>
        <v>1.0397165104542239E-2</v>
      </c>
    </row>
    <row r="745" spans="1:12" x14ac:dyDescent="0.25">
      <c r="A745" s="1">
        <v>43613</v>
      </c>
      <c r="B745" s="8">
        <f>Table3[[#This Row],[Rm]]-Table3[[#This Row],[Rf]]/365</f>
        <v>-3.3494203173074269E-3</v>
      </c>
      <c r="C745" s="8">
        <f>Table3[[#This Row],[SSI]]-Table3[[#This Row],[Rf]]/365</f>
        <v>-6.0465296263273668E-3</v>
      </c>
      <c r="D745" s="8">
        <f>Table3[[#This Row],[HPG]]-Table3[[#This Row],[Rf]]/365</f>
        <v>-4.7877549561812062E-3</v>
      </c>
      <c r="E745" s="8">
        <f>Table3[[#This Row],[VHM]]-Table3[[#This Row],[Rf]]/365</f>
        <v>-1.0792876972018495E-2</v>
      </c>
      <c r="F745" s="8">
        <f>Table3[[#This Row],[VNM]]-Table3[[#This Row],[Rf]]/365</f>
        <v>-1.5054742997342259E-2</v>
      </c>
      <c r="G745" s="8">
        <f>Table3[[#This Row],[FPT]]-Table3[[#This Row],[Rf]]/365</f>
        <v>-8.9691488685385776E-3</v>
      </c>
      <c r="H745" s="8">
        <f>Table3[[#This Row],[TCB]]-Table3[[#This Row],[Rf]]/365</f>
        <v>-2.2891970768365928E-3</v>
      </c>
      <c r="I745" s="8">
        <f>Table3[[#This Row],[BVH]]-Table3[[#This Row],[Rf]]/365</f>
        <v>-1.2936986301369865E-4</v>
      </c>
      <c r="J745" s="8">
        <f>Table3[[#This Row],[POW]]-Table3[[#This Row],[Rf]]/365</f>
        <v>1.2528857985087457E-2</v>
      </c>
      <c r="K745" s="8">
        <f>Table3[[#This Row],[NVL]]-Table3[[#This Row],[Rf]]/365</f>
        <v>3.3011618694046923E-3</v>
      </c>
      <c r="L745" s="8">
        <f>Table3[[#This Row],[VIC]]-Table3[[#This Row],[Rf]]/365</f>
        <v>-8.8250220369266996E-3</v>
      </c>
    </row>
    <row r="746" spans="1:12" x14ac:dyDescent="0.25">
      <c r="A746" s="1">
        <v>43612</v>
      </c>
      <c r="B746" s="8">
        <f>Table3[[#This Row],[Rm]]-Table3[[#This Row],[Rf]]/365</f>
        <v>5.1383714637268105E-3</v>
      </c>
      <c r="C746" s="8">
        <f>Table3[[#This Row],[SSI]]-Table3[[#This Row],[Rf]]/365</f>
        <v>-7.9572954990216049E-3</v>
      </c>
      <c r="D746" s="8">
        <f>Table3[[#This Row],[HPG]]-Table3[[#This Row],[Rf]]/365</f>
        <v>1.4257031040286899E-3</v>
      </c>
      <c r="E746" s="8">
        <f>Table3[[#This Row],[VHM]]-Table3[[#This Row],[Rf]]/365</f>
        <v>-1.3129388019778221E-3</v>
      </c>
      <c r="F746" s="8">
        <f>Table3[[#This Row],[VNM]]-Table3[[#This Row],[Rf]]/365</f>
        <v>2.6690416522332661E-2</v>
      </c>
      <c r="G746" s="8">
        <f>Table3[[#This Row],[FPT]]-Table3[[#This Row],[Rf]]/365</f>
        <v>-7.8049454458061262E-3</v>
      </c>
      <c r="H746" s="8">
        <f>Table3[[#This Row],[TCB]]-Table3[[#This Row],[Rf]]/365</f>
        <v>-2.2846792631081719E-3</v>
      </c>
      <c r="I746" s="8">
        <f>Table3[[#This Row],[BVH]]-Table3[[#This Row],[Rf]]/365</f>
        <v>-1.1787537937397889E-2</v>
      </c>
      <c r="J746" s="8">
        <f>Table3[[#This Row],[POW]]-Table3[[#This Row],[Rf]]/365</f>
        <v>6.2399199022773544E-3</v>
      </c>
      <c r="K746" s="8">
        <f>Table3[[#This Row],[NVL]]-Table3[[#This Row],[Rf]]/365</f>
        <v>1.5887062091041644E-3</v>
      </c>
      <c r="L746" s="8">
        <f>Table3[[#This Row],[VIC]]-Table3[[#This Row],[Rf]]/365</f>
        <v>-1.2950684931506851E-4</v>
      </c>
    </row>
    <row r="747" spans="1:12" x14ac:dyDescent="0.25">
      <c r="A747" s="1">
        <v>43609</v>
      </c>
      <c r="B747" s="8">
        <f>Table3[[#This Row],[Rm]]-Table3[[#This Row],[Rf]]/365</f>
        <v>-1.3032656147809386E-2</v>
      </c>
      <c r="C747" s="8">
        <f>Table3[[#This Row],[SSI]]-Table3[[#This Row],[Rf]]/365</f>
        <v>-1.9323419609286463E-2</v>
      </c>
      <c r="D747" s="8">
        <f>Table3[[#This Row],[HPG]]-Table3[[#This Row],[Rf]]/365</f>
        <v>-1.8450172330858591E-2</v>
      </c>
      <c r="E747" s="8">
        <f>Table3[[#This Row],[VHM]]-Table3[[#This Row],[Rf]]/365</f>
        <v>-2.3250948927072558E-2</v>
      </c>
      <c r="F747" s="8">
        <f>Table3[[#This Row],[VNM]]-Table3[[#This Row],[Rf]]/365</f>
        <v>-1.2241597979944788E-2</v>
      </c>
      <c r="G747" s="8">
        <f>Table3[[#This Row],[FPT]]-Table3[[#This Row],[Rf]]/365</f>
        <v>-2.317745451275474E-3</v>
      </c>
      <c r="H747" s="8">
        <f>Table3[[#This Row],[TCB]]-Table3[[#This Row],[Rf]]/365</f>
        <v>-1.9157045787598831E-2</v>
      </c>
      <c r="I747" s="8">
        <f>Table3[[#This Row],[BVH]]-Table3[[#This Row],[Rf]]/365</f>
        <v>-1.7941266478441201E-2</v>
      </c>
      <c r="J747" s="8">
        <f>Table3[[#This Row],[POW]]-Table3[[#This Row],[Rf]]/365</f>
        <v>1.2773664162616008E-2</v>
      </c>
      <c r="K747" s="8">
        <f>Table3[[#This Row],[NVL]]-Table3[[#This Row],[Rf]]/365</f>
        <v>-1.2956164383561643E-4</v>
      </c>
      <c r="L747" s="8">
        <f>Table3[[#This Row],[VIC]]-Table3[[#This Row],[Rf]]/365</f>
        <v>-1.7223578737852765E-2</v>
      </c>
    </row>
    <row r="748" spans="1:12" x14ac:dyDescent="0.25">
      <c r="A748" s="1">
        <v>43608</v>
      </c>
      <c r="B748" s="8">
        <f>Table3[[#This Row],[Rm]]-Table3[[#This Row],[Rf]]/365</f>
        <v>-1.2173675732712733E-3</v>
      </c>
      <c r="C748" s="8">
        <f>Table3[[#This Row],[SSI]]-Table3[[#This Row],[Rf]]/365</f>
        <v>-1.2972602739726028E-4</v>
      </c>
      <c r="D748" s="8">
        <f>Table3[[#This Row],[HPG]]-Table3[[#This Row],[Rf]]/365</f>
        <v>-7.705483603154875E-3</v>
      </c>
      <c r="E748" s="8">
        <f>Table3[[#This Row],[VHM]]-Table3[[#This Row],[Rf]]/365</f>
        <v>-1.2972602739726028E-4</v>
      </c>
      <c r="F748" s="8">
        <f>Table3[[#This Row],[VNM]]-Table3[[#This Row],[Rf]]/365</f>
        <v>-1.2972602739726028E-4</v>
      </c>
      <c r="G748" s="8">
        <f>Table3[[#This Row],[FPT]]-Table3[[#This Row],[Rf]]/365</f>
        <v>9.8150253538180701E-3</v>
      </c>
      <c r="H748" s="8">
        <f>Table3[[#This Row],[TCB]]-Table3[[#This Row],[Rf]]/365</f>
        <v>-2.2394306687474712E-3</v>
      </c>
      <c r="I748" s="8">
        <f>Table3[[#This Row],[BVH]]-Table3[[#This Row],[Rf]]/365</f>
        <v>3.7016915971238512E-3</v>
      </c>
      <c r="J748" s="8">
        <f>Table3[[#This Row],[POW]]-Table3[[#This Row],[Rf]]/365</f>
        <v>3.1065199272952062E-3</v>
      </c>
      <c r="K748" s="8">
        <f>Table3[[#This Row],[NVL]]-Table3[[#This Row],[Rf]]/365</f>
        <v>8.535785237767558E-3</v>
      </c>
      <c r="L748" s="8">
        <f>Table3[[#This Row],[VIC]]-Table3[[#This Row],[Rf]]/365</f>
        <v>-4.3850451763334086E-3</v>
      </c>
    </row>
    <row r="749" spans="1:12" x14ac:dyDescent="0.25">
      <c r="A749" s="1">
        <v>43607</v>
      </c>
      <c r="B749" s="8">
        <f>Table3[[#This Row],[Rm]]-Table3[[#This Row],[Rf]]/365</f>
        <v>-2.674698667220738E-3</v>
      </c>
      <c r="C749" s="8">
        <f>Table3[[#This Row],[SSI]]-Table3[[#This Row],[Rf]]/365</f>
        <v>-1.2980821917808221E-4</v>
      </c>
      <c r="D749" s="8">
        <f>Table3[[#This Row],[HPG]]-Table3[[#This Row],[Rf]]/365</f>
        <v>2.9097054586338178E-3</v>
      </c>
      <c r="E749" s="8">
        <f>Table3[[#This Row],[VHM]]-Table3[[#This Row],[Rf]]/365</f>
        <v>-2.4366132941494203E-3</v>
      </c>
      <c r="F749" s="8">
        <f>Table3[[#This Row],[VNM]]-Table3[[#This Row],[Rf]]/365</f>
        <v>-1.061669960494587E-2</v>
      </c>
      <c r="G749" s="8">
        <f>Table3[[#This Row],[FPT]]-Table3[[#This Row],[Rf]]/365</f>
        <v>-1.4291028262751217E-2</v>
      </c>
      <c r="H749" s="8">
        <f>Table3[[#This Row],[TCB]]-Table3[[#This Row],[Rf]]/365</f>
        <v>-1.4682822772192636E-2</v>
      </c>
      <c r="I749" s="8">
        <f>Table3[[#This Row],[BVH]]-Table3[[#This Row],[Rf]]/365</f>
        <v>-1.149344458281437E-2</v>
      </c>
      <c r="J749" s="8">
        <f>Table3[[#This Row],[POW]]-Table3[[#This Row],[Rf]]/365</f>
        <v>3.1169450275751981E-3</v>
      </c>
      <c r="K749" s="8">
        <f>Table3[[#This Row],[NVL]]-Table3[[#This Row],[Rf]]/365</f>
        <v>-2.2163706524263017E-2</v>
      </c>
      <c r="L749" s="8">
        <f>Table3[[#This Row],[VIC]]-Table3[[#This Row],[Rf]]/365</f>
        <v>-1.2980821917808221E-4</v>
      </c>
    </row>
    <row r="750" spans="1:12" x14ac:dyDescent="0.25">
      <c r="A750" s="1">
        <v>43606</v>
      </c>
      <c r="B750" s="8">
        <f>Table3[[#This Row],[Rm]]-Table3[[#This Row],[Rf]]/365</f>
        <v>-9.80732570927596E-4</v>
      </c>
      <c r="C750" s="8">
        <f>Table3[[#This Row],[SSI]]-Table3[[#This Row],[Rf]]/365</f>
        <v>-2.0454896341786308E-3</v>
      </c>
      <c r="D750" s="8">
        <f>Table3[[#This Row],[HPG]]-Table3[[#This Row],[Rf]]/365</f>
        <v>2.9189996658869435E-3</v>
      </c>
      <c r="E750" s="8">
        <f>Table3[[#This Row],[VHM]]-Table3[[#This Row],[Rf]]/365</f>
        <v>-1.2818545546367328E-3</v>
      </c>
      <c r="F750" s="8">
        <f>Table3[[#This Row],[VNM]]-Table3[[#This Row],[Rf]]/365</f>
        <v>-2.9220689912826871E-2</v>
      </c>
      <c r="G750" s="8">
        <f>Table3[[#This Row],[FPT]]-Table3[[#This Row],[Rf]]/365</f>
        <v>1.4234860062060248E-2</v>
      </c>
      <c r="H750" s="8">
        <f>Table3[[#This Row],[TCB]]-Table3[[#This Row],[Rf]]/365</f>
        <v>8.2559634128830314E-3</v>
      </c>
      <c r="I750" s="8">
        <f>Table3[[#This Row],[BVH]]-Table3[[#This Row],[Rf]]/365</f>
        <v>7.503806964341617E-3</v>
      </c>
      <c r="J750" s="8">
        <f>Table3[[#This Row],[POW]]-Table3[[#This Row],[Rf]]/365</f>
        <v>-6.5813937251435594E-3</v>
      </c>
      <c r="K750" s="8">
        <f>Table3[[#This Row],[NVL]]-Table3[[#This Row],[Rf]]/365</f>
        <v>-6.8637875559242811E-3</v>
      </c>
      <c r="L750" s="8">
        <f>Table3[[#This Row],[VIC]]-Table3[[#This Row],[Rf]]/365</f>
        <v>-1.2978082191780822E-4</v>
      </c>
    </row>
    <row r="751" spans="1:12" x14ac:dyDescent="0.25">
      <c r="A751" s="1">
        <v>43605</v>
      </c>
      <c r="B751" s="8">
        <f>Table3[[#This Row],[Rm]]-Table3[[#This Row],[Rf]]/365</f>
        <v>1.0776576177446954E-2</v>
      </c>
      <c r="C751" s="8">
        <f>Table3[[#This Row],[SSI]]-Table3[[#This Row],[Rf]]/365</f>
        <v>1.5434257129150914E-2</v>
      </c>
      <c r="D751" s="8">
        <f>Table3[[#This Row],[HPG]]-Table3[[#This Row],[Rf]]/365</f>
        <v>1.6924318360411916E-2</v>
      </c>
      <c r="E751" s="8">
        <f>Table3[[#This Row],[VHM]]-Table3[[#This Row],[Rf]]/365</f>
        <v>1.023457332006161E-3</v>
      </c>
      <c r="F751" s="8">
        <f>Table3[[#This Row],[VNM]]-Table3[[#This Row],[Rf]]/365</f>
        <v>1.3881854204550384E-2</v>
      </c>
      <c r="G751" s="8">
        <f>Table3[[#This Row],[FPT]]-Table3[[#This Row],[Rf]]/365</f>
        <v>1.7867805075735547E-2</v>
      </c>
      <c r="H751" s="8">
        <f>Table3[[#This Row],[TCB]]-Table3[[#This Row],[Rf]]/365</f>
        <v>1.0463275133503598E-2</v>
      </c>
      <c r="I751" s="8">
        <f>Table3[[#This Row],[BVH]]-Table3[[#This Row],[Rf]]/365</f>
        <v>2.421075202683645E-3</v>
      </c>
      <c r="J751" s="8">
        <f>Table3[[#This Row],[POW]]-Table3[[#This Row],[Rf]]/365</f>
        <v>3.1063007492130148E-3</v>
      </c>
      <c r="K751" s="8">
        <f>Table3[[#This Row],[NVL]]-Table3[[#This Row],[Rf]]/365</f>
        <v>1.5254670179135836E-2</v>
      </c>
      <c r="L751" s="8">
        <f>Table3[[#This Row],[VIC]]-Table3[[#This Row],[Rf]]/365</f>
        <v>5.0026467534598426E-3</v>
      </c>
    </row>
    <row r="752" spans="1:12" x14ac:dyDescent="0.25">
      <c r="A752" s="1">
        <v>43602</v>
      </c>
      <c r="B752" s="8">
        <f>Table3[[#This Row],[Rm]]-Table3[[#This Row],[Rf]]/365</f>
        <v>6.797381980605694E-4</v>
      </c>
      <c r="C752" s="8">
        <f>Table3[[#This Row],[SSI]]-Table3[[#This Row],[Rf]]/365</f>
        <v>5.740896281800449E-3</v>
      </c>
      <c r="D752" s="8">
        <f>Table3[[#This Row],[HPG]]-Table3[[#This Row],[Rf]]/365</f>
        <v>-1.6779328215788217E-3</v>
      </c>
      <c r="E752" s="8">
        <f>Table3[[#This Row],[VHM]]-Table3[[#This Row],[Rf]]/365</f>
        <v>-3.5782210675483978E-3</v>
      </c>
      <c r="F752" s="8">
        <f>Table3[[#This Row],[VNM]]-Table3[[#This Row],[Rf]]/365</f>
        <v>-5.9950478447760042E-3</v>
      </c>
      <c r="G752" s="8">
        <f>Table3[[#This Row],[FPT]]-Table3[[#This Row],[Rf]]/365</f>
        <v>3.0313953448407906E-3</v>
      </c>
      <c r="H752" s="8">
        <f>Table3[[#This Row],[TCB]]-Table3[[#This Row],[Rf]]/365</f>
        <v>-6.4457346791636626E-3</v>
      </c>
      <c r="I752" s="8">
        <f>Table3[[#This Row],[BVH]]-Table3[[#This Row],[Rf]]/365</f>
        <v>4.9982599227257271E-3</v>
      </c>
      <c r="J752" s="8">
        <f>Table3[[#This Row],[POW]]-Table3[[#This Row],[Rf]]/365</f>
        <v>1.6317423215573352E-2</v>
      </c>
      <c r="K752" s="8">
        <f>Table3[[#This Row],[NVL]]-Table3[[#This Row],[Rf]]/365</f>
        <v>-1.2994520547945205E-4</v>
      </c>
      <c r="L752" s="8">
        <f>Table3[[#This Row],[VIC]]-Table3[[#This Row],[Rf]]/365</f>
        <v>-1.2994520547945205E-4</v>
      </c>
    </row>
    <row r="753" spans="1:12" x14ac:dyDescent="0.25">
      <c r="A753" s="1">
        <v>43601</v>
      </c>
      <c r="B753" s="8" t="e">
        <f>Table3[[#This Row],[Rm]]-Table3[[#This Row],[Rf]]/365</f>
        <v>#VALUE!</v>
      </c>
      <c r="C753" s="8" t="e">
        <f>Table3[[#This Row],[SSI]]-Table3[[#This Row],[Rf]]/365</f>
        <v>#VALUE!</v>
      </c>
      <c r="D753" s="8" t="e">
        <f>Table3[[#This Row],[HPG]]-Table3[[#This Row],[Rf]]/365</f>
        <v>#VALUE!</v>
      </c>
      <c r="E753" s="8" t="e">
        <f>Table3[[#This Row],[VHM]]-Table3[[#This Row],[Rf]]/365</f>
        <v>#VALUE!</v>
      </c>
      <c r="F753" s="8" t="e">
        <f>Table3[[#This Row],[VNM]]-Table3[[#This Row],[Rf]]/365</f>
        <v>#VALUE!</v>
      </c>
      <c r="G753" s="8" t="e">
        <f>Table3[[#This Row],[FPT]]-Table3[[#This Row],[Rf]]/365</f>
        <v>#VALUE!</v>
      </c>
      <c r="H753" s="8" t="e">
        <f>Table3[[#This Row],[TCB]]-Table3[[#This Row],[Rf]]/365</f>
        <v>#VALUE!</v>
      </c>
      <c r="I753" s="8" t="e">
        <f>Table3[[#This Row],[BVH]]-Table3[[#This Row],[Rf]]/365</f>
        <v>#VALUE!</v>
      </c>
      <c r="J753" s="8" t="e">
        <f>Table3[[#This Row],[POW]]-Table3[[#This Row],[Rf]]/365</f>
        <v>#VALUE!</v>
      </c>
      <c r="K753" s="8" t="e">
        <f>Table3[[#This Row],[NVL]]-Table3[[#This Row],[Rf]]/365</f>
        <v>#VALUE!</v>
      </c>
      <c r="L753" s="8" t="e">
        <f>Table3[[#This Row],[VIC]]-Table3[[#This Row],[Rf]]/365</f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E6D-A0FC-434F-93A7-1E50DC99337D}">
  <dimension ref="A3:E754"/>
  <sheetViews>
    <sheetView topLeftCell="A7" workbookViewId="0">
      <selection activeCell="G15" sqref="G15"/>
    </sheetView>
  </sheetViews>
  <sheetFormatPr defaultRowHeight="15" x14ac:dyDescent="0.25"/>
  <cols>
    <col min="1" max="1" width="9.7109375" bestFit="1" customWidth="1"/>
    <col min="4" max="4" width="13.28515625" customWidth="1"/>
    <col min="5" max="5" width="16.5703125" customWidth="1"/>
    <col min="6" max="6" width="14" bestFit="1" customWidth="1"/>
    <col min="7" max="7" width="19.42578125" customWidth="1"/>
    <col min="8" max="8" width="12.7109375" bestFit="1" customWidth="1"/>
    <col min="9" max="11" width="12" bestFit="1" customWidth="1"/>
    <col min="12" max="12" width="12.7109375" bestFit="1" customWidth="1"/>
    <col min="13" max="13" width="12" bestFit="1" customWidth="1"/>
    <col min="14" max="14" width="12.7109375" bestFit="1" customWidth="1"/>
    <col min="15" max="15" width="11.7109375" bestFit="1" customWidth="1"/>
    <col min="16" max="18" width="12.7109375" bestFit="1" customWidth="1"/>
    <col min="19" max="19" width="11" bestFit="1" customWidth="1"/>
    <col min="20" max="26" width="12" bestFit="1" customWidth="1"/>
    <col min="27" max="27" width="12.7109375" bestFit="1" customWidth="1"/>
    <col min="28" max="28" width="12" bestFit="1" customWidth="1"/>
    <col min="29" max="29" width="12.7109375" bestFit="1" customWidth="1"/>
    <col min="30" max="30" width="12" bestFit="1" customWidth="1"/>
    <col min="31" max="32" width="12.7109375" bestFit="1" customWidth="1"/>
    <col min="33" max="33" width="12" bestFit="1" customWidth="1"/>
    <col min="34" max="34" width="12.7109375" bestFit="1" customWidth="1"/>
    <col min="35" max="35" width="11.7109375" bestFit="1" customWidth="1"/>
    <col min="36" max="36" width="12.7109375" bestFit="1" customWidth="1"/>
    <col min="37" max="38" width="12" bestFit="1" customWidth="1"/>
    <col min="39" max="39" width="12.7109375" bestFit="1" customWidth="1"/>
    <col min="40" max="41" width="12" bestFit="1" customWidth="1"/>
    <col min="42" max="42" width="11.7109375" bestFit="1" customWidth="1"/>
    <col min="43" max="44" width="12" bestFit="1" customWidth="1"/>
    <col min="45" max="47" width="12.7109375" bestFit="1" customWidth="1"/>
    <col min="48" max="48" width="11" bestFit="1" customWidth="1"/>
    <col min="49" max="49" width="12" bestFit="1" customWidth="1"/>
    <col min="50" max="50" width="12.7109375" bestFit="1" customWidth="1"/>
    <col min="51" max="51" width="12" bestFit="1" customWidth="1"/>
    <col min="52" max="52" width="11" bestFit="1" customWidth="1"/>
    <col min="53" max="53" width="12.7109375" bestFit="1" customWidth="1"/>
    <col min="54" max="54" width="12" bestFit="1" customWidth="1"/>
    <col min="55" max="55" width="12.7109375" bestFit="1" customWidth="1"/>
    <col min="56" max="57" width="12" bestFit="1" customWidth="1"/>
    <col min="58" max="59" width="12.7109375" bestFit="1" customWidth="1"/>
    <col min="60" max="60" width="12" bestFit="1" customWidth="1"/>
    <col min="61" max="61" width="11.7109375" bestFit="1" customWidth="1"/>
    <col min="62" max="66" width="12.7109375" bestFit="1" customWidth="1"/>
    <col min="67" max="67" width="11" bestFit="1" customWidth="1"/>
    <col min="68" max="69" width="12.7109375" bestFit="1" customWidth="1"/>
    <col min="70" max="72" width="12" bestFit="1" customWidth="1"/>
    <col min="73" max="74" width="12.7109375" bestFit="1" customWidth="1"/>
    <col min="75" max="75" width="11.7109375" bestFit="1" customWidth="1"/>
    <col min="76" max="76" width="12" bestFit="1" customWidth="1"/>
    <col min="77" max="77" width="11.7109375" bestFit="1" customWidth="1"/>
    <col min="78" max="78" width="12" bestFit="1" customWidth="1"/>
    <col min="79" max="81" width="12.7109375" bestFit="1" customWidth="1"/>
    <col min="82" max="83" width="12" bestFit="1" customWidth="1"/>
    <col min="84" max="84" width="12.7109375" bestFit="1" customWidth="1"/>
    <col min="85" max="88" width="12" bestFit="1" customWidth="1"/>
    <col min="89" max="89" width="11" bestFit="1" customWidth="1"/>
    <col min="90" max="91" width="12.7109375" bestFit="1" customWidth="1"/>
    <col min="92" max="94" width="12" bestFit="1" customWidth="1"/>
    <col min="95" max="95" width="12.7109375" bestFit="1" customWidth="1"/>
    <col min="96" max="96" width="12" bestFit="1" customWidth="1"/>
    <col min="97" max="97" width="12.7109375" bestFit="1" customWidth="1"/>
    <col min="98" max="100" width="12" bestFit="1" customWidth="1"/>
    <col min="101" max="102" width="12.7109375" bestFit="1" customWidth="1"/>
    <col min="103" max="107" width="12" bestFit="1" customWidth="1"/>
    <col min="108" max="109" width="12.7109375" bestFit="1" customWidth="1"/>
    <col min="110" max="110" width="11.7109375" bestFit="1" customWidth="1"/>
    <col min="111" max="114" width="12" bestFit="1" customWidth="1"/>
    <col min="115" max="115" width="11" bestFit="1" customWidth="1"/>
    <col min="116" max="117" width="12.7109375" bestFit="1" customWidth="1"/>
    <col min="118" max="119" width="12" bestFit="1" customWidth="1"/>
    <col min="120" max="120" width="11.7109375" bestFit="1" customWidth="1"/>
    <col min="121" max="122" width="12.7109375" bestFit="1" customWidth="1"/>
    <col min="123" max="123" width="12" bestFit="1" customWidth="1"/>
    <col min="124" max="124" width="12.7109375" bestFit="1" customWidth="1"/>
    <col min="125" max="125" width="11.7109375" bestFit="1" customWidth="1"/>
    <col min="126" max="126" width="12" bestFit="1" customWidth="1"/>
    <col min="127" max="127" width="11" bestFit="1" customWidth="1"/>
    <col min="128" max="129" width="12" bestFit="1" customWidth="1"/>
    <col min="130" max="132" width="12.7109375" bestFit="1" customWidth="1"/>
    <col min="133" max="134" width="12" bestFit="1" customWidth="1"/>
    <col min="135" max="140" width="12.7109375" bestFit="1" customWidth="1"/>
    <col min="141" max="143" width="12" bestFit="1" customWidth="1"/>
    <col min="144" max="144" width="12.7109375" bestFit="1" customWidth="1"/>
    <col min="145" max="146" width="12" bestFit="1" customWidth="1"/>
    <col min="147" max="147" width="11" bestFit="1" customWidth="1"/>
    <col min="148" max="151" width="12" bestFit="1" customWidth="1"/>
    <col min="152" max="152" width="12.7109375" bestFit="1" customWidth="1"/>
    <col min="153" max="153" width="12" bestFit="1" customWidth="1"/>
    <col min="154" max="154" width="10" bestFit="1" customWidth="1"/>
    <col min="155" max="157" width="12" bestFit="1" customWidth="1"/>
    <col min="158" max="158" width="11" bestFit="1" customWidth="1"/>
    <col min="159" max="159" width="12.7109375" bestFit="1" customWidth="1"/>
    <col min="160" max="163" width="12" bestFit="1" customWidth="1"/>
    <col min="164" max="165" width="12.7109375" bestFit="1" customWidth="1"/>
    <col min="166" max="168" width="12" bestFit="1" customWidth="1"/>
    <col min="169" max="169" width="11" bestFit="1" customWidth="1"/>
    <col min="170" max="171" width="12" bestFit="1" customWidth="1"/>
    <col min="172" max="172" width="12.7109375" bestFit="1" customWidth="1"/>
    <col min="173" max="173" width="11" bestFit="1" customWidth="1"/>
    <col min="174" max="174" width="12.7109375" bestFit="1" customWidth="1"/>
    <col min="175" max="176" width="12" bestFit="1" customWidth="1"/>
    <col min="177" max="179" width="12.7109375" bestFit="1" customWidth="1"/>
    <col min="180" max="180" width="12" bestFit="1" customWidth="1"/>
    <col min="181" max="181" width="12.7109375" bestFit="1" customWidth="1"/>
    <col min="182" max="182" width="12" bestFit="1" customWidth="1"/>
    <col min="183" max="184" width="12.7109375" bestFit="1" customWidth="1"/>
    <col min="185" max="185" width="12" bestFit="1" customWidth="1"/>
    <col min="186" max="186" width="11" bestFit="1" customWidth="1"/>
    <col min="187" max="187" width="12.7109375" bestFit="1" customWidth="1"/>
    <col min="188" max="194" width="12" bestFit="1" customWidth="1"/>
    <col min="195" max="196" width="12.7109375" bestFit="1" customWidth="1"/>
    <col min="197" max="197" width="11.7109375" bestFit="1" customWidth="1"/>
    <col min="198" max="201" width="12" bestFit="1" customWidth="1"/>
    <col min="202" max="202" width="12.7109375" bestFit="1" customWidth="1"/>
    <col min="203" max="203" width="12" bestFit="1" customWidth="1"/>
    <col min="204" max="204" width="12.7109375" bestFit="1" customWidth="1"/>
    <col min="205" max="207" width="12" bestFit="1" customWidth="1"/>
    <col min="208" max="208" width="12.7109375" bestFit="1" customWidth="1"/>
    <col min="209" max="210" width="12" bestFit="1" customWidth="1"/>
    <col min="211" max="211" width="11.7109375" bestFit="1" customWidth="1"/>
    <col min="212" max="212" width="12" bestFit="1" customWidth="1"/>
    <col min="213" max="213" width="12.7109375" bestFit="1" customWidth="1"/>
    <col min="214" max="214" width="12" bestFit="1" customWidth="1"/>
    <col min="215" max="215" width="12.7109375" bestFit="1" customWidth="1"/>
    <col min="216" max="217" width="12" bestFit="1" customWidth="1"/>
    <col min="218" max="218" width="12.7109375" bestFit="1" customWidth="1"/>
    <col min="219" max="221" width="12" bestFit="1" customWidth="1"/>
    <col min="222" max="222" width="12.7109375" bestFit="1" customWidth="1"/>
    <col min="223" max="223" width="12" bestFit="1" customWidth="1"/>
    <col min="224" max="224" width="12.7109375" bestFit="1" customWidth="1"/>
    <col min="225" max="225" width="12" bestFit="1" customWidth="1"/>
    <col min="226" max="226" width="12.7109375" bestFit="1" customWidth="1"/>
    <col min="227" max="229" width="12" bestFit="1" customWidth="1"/>
    <col min="230" max="231" width="12.7109375" bestFit="1" customWidth="1"/>
    <col min="232" max="232" width="12" bestFit="1" customWidth="1"/>
    <col min="233" max="233" width="11" bestFit="1" customWidth="1"/>
    <col min="234" max="235" width="12" bestFit="1" customWidth="1"/>
    <col min="236" max="236" width="12.7109375" bestFit="1" customWidth="1"/>
    <col min="237" max="238" width="12" bestFit="1" customWidth="1"/>
    <col min="239" max="240" width="12.7109375" bestFit="1" customWidth="1"/>
    <col min="241" max="250" width="12" bestFit="1" customWidth="1"/>
    <col min="251" max="251" width="11.7109375" bestFit="1" customWidth="1"/>
    <col min="252" max="252" width="12" bestFit="1" customWidth="1"/>
    <col min="253" max="253" width="12.7109375" bestFit="1" customWidth="1"/>
    <col min="254" max="254" width="12" bestFit="1" customWidth="1"/>
    <col min="255" max="255" width="11" bestFit="1" customWidth="1"/>
    <col min="256" max="258" width="12.7109375" bestFit="1" customWidth="1"/>
    <col min="259" max="259" width="12" bestFit="1" customWidth="1"/>
    <col min="260" max="260" width="12.7109375" bestFit="1" customWidth="1"/>
    <col min="261" max="262" width="12" bestFit="1" customWidth="1"/>
    <col min="263" max="263" width="12.7109375" bestFit="1" customWidth="1"/>
    <col min="264" max="267" width="12" bestFit="1" customWidth="1"/>
    <col min="268" max="268" width="12.7109375" bestFit="1" customWidth="1"/>
    <col min="269" max="269" width="11" bestFit="1" customWidth="1"/>
    <col min="270" max="272" width="12" bestFit="1" customWidth="1"/>
    <col min="273" max="273" width="12.7109375" bestFit="1" customWidth="1"/>
    <col min="274" max="274" width="11" bestFit="1" customWidth="1"/>
    <col min="275" max="275" width="12" bestFit="1" customWidth="1"/>
    <col min="276" max="276" width="12.7109375" bestFit="1" customWidth="1"/>
    <col min="277" max="277" width="12" bestFit="1" customWidth="1"/>
    <col min="278" max="278" width="12.7109375" bestFit="1" customWidth="1"/>
    <col min="279" max="279" width="11.7109375" bestFit="1" customWidth="1"/>
    <col min="280" max="280" width="11" bestFit="1" customWidth="1"/>
    <col min="281" max="281" width="12" bestFit="1" customWidth="1"/>
    <col min="282" max="282" width="11.7109375" bestFit="1" customWidth="1"/>
    <col min="283" max="283" width="12.7109375" bestFit="1" customWidth="1"/>
    <col min="284" max="285" width="12" bestFit="1" customWidth="1"/>
    <col min="286" max="287" width="12.7109375" bestFit="1" customWidth="1"/>
    <col min="288" max="288" width="12" bestFit="1" customWidth="1"/>
    <col min="289" max="289" width="11" bestFit="1" customWidth="1"/>
    <col min="290" max="290" width="12" bestFit="1" customWidth="1"/>
    <col min="291" max="291" width="12.7109375" bestFit="1" customWidth="1"/>
    <col min="292" max="292" width="11" bestFit="1" customWidth="1"/>
    <col min="293" max="294" width="12" bestFit="1" customWidth="1"/>
    <col min="295" max="296" width="12.7109375" bestFit="1" customWidth="1"/>
    <col min="297" max="298" width="12" bestFit="1" customWidth="1"/>
    <col min="299" max="299" width="12.7109375" bestFit="1" customWidth="1"/>
    <col min="300" max="300" width="12" bestFit="1" customWidth="1"/>
    <col min="301" max="302" width="12.7109375" bestFit="1" customWidth="1"/>
    <col min="303" max="304" width="12" bestFit="1" customWidth="1"/>
    <col min="305" max="305" width="12.7109375" bestFit="1" customWidth="1"/>
    <col min="306" max="306" width="12" bestFit="1" customWidth="1"/>
    <col min="307" max="307" width="12.7109375" bestFit="1" customWidth="1"/>
    <col min="308" max="308" width="12" bestFit="1" customWidth="1"/>
    <col min="309" max="310" width="11.7109375" bestFit="1" customWidth="1"/>
    <col min="311" max="312" width="12" bestFit="1" customWidth="1"/>
    <col min="313" max="315" width="12.7109375" bestFit="1" customWidth="1"/>
    <col min="316" max="317" width="12" bestFit="1" customWidth="1"/>
    <col min="318" max="318" width="12.7109375" bestFit="1" customWidth="1"/>
    <col min="319" max="320" width="12" bestFit="1" customWidth="1"/>
    <col min="321" max="321" width="11" bestFit="1" customWidth="1"/>
    <col min="322" max="323" width="12" bestFit="1" customWidth="1"/>
    <col min="324" max="326" width="12.7109375" bestFit="1" customWidth="1"/>
    <col min="327" max="328" width="12" bestFit="1" customWidth="1"/>
    <col min="329" max="331" width="12.7109375" bestFit="1" customWidth="1"/>
    <col min="332" max="333" width="12" bestFit="1" customWidth="1"/>
    <col min="334" max="334" width="12.7109375" bestFit="1" customWidth="1"/>
    <col min="335" max="339" width="12" bestFit="1" customWidth="1"/>
    <col min="340" max="340" width="11" bestFit="1" customWidth="1"/>
    <col min="341" max="341" width="12.7109375" bestFit="1" customWidth="1"/>
    <col min="342" max="342" width="12" bestFit="1" customWidth="1"/>
    <col min="343" max="343" width="12.7109375" bestFit="1" customWidth="1"/>
    <col min="344" max="345" width="12" bestFit="1" customWidth="1"/>
    <col min="346" max="346" width="12.7109375" bestFit="1" customWidth="1"/>
    <col min="347" max="348" width="12" bestFit="1" customWidth="1"/>
    <col min="349" max="349" width="12.7109375" bestFit="1" customWidth="1"/>
    <col min="350" max="350" width="12" bestFit="1" customWidth="1"/>
    <col min="351" max="351" width="12.7109375" bestFit="1" customWidth="1"/>
    <col min="352" max="352" width="12" bestFit="1" customWidth="1"/>
    <col min="353" max="353" width="12.7109375" bestFit="1" customWidth="1"/>
    <col min="354" max="356" width="12" bestFit="1" customWidth="1"/>
    <col min="357" max="357" width="12.7109375" bestFit="1" customWidth="1"/>
    <col min="358" max="358" width="12" bestFit="1" customWidth="1"/>
    <col min="359" max="359" width="12.7109375" bestFit="1" customWidth="1"/>
    <col min="360" max="361" width="12" bestFit="1" customWidth="1"/>
    <col min="362" max="363" width="12.7109375" bestFit="1" customWidth="1"/>
    <col min="364" max="365" width="12" bestFit="1" customWidth="1"/>
    <col min="366" max="366" width="11" bestFit="1" customWidth="1"/>
    <col min="367" max="369" width="12.7109375" bestFit="1" customWidth="1"/>
    <col min="370" max="370" width="12" bestFit="1" customWidth="1"/>
    <col min="371" max="371" width="12.7109375" bestFit="1" customWidth="1"/>
    <col min="372" max="372" width="11" bestFit="1" customWidth="1"/>
    <col min="373" max="373" width="12" bestFit="1" customWidth="1"/>
    <col min="374" max="376" width="12.7109375" bestFit="1" customWidth="1"/>
    <col min="377" max="377" width="12" bestFit="1" customWidth="1"/>
    <col min="378" max="378" width="12.7109375" bestFit="1" customWidth="1"/>
    <col min="379" max="379" width="12" bestFit="1" customWidth="1"/>
    <col min="380" max="381" width="12.7109375" bestFit="1" customWidth="1"/>
    <col min="382" max="383" width="12" bestFit="1" customWidth="1"/>
    <col min="384" max="384" width="12.7109375" bestFit="1" customWidth="1"/>
    <col min="385" max="386" width="12" bestFit="1" customWidth="1"/>
    <col min="387" max="387" width="12.7109375" bestFit="1" customWidth="1"/>
    <col min="388" max="391" width="12" bestFit="1" customWidth="1"/>
    <col min="392" max="394" width="12.7109375" bestFit="1" customWidth="1"/>
    <col min="395" max="395" width="12" bestFit="1" customWidth="1"/>
    <col min="396" max="396" width="12.7109375" bestFit="1" customWidth="1"/>
    <col min="397" max="397" width="12" bestFit="1" customWidth="1"/>
    <col min="398" max="398" width="11" bestFit="1" customWidth="1"/>
    <col min="399" max="399" width="12.7109375" bestFit="1" customWidth="1"/>
    <col min="400" max="401" width="12" bestFit="1" customWidth="1"/>
    <col min="402" max="402" width="12.7109375" bestFit="1" customWidth="1"/>
    <col min="403" max="403" width="12" bestFit="1" customWidth="1"/>
    <col min="404" max="404" width="10.7109375" bestFit="1" customWidth="1"/>
    <col min="405" max="405" width="12" bestFit="1" customWidth="1"/>
    <col min="406" max="406" width="12.7109375" bestFit="1" customWidth="1"/>
    <col min="407" max="407" width="12" bestFit="1" customWidth="1"/>
    <col min="408" max="408" width="12.7109375" bestFit="1" customWidth="1"/>
    <col min="409" max="410" width="12" bestFit="1" customWidth="1"/>
    <col min="411" max="413" width="12.7109375" bestFit="1" customWidth="1"/>
    <col min="414" max="414" width="12" bestFit="1" customWidth="1"/>
    <col min="415" max="416" width="12.7109375" bestFit="1" customWidth="1"/>
    <col min="417" max="417" width="12" bestFit="1" customWidth="1"/>
    <col min="418" max="418" width="12.7109375" bestFit="1" customWidth="1"/>
    <col min="419" max="419" width="12" bestFit="1" customWidth="1"/>
    <col min="420" max="421" width="12.7109375" bestFit="1" customWidth="1"/>
    <col min="422" max="422" width="12" bestFit="1" customWidth="1"/>
    <col min="423" max="423" width="12.7109375" bestFit="1" customWidth="1"/>
    <col min="424" max="424" width="11" bestFit="1" customWidth="1"/>
    <col min="425" max="425" width="12.7109375" bestFit="1" customWidth="1"/>
    <col min="426" max="427" width="12" bestFit="1" customWidth="1"/>
    <col min="428" max="428" width="12.7109375" bestFit="1" customWidth="1"/>
    <col min="429" max="430" width="12" bestFit="1" customWidth="1"/>
    <col min="431" max="431" width="12.7109375" bestFit="1" customWidth="1"/>
    <col min="432" max="435" width="12" bestFit="1" customWidth="1"/>
    <col min="436" max="437" width="12.7109375" bestFit="1" customWidth="1"/>
    <col min="438" max="438" width="12" bestFit="1" customWidth="1"/>
    <col min="439" max="440" width="12.7109375" bestFit="1" customWidth="1"/>
    <col min="441" max="441" width="12" bestFit="1" customWidth="1"/>
    <col min="442" max="443" width="12.7109375" bestFit="1" customWidth="1"/>
    <col min="444" max="446" width="12" bestFit="1" customWidth="1"/>
    <col min="447" max="447" width="10" bestFit="1" customWidth="1"/>
    <col min="448" max="448" width="12.7109375" bestFit="1" customWidth="1"/>
    <col min="449" max="451" width="12" bestFit="1" customWidth="1"/>
    <col min="452" max="452" width="12.7109375" bestFit="1" customWidth="1"/>
    <col min="453" max="453" width="12" bestFit="1" customWidth="1"/>
    <col min="454" max="456" width="12.7109375" bestFit="1" customWidth="1"/>
    <col min="457" max="458" width="12" bestFit="1" customWidth="1"/>
    <col min="459" max="460" width="12.7109375" bestFit="1" customWidth="1"/>
    <col min="461" max="463" width="12" bestFit="1" customWidth="1"/>
    <col min="464" max="465" width="12.7109375" bestFit="1" customWidth="1"/>
    <col min="466" max="466" width="12" bestFit="1" customWidth="1"/>
    <col min="467" max="468" width="12.7109375" bestFit="1" customWidth="1"/>
    <col min="469" max="475" width="12" bestFit="1" customWidth="1"/>
    <col min="476" max="478" width="12.7109375" bestFit="1" customWidth="1"/>
    <col min="479" max="479" width="12" bestFit="1" customWidth="1"/>
    <col min="480" max="483" width="12.7109375" bestFit="1" customWidth="1"/>
    <col min="484" max="484" width="11" bestFit="1" customWidth="1"/>
    <col min="485" max="486" width="12.7109375" bestFit="1" customWidth="1"/>
    <col min="487" max="487" width="12" bestFit="1" customWidth="1"/>
    <col min="488" max="491" width="12.7109375" bestFit="1" customWidth="1"/>
    <col min="492" max="492" width="12" bestFit="1" customWidth="1"/>
    <col min="493" max="493" width="12.7109375" bestFit="1" customWidth="1"/>
    <col min="494" max="494" width="12" bestFit="1" customWidth="1"/>
    <col min="495" max="495" width="12.7109375" bestFit="1" customWidth="1"/>
    <col min="496" max="497" width="12" bestFit="1" customWidth="1"/>
    <col min="498" max="498" width="11.7109375" bestFit="1" customWidth="1"/>
    <col min="499" max="499" width="12" bestFit="1" customWidth="1"/>
    <col min="500" max="500" width="12.7109375" bestFit="1" customWidth="1"/>
    <col min="501" max="502" width="12" bestFit="1" customWidth="1"/>
    <col min="503" max="504" width="12.7109375" bestFit="1" customWidth="1"/>
    <col min="505" max="505" width="11" bestFit="1" customWidth="1"/>
    <col min="506" max="506" width="12" bestFit="1" customWidth="1"/>
    <col min="507" max="509" width="12.7109375" bestFit="1" customWidth="1"/>
    <col min="510" max="511" width="12" bestFit="1" customWidth="1"/>
    <col min="512" max="512" width="12.7109375" bestFit="1" customWidth="1"/>
    <col min="513" max="513" width="11.7109375" bestFit="1" customWidth="1"/>
    <col min="514" max="514" width="10.7109375" bestFit="1" customWidth="1"/>
    <col min="515" max="515" width="11.7109375" bestFit="1" customWidth="1"/>
    <col min="516" max="518" width="12" bestFit="1" customWidth="1"/>
    <col min="519" max="519" width="12.7109375" bestFit="1" customWidth="1"/>
    <col min="520" max="522" width="12" bestFit="1" customWidth="1"/>
    <col min="523" max="523" width="12.7109375" bestFit="1" customWidth="1"/>
    <col min="524" max="524" width="12" bestFit="1" customWidth="1"/>
    <col min="525" max="528" width="12.7109375" bestFit="1" customWidth="1"/>
    <col min="529" max="529" width="11.7109375" bestFit="1" customWidth="1"/>
    <col min="530" max="530" width="12" bestFit="1" customWidth="1"/>
    <col min="531" max="532" width="12.7109375" bestFit="1" customWidth="1"/>
    <col min="533" max="534" width="12" bestFit="1" customWidth="1"/>
    <col min="535" max="536" width="12.7109375" bestFit="1" customWidth="1"/>
    <col min="537" max="540" width="12" bestFit="1" customWidth="1"/>
    <col min="541" max="541" width="11" bestFit="1" customWidth="1"/>
    <col min="542" max="545" width="12" bestFit="1" customWidth="1"/>
    <col min="546" max="547" width="12.7109375" bestFit="1" customWidth="1"/>
    <col min="548" max="548" width="12" bestFit="1" customWidth="1"/>
    <col min="549" max="550" width="11.7109375" bestFit="1" customWidth="1"/>
    <col min="551" max="551" width="12.7109375" bestFit="1" customWidth="1"/>
    <col min="552" max="552" width="11.7109375" bestFit="1" customWidth="1"/>
    <col min="553" max="554" width="12" bestFit="1" customWidth="1"/>
    <col min="555" max="556" width="12.7109375" bestFit="1" customWidth="1"/>
    <col min="557" max="558" width="11" bestFit="1" customWidth="1"/>
    <col min="559" max="560" width="12" bestFit="1" customWidth="1"/>
    <col min="561" max="561" width="11.7109375" bestFit="1" customWidth="1"/>
    <col min="562" max="562" width="12" bestFit="1" customWidth="1"/>
    <col min="563" max="563" width="12.7109375" bestFit="1" customWidth="1"/>
    <col min="564" max="564" width="12" bestFit="1" customWidth="1"/>
    <col min="565" max="565" width="12.7109375" bestFit="1" customWidth="1"/>
    <col min="566" max="566" width="12" bestFit="1" customWidth="1"/>
    <col min="567" max="567" width="12.7109375" bestFit="1" customWidth="1"/>
    <col min="568" max="568" width="12" bestFit="1" customWidth="1"/>
    <col min="569" max="571" width="12.7109375" bestFit="1" customWidth="1"/>
    <col min="572" max="574" width="12" bestFit="1" customWidth="1"/>
    <col min="575" max="575" width="12.7109375" bestFit="1" customWidth="1"/>
    <col min="576" max="577" width="12" bestFit="1" customWidth="1"/>
    <col min="578" max="581" width="12.7109375" bestFit="1" customWidth="1"/>
    <col min="582" max="582" width="12" bestFit="1" customWidth="1"/>
    <col min="583" max="584" width="12.7109375" bestFit="1" customWidth="1"/>
    <col min="585" max="586" width="12" bestFit="1" customWidth="1"/>
    <col min="587" max="589" width="12.7109375" bestFit="1" customWidth="1"/>
    <col min="590" max="590" width="11.7109375" bestFit="1" customWidth="1"/>
    <col min="591" max="591" width="12" bestFit="1" customWidth="1"/>
    <col min="592" max="594" width="12.7109375" bestFit="1" customWidth="1"/>
    <col min="595" max="595" width="11.7109375" bestFit="1" customWidth="1"/>
    <col min="596" max="597" width="12" bestFit="1" customWidth="1"/>
  </cols>
  <sheetData>
    <row r="3" spans="1:5" x14ac:dyDescent="0.25">
      <c r="A3" s="106" t="s">
        <v>54</v>
      </c>
      <c r="B3" t="s">
        <v>56</v>
      </c>
      <c r="D3" s="104" t="s">
        <v>839</v>
      </c>
      <c r="E3" t="s">
        <v>845</v>
      </c>
    </row>
    <row r="4" spans="1:5" x14ac:dyDescent="0.25">
      <c r="A4" s="107">
        <v>44697</v>
      </c>
      <c r="B4" s="8">
        <f>'Rate of return'!M2</f>
        <v>3.3430000000000001E-2</v>
      </c>
      <c r="D4" s="102" t="s">
        <v>844</v>
      </c>
      <c r="E4" s="8">
        <v>2.5556436781609199E-2</v>
      </c>
    </row>
    <row r="5" spans="1:5" x14ac:dyDescent="0.25">
      <c r="A5" s="108">
        <v>44694</v>
      </c>
      <c r="B5" s="8">
        <f>'Rate of return'!M3</f>
        <v>3.415E-2</v>
      </c>
      <c r="D5" s="102" t="s">
        <v>843</v>
      </c>
      <c r="E5" s="8">
        <v>2.2022600000000007E-2</v>
      </c>
    </row>
    <row r="6" spans="1:5" x14ac:dyDescent="0.25">
      <c r="A6" s="107">
        <v>44693</v>
      </c>
      <c r="B6" s="8">
        <f>'Rate of return'!M4</f>
        <v>3.388E-2</v>
      </c>
      <c r="D6" s="102" t="s">
        <v>842</v>
      </c>
      <c r="E6" s="8">
        <v>2.8453452380952402E-2</v>
      </c>
    </row>
    <row r="7" spans="1:5" x14ac:dyDescent="0.25">
      <c r="A7" s="108">
        <v>44692</v>
      </c>
      <c r="B7" s="8">
        <f>'Rate of return'!M5</f>
        <v>3.3020000000000001E-2</v>
      </c>
      <c r="D7" s="102" t="s">
        <v>841</v>
      </c>
      <c r="E7" s="8">
        <v>4.1232654320987674E-2</v>
      </c>
    </row>
    <row r="8" spans="1:5" x14ac:dyDescent="0.25">
      <c r="A8" s="107">
        <v>44691</v>
      </c>
      <c r="B8" s="8">
        <f>'Rate of return'!M6</f>
        <v>3.2349999999999997E-2</v>
      </c>
      <c r="D8" s="102" t="s">
        <v>840</v>
      </c>
      <c r="E8" s="103">
        <v>2.873371504660454E-2</v>
      </c>
    </row>
    <row r="9" spans="1:5" ht="15.75" thickBot="1" x14ac:dyDescent="0.3">
      <c r="A9" s="108">
        <v>44690</v>
      </c>
      <c r="B9" s="8">
        <f>'Rate of return'!M7</f>
        <v>3.2390000000000002E-2</v>
      </c>
    </row>
    <row r="10" spans="1:5" x14ac:dyDescent="0.25">
      <c r="A10" s="107">
        <v>44687</v>
      </c>
      <c r="B10" s="8">
        <f>'Rate of return'!M8</f>
        <v>3.1910000000000001E-2</v>
      </c>
      <c r="D10" s="109" t="s">
        <v>848</v>
      </c>
      <c r="E10" s="12"/>
    </row>
    <row r="11" spans="1:5" x14ac:dyDescent="0.25">
      <c r="A11" s="108">
        <v>44686</v>
      </c>
      <c r="B11" s="8">
        <f>'Rate of return'!M9</f>
        <v>3.159E-2</v>
      </c>
      <c r="D11" s="110" t="s">
        <v>849</v>
      </c>
      <c r="E11" s="111">
        <v>0.03</v>
      </c>
    </row>
    <row r="12" spans="1:5" x14ac:dyDescent="0.25">
      <c r="A12" s="107">
        <v>44685</v>
      </c>
      <c r="B12" s="8">
        <f>'Rate of return'!M10</f>
        <v>3.1370000000000002E-2</v>
      </c>
      <c r="D12" s="110" t="s">
        <v>846</v>
      </c>
      <c r="E12" s="112">
        <v>0.8</v>
      </c>
    </row>
    <row r="13" spans="1:5" x14ac:dyDescent="0.25">
      <c r="A13" s="108">
        <v>44680</v>
      </c>
      <c r="B13" s="8">
        <f>'Rate of return'!M11</f>
        <v>3.1030000000000002E-2</v>
      </c>
      <c r="D13" s="113" t="s">
        <v>847</v>
      </c>
      <c r="E13" s="114">
        <f>beta!P12</f>
        <v>1.2710611118060744E-2</v>
      </c>
    </row>
    <row r="14" spans="1:5" ht="15.75" thickBot="1" x14ac:dyDescent="0.3">
      <c r="A14" s="107">
        <v>44679</v>
      </c>
      <c r="B14" s="8">
        <f>'Rate of return'!M12</f>
        <v>3.1269999999999999E-2</v>
      </c>
      <c r="D14" s="115" t="s">
        <v>850</v>
      </c>
      <c r="E14" s="116">
        <f>E12*E13+E11</f>
        <v>4.0168488894448594E-2</v>
      </c>
    </row>
    <row r="15" spans="1:5" ht="15.75" thickBot="1" x14ac:dyDescent="0.3">
      <c r="A15" s="108">
        <v>44678</v>
      </c>
      <c r="B15" s="8">
        <f>'Rate of return'!M13</f>
        <v>3.1280000000000002E-2</v>
      </c>
    </row>
    <row r="16" spans="1:5" x14ac:dyDescent="0.25">
      <c r="A16" s="107">
        <v>44677</v>
      </c>
      <c r="B16" s="8">
        <f>'Rate of return'!M14</f>
        <v>3.1230000000000001E-2</v>
      </c>
      <c r="D16" s="10" t="s">
        <v>837</v>
      </c>
      <c r="E16" s="12"/>
    </row>
    <row r="17" spans="1:5" x14ac:dyDescent="0.25">
      <c r="A17" s="108">
        <v>44676</v>
      </c>
      <c r="B17" s="8">
        <f>'Rate of return'!M15</f>
        <v>3.1629999999999998E-2</v>
      </c>
      <c r="D17" s="113" t="s">
        <v>44</v>
      </c>
      <c r="E17" s="114">
        <f>beta!O2*('Excess return'!$E$14-'Excess return'!$E$11)</f>
        <v>1.5245700972415023E-2</v>
      </c>
    </row>
    <row r="18" spans="1:5" x14ac:dyDescent="0.25">
      <c r="A18" s="107">
        <v>44673</v>
      </c>
      <c r="B18" s="8">
        <f>'Rate of return'!M16</f>
        <v>3.1829999999999997E-2</v>
      </c>
      <c r="D18" s="113" t="s">
        <v>45</v>
      </c>
      <c r="E18" s="114">
        <f>beta!O3*('Excess return'!$E$14-'Excess return'!$E$11)</f>
        <v>1.1784958269513606E-2</v>
      </c>
    </row>
    <row r="19" spans="1:5" x14ac:dyDescent="0.25">
      <c r="A19" s="108">
        <v>44672</v>
      </c>
      <c r="B19" s="8">
        <f>'Rate of return'!M17</f>
        <v>3.1809999999999998E-2</v>
      </c>
      <c r="D19" s="113" t="s">
        <v>46</v>
      </c>
      <c r="E19" s="114">
        <f>beta!O4*('Excess return'!$E$14-'Excess return'!$E$11)</f>
        <v>1.1330573482409978E-2</v>
      </c>
    </row>
    <row r="20" spans="1:5" x14ac:dyDescent="0.25">
      <c r="A20" s="107">
        <v>44671</v>
      </c>
      <c r="B20" s="8">
        <f>'Rate of return'!M18</f>
        <v>3.1920000000000004E-2</v>
      </c>
      <c r="D20" s="113" t="s">
        <v>47</v>
      </c>
      <c r="E20" s="114">
        <f>beta!O5*('Excess return'!$E$14-'Excess return'!$E$11)</f>
        <v>7.6502495673277538E-3</v>
      </c>
    </row>
    <row r="21" spans="1:5" x14ac:dyDescent="0.25">
      <c r="A21" s="108">
        <v>44670</v>
      </c>
      <c r="B21" s="8">
        <f>'Rate of return'!M19</f>
        <v>3.1669999999999997E-2</v>
      </c>
      <c r="D21" s="113" t="s">
        <v>48</v>
      </c>
      <c r="E21" s="114">
        <f>beta!O6*('Excess return'!$E$14-'Excess return'!$E$11)</f>
        <v>1.0046670852665258E-2</v>
      </c>
    </row>
    <row r="22" spans="1:5" x14ac:dyDescent="0.25">
      <c r="A22" s="107">
        <v>44669</v>
      </c>
      <c r="B22" s="8">
        <f>'Rate of return'!M20</f>
        <v>3.1709999999999995E-2</v>
      </c>
      <c r="D22" s="113" t="s">
        <v>49</v>
      </c>
      <c r="E22" s="114">
        <f>beta!O7*('Excess return'!$E$14-'Excess return'!$E$11)</f>
        <v>1.3030619586526408E-2</v>
      </c>
    </row>
    <row r="23" spans="1:5" x14ac:dyDescent="0.25">
      <c r="A23" s="108">
        <v>44666</v>
      </c>
      <c r="B23" s="8">
        <f>'Rate of return'!M21</f>
        <v>3.1649999999999998E-2</v>
      </c>
      <c r="D23" s="113" t="s">
        <v>50</v>
      </c>
      <c r="E23" s="114">
        <f>beta!O8*('Excess return'!$E$14-'Excess return'!$E$11)</f>
        <v>1.2677413014191436E-2</v>
      </c>
    </row>
    <row r="24" spans="1:5" x14ac:dyDescent="0.25">
      <c r="A24" s="107">
        <v>44665</v>
      </c>
      <c r="B24" s="8">
        <f>'Rate of return'!M22</f>
        <v>3.1120000000000002E-2</v>
      </c>
      <c r="D24" s="113" t="s">
        <v>51</v>
      </c>
      <c r="E24" s="114">
        <f>beta!O9*('Excess return'!$E$14-'Excess return'!$E$11)</f>
        <v>1.1914840314499471E-2</v>
      </c>
    </row>
    <row r="25" spans="1:5" x14ac:dyDescent="0.25">
      <c r="A25" s="108">
        <v>44664</v>
      </c>
      <c r="B25" s="8">
        <f>'Rate of return'!M23</f>
        <v>3.134E-2</v>
      </c>
      <c r="D25" s="113" t="s">
        <v>52</v>
      </c>
      <c r="E25" s="114">
        <f>beta!O10*('Excess return'!$E$14-'Excess return'!$E$11)</f>
        <v>3.8721065011690131E-3</v>
      </c>
    </row>
    <row r="26" spans="1:5" ht="15.75" thickBot="1" x14ac:dyDescent="0.3">
      <c r="A26" s="107">
        <v>44663</v>
      </c>
      <c r="B26" s="8">
        <f>'Rate of return'!M24</f>
        <v>3.1489999999999997E-2</v>
      </c>
      <c r="D26" s="115" t="s">
        <v>53</v>
      </c>
      <c r="E26" s="117">
        <f>beta!O11*('Excess return'!$E$14-'Excess return'!$E$11)</f>
        <v>9.0118525699956487E-3</v>
      </c>
    </row>
    <row r="27" spans="1:5" x14ac:dyDescent="0.25">
      <c r="A27" s="108">
        <v>44659</v>
      </c>
      <c r="B27" s="8">
        <f>'Rate of return'!M25</f>
        <v>2.8730000000000002E-2</v>
      </c>
    </row>
    <row r="28" spans="1:5" x14ac:dyDescent="0.25">
      <c r="A28" s="107">
        <v>44658</v>
      </c>
      <c r="B28" s="8">
        <f>'Rate of return'!M26</f>
        <v>2.802E-2</v>
      </c>
    </row>
    <row r="29" spans="1:5" x14ac:dyDescent="0.25">
      <c r="A29" s="108">
        <v>44657</v>
      </c>
      <c r="B29" s="8">
        <f>'Rate of return'!M27</f>
        <v>2.8410000000000001E-2</v>
      </c>
    </row>
    <row r="30" spans="1:5" x14ac:dyDescent="0.25">
      <c r="A30" s="107">
        <v>44656</v>
      </c>
      <c r="B30" s="8">
        <f>'Rate of return'!M28</f>
        <v>2.538E-2</v>
      </c>
    </row>
    <row r="31" spans="1:5" x14ac:dyDescent="0.25">
      <c r="A31" s="108">
        <v>44655</v>
      </c>
      <c r="B31" s="8">
        <f>'Rate of return'!M29</f>
        <v>2.5070000000000002E-2</v>
      </c>
    </row>
    <row r="32" spans="1:5" x14ac:dyDescent="0.25">
      <c r="A32" s="107">
        <v>44652</v>
      </c>
      <c r="B32" s="8">
        <f>'Rate of return'!M30</f>
        <v>2.5009999999999998E-2</v>
      </c>
    </row>
    <row r="33" spans="1:2" x14ac:dyDescent="0.25">
      <c r="A33" s="108">
        <v>44651</v>
      </c>
      <c r="B33" s="8">
        <f>'Rate of return'!M31</f>
        <v>2.479E-2</v>
      </c>
    </row>
    <row r="34" spans="1:2" x14ac:dyDescent="0.25">
      <c r="A34" s="107">
        <v>44650</v>
      </c>
      <c r="B34" s="8">
        <f>'Rate of return'!M32</f>
        <v>2.4980000000000002E-2</v>
      </c>
    </row>
    <row r="35" spans="1:2" x14ac:dyDescent="0.25">
      <c r="A35" s="108">
        <v>44649</v>
      </c>
      <c r="B35" s="8">
        <f>'Rate of return'!M33</f>
        <v>2.5019999999999997E-2</v>
      </c>
    </row>
    <row r="36" spans="1:2" x14ac:dyDescent="0.25">
      <c r="A36" s="107">
        <v>44648</v>
      </c>
      <c r="B36" s="8">
        <f>'Rate of return'!M34</f>
        <v>2.5190000000000001E-2</v>
      </c>
    </row>
    <row r="37" spans="1:2" x14ac:dyDescent="0.25">
      <c r="A37" s="108">
        <v>44645</v>
      </c>
      <c r="B37" s="8">
        <f>'Rate of return'!M35</f>
        <v>2.4929999999999997E-2</v>
      </c>
    </row>
    <row r="38" spans="1:2" x14ac:dyDescent="0.25">
      <c r="A38" s="107">
        <v>44644</v>
      </c>
      <c r="B38" s="8">
        <f>'Rate of return'!M36</f>
        <v>2.511E-2</v>
      </c>
    </row>
    <row r="39" spans="1:2" x14ac:dyDescent="0.25">
      <c r="A39" s="108">
        <v>44643</v>
      </c>
      <c r="B39" s="8">
        <f>'Rate of return'!M37</f>
        <v>2.5249999999999998E-2</v>
      </c>
    </row>
    <row r="40" spans="1:2" x14ac:dyDescent="0.25">
      <c r="A40" s="107">
        <v>44642</v>
      </c>
      <c r="B40" s="8">
        <f>'Rate of return'!M38</f>
        <v>2.538E-2</v>
      </c>
    </row>
    <row r="41" spans="1:2" x14ac:dyDescent="0.25">
      <c r="A41" s="108">
        <v>44641</v>
      </c>
      <c r="B41" s="8">
        <f>'Rate of return'!M39</f>
        <v>2.5059999999999999E-2</v>
      </c>
    </row>
    <row r="42" spans="1:2" x14ac:dyDescent="0.25">
      <c r="A42" s="107">
        <v>44638</v>
      </c>
      <c r="B42" s="8">
        <f>'Rate of return'!M40</f>
        <v>2.4319999999999998E-2</v>
      </c>
    </row>
    <row r="43" spans="1:2" x14ac:dyDescent="0.25">
      <c r="A43" s="108">
        <v>44637</v>
      </c>
      <c r="B43" s="8">
        <f>'Rate of return'!M41</f>
        <v>2.4279999999999999E-2</v>
      </c>
    </row>
    <row r="44" spans="1:2" x14ac:dyDescent="0.25">
      <c r="A44" s="107">
        <v>44636</v>
      </c>
      <c r="B44" s="8">
        <f>'Rate of return'!M42</f>
        <v>2.4160000000000001E-2</v>
      </c>
    </row>
    <row r="45" spans="1:2" x14ac:dyDescent="0.25">
      <c r="A45" s="108">
        <v>44635</v>
      </c>
      <c r="B45" s="8">
        <f>'Rate of return'!M43</f>
        <v>2.3940000000000003E-2</v>
      </c>
    </row>
    <row r="46" spans="1:2" x14ac:dyDescent="0.25">
      <c r="A46" s="107">
        <v>44634</v>
      </c>
      <c r="B46" s="8">
        <f>'Rate of return'!M44</f>
        <v>2.3719999999999998E-2</v>
      </c>
    </row>
    <row r="47" spans="1:2" x14ac:dyDescent="0.25">
      <c r="A47" s="108">
        <v>44631</v>
      </c>
      <c r="B47" s="8">
        <f>'Rate of return'!M45</f>
        <v>2.366E-2</v>
      </c>
    </row>
    <row r="48" spans="1:2" x14ac:dyDescent="0.25">
      <c r="A48" s="107">
        <v>44630</v>
      </c>
      <c r="B48" s="8">
        <f>'Rate of return'!M46</f>
        <v>2.3530000000000002E-2</v>
      </c>
    </row>
    <row r="49" spans="1:2" x14ac:dyDescent="0.25">
      <c r="A49" s="108">
        <v>44629</v>
      </c>
      <c r="B49" s="8">
        <f>'Rate of return'!M47</f>
        <v>2.3990000000000001E-2</v>
      </c>
    </row>
    <row r="50" spans="1:2" x14ac:dyDescent="0.25">
      <c r="A50" s="107">
        <v>44628</v>
      </c>
      <c r="B50" s="8">
        <f>'Rate of return'!M48</f>
        <v>2.3730000000000001E-2</v>
      </c>
    </row>
    <row r="51" spans="1:2" x14ac:dyDescent="0.25">
      <c r="A51" s="108">
        <v>44627</v>
      </c>
      <c r="B51" s="8">
        <f>'Rate of return'!M49</f>
        <v>2.3849999999999996E-2</v>
      </c>
    </row>
    <row r="52" spans="1:2" x14ac:dyDescent="0.25">
      <c r="A52" s="107">
        <v>44624</v>
      </c>
      <c r="B52" s="8">
        <f>'Rate of return'!M50</f>
        <v>2.3450000000000002E-2</v>
      </c>
    </row>
    <row r="53" spans="1:2" x14ac:dyDescent="0.25">
      <c r="A53" s="108">
        <v>44623</v>
      </c>
      <c r="B53" s="8">
        <f>'Rate of return'!M51</f>
        <v>2.4150000000000001E-2</v>
      </c>
    </row>
    <row r="54" spans="1:2" x14ac:dyDescent="0.25">
      <c r="A54" s="107">
        <v>44622</v>
      </c>
      <c r="B54" s="8">
        <f>'Rate of return'!M52</f>
        <v>2.3550000000000001E-2</v>
      </c>
    </row>
    <row r="55" spans="1:2" x14ac:dyDescent="0.25">
      <c r="A55" s="108">
        <v>44621</v>
      </c>
      <c r="B55" s="8">
        <f>'Rate of return'!M53</f>
        <v>2.3550000000000001E-2</v>
      </c>
    </row>
    <row r="56" spans="1:2" x14ac:dyDescent="0.25">
      <c r="A56" s="107">
        <v>44620</v>
      </c>
      <c r="B56" s="8">
        <f>'Rate of return'!M54</f>
        <v>2.3399999999999997E-2</v>
      </c>
    </row>
    <row r="57" spans="1:2" x14ac:dyDescent="0.25">
      <c r="A57" s="108">
        <v>44617</v>
      </c>
      <c r="B57" s="8">
        <f>'Rate of return'!M55</f>
        <v>2.2839999999999999E-2</v>
      </c>
    </row>
    <row r="58" spans="1:2" x14ac:dyDescent="0.25">
      <c r="A58" s="107">
        <v>44616</v>
      </c>
      <c r="B58" s="8">
        <f>'Rate of return'!M56</f>
        <v>2.2890000000000001E-2</v>
      </c>
    </row>
    <row r="59" spans="1:2" x14ac:dyDescent="0.25">
      <c r="A59" s="108">
        <v>44615</v>
      </c>
      <c r="B59" s="8">
        <f>'Rate of return'!M57</f>
        <v>2.2959999999999998E-2</v>
      </c>
    </row>
    <row r="60" spans="1:2" x14ac:dyDescent="0.25">
      <c r="A60" s="107">
        <v>44614</v>
      </c>
      <c r="B60" s="8">
        <f>'Rate of return'!M58</f>
        <v>2.2850000000000002E-2</v>
      </c>
    </row>
    <row r="61" spans="1:2" x14ac:dyDescent="0.25">
      <c r="A61" s="108">
        <v>44613</v>
      </c>
      <c r="B61" s="8">
        <f>'Rate of return'!M59</f>
        <v>2.2940000000000002E-2</v>
      </c>
    </row>
    <row r="62" spans="1:2" x14ac:dyDescent="0.25">
      <c r="A62" s="107">
        <v>44610</v>
      </c>
      <c r="B62" s="8">
        <f>'Rate of return'!M60</f>
        <v>2.307E-2</v>
      </c>
    </row>
    <row r="63" spans="1:2" x14ac:dyDescent="0.25">
      <c r="A63" s="108">
        <v>44609</v>
      </c>
      <c r="B63" s="8">
        <f>'Rate of return'!M61</f>
        <v>2.3479999999999997E-2</v>
      </c>
    </row>
    <row r="64" spans="1:2" x14ac:dyDescent="0.25">
      <c r="A64" s="107">
        <v>44608</v>
      </c>
      <c r="B64" s="8">
        <f>'Rate of return'!M62</f>
        <v>2.2610000000000002E-2</v>
      </c>
    </row>
    <row r="65" spans="1:2" x14ac:dyDescent="0.25">
      <c r="A65" s="108">
        <v>44607</v>
      </c>
      <c r="B65" s="8">
        <f>'Rate of return'!M63</f>
        <v>2.222E-2</v>
      </c>
    </row>
    <row r="66" spans="1:2" x14ac:dyDescent="0.25">
      <c r="A66" s="107">
        <v>44606</v>
      </c>
      <c r="B66" s="8">
        <f>'Rate of return'!M64</f>
        <v>2.1909999999999999E-2</v>
      </c>
    </row>
    <row r="67" spans="1:2" x14ac:dyDescent="0.25">
      <c r="A67" s="108">
        <v>44603</v>
      </c>
      <c r="B67" s="8">
        <f>'Rate of return'!M65</f>
        <v>2.1920000000000002E-2</v>
      </c>
    </row>
    <row r="68" spans="1:2" x14ac:dyDescent="0.25">
      <c r="A68" s="107">
        <v>44602</v>
      </c>
      <c r="B68" s="8">
        <f>'Rate of return'!M66</f>
        <v>2.18E-2</v>
      </c>
    </row>
    <row r="69" spans="1:2" x14ac:dyDescent="0.25">
      <c r="A69" s="108">
        <v>44601</v>
      </c>
      <c r="B69" s="8">
        <f>'Rate of return'!M67</f>
        <v>2.1899999999999999E-2</v>
      </c>
    </row>
    <row r="70" spans="1:2" x14ac:dyDescent="0.25">
      <c r="A70" s="107">
        <v>44600</v>
      </c>
      <c r="B70" s="8">
        <f>'Rate of return'!M68</f>
        <v>2.146E-2</v>
      </c>
    </row>
    <row r="71" spans="1:2" x14ac:dyDescent="0.25">
      <c r="A71" s="108">
        <v>44599</v>
      </c>
      <c r="B71" s="8">
        <f>'Rate of return'!M69</f>
        <v>2.1569999999999999E-2</v>
      </c>
    </row>
    <row r="72" spans="1:2" x14ac:dyDescent="0.25">
      <c r="A72" s="107">
        <v>44589</v>
      </c>
      <c r="B72" s="8">
        <f>'Rate of return'!M70</f>
        <v>2.1629999999999996E-2</v>
      </c>
    </row>
    <row r="73" spans="1:2" x14ac:dyDescent="0.25">
      <c r="A73" s="108">
        <v>44588</v>
      </c>
      <c r="B73" s="8">
        <f>'Rate of return'!M71</f>
        <v>2.1589999999999998E-2</v>
      </c>
    </row>
    <row r="74" spans="1:2" x14ac:dyDescent="0.25">
      <c r="A74" s="107">
        <v>44587</v>
      </c>
      <c r="B74" s="8">
        <f>'Rate of return'!M72</f>
        <v>2.1360000000000001E-2</v>
      </c>
    </row>
    <row r="75" spans="1:2" x14ac:dyDescent="0.25">
      <c r="A75" s="108">
        <v>44586</v>
      </c>
      <c r="B75" s="8">
        <f>'Rate of return'!M73</f>
        <v>2.155E-2</v>
      </c>
    </row>
    <row r="76" spans="1:2" x14ac:dyDescent="0.25">
      <c r="A76" s="107">
        <v>44585</v>
      </c>
      <c r="B76" s="8">
        <f>'Rate of return'!M74</f>
        <v>2.1389999999999999E-2</v>
      </c>
    </row>
    <row r="77" spans="1:2" x14ac:dyDescent="0.25">
      <c r="A77" s="108">
        <v>44582</v>
      </c>
      <c r="B77" s="8">
        <f>'Rate of return'!M75</f>
        <v>2.137E-2</v>
      </c>
    </row>
    <row r="78" spans="1:2" x14ac:dyDescent="0.25">
      <c r="A78" s="107">
        <v>44581</v>
      </c>
      <c r="B78" s="8">
        <f>'Rate of return'!M76</f>
        <v>2.1440000000000001E-2</v>
      </c>
    </row>
    <row r="79" spans="1:2" x14ac:dyDescent="0.25">
      <c r="A79" s="108">
        <v>44580</v>
      </c>
      <c r="B79" s="8">
        <f>'Rate of return'!M77</f>
        <v>2.1349999999999997E-2</v>
      </c>
    </row>
    <row r="80" spans="1:2" x14ac:dyDescent="0.25">
      <c r="A80" s="107">
        <v>44579</v>
      </c>
      <c r="B80" s="8">
        <f>'Rate of return'!M78</f>
        <v>2.1250000000000002E-2</v>
      </c>
    </row>
    <row r="81" spans="1:2" x14ac:dyDescent="0.25">
      <c r="A81" s="108">
        <v>44578</v>
      </c>
      <c r="B81" s="8">
        <f>'Rate of return'!M79</f>
        <v>2.1409999999999998E-2</v>
      </c>
    </row>
    <row r="82" spans="1:2" x14ac:dyDescent="0.25">
      <c r="A82" s="107">
        <v>44575</v>
      </c>
      <c r="B82" s="8">
        <f>'Rate of return'!M80</f>
        <v>2.1400000000000002E-2</v>
      </c>
    </row>
    <row r="83" spans="1:2" x14ac:dyDescent="0.25">
      <c r="A83" s="108">
        <v>44574</v>
      </c>
      <c r="B83" s="8">
        <f>'Rate of return'!M81</f>
        <v>2.1509999999999998E-2</v>
      </c>
    </row>
    <row r="84" spans="1:2" x14ac:dyDescent="0.25">
      <c r="A84" s="107">
        <v>44573</v>
      </c>
      <c r="B84" s="8">
        <f>'Rate of return'!M82</f>
        <v>2.1419999999999998E-2</v>
      </c>
    </row>
    <row r="85" spans="1:2" x14ac:dyDescent="0.25">
      <c r="A85" s="108">
        <v>44572</v>
      </c>
      <c r="B85" s="8">
        <f>'Rate of return'!M83</f>
        <v>2.1649999999999999E-2</v>
      </c>
    </row>
    <row r="86" spans="1:2" x14ac:dyDescent="0.25">
      <c r="A86" s="107">
        <v>44571</v>
      </c>
      <c r="B86" s="8">
        <f>'Rate of return'!M84</f>
        <v>2.146E-2</v>
      </c>
    </row>
    <row r="87" spans="1:2" x14ac:dyDescent="0.25">
      <c r="A87" s="108">
        <v>44568</v>
      </c>
      <c r="B87" s="8">
        <f>'Rate of return'!M85</f>
        <v>2.1760000000000002E-2</v>
      </c>
    </row>
    <row r="88" spans="1:2" x14ac:dyDescent="0.25">
      <c r="A88" s="107">
        <v>44567</v>
      </c>
      <c r="B88" s="8">
        <f>'Rate of return'!M86</f>
        <v>2.1499999999999998E-2</v>
      </c>
    </row>
    <row r="89" spans="1:2" x14ac:dyDescent="0.25">
      <c r="A89" s="108">
        <v>44566</v>
      </c>
      <c r="B89" s="8">
        <f>'Rate of return'!M87</f>
        <v>2.1480000000000003E-2</v>
      </c>
    </row>
    <row r="90" spans="1:2" x14ac:dyDescent="0.25">
      <c r="A90" s="107">
        <v>44565</v>
      </c>
      <c r="B90" s="8">
        <f>'Rate of return'!M88</f>
        <v>2.1789999999999997E-2</v>
      </c>
    </row>
    <row r="91" spans="1:2" x14ac:dyDescent="0.25">
      <c r="A91" s="108">
        <v>44561</v>
      </c>
      <c r="B91" s="8">
        <f>'Rate of return'!M89</f>
        <v>2.1000000000000001E-2</v>
      </c>
    </row>
    <row r="92" spans="1:2" x14ac:dyDescent="0.25">
      <c r="A92" s="107">
        <v>44560</v>
      </c>
      <c r="B92" s="8">
        <f>'Rate of return'!M90</f>
        <v>2.1230000000000002E-2</v>
      </c>
    </row>
    <row r="93" spans="1:2" x14ac:dyDescent="0.25">
      <c r="A93" s="108">
        <v>44559</v>
      </c>
      <c r="B93" s="8">
        <f>'Rate of return'!M91</f>
        <v>2.1299999999999999E-2</v>
      </c>
    </row>
    <row r="94" spans="1:2" x14ac:dyDescent="0.25">
      <c r="A94" s="107">
        <v>44558</v>
      </c>
      <c r="B94" s="8">
        <f>'Rate of return'!M92</f>
        <v>2.1299999999999999E-2</v>
      </c>
    </row>
    <row r="95" spans="1:2" x14ac:dyDescent="0.25">
      <c r="A95" s="108">
        <v>44557</v>
      </c>
      <c r="B95" s="8">
        <f>'Rate of return'!M93</f>
        <v>2.0930000000000001E-2</v>
      </c>
    </row>
    <row r="96" spans="1:2" x14ac:dyDescent="0.25">
      <c r="A96" s="107">
        <v>44554</v>
      </c>
      <c r="B96" s="8">
        <f>'Rate of return'!M94</f>
        <v>2.0889999999999999E-2</v>
      </c>
    </row>
    <row r="97" spans="1:2" x14ac:dyDescent="0.25">
      <c r="A97" s="108">
        <v>44553</v>
      </c>
      <c r="B97" s="8">
        <f>'Rate of return'!M95</f>
        <v>2.0979999999999999E-2</v>
      </c>
    </row>
    <row r="98" spans="1:2" x14ac:dyDescent="0.25">
      <c r="A98" s="107">
        <v>44552</v>
      </c>
      <c r="B98" s="8">
        <f>'Rate of return'!M96</f>
        <v>2.112E-2</v>
      </c>
    </row>
    <row r="99" spans="1:2" x14ac:dyDescent="0.25">
      <c r="A99" s="108">
        <v>44551</v>
      </c>
      <c r="B99" s="8">
        <f>'Rate of return'!M97</f>
        <v>2.0790000000000003E-2</v>
      </c>
    </row>
    <row r="100" spans="1:2" x14ac:dyDescent="0.25">
      <c r="A100" s="107">
        <v>44550</v>
      </c>
      <c r="B100" s="8">
        <f>'Rate of return'!M98</f>
        <v>2.07E-2</v>
      </c>
    </row>
    <row r="101" spans="1:2" x14ac:dyDescent="0.25">
      <c r="A101" s="108">
        <v>44547</v>
      </c>
      <c r="B101" s="8">
        <f>'Rate of return'!M99</f>
        <v>2.0920000000000001E-2</v>
      </c>
    </row>
    <row r="102" spans="1:2" x14ac:dyDescent="0.25">
      <c r="A102" s="107">
        <v>44546</v>
      </c>
      <c r="B102" s="8">
        <f>'Rate of return'!M100</f>
        <v>2.078E-2</v>
      </c>
    </row>
    <row r="103" spans="1:2" x14ac:dyDescent="0.25">
      <c r="A103" s="108">
        <v>44545</v>
      </c>
      <c r="B103" s="8">
        <f>'Rate of return'!M101</f>
        <v>2.0379999999999999E-2</v>
      </c>
    </row>
    <row r="104" spans="1:2" x14ac:dyDescent="0.25">
      <c r="A104" s="107">
        <v>44544</v>
      </c>
      <c r="B104" s="8">
        <f>'Rate of return'!M102</f>
        <v>2.0579999999999998E-2</v>
      </c>
    </row>
    <row r="105" spans="1:2" x14ac:dyDescent="0.25">
      <c r="A105" s="108">
        <v>44543</v>
      </c>
      <c r="B105" s="8">
        <f>'Rate of return'!M103</f>
        <v>2.0569999999999998E-2</v>
      </c>
    </row>
    <row r="106" spans="1:2" x14ac:dyDescent="0.25">
      <c r="A106" s="107">
        <v>44540</v>
      </c>
      <c r="B106" s="8">
        <f>'Rate of return'!M104</f>
        <v>2.0760000000000001E-2</v>
      </c>
    </row>
    <row r="107" spans="1:2" x14ac:dyDescent="0.25">
      <c r="A107" s="108">
        <v>44539</v>
      </c>
      <c r="B107" s="8">
        <f>'Rate of return'!M105</f>
        <v>2.077E-2</v>
      </c>
    </row>
    <row r="108" spans="1:2" x14ac:dyDescent="0.25">
      <c r="A108" s="107">
        <v>44538</v>
      </c>
      <c r="B108" s="8">
        <f>'Rate of return'!M106</f>
        <v>2.0879999999999999E-2</v>
      </c>
    </row>
    <row r="109" spans="1:2" x14ac:dyDescent="0.25">
      <c r="A109" s="108">
        <v>44537</v>
      </c>
      <c r="B109" s="8">
        <f>'Rate of return'!M107</f>
        <v>2.0720000000000002E-2</v>
      </c>
    </row>
    <row r="110" spans="1:2" x14ac:dyDescent="0.25">
      <c r="A110" s="107">
        <v>44536</v>
      </c>
      <c r="B110" s="8">
        <f>'Rate of return'!M108</f>
        <v>2.0899999999999998E-2</v>
      </c>
    </row>
    <row r="111" spans="1:2" x14ac:dyDescent="0.25">
      <c r="A111" s="108">
        <v>44533</v>
      </c>
      <c r="B111" s="8">
        <f>'Rate of return'!M109</f>
        <v>2.0930000000000001E-2</v>
      </c>
    </row>
    <row r="112" spans="1:2" x14ac:dyDescent="0.25">
      <c r="A112" s="107">
        <v>44532</v>
      </c>
      <c r="B112" s="8">
        <f>'Rate of return'!M110</f>
        <v>2.0760000000000001E-2</v>
      </c>
    </row>
    <row r="113" spans="1:2" x14ac:dyDescent="0.25">
      <c r="A113" s="108">
        <v>44531</v>
      </c>
      <c r="B113" s="8">
        <f>'Rate of return'!M111</f>
        <v>2.0959999999999999E-2</v>
      </c>
    </row>
    <row r="114" spans="1:2" x14ac:dyDescent="0.25">
      <c r="A114" s="107">
        <v>44530</v>
      </c>
      <c r="B114" s="8">
        <f>'Rate of return'!M112</f>
        <v>2.0819999999999998E-2</v>
      </c>
    </row>
    <row r="115" spans="1:2" x14ac:dyDescent="0.25">
      <c r="A115" s="108">
        <v>44529</v>
      </c>
      <c r="B115" s="8">
        <f>'Rate of return'!M113</f>
        <v>2.0649999999999998E-2</v>
      </c>
    </row>
    <row r="116" spans="1:2" x14ac:dyDescent="0.25">
      <c r="A116" s="107">
        <v>44526</v>
      </c>
      <c r="B116" s="8">
        <f>'Rate of return'!M114</f>
        <v>2.068E-2</v>
      </c>
    </row>
    <row r="117" spans="1:2" x14ac:dyDescent="0.25">
      <c r="A117" s="108">
        <v>44525</v>
      </c>
      <c r="B117" s="8">
        <f>'Rate of return'!M115</f>
        <v>2.0760000000000001E-2</v>
      </c>
    </row>
    <row r="118" spans="1:2" x14ac:dyDescent="0.25">
      <c r="A118" s="107">
        <v>44524</v>
      </c>
      <c r="B118" s="8">
        <f>'Rate of return'!M116</f>
        <v>2.0819999999999998E-2</v>
      </c>
    </row>
    <row r="119" spans="1:2" x14ac:dyDescent="0.25">
      <c r="A119" s="108">
        <v>44523</v>
      </c>
      <c r="B119" s="8">
        <f>'Rate of return'!M117</f>
        <v>2.0560000000000002E-2</v>
      </c>
    </row>
    <row r="120" spans="1:2" x14ac:dyDescent="0.25">
      <c r="A120" s="107">
        <v>44522</v>
      </c>
      <c r="B120" s="8">
        <f>'Rate of return'!M118</f>
        <v>2.0619999999999999E-2</v>
      </c>
    </row>
    <row r="121" spans="1:2" x14ac:dyDescent="0.25">
      <c r="A121" s="108">
        <v>44519</v>
      </c>
      <c r="B121" s="8">
        <f>'Rate of return'!M119</f>
        <v>2.0489999999999998E-2</v>
      </c>
    </row>
    <row r="122" spans="1:2" x14ac:dyDescent="0.25">
      <c r="A122" s="107">
        <v>44518</v>
      </c>
      <c r="B122" s="8">
        <f>'Rate of return'!M120</f>
        <v>2.0649999999999998E-2</v>
      </c>
    </row>
    <row r="123" spans="1:2" x14ac:dyDescent="0.25">
      <c r="A123" s="108">
        <v>44517</v>
      </c>
      <c r="B123" s="8">
        <f>'Rate of return'!M121</f>
        <v>2.0569999999999998E-2</v>
      </c>
    </row>
    <row r="124" spans="1:2" x14ac:dyDescent="0.25">
      <c r="A124" s="107">
        <v>44516</v>
      </c>
      <c r="B124" s="8">
        <f>'Rate of return'!M122</f>
        <v>2.0560000000000002E-2</v>
      </c>
    </row>
    <row r="125" spans="1:2" x14ac:dyDescent="0.25">
      <c r="A125" s="108">
        <v>44515</v>
      </c>
      <c r="B125" s="8">
        <f>'Rate of return'!M123</f>
        <v>2.0750000000000001E-2</v>
      </c>
    </row>
    <row r="126" spans="1:2" x14ac:dyDescent="0.25">
      <c r="A126" s="107">
        <v>44512</v>
      </c>
      <c r="B126" s="8">
        <f>'Rate of return'!M124</f>
        <v>2.0920000000000001E-2</v>
      </c>
    </row>
    <row r="127" spans="1:2" x14ac:dyDescent="0.25">
      <c r="A127" s="108">
        <v>44511</v>
      </c>
      <c r="B127" s="8">
        <f>'Rate of return'!M125</f>
        <v>2.0959999999999999E-2</v>
      </c>
    </row>
    <row r="128" spans="1:2" x14ac:dyDescent="0.25">
      <c r="A128" s="107">
        <v>44510</v>
      </c>
      <c r="B128" s="8">
        <f>'Rate of return'!M126</f>
        <v>2.1070000000000002E-2</v>
      </c>
    </row>
    <row r="129" spans="1:2" x14ac:dyDescent="0.25">
      <c r="A129" s="108">
        <v>44509</v>
      </c>
      <c r="B129" s="8">
        <f>'Rate of return'!M127</f>
        <v>2.1070000000000002E-2</v>
      </c>
    </row>
    <row r="130" spans="1:2" x14ac:dyDescent="0.25">
      <c r="A130" s="107">
        <v>44508</v>
      </c>
      <c r="B130" s="8">
        <f>'Rate of return'!M128</f>
        <v>2.0990000000000002E-2</v>
      </c>
    </row>
    <row r="131" spans="1:2" x14ac:dyDescent="0.25">
      <c r="A131" s="108">
        <v>44505</v>
      </c>
      <c r="B131" s="8">
        <f>'Rate of return'!M129</f>
        <v>2.1339999999999998E-2</v>
      </c>
    </row>
    <row r="132" spans="1:2" x14ac:dyDescent="0.25">
      <c r="A132" s="107">
        <v>44504</v>
      </c>
      <c r="B132" s="8">
        <f>'Rate of return'!M130</f>
        <v>2.1360000000000001E-2</v>
      </c>
    </row>
    <row r="133" spans="1:2" x14ac:dyDescent="0.25">
      <c r="A133" s="108">
        <v>44503</v>
      </c>
      <c r="B133" s="8">
        <f>'Rate of return'!M131</f>
        <v>2.1579999999999998E-2</v>
      </c>
    </row>
    <row r="134" spans="1:2" x14ac:dyDescent="0.25">
      <c r="A134" s="107">
        <v>44502</v>
      </c>
      <c r="B134" s="8">
        <f>'Rate of return'!M132</f>
        <v>2.1530000000000001E-2</v>
      </c>
    </row>
    <row r="135" spans="1:2" x14ac:dyDescent="0.25">
      <c r="A135" s="108">
        <v>44501</v>
      </c>
      <c r="B135" s="8">
        <f>'Rate of return'!M133</f>
        <v>2.1589999999999998E-2</v>
      </c>
    </row>
    <row r="136" spans="1:2" x14ac:dyDescent="0.25">
      <c r="A136" s="107">
        <v>44498</v>
      </c>
      <c r="B136" s="8">
        <f>'Rate of return'!M134</f>
        <v>2.1160000000000002E-2</v>
      </c>
    </row>
    <row r="137" spans="1:2" x14ac:dyDescent="0.25">
      <c r="A137" s="108">
        <v>44497</v>
      </c>
      <c r="B137" s="8">
        <f>'Rate of return'!M135</f>
        <v>2.1139999999999999E-2</v>
      </c>
    </row>
    <row r="138" spans="1:2" x14ac:dyDescent="0.25">
      <c r="A138" s="107">
        <v>44496</v>
      </c>
      <c r="B138" s="8">
        <f>'Rate of return'!M136</f>
        <v>2.128E-2</v>
      </c>
    </row>
    <row r="139" spans="1:2" x14ac:dyDescent="0.25">
      <c r="A139" s="108">
        <v>44495</v>
      </c>
      <c r="B139" s="8">
        <f>'Rate of return'!M137</f>
        <v>2.1139999999999999E-2</v>
      </c>
    </row>
    <row r="140" spans="1:2" x14ac:dyDescent="0.25">
      <c r="A140" s="107">
        <v>44494</v>
      </c>
      <c r="B140" s="8">
        <f>'Rate of return'!M138</f>
        <v>2.1080000000000002E-2</v>
      </c>
    </row>
    <row r="141" spans="1:2" x14ac:dyDescent="0.25">
      <c r="A141" s="108">
        <v>44491</v>
      </c>
      <c r="B141" s="8">
        <f>'Rate of return'!M139</f>
        <v>2.1139999999999999E-2</v>
      </c>
    </row>
    <row r="142" spans="1:2" x14ac:dyDescent="0.25">
      <c r="A142" s="107">
        <v>44490</v>
      </c>
      <c r="B142" s="8">
        <f>'Rate of return'!M140</f>
        <v>2.1309999999999999E-2</v>
      </c>
    </row>
    <row r="143" spans="1:2" x14ac:dyDescent="0.25">
      <c r="A143" s="108">
        <v>44489</v>
      </c>
      <c r="B143" s="8">
        <f>'Rate of return'!M141</f>
        <v>2.1400000000000002E-2</v>
      </c>
    </row>
    <row r="144" spans="1:2" x14ac:dyDescent="0.25">
      <c r="A144" s="107">
        <v>44488</v>
      </c>
      <c r="B144" s="8">
        <f>'Rate of return'!M142</f>
        <v>2.1299999999999999E-2</v>
      </c>
    </row>
    <row r="145" spans="1:2" x14ac:dyDescent="0.25">
      <c r="A145" s="108">
        <v>44487</v>
      </c>
      <c r="B145" s="8">
        <f>'Rate of return'!M143</f>
        <v>2.1250000000000002E-2</v>
      </c>
    </row>
    <row r="146" spans="1:2" x14ac:dyDescent="0.25">
      <c r="A146" s="107">
        <v>44484</v>
      </c>
      <c r="B146" s="8">
        <f>'Rate of return'!M144</f>
        <v>2.1230000000000002E-2</v>
      </c>
    </row>
    <row r="147" spans="1:2" x14ac:dyDescent="0.25">
      <c r="A147" s="108">
        <v>44483</v>
      </c>
      <c r="B147" s="8">
        <f>'Rate of return'!M145</f>
        <v>2.129E-2</v>
      </c>
    </row>
    <row r="148" spans="1:2" x14ac:dyDescent="0.25">
      <c r="A148" s="107">
        <v>44482</v>
      </c>
      <c r="B148" s="8">
        <f>'Rate of return'!M146</f>
        <v>2.1339999999999998E-2</v>
      </c>
    </row>
    <row r="149" spans="1:2" x14ac:dyDescent="0.25">
      <c r="A149" s="108">
        <v>44481</v>
      </c>
      <c r="B149" s="8">
        <f>'Rate of return'!M147</f>
        <v>2.1339999999999998E-2</v>
      </c>
    </row>
    <row r="150" spans="1:2" x14ac:dyDescent="0.25">
      <c r="A150" s="107">
        <v>44480</v>
      </c>
      <c r="B150" s="8">
        <f>'Rate of return'!M148</f>
        <v>2.1349999999999997E-2</v>
      </c>
    </row>
    <row r="151" spans="1:2" x14ac:dyDescent="0.25">
      <c r="A151" s="108">
        <v>44477</v>
      </c>
      <c r="B151" s="8">
        <f>'Rate of return'!M149</f>
        <v>2.1320000000000002E-2</v>
      </c>
    </row>
    <row r="152" spans="1:2" x14ac:dyDescent="0.25">
      <c r="A152" s="107">
        <v>44476</v>
      </c>
      <c r="B152" s="8">
        <f>'Rate of return'!M150</f>
        <v>2.12E-2</v>
      </c>
    </row>
    <row r="153" spans="1:2" x14ac:dyDescent="0.25">
      <c r="A153" s="108">
        <v>44475</v>
      </c>
      <c r="B153" s="8">
        <f>'Rate of return'!M151</f>
        <v>2.1099999999999997E-2</v>
      </c>
    </row>
    <row r="154" spans="1:2" x14ac:dyDescent="0.25">
      <c r="A154" s="107">
        <v>44474</v>
      </c>
      <c r="B154" s="8">
        <f>'Rate of return'!M152</f>
        <v>2.1139999999999999E-2</v>
      </c>
    </row>
    <row r="155" spans="1:2" x14ac:dyDescent="0.25">
      <c r="A155" s="108">
        <v>44473</v>
      </c>
      <c r="B155" s="8">
        <f>'Rate of return'!M153</f>
        <v>2.1250000000000002E-2</v>
      </c>
    </row>
    <row r="156" spans="1:2" x14ac:dyDescent="0.25">
      <c r="A156" s="107">
        <v>44470</v>
      </c>
      <c r="B156" s="8">
        <f>'Rate of return'!M154</f>
        <v>2.121E-2</v>
      </c>
    </row>
    <row r="157" spans="1:2" x14ac:dyDescent="0.25">
      <c r="A157" s="108">
        <v>44469</v>
      </c>
      <c r="B157" s="8">
        <f>'Rate of return'!M155</f>
        <v>2.1320000000000002E-2</v>
      </c>
    </row>
    <row r="158" spans="1:2" x14ac:dyDescent="0.25">
      <c r="A158" s="107">
        <v>44468</v>
      </c>
      <c r="B158" s="8">
        <f>'Rate of return'!M156</f>
        <v>2.145E-2</v>
      </c>
    </row>
    <row r="159" spans="1:2" x14ac:dyDescent="0.25">
      <c r="A159" s="108">
        <v>44467</v>
      </c>
      <c r="B159" s="8">
        <f>'Rate of return'!M157</f>
        <v>2.1099999999999997E-2</v>
      </c>
    </row>
    <row r="160" spans="1:2" x14ac:dyDescent="0.25">
      <c r="A160" s="107">
        <v>44466</v>
      </c>
      <c r="B160" s="8">
        <f>'Rate of return'!M158</f>
        <v>2.1429999999999998E-2</v>
      </c>
    </row>
    <row r="161" spans="1:2" x14ac:dyDescent="0.25">
      <c r="A161" s="108">
        <v>44463</v>
      </c>
      <c r="B161" s="8">
        <f>'Rate of return'!M159</f>
        <v>2.1179999999999997E-2</v>
      </c>
    </row>
    <row r="162" spans="1:2" x14ac:dyDescent="0.25">
      <c r="A162" s="107">
        <v>44462</v>
      </c>
      <c r="B162" s="8">
        <f>'Rate of return'!M160</f>
        <v>2.1190000000000001E-2</v>
      </c>
    </row>
    <row r="163" spans="1:2" x14ac:dyDescent="0.25">
      <c r="A163" s="108">
        <v>44461</v>
      </c>
      <c r="B163" s="8">
        <f>'Rate of return'!M161</f>
        <v>2.1139999999999999E-2</v>
      </c>
    </row>
    <row r="164" spans="1:2" x14ac:dyDescent="0.25">
      <c r="A164" s="107">
        <v>44460</v>
      </c>
      <c r="B164" s="8">
        <f>'Rate of return'!M162</f>
        <v>2.0879999999999999E-2</v>
      </c>
    </row>
    <row r="165" spans="1:2" x14ac:dyDescent="0.25">
      <c r="A165" s="108">
        <v>44459</v>
      </c>
      <c r="B165" s="8">
        <f>'Rate of return'!M163</f>
        <v>2.0870000000000003E-2</v>
      </c>
    </row>
    <row r="166" spans="1:2" x14ac:dyDescent="0.25">
      <c r="A166" s="107">
        <v>44456</v>
      </c>
      <c r="B166" s="8">
        <f>'Rate of return'!M164</f>
        <v>2.0710000000000003E-2</v>
      </c>
    </row>
    <row r="167" spans="1:2" x14ac:dyDescent="0.25">
      <c r="A167" s="108">
        <v>44455</v>
      </c>
      <c r="B167" s="8">
        <f>'Rate of return'!M165</f>
        <v>2.0539999999999999E-2</v>
      </c>
    </row>
    <row r="168" spans="1:2" x14ac:dyDescent="0.25">
      <c r="A168" s="107">
        <v>44454</v>
      </c>
      <c r="B168" s="8">
        <f>'Rate of return'!M166</f>
        <v>2.043E-2</v>
      </c>
    </row>
    <row r="169" spans="1:2" x14ac:dyDescent="0.25">
      <c r="A169" s="108">
        <v>44453</v>
      </c>
      <c r="B169" s="8">
        <f>'Rate of return'!M167</f>
        <v>2.0930000000000001E-2</v>
      </c>
    </row>
    <row r="170" spans="1:2" x14ac:dyDescent="0.25">
      <c r="A170" s="107">
        <v>44452</v>
      </c>
      <c r="B170" s="8">
        <f>'Rate of return'!M168</f>
        <v>2.051E-2</v>
      </c>
    </row>
    <row r="171" spans="1:2" x14ac:dyDescent="0.25">
      <c r="A171" s="108">
        <v>44449</v>
      </c>
      <c r="B171" s="8">
        <f>'Rate of return'!M169</f>
        <v>2.077E-2</v>
      </c>
    </row>
    <row r="172" spans="1:2" x14ac:dyDescent="0.25">
      <c r="A172" s="107">
        <v>44448</v>
      </c>
      <c r="B172" s="8">
        <f>'Rate of return'!M170</f>
        <v>2.0590000000000001E-2</v>
      </c>
    </row>
    <row r="173" spans="1:2" x14ac:dyDescent="0.25">
      <c r="A173" s="108">
        <v>44447</v>
      </c>
      <c r="B173" s="8">
        <f>'Rate of return'!M171</f>
        <v>2.0590000000000001E-2</v>
      </c>
    </row>
    <row r="174" spans="1:2" x14ac:dyDescent="0.25">
      <c r="A174" s="107">
        <v>44446</v>
      </c>
      <c r="B174" s="8">
        <f>'Rate of return'!M172</f>
        <v>2.0819999999999998E-2</v>
      </c>
    </row>
    <row r="175" spans="1:2" x14ac:dyDescent="0.25">
      <c r="A175" s="108">
        <v>44445</v>
      </c>
      <c r="B175" s="8">
        <f>'Rate of return'!M173</f>
        <v>2.1110000000000004E-2</v>
      </c>
    </row>
    <row r="176" spans="1:2" x14ac:dyDescent="0.25">
      <c r="A176" s="107">
        <v>44440</v>
      </c>
      <c r="B176" s="8">
        <f>'Rate of return'!M174</f>
        <v>2.07E-2</v>
      </c>
    </row>
    <row r="177" spans="1:2" x14ac:dyDescent="0.25">
      <c r="A177" s="108">
        <v>44439</v>
      </c>
      <c r="B177" s="8">
        <f>'Rate of return'!M175</f>
        <v>2.0950000000000003E-2</v>
      </c>
    </row>
    <row r="178" spans="1:2" x14ac:dyDescent="0.25">
      <c r="A178" s="107">
        <v>44438</v>
      </c>
      <c r="B178" s="8">
        <f>'Rate of return'!M176</f>
        <v>2.078E-2</v>
      </c>
    </row>
    <row r="179" spans="1:2" x14ac:dyDescent="0.25">
      <c r="A179" s="108">
        <v>44435</v>
      </c>
      <c r="B179" s="8">
        <f>'Rate of return'!M177</f>
        <v>2.1010000000000001E-2</v>
      </c>
    </row>
    <row r="180" spans="1:2" x14ac:dyDescent="0.25">
      <c r="A180" s="107">
        <v>44434</v>
      </c>
      <c r="B180" s="8">
        <f>'Rate of return'!M178</f>
        <v>2.0840000000000001E-2</v>
      </c>
    </row>
    <row r="181" spans="1:2" x14ac:dyDescent="0.25">
      <c r="A181" s="108">
        <v>44433</v>
      </c>
      <c r="B181" s="8">
        <f>'Rate of return'!M179</f>
        <v>2.0750000000000001E-2</v>
      </c>
    </row>
    <row r="182" spans="1:2" x14ac:dyDescent="0.25">
      <c r="A182" s="107">
        <v>44432</v>
      </c>
      <c r="B182" s="8">
        <f>'Rate of return'!M180</f>
        <v>2.0809999999999999E-2</v>
      </c>
    </row>
    <row r="183" spans="1:2" x14ac:dyDescent="0.25">
      <c r="A183" s="108">
        <v>44431</v>
      </c>
      <c r="B183" s="8">
        <f>'Rate of return'!M181</f>
        <v>2.0920000000000001E-2</v>
      </c>
    </row>
    <row r="184" spans="1:2" x14ac:dyDescent="0.25">
      <c r="A184" s="107">
        <v>44428</v>
      </c>
      <c r="B184" s="8">
        <f>'Rate of return'!M182</f>
        <v>2.069E-2</v>
      </c>
    </row>
    <row r="185" spans="1:2" x14ac:dyDescent="0.25">
      <c r="A185" s="108">
        <v>44427</v>
      </c>
      <c r="B185" s="8">
        <f>'Rate of return'!M183</f>
        <v>2.1129999999999999E-2</v>
      </c>
    </row>
    <row r="186" spans="1:2" x14ac:dyDescent="0.25">
      <c r="A186" s="107">
        <v>44426</v>
      </c>
      <c r="B186" s="8">
        <f>'Rate of return'!M184</f>
        <v>2.1150000000000002E-2</v>
      </c>
    </row>
    <row r="187" spans="1:2" x14ac:dyDescent="0.25">
      <c r="A187" s="108">
        <v>44425</v>
      </c>
      <c r="B187" s="8">
        <f>'Rate of return'!M185</f>
        <v>2.0889999999999999E-2</v>
      </c>
    </row>
    <row r="188" spans="1:2" x14ac:dyDescent="0.25">
      <c r="A188" s="107">
        <v>44424</v>
      </c>
      <c r="B188" s="8">
        <f>'Rate of return'!M186</f>
        <v>2.086E-2</v>
      </c>
    </row>
    <row r="189" spans="1:2" x14ac:dyDescent="0.25">
      <c r="A189" s="108">
        <v>44421</v>
      </c>
      <c r="B189" s="8">
        <f>'Rate of return'!M187</f>
        <v>2.1600000000000001E-2</v>
      </c>
    </row>
    <row r="190" spans="1:2" x14ac:dyDescent="0.25">
      <c r="A190" s="107">
        <v>44420</v>
      </c>
      <c r="B190" s="8">
        <f>'Rate of return'!M188</f>
        <v>2.1059999999999999E-2</v>
      </c>
    </row>
    <row r="191" spans="1:2" x14ac:dyDescent="0.25">
      <c r="A191" s="108">
        <v>44419</v>
      </c>
      <c r="B191" s="8">
        <f>'Rate of return'!M189</f>
        <v>2.1429999999999998E-2</v>
      </c>
    </row>
    <row r="192" spans="1:2" x14ac:dyDescent="0.25">
      <c r="A192" s="107">
        <v>44418</v>
      </c>
      <c r="B192" s="8">
        <f>'Rate of return'!M190</f>
        <v>2.1269999999999997E-2</v>
      </c>
    </row>
    <row r="193" spans="1:2" x14ac:dyDescent="0.25">
      <c r="A193" s="108">
        <v>44417</v>
      </c>
      <c r="B193" s="8">
        <f>'Rate of return'!M191</f>
        <v>2.1419999999999998E-2</v>
      </c>
    </row>
    <row r="194" spans="1:2" x14ac:dyDescent="0.25">
      <c r="A194" s="107">
        <v>44414</v>
      </c>
      <c r="B194" s="8">
        <f>'Rate of return'!M192</f>
        <v>2.1179999999999997E-2</v>
      </c>
    </row>
    <row r="195" spans="1:2" x14ac:dyDescent="0.25">
      <c r="A195" s="108">
        <v>44413</v>
      </c>
      <c r="B195" s="8">
        <f>'Rate of return'!M193</f>
        <v>2.1489999999999999E-2</v>
      </c>
    </row>
    <row r="196" spans="1:2" x14ac:dyDescent="0.25">
      <c r="A196" s="107">
        <v>44412</v>
      </c>
      <c r="B196" s="8">
        <f>'Rate of return'!M194</f>
        <v>2.1720000000000003E-2</v>
      </c>
    </row>
    <row r="197" spans="1:2" x14ac:dyDescent="0.25">
      <c r="A197" s="108">
        <v>44411</v>
      </c>
      <c r="B197" s="8">
        <f>'Rate of return'!M195</f>
        <v>2.1049999999999999E-2</v>
      </c>
    </row>
    <row r="198" spans="1:2" x14ac:dyDescent="0.25">
      <c r="A198" s="107">
        <v>44410</v>
      </c>
      <c r="B198" s="8">
        <f>'Rate of return'!M196</f>
        <v>2.2120000000000001E-2</v>
      </c>
    </row>
    <row r="199" spans="1:2" x14ac:dyDescent="0.25">
      <c r="A199" s="108">
        <v>44407</v>
      </c>
      <c r="B199" s="8">
        <f>'Rate of return'!M197</f>
        <v>2.1530000000000001E-2</v>
      </c>
    </row>
    <row r="200" spans="1:2" x14ac:dyDescent="0.25">
      <c r="A200" s="107">
        <v>44406</v>
      </c>
      <c r="B200" s="8">
        <f>'Rate of return'!M198</f>
        <v>2.1190000000000001E-2</v>
      </c>
    </row>
    <row r="201" spans="1:2" x14ac:dyDescent="0.25">
      <c r="A201" s="108">
        <v>44405</v>
      </c>
      <c r="B201" s="8">
        <f>'Rate of return'!M199</f>
        <v>2.1520000000000001E-2</v>
      </c>
    </row>
    <row r="202" spans="1:2" x14ac:dyDescent="0.25">
      <c r="A202" s="107">
        <v>44404</v>
      </c>
      <c r="B202" s="8">
        <f>'Rate of return'!M200</f>
        <v>2.1160000000000002E-2</v>
      </c>
    </row>
    <row r="203" spans="1:2" x14ac:dyDescent="0.25">
      <c r="A203" s="108">
        <v>44403</v>
      </c>
      <c r="B203" s="8">
        <f>'Rate of return'!M201</f>
        <v>2.1139999999999999E-2</v>
      </c>
    </row>
    <row r="204" spans="1:2" x14ac:dyDescent="0.25">
      <c r="A204" s="107">
        <v>44400</v>
      </c>
      <c r="B204" s="8">
        <f>'Rate of return'!M202</f>
        <v>2.1269999999999997E-2</v>
      </c>
    </row>
    <row r="205" spans="1:2" x14ac:dyDescent="0.25">
      <c r="A205" s="108">
        <v>44399</v>
      </c>
      <c r="B205" s="8">
        <f>'Rate of return'!M203</f>
        <v>2.1190000000000001E-2</v>
      </c>
    </row>
    <row r="206" spans="1:2" x14ac:dyDescent="0.25">
      <c r="A206" s="107">
        <v>44398</v>
      </c>
      <c r="B206" s="8">
        <f>'Rate of return'!M204</f>
        <v>2.1230000000000002E-2</v>
      </c>
    </row>
    <row r="207" spans="1:2" x14ac:dyDescent="0.25">
      <c r="A207" s="108">
        <v>44397</v>
      </c>
      <c r="B207" s="8">
        <f>'Rate of return'!M205</f>
        <v>2.1320000000000002E-2</v>
      </c>
    </row>
    <row r="208" spans="1:2" x14ac:dyDescent="0.25">
      <c r="A208" s="107">
        <v>44396</v>
      </c>
      <c r="B208" s="8">
        <f>'Rate of return'!M206</f>
        <v>2.1330000000000002E-2</v>
      </c>
    </row>
    <row r="209" spans="1:2" x14ac:dyDescent="0.25">
      <c r="A209" s="108">
        <v>44393</v>
      </c>
      <c r="B209" s="8">
        <f>'Rate of return'!M207</f>
        <v>2.1240000000000002E-2</v>
      </c>
    </row>
    <row r="210" spans="1:2" x14ac:dyDescent="0.25">
      <c r="A210" s="107">
        <v>44392</v>
      </c>
      <c r="B210" s="8">
        <f>'Rate of return'!M208</f>
        <v>2.1030000000000004E-2</v>
      </c>
    </row>
    <row r="211" spans="1:2" x14ac:dyDescent="0.25">
      <c r="A211" s="108">
        <v>44391</v>
      </c>
      <c r="B211" s="8">
        <f>'Rate of return'!M209</f>
        <v>2.1010000000000001E-2</v>
      </c>
    </row>
    <row r="212" spans="1:2" x14ac:dyDescent="0.25">
      <c r="A212" s="107">
        <v>44390</v>
      </c>
      <c r="B212" s="8">
        <f>'Rate of return'!M210</f>
        <v>2.1440000000000001E-2</v>
      </c>
    </row>
    <row r="213" spans="1:2" x14ac:dyDescent="0.25">
      <c r="A213" s="108">
        <v>44389</v>
      </c>
      <c r="B213" s="8">
        <f>'Rate of return'!M211</f>
        <v>2.1509999999999998E-2</v>
      </c>
    </row>
    <row r="214" spans="1:2" x14ac:dyDescent="0.25">
      <c r="A214" s="107">
        <v>44386</v>
      </c>
      <c r="B214" s="8">
        <f>'Rate of return'!M212</f>
        <v>2.1269999999999997E-2</v>
      </c>
    </row>
    <row r="215" spans="1:2" x14ac:dyDescent="0.25">
      <c r="A215" s="108">
        <v>44385</v>
      </c>
      <c r="B215" s="8">
        <f>'Rate of return'!M213</f>
        <v>2.128E-2</v>
      </c>
    </row>
    <row r="216" spans="1:2" x14ac:dyDescent="0.25">
      <c r="A216" s="107">
        <v>44384</v>
      </c>
      <c r="B216" s="8">
        <f>'Rate of return'!M214</f>
        <v>2.154E-2</v>
      </c>
    </row>
    <row r="217" spans="1:2" x14ac:dyDescent="0.25">
      <c r="A217" s="108">
        <v>44383</v>
      </c>
      <c r="B217" s="8">
        <f>'Rate of return'!M215</f>
        <v>2.128E-2</v>
      </c>
    </row>
    <row r="218" spans="1:2" x14ac:dyDescent="0.25">
      <c r="A218" s="107">
        <v>44382</v>
      </c>
      <c r="B218" s="8">
        <f>'Rate of return'!M216</f>
        <v>2.1339999999999998E-2</v>
      </c>
    </row>
    <row r="219" spans="1:2" x14ac:dyDescent="0.25">
      <c r="A219" s="108">
        <v>44379</v>
      </c>
      <c r="B219" s="8">
        <f>'Rate of return'!M217</f>
        <v>2.1489999999999999E-2</v>
      </c>
    </row>
    <row r="220" spans="1:2" x14ac:dyDescent="0.25">
      <c r="A220" s="107">
        <v>44378</v>
      </c>
      <c r="B220" s="8">
        <f>'Rate of return'!M218</f>
        <v>2.1610000000000001E-2</v>
      </c>
    </row>
    <row r="221" spans="1:2" x14ac:dyDescent="0.25">
      <c r="A221" s="108">
        <v>44377</v>
      </c>
      <c r="B221" s="8">
        <f>'Rate of return'!M219</f>
        <v>2.1739999999999999E-2</v>
      </c>
    </row>
    <row r="222" spans="1:2" x14ac:dyDescent="0.25">
      <c r="A222" s="107">
        <v>44376</v>
      </c>
      <c r="B222" s="8">
        <f>'Rate of return'!M220</f>
        <v>2.1789999999999997E-2</v>
      </c>
    </row>
    <row r="223" spans="1:2" x14ac:dyDescent="0.25">
      <c r="A223" s="108">
        <v>44375</v>
      </c>
      <c r="B223" s="8">
        <f>'Rate of return'!M221</f>
        <v>2.2120000000000001E-2</v>
      </c>
    </row>
    <row r="224" spans="1:2" x14ac:dyDescent="0.25">
      <c r="A224" s="107">
        <v>44372</v>
      </c>
      <c r="B224" s="8">
        <f>'Rate of return'!M222</f>
        <v>2.2240000000000003E-2</v>
      </c>
    </row>
    <row r="225" spans="1:2" x14ac:dyDescent="0.25">
      <c r="A225" s="108">
        <v>44371</v>
      </c>
      <c r="B225" s="8">
        <f>'Rate of return'!M223</f>
        <v>2.1729999999999999E-2</v>
      </c>
    </row>
    <row r="226" spans="1:2" x14ac:dyDescent="0.25">
      <c r="A226" s="107">
        <v>44370</v>
      </c>
      <c r="B226" s="8">
        <f>'Rate of return'!M224</f>
        <v>2.1789999999999997E-2</v>
      </c>
    </row>
    <row r="227" spans="1:2" x14ac:dyDescent="0.25">
      <c r="A227" s="108">
        <v>44369</v>
      </c>
      <c r="B227" s="8">
        <f>'Rate of return'!M225</f>
        <v>2.1579999999999998E-2</v>
      </c>
    </row>
    <row r="228" spans="1:2" x14ac:dyDescent="0.25">
      <c r="A228" s="107">
        <v>44368</v>
      </c>
      <c r="B228" s="8">
        <f>'Rate of return'!M226</f>
        <v>2.1760000000000002E-2</v>
      </c>
    </row>
    <row r="229" spans="1:2" x14ac:dyDescent="0.25">
      <c r="A229" s="108">
        <v>44365</v>
      </c>
      <c r="B229" s="8">
        <f>'Rate of return'!M227</f>
        <v>2.1269999999999997E-2</v>
      </c>
    </row>
    <row r="230" spans="1:2" x14ac:dyDescent="0.25">
      <c r="A230" s="107">
        <v>44364</v>
      </c>
      <c r="B230" s="8">
        <f>'Rate of return'!M228</f>
        <v>2.1669999999999998E-2</v>
      </c>
    </row>
    <row r="231" spans="1:2" x14ac:dyDescent="0.25">
      <c r="A231" s="108">
        <v>44363</v>
      </c>
      <c r="B231" s="8">
        <f>'Rate of return'!M229</f>
        <v>2.1680000000000001E-2</v>
      </c>
    </row>
    <row r="232" spans="1:2" x14ac:dyDescent="0.25">
      <c r="A232" s="107">
        <v>44362</v>
      </c>
      <c r="B232" s="8">
        <f>'Rate of return'!M230</f>
        <v>2.2099999999999998E-2</v>
      </c>
    </row>
    <row r="233" spans="1:2" x14ac:dyDescent="0.25">
      <c r="A233" s="108">
        <v>44361</v>
      </c>
      <c r="B233" s="8">
        <f>'Rate of return'!M231</f>
        <v>2.1690000000000001E-2</v>
      </c>
    </row>
    <row r="234" spans="1:2" x14ac:dyDescent="0.25">
      <c r="A234" s="107">
        <v>44358</v>
      </c>
      <c r="B234" s="8">
        <f>'Rate of return'!M232</f>
        <v>2.181E-2</v>
      </c>
    </row>
    <row r="235" spans="1:2" x14ac:dyDescent="0.25">
      <c r="A235" s="108">
        <v>44357</v>
      </c>
      <c r="B235" s="8">
        <f>'Rate of return'!M233</f>
        <v>2.215E-2</v>
      </c>
    </row>
    <row r="236" spans="1:2" x14ac:dyDescent="0.25">
      <c r="A236" s="107">
        <v>44356</v>
      </c>
      <c r="B236" s="8">
        <f>'Rate of return'!M234</f>
        <v>2.205E-2</v>
      </c>
    </row>
    <row r="237" spans="1:2" x14ac:dyDescent="0.25">
      <c r="A237" s="108">
        <v>44355</v>
      </c>
      <c r="B237" s="8">
        <f>'Rate of return'!M235</f>
        <v>2.2210000000000001E-2</v>
      </c>
    </row>
    <row r="238" spans="1:2" x14ac:dyDescent="0.25">
      <c r="A238" s="107">
        <v>44354</v>
      </c>
      <c r="B238" s="8">
        <f>'Rate of return'!M236</f>
        <v>2.2419999999999999E-2</v>
      </c>
    </row>
    <row r="239" spans="1:2" x14ac:dyDescent="0.25">
      <c r="A239" s="108">
        <v>44351</v>
      </c>
      <c r="B239" s="8">
        <f>'Rate of return'!M237</f>
        <v>2.239E-2</v>
      </c>
    </row>
    <row r="240" spans="1:2" x14ac:dyDescent="0.25">
      <c r="A240" s="107">
        <v>44350</v>
      </c>
      <c r="B240" s="8">
        <f>'Rate of return'!M238</f>
        <v>2.2530000000000001E-2</v>
      </c>
    </row>
    <row r="241" spans="1:2" x14ac:dyDescent="0.25">
      <c r="A241" s="108">
        <v>44349</v>
      </c>
      <c r="B241" s="8">
        <f>'Rate of return'!M239</f>
        <v>2.2120000000000001E-2</v>
      </c>
    </row>
    <row r="242" spans="1:2" x14ac:dyDescent="0.25">
      <c r="A242" s="107">
        <v>44348</v>
      </c>
      <c r="B242" s="8">
        <f>'Rate of return'!M240</f>
        <v>2.2530000000000001E-2</v>
      </c>
    </row>
    <row r="243" spans="1:2" x14ac:dyDescent="0.25">
      <c r="A243" s="108">
        <v>44347</v>
      </c>
      <c r="B243" s="8">
        <f>'Rate of return'!M241</f>
        <v>2.273E-2</v>
      </c>
    </row>
    <row r="244" spans="1:2" x14ac:dyDescent="0.25">
      <c r="A244" s="107">
        <v>44344</v>
      </c>
      <c r="B244" s="8">
        <f>'Rate of return'!M242</f>
        <v>2.298E-2</v>
      </c>
    </row>
    <row r="245" spans="1:2" x14ac:dyDescent="0.25">
      <c r="A245" s="108">
        <v>44343</v>
      </c>
      <c r="B245" s="8">
        <f>'Rate of return'!M243</f>
        <v>2.3039999999999998E-2</v>
      </c>
    </row>
    <row r="246" spans="1:2" x14ac:dyDescent="0.25">
      <c r="A246" s="107">
        <v>44342</v>
      </c>
      <c r="B246" s="8">
        <f>'Rate of return'!M244</f>
        <v>2.3170000000000003E-2</v>
      </c>
    </row>
    <row r="247" spans="1:2" x14ac:dyDescent="0.25">
      <c r="A247" s="108">
        <v>44341</v>
      </c>
      <c r="B247" s="8">
        <f>'Rate of return'!M245</f>
        <v>2.316E-2</v>
      </c>
    </row>
    <row r="248" spans="1:2" x14ac:dyDescent="0.25">
      <c r="A248" s="107">
        <v>44340</v>
      </c>
      <c r="B248" s="8">
        <f>'Rate of return'!M246</f>
        <v>2.3239999999999997E-2</v>
      </c>
    </row>
    <row r="249" spans="1:2" x14ac:dyDescent="0.25">
      <c r="A249" s="108">
        <v>44337</v>
      </c>
      <c r="B249" s="8">
        <f>'Rate of return'!M247</f>
        <v>2.3460000000000002E-2</v>
      </c>
    </row>
    <row r="250" spans="1:2" x14ac:dyDescent="0.25">
      <c r="A250" s="107">
        <v>44336</v>
      </c>
      <c r="B250" s="8">
        <f>'Rate of return'!M248</f>
        <v>2.3450000000000002E-2</v>
      </c>
    </row>
    <row r="251" spans="1:2" x14ac:dyDescent="0.25">
      <c r="A251" s="108">
        <v>44335</v>
      </c>
      <c r="B251" s="8">
        <f>'Rate of return'!M249</f>
        <v>2.3559999999999998E-2</v>
      </c>
    </row>
    <row r="252" spans="1:2" x14ac:dyDescent="0.25">
      <c r="A252" s="107">
        <v>44334</v>
      </c>
      <c r="B252" s="8">
        <f>'Rate of return'!M250</f>
        <v>2.366E-2</v>
      </c>
    </row>
    <row r="253" spans="1:2" x14ac:dyDescent="0.25">
      <c r="A253" s="108">
        <v>44333</v>
      </c>
      <c r="B253" s="8">
        <f>'Rate of return'!M251</f>
        <v>2.3690000000000003E-2</v>
      </c>
    </row>
    <row r="254" spans="1:2" x14ac:dyDescent="0.25">
      <c r="A254" s="107">
        <v>44330</v>
      </c>
      <c r="B254" s="8">
        <f>'Rate of return'!M252</f>
        <v>2.3789999999999999E-2</v>
      </c>
    </row>
    <row r="255" spans="1:2" x14ac:dyDescent="0.25">
      <c r="A255" s="108">
        <v>44329</v>
      </c>
      <c r="B255" s="8">
        <f>'Rate of return'!M253</f>
        <v>2.3900000000000001E-2</v>
      </c>
    </row>
    <row r="256" spans="1:2" x14ac:dyDescent="0.25">
      <c r="A256" s="107">
        <v>44328</v>
      </c>
      <c r="B256" s="8">
        <f>'Rate of return'!M254</f>
        <v>2.3719999999999998E-2</v>
      </c>
    </row>
    <row r="257" spans="1:2" x14ac:dyDescent="0.25">
      <c r="A257" s="108">
        <v>44327</v>
      </c>
      <c r="B257" s="8">
        <f>'Rate of return'!M255</f>
        <v>2.3889999999999998E-2</v>
      </c>
    </row>
    <row r="258" spans="1:2" x14ac:dyDescent="0.25">
      <c r="A258" s="107">
        <v>44326</v>
      </c>
      <c r="B258" s="8">
        <f>'Rate of return'!M256</f>
        <v>2.3929999999999996E-2</v>
      </c>
    </row>
    <row r="259" spans="1:2" x14ac:dyDescent="0.25">
      <c r="A259" s="108">
        <v>44323</v>
      </c>
      <c r="B259" s="8">
        <f>'Rate of return'!M257</f>
        <v>2.4E-2</v>
      </c>
    </row>
    <row r="260" spans="1:2" x14ac:dyDescent="0.25">
      <c r="A260" s="107">
        <v>44322</v>
      </c>
      <c r="B260" s="8">
        <f>'Rate of return'!M258</f>
        <v>2.3980000000000001E-2</v>
      </c>
    </row>
    <row r="261" spans="1:2" x14ac:dyDescent="0.25">
      <c r="A261" s="108">
        <v>44321</v>
      </c>
      <c r="B261" s="8">
        <f>'Rate of return'!M259</f>
        <v>2.3740000000000001E-2</v>
      </c>
    </row>
    <row r="262" spans="1:2" x14ac:dyDescent="0.25">
      <c r="A262" s="107">
        <v>44320</v>
      </c>
      <c r="B262" s="8">
        <f>'Rate of return'!M260</f>
        <v>2.3780000000000003E-2</v>
      </c>
    </row>
    <row r="263" spans="1:2" x14ac:dyDescent="0.25">
      <c r="A263" s="108">
        <v>44315</v>
      </c>
      <c r="B263" s="8">
        <f>'Rate of return'!M261</f>
        <v>2.3130000000000001E-2</v>
      </c>
    </row>
    <row r="264" spans="1:2" x14ac:dyDescent="0.25">
      <c r="A264" s="107">
        <v>44314</v>
      </c>
      <c r="B264" s="8">
        <f>'Rate of return'!M262</f>
        <v>2.3130000000000001E-2</v>
      </c>
    </row>
    <row r="265" spans="1:2" x14ac:dyDescent="0.25">
      <c r="A265" s="108">
        <v>44313</v>
      </c>
      <c r="B265" s="8">
        <f>'Rate of return'!M263</f>
        <v>2.308E-2</v>
      </c>
    </row>
    <row r="266" spans="1:2" x14ac:dyDescent="0.25">
      <c r="A266" s="107">
        <v>44312</v>
      </c>
      <c r="B266" s="8">
        <f>'Rate of return'!M264</f>
        <v>2.281E-2</v>
      </c>
    </row>
    <row r="267" spans="1:2" x14ac:dyDescent="0.25">
      <c r="A267" s="108">
        <v>44309</v>
      </c>
      <c r="B267" s="8">
        <f>'Rate of return'!M265</f>
        <v>2.2949999999999998E-2</v>
      </c>
    </row>
    <row r="268" spans="1:2" x14ac:dyDescent="0.25">
      <c r="A268" s="107">
        <v>44308</v>
      </c>
      <c r="B268" s="8">
        <f>'Rate of return'!M266</f>
        <v>2.2429999999999999E-2</v>
      </c>
    </row>
    <row r="269" spans="1:2" x14ac:dyDescent="0.25">
      <c r="A269" s="108">
        <v>44306</v>
      </c>
      <c r="B269" s="8">
        <f>'Rate of return'!M267</f>
        <v>2.3189999999999999E-2</v>
      </c>
    </row>
    <row r="270" spans="1:2" x14ac:dyDescent="0.25">
      <c r="A270" s="107">
        <v>44305</v>
      </c>
      <c r="B270" s="8">
        <f>'Rate of return'!M268</f>
        <v>2.3370000000000002E-2</v>
      </c>
    </row>
    <row r="271" spans="1:2" x14ac:dyDescent="0.25">
      <c r="A271" s="108">
        <v>44302</v>
      </c>
      <c r="B271" s="8">
        <f>'Rate of return'!M269</f>
        <v>2.2869999999999998E-2</v>
      </c>
    </row>
    <row r="272" spans="1:2" x14ac:dyDescent="0.25">
      <c r="A272" s="107">
        <v>44301</v>
      </c>
      <c r="B272" s="8">
        <f>'Rate of return'!M270</f>
        <v>2.3730000000000001E-2</v>
      </c>
    </row>
    <row r="273" spans="1:2" x14ac:dyDescent="0.25">
      <c r="A273" s="108">
        <v>44300</v>
      </c>
      <c r="B273" s="8">
        <f>'Rate of return'!M271</f>
        <v>2.376E-2</v>
      </c>
    </row>
    <row r="274" spans="1:2" x14ac:dyDescent="0.25">
      <c r="A274" s="107">
        <v>44299</v>
      </c>
      <c r="B274" s="8">
        <f>'Rate of return'!M272</f>
        <v>2.3629999999999998E-2</v>
      </c>
    </row>
    <row r="275" spans="1:2" x14ac:dyDescent="0.25">
      <c r="A275" s="108">
        <v>44298</v>
      </c>
      <c r="B275" s="8">
        <f>'Rate of return'!M273</f>
        <v>2.3860000000000003E-2</v>
      </c>
    </row>
    <row r="276" spans="1:2" x14ac:dyDescent="0.25">
      <c r="A276" s="107">
        <v>44295</v>
      </c>
      <c r="B276" s="8">
        <f>'Rate of return'!M274</f>
        <v>2.3730000000000001E-2</v>
      </c>
    </row>
    <row r="277" spans="1:2" x14ac:dyDescent="0.25">
      <c r="A277" s="108">
        <v>44294</v>
      </c>
      <c r="B277" s="8">
        <f>'Rate of return'!M275</f>
        <v>2.3650000000000001E-2</v>
      </c>
    </row>
    <row r="278" spans="1:2" x14ac:dyDescent="0.25">
      <c r="A278" s="107">
        <v>44293</v>
      </c>
      <c r="B278" s="8">
        <f>'Rate of return'!M276</f>
        <v>2.3629999999999998E-2</v>
      </c>
    </row>
    <row r="279" spans="1:2" x14ac:dyDescent="0.25">
      <c r="A279" s="108">
        <v>44292</v>
      </c>
      <c r="B279" s="8">
        <f>'Rate of return'!M277</f>
        <v>2.367E-2</v>
      </c>
    </row>
    <row r="280" spans="1:2" x14ac:dyDescent="0.25">
      <c r="A280" s="107">
        <v>44291</v>
      </c>
      <c r="B280" s="8">
        <f>'Rate of return'!M278</f>
        <v>2.3849999999999996E-2</v>
      </c>
    </row>
    <row r="281" spans="1:2" x14ac:dyDescent="0.25">
      <c r="A281" s="108">
        <v>44288</v>
      </c>
      <c r="B281" s="8">
        <f>'Rate of return'!M279</f>
        <v>2.3620000000000002E-2</v>
      </c>
    </row>
    <row r="282" spans="1:2" x14ac:dyDescent="0.25">
      <c r="A282" s="107">
        <v>44287</v>
      </c>
      <c r="B282" s="8">
        <f>'Rate of return'!M280</f>
        <v>2.351E-2</v>
      </c>
    </row>
    <row r="283" spans="1:2" x14ac:dyDescent="0.25">
      <c r="A283" s="108">
        <v>44286</v>
      </c>
      <c r="B283" s="8">
        <f>'Rate of return'!M281</f>
        <v>2.3860000000000003E-2</v>
      </c>
    </row>
    <row r="284" spans="1:2" x14ac:dyDescent="0.25">
      <c r="A284" s="107">
        <v>44285</v>
      </c>
      <c r="B284" s="8">
        <f>'Rate of return'!M282</f>
        <v>2.3849999999999996E-2</v>
      </c>
    </row>
    <row r="285" spans="1:2" x14ac:dyDescent="0.25">
      <c r="A285" s="108">
        <v>44284</v>
      </c>
      <c r="B285" s="8">
        <f>'Rate of return'!M283</f>
        <v>2.3820000000000001E-2</v>
      </c>
    </row>
    <row r="286" spans="1:2" x14ac:dyDescent="0.25">
      <c r="A286" s="107">
        <v>44281</v>
      </c>
      <c r="B286" s="8">
        <f>'Rate of return'!M284</f>
        <v>2.359E-2</v>
      </c>
    </row>
    <row r="287" spans="1:2" x14ac:dyDescent="0.25">
      <c r="A287" s="108">
        <v>44280</v>
      </c>
      <c r="B287" s="8">
        <f>'Rate of return'!M285</f>
        <v>2.3949999999999999E-2</v>
      </c>
    </row>
    <row r="288" spans="1:2" x14ac:dyDescent="0.25">
      <c r="A288" s="107">
        <v>44279</v>
      </c>
      <c r="B288" s="8">
        <f>'Rate of return'!M286</f>
        <v>2.3460000000000002E-2</v>
      </c>
    </row>
    <row r="289" spans="1:2" x14ac:dyDescent="0.25">
      <c r="A289" s="108">
        <v>44278</v>
      </c>
      <c r="B289" s="8">
        <f>'Rate of return'!M287</f>
        <v>2.3889999999999998E-2</v>
      </c>
    </row>
    <row r="290" spans="1:2" x14ac:dyDescent="0.25">
      <c r="A290" s="107">
        <v>44277</v>
      </c>
      <c r="B290" s="8">
        <f>'Rate of return'!M288</f>
        <v>2.4080000000000001E-2</v>
      </c>
    </row>
    <row r="291" spans="1:2" x14ac:dyDescent="0.25">
      <c r="A291" s="108">
        <v>44274</v>
      </c>
      <c r="B291" s="8">
        <f>'Rate of return'!M289</f>
        <v>2.4310000000000002E-2</v>
      </c>
    </row>
    <row r="292" spans="1:2" x14ac:dyDescent="0.25">
      <c r="A292" s="107">
        <v>44273</v>
      </c>
      <c r="B292" s="8">
        <f>'Rate of return'!M290</f>
        <v>2.4119999999999999E-2</v>
      </c>
    </row>
    <row r="293" spans="1:2" x14ac:dyDescent="0.25">
      <c r="A293" s="108">
        <v>44272</v>
      </c>
      <c r="B293" s="8">
        <f>'Rate of return'!M291</f>
        <v>2.4199999999999999E-2</v>
      </c>
    </row>
    <row r="294" spans="1:2" x14ac:dyDescent="0.25">
      <c r="A294" s="107">
        <v>44271</v>
      </c>
      <c r="B294" s="8">
        <f>'Rate of return'!M292</f>
        <v>2.376E-2</v>
      </c>
    </row>
    <row r="295" spans="1:2" x14ac:dyDescent="0.25">
      <c r="A295" s="108">
        <v>44270</v>
      </c>
      <c r="B295" s="8">
        <f>'Rate of return'!M293</f>
        <v>2.3620000000000002E-2</v>
      </c>
    </row>
    <row r="296" spans="1:2" x14ac:dyDescent="0.25">
      <c r="A296" s="107">
        <v>44267</v>
      </c>
      <c r="B296" s="8">
        <f>'Rate of return'!M294</f>
        <v>2.359E-2</v>
      </c>
    </row>
    <row r="297" spans="1:2" x14ac:dyDescent="0.25">
      <c r="A297" s="108">
        <v>44266</v>
      </c>
      <c r="B297" s="8">
        <f>'Rate of return'!M295</f>
        <v>2.3929999999999996E-2</v>
      </c>
    </row>
    <row r="298" spans="1:2" x14ac:dyDescent="0.25">
      <c r="A298" s="107">
        <v>44265</v>
      </c>
      <c r="B298" s="8">
        <f>'Rate of return'!M296</f>
        <v>2.3319999999999997E-2</v>
      </c>
    </row>
    <row r="299" spans="1:2" x14ac:dyDescent="0.25">
      <c r="A299" s="108">
        <v>44264</v>
      </c>
      <c r="B299" s="8">
        <f>'Rate of return'!M297</f>
        <v>2.3879999999999998E-2</v>
      </c>
    </row>
    <row r="300" spans="1:2" x14ac:dyDescent="0.25">
      <c r="A300" s="107">
        <v>44263</v>
      </c>
      <c r="B300" s="8">
        <f>'Rate of return'!M298</f>
        <v>2.3650000000000001E-2</v>
      </c>
    </row>
    <row r="301" spans="1:2" x14ac:dyDescent="0.25">
      <c r="A301" s="108">
        <v>44260</v>
      </c>
      <c r="B301" s="8">
        <f>'Rate of return'!M299</f>
        <v>2.3429999999999999E-2</v>
      </c>
    </row>
    <row r="302" spans="1:2" x14ac:dyDescent="0.25">
      <c r="A302" s="107">
        <v>44259</v>
      </c>
      <c r="B302" s="8">
        <f>'Rate of return'!M300</f>
        <v>2.3769999999999999E-2</v>
      </c>
    </row>
    <row r="303" spans="1:2" x14ac:dyDescent="0.25">
      <c r="A303" s="108">
        <v>44258</v>
      </c>
      <c r="B303" s="8">
        <f>'Rate of return'!M301</f>
        <v>2.2949999999999998E-2</v>
      </c>
    </row>
    <row r="304" spans="1:2" x14ac:dyDescent="0.25">
      <c r="A304" s="107">
        <v>44257</v>
      </c>
      <c r="B304" s="8">
        <f>'Rate of return'!M302</f>
        <v>2.3039999999999998E-2</v>
      </c>
    </row>
    <row r="305" spans="1:2" x14ac:dyDescent="0.25">
      <c r="A305" s="108">
        <v>44256</v>
      </c>
      <c r="B305" s="8">
        <f>'Rate of return'!M303</f>
        <v>2.3349999999999999E-2</v>
      </c>
    </row>
    <row r="306" spans="1:2" x14ac:dyDescent="0.25">
      <c r="A306" s="107">
        <v>44253</v>
      </c>
      <c r="B306" s="8">
        <f>'Rate of return'!M304</f>
        <v>2.3550000000000001E-2</v>
      </c>
    </row>
    <row r="307" spans="1:2" x14ac:dyDescent="0.25">
      <c r="A307" s="108">
        <v>44252</v>
      </c>
      <c r="B307" s="8">
        <f>'Rate of return'!M305</f>
        <v>2.3099999999999999E-2</v>
      </c>
    </row>
    <row r="308" spans="1:2" x14ac:dyDescent="0.25">
      <c r="A308" s="107">
        <v>44251</v>
      </c>
      <c r="B308" s="8">
        <f>'Rate of return'!M306</f>
        <v>2.2700000000000001E-2</v>
      </c>
    </row>
    <row r="309" spans="1:2" x14ac:dyDescent="0.25">
      <c r="A309" s="108">
        <v>44250</v>
      </c>
      <c r="B309" s="8">
        <f>'Rate of return'!M307</f>
        <v>2.2759999999999999E-2</v>
      </c>
    </row>
    <row r="310" spans="1:2" x14ac:dyDescent="0.25">
      <c r="A310" s="107">
        <v>44249</v>
      </c>
      <c r="B310" s="8">
        <f>'Rate of return'!M308</f>
        <v>2.2429999999999999E-2</v>
      </c>
    </row>
    <row r="311" spans="1:2" x14ac:dyDescent="0.25">
      <c r="A311" s="108">
        <v>44246</v>
      </c>
      <c r="B311" s="8">
        <f>'Rate of return'!M309</f>
        <v>2.2210000000000001E-2</v>
      </c>
    </row>
    <row r="312" spans="1:2" x14ac:dyDescent="0.25">
      <c r="A312" s="107">
        <v>44245</v>
      </c>
      <c r="B312" s="8">
        <f>'Rate of return'!M310</f>
        <v>2.2540000000000001E-2</v>
      </c>
    </row>
    <row r="313" spans="1:2" x14ac:dyDescent="0.25">
      <c r="A313" s="108">
        <v>44244</v>
      </c>
      <c r="B313" s="8">
        <f>'Rate of return'!M311</f>
        <v>2.2090000000000002E-2</v>
      </c>
    </row>
    <row r="314" spans="1:2" x14ac:dyDescent="0.25">
      <c r="A314" s="107">
        <v>44236</v>
      </c>
      <c r="B314" s="8">
        <f>'Rate of return'!M312</f>
        <v>2.273E-2</v>
      </c>
    </row>
    <row r="315" spans="1:2" x14ac:dyDescent="0.25">
      <c r="A315" s="108">
        <v>44235</v>
      </c>
      <c r="B315" s="8">
        <f>'Rate of return'!M313</f>
        <v>2.2679999999999999E-2</v>
      </c>
    </row>
    <row r="316" spans="1:2" x14ac:dyDescent="0.25">
      <c r="A316" s="107">
        <v>44232</v>
      </c>
      <c r="B316" s="8">
        <f>'Rate of return'!M314</f>
        <v>2.247E-2</v>
      </c>
    </row>
    <row r="317" spans="1:2" x14ac:dyDescent="0.25">
      <c r="A317" s="108">
        <v>44231</v>
      </c>
      <c r="B317" s="8">
        <f>'Rate of return'!M315</f>
        <v>2.2509999999999999E-2</v>
      </c>
    </row>
    <row r="318" spans="1:2" x14ac:dyDescent="0.25">
      <c r="A318" s="107">
        <v>44230</v>
      </c>
      <c r="B318" s="8">
        <f>'Rate of return'!M316</f>
        <v>2.2949999999999998E-2</v>
      </c>
    </row>
    <row r="319" spans="1:2" x14ac:dyDescent="0.25">
      <c r="A319" s="108">
        <v>44229</v>
      </c>
      <c r="B319" s="8">
        <f>'Rate of return'!M317</f>
        <v>2.3019999999999999E-2</v>
      </c>
    </row>
    <row r="320" spans="1:2" x14ac:dyDescent="0.25">
      <c r="A320" s="107">
        <v>44228</v>
      </c>
      <c r="B320" s="8">
        <f>'Rate of return'!M318</f>
        <v>2.2789999999999998E-2</v>
      </c>
    </row>
    <row r="321" spans="1:2" x14ac:dyDescent="0.25">
      <c r="A321" s="108">
        <v>44225</v>
      </c>
      <c r="B321" s="8">
        <f>'Rate of return'!M319</f>
        <v>2.3039999999999998E-2</v>
      </c>
    </row>
    <row r="322" spans="1:2" x14ac:dyDescent="0.25">
      <c r="A322" s="107">
        <v>44224</v>
      </c>
      <c r="B322" s="8">
        <f>'Rate of return'!M320</f>
        <v>2.315E-2</v>
      </c>
    </row>
    <row r="323" spans="1:2" x14ac:dyDescent="0.25">
      <c r="A323" s="108">
        <v>44223</v>
      </c>
      <c r="B323" s="8">
        <f>'Rate of return'!M321</f>
        <v>2.23E-2</v>
      </c>
    </row>
    <row r="324" spans="1:2" x14ac:dyDescent="0.25">
      <c r="A324" s="107">
        <v>44222</v>
      </c>
      <c r="B324" s="8">
        <f>'Rate of return'!M322</f>
        <v>2.231E-2</v>
      </c>
    </row>
    <row r="325" spans="1:2" x14ac:dyDescent="0.25">
      <c r="A325" s="108">
        <v>44221</v>
      </c>
      <c r="B325" s="8">
        <f>'Rate of return'!M323</f>
        <v>2.2069999999999999E-2</v>
      </c>
    </row>
    <row r="326" spans="1:2" x14ac:dyDescent="0.25">
      <c r="A326" s="107">
        <v>44218</v>
      </c>
      <c r="B326" s="8">
        <f>'Rate of return'!M324</f>
        <v>2.188E-2</v>
      </c>
    </row>
    <row r="327" spans="1:2" x14ac:dyDescent="0.25">
      <c r="A327" s="108">
        <v>44217</v>
      </c>
      <c r="B327" s="8">
        <f>'Rate of return'!M325</f>
        <v>2.188E-2</v>
      </c>
    </row>
    <row r="328" spans="1:2" x14ac:dyDescent="0.25">
      <c r="A328" s="107">
        <v>44216</v>
      </c>
      <c r="B328" s="8">
        <f>'Rate of return'!M326</f>
        <v>2.2120000000000001E-2</v>
      </c>
    </row>
    <row r="329" spans="1:2" x14ac:dyDescent="0.25">
      <c r="A329" s="108">
        <v>44215</v>
      </c>
      <c r="B329" s="8">
        <f>'Rate of return'!M327</f>
        <v>2.06E-2</v>
      </c>
    </row>
    <row r="330" spans="1:2" x14ac:dyDescent="0.25">
      <c r="A330" s="107">
        <v>44214</v>
      </c>
      <c r="B330" s="8">
        <f>'Rate of return'!M328</f>
        <v>2.197E-2</v>
      </c>
    </row>
    <row r="331" spans="1:2" x14ac:dyDescent="0.25">
      <c r="A331" s="108">
        <v>44211</v>
      </c>
      <c r="B331" s="8">
        <f>'Rate of return'!M329</f>
        <v>2.2069999999999999E-2</v>
      </c>
    </row>
    <row r="332" spans="1:2" x14ac:dyDescent="0.25">
      <c r="A332" s="107">
        <v>44210</v>
      </c>
      <c r="B332" s="8">
        <f>'Rate of return'!M330</f>
        <v>2.3220000000000001E-2</v>
      </c>
    </row>
    <row r="333" spans="1:2" x14ac:dyDescent="0.25">
      <c r="A333" s="108">
        <v>44209</v>
      </c>
      <c r="B333" s="8">
        <f>'Rate of return'!M331</f>
        <v>2.3310000000000001E-2</v>
      </c>
    </row>
    <row r="334" spans="1:2" x14ac:dyDescent="0.25">
      <c r="A334" s="107">
        <v>44208</v>
      </c>
      <c r="B334" s="8">
        <f>'Rate of return'!M332</f>
        <v>2.384E-2</v>
      </c>
    </row>
    <row r="335" spans="1:2" x14ac:dyDescent="0.25">
      <c r="A335" s="108">
        <v>44207</v>
      </c>
      <c r="B335" s="8">
        <f>'Rate of return'!M333</f>
        <v>2.402E-2</v>
      </c>
    </row>
    <row r="336" spans="1:2" x14ac:dyDescent="0.25">
      <c r="A336" s="107">
        <v>44204</v>
      </c>
      <c r="B336" s="8">
        <f>'Rate of return'!M334</f>
        <v>2.436E-2</v>
      </c>
    </row>
    <row r="337" spans="1:2" x14ac:dyDescent="0.25">
      <c r="A337" s="108">
        <v>44203</v>
      </c>
      <c r="B337" s="8">
        <f>'Rate of return'!M335</f>
        <v>2.4220000000000002E-2</v>
      </c>
    </row>
    <row r="338" spans="1:2" x14ac:dyDescent="0.25">
      <c r="A338" s="107">
        <v>44202</v>
      </c>
      <c r="B338" s="8">
        <f>'Rate of return'!M336</f>
        <v>2.427E-2</v>
      </c>
    </row>
    <row r="339" spans="1:2" x14ac:dyDescent="0.25">
      <c r="A339" s="108">
        <v>44201</v>
      </c>
      <c r="B339" s="8">
        <f>'Rate of return'!M337</f>
        <v>2.4150000000000001E-2</v>
      </c>
    </row>
    <row r="340" spans="1:2" x14ac:dyDescent="0.25">
      <c r="A340" s="107">
        <v>44200</v>
      </c>
      <c r="B340" s="8">
        <f>'Rate of return'!M338</f>
        <v>2.4319999999999998E-2</v>
      </c>
    </row>
    <row r="341" spans="1:2" x14ac:dyDescent="0.25">
      <c r="A341" s="108">
        <v>44196</v>
      </c>
      <c r="B341" s="8">
        <f>'Rate of return'!M339</f>
        <v>2.4510000000000001E-2</v>
      </c>
    </row>
    <row r="342" spans="1:2" x14ac:dyDescent="0.25">
      <c r="A342" s="107">
        <v>44195</v>
      </c>
      <c r="B342" s="8">
        <f>'Rate of return'!M340</f>
        <v>2.419E-2</v>
      </c>
    </row>
    <row r="343" spans="1:2" x14ac:dyDescent="0.25">
      <c r="A343" s="108">
        <v>44194</v>
      </c>
      <c r="B343" s="8">
        <f>'Rate of return'!M341</f>
        <v>2.3099999999999999E-2</v>
      </c>
    </row>
    <row r="344" spans="1:2" x14ac:dyDescent="0.25">
      <c r="A344" s="107">
        <v>44193</v>
      </c>
      <c r="B344" s="8">
        <f>'Rate of return'!M342</f>
        <v>2.3220000000000001E-2</v>
      </c>
    </row>
    <row r="345" spans="1:2" x14ac:dyDescent="0.25">
      <c r="A345" s="108">
        <v>44190</v>
      </c>
      <c r="B345" s="8">
        <f>'Rate of return'!M343</f>
        <v>2.307E-2</v>
      </c>
    </row>
    <row r="346" spans="1:2" x14ac:dyDescent="0.25">
      <c r="A346" s="107">
        <v>44189</v>
      </c>
      <c r="B346" s="8">
        <f>'Rate of return'!M344</f>
        <v>2.2839999999999999E-2</v>
      </c>
    </row>
    <row r="347" spans="1:2" x14ac:dyDescent="0.25">
      <c r="A347" s="108">
        <v>44188</v>
      </c>
      <c r="B347" s="8">
        <f>'Rate of return'!M345</f>
        <v>2.3019999999999999E-2</v>
      </c>
    </row>
    <row r="348" spans="1:2" x14ac:dyDescent="0.25">
      <c r="A348" s="107">
        <v>44187</v>
      </c>
      <c r="B348" s="8">
        <f>'Rate of return'!M346</f>
        <v>2.2930000000000002E-2</v>
      </c>
    </row>
    <row r="349" spans="1:2" x14ac:dyDescent="0.25">
      <c r="A349" s="108">
        <v>44186</v>
      </c>
      <c r="B349" s="8">
        <f>'Rate of return'!M347</f>
        <v>2.3370000000000002E-2</v>
      </c>
    </row>
    <row r="350" spans="1:2" x14ac:dyDescent="0.25">
      <c r="A350" s="107">
        <v>44183</v>
      </c>
      <c r="B350" s="8">
        <f>'Rate of return'!M348</f>
        <v>2.3300000000000001E-2</v>
      </c>
    </row>
    <row r="351" spans="1:2" x14ac:dyDescent="0.25">
      <c r="A351" s="108">
        <v>44182</v>
      </c>
      <c r="B351" s="8">
        <f>'Rate of return'!M349</f>
        <v>2.315E-2</v>
      </c>
    </row>
    <row r="352" spans="1:2" x14ac:dyDescent="0.25">
      <c r="A352" s="107">
        <v>44181</v>
      </c>
      <c r="B352" s="8">
        <f>'Rate of return'!M350</f>
        <v>2.3220000000000001E-2</v>
      </c>
    </row>
    <row r="353" spans="1:2" x14ac:dyDescent="0.25">
      <c r="A353" s="108">
        <v>44180</v>
      </c>
      <c r="B353" s="8">
        <f>'Rate of return'!M351</f>
        <v>2.2959999999999998E-2</v>
      </c>
    </row>
    <row r="354" spans="1:2" x14ac:dyDescent="0.25">
      <c r="A354" s="107">
        <v>44179</v>
      </c>
      <c r="B354" s="8">
        <f>'Rate of return'!M352</f>
        <v>2.3460000000000002E-2</v>
      </c>
    </row>
    <row r="355" spans="1:2" x14ac:dyDescent="0.25">
      <c r="A355" s="108">
        <v>44176</v>
      </c>
      <c r="B355" s="8">
        <f>'Rate of return'!M353</f>
        <v>2.3709999999999998E-2</v>
      </c>
    </row>
    <row r="356" spans="1:2" x14ac:dyDescent="0.25">
      <c r="A356" s="107">
        <v>44175</v>
      </c>
      <c r="B356" s="8">
        <f>'Rate of return'!M354</f>
        <v>2.3390000000000001E-2</v>
      </c>
    </row>
    <row r="357" spans="1:2" x14ac:dyDescent="0.25">
      <c r="A357" s="108">
        <v>44174</v>
      </c>
      <c r="B357" s="8">
        <f>'Rate of return'!M355</f>
        <v>2.392E-2</v>
      </c>
    </row>
    <row r="358" spans="1:2" x14ac:dyDescent="0.25">
      <c r="A358" s="107">
        <v>44173</v>
      </c>
      <c r="B358" s="8">
        <f>'Rate of return'!M356</f>
        <v>2.3849999999999996E-2</v>
      </c>
    </row>
    <row r="359" spans="1:2" x14ac:dyDescent="0.25">
      <c r="A359" s="108">
        <v>44172</v>
      </c>
      <c r="B359" s="8">
        <f>'Rate of return'!M357</f>
        <v>2.3610000000000003E-2</v>
      </c>
    </row>
    <row r="360" spans="1:2" x14ac:dyDescent="0.25">
      <c r="A360" s="107">
        <v>44169</v>
      </c>
      <c r="B360" s="8">
        <f>'Rate of return'!M358</f>
        <v>2.3789999999999999E-2</v>
      </c>
    </row>
    <row r="361" spans="1:2" x14ac:dyDescent="0.25">
      <c r="A361" s="108">
        <v>44168</v>
      </c>
      <c r="B361" s="8">
        <f>'Rate of return'!M359</f>
        <v>2.3940000000000003E-2</v>
      </c>
    </row>
    <row r="362" spans="1:2" x14ac:dyDescent="0.25">
      <c r="A362" s="107">
        <v>44167</v>
      </c>
      <c r="B362" s="8">
        <f>'Rate of return'!M360</f>
        <v>2.4199999999999999E-2</v>
      </c>
    </row>
    <row r="363" spans="1:2" x14ac:dyDescent="0.25">
      <c r="A363" s="108">
        <v>44166</v>
      </c>
      <c r="B363" s="8">
        <f>'Rate of return'!M361</f>
        <v>2.4199999999999999E-2</v>
      </c>
    </row>
    <row r="364" spans="1:2" x14ac:dyDescent="0.25">
      <c r="A364" s="107">
        <v>44165</v>
      </c>
      <c r="B364" s="8">
        <f>'Rate of return'!M362</f>
        <v>2.4209999999999999E-2</v>
      </c>
    </row>
    <row r="365" spans="1:2" x14ac:dyDescent="0.25">
      <c r="A365" s="108">
        <v>44162</v>
      </c>
      <c r="B365" s="8">
        <f>'Rate of return'!M363</f>
        <v>2.4340000000000001E-2</v>
      </c>
    </row>
    <row r="366" spans="1:2" x14ac:dyDescent="0.25">
      <c r="A366" s="107">
        <v>44161</v>
      </c>
      <c r="B366" s="8">
        <f>'Rate of return'!M364</f>
        <v>2.3799999999999998E-2</v>
      </c>
    </row>
    <row r="367" spans="1:2" x14ac:dyDescent="0.25">
      <c r="A367" s="108">
        <v>44160</v>
      </c>
      <c r="B367" s="8">
        <f>'Rate of return'!M365</f>
        <v>2.4929999999999997E-2</v>
      </c>
    </row>
    <row r="368" spans="1:2" x14ac:dyDescent="0.25">
      <c r="A368" s="107">
        <v>44159</v>
      </c>
      <c r="B368" s="8">
        <f>'Rate of return'!M366</f>
        <v>2.5139999999999999E-2</v>
      </c>
    </row>
    <row r="369" spans="1:2" x14ac:dyDescent="0.25">
      <c r="A369" s="108">
        <v>44158</v>
      </c>
      <c r="B369" s="8">
        <f>'Rate of return'!M367</f>
        <v>2.53E-2</v>
      </c>
    </row>
    <row r="370" spans="1:2" x14ac:dyDescent="0.25">
      <c r="A370" s="107">
        <v>44155</v>
      </c>
      <c r="B370" s="8">
        <f>'Rate of return'!M368</f>
        <v>2.5360000000000001E-2</v>
      </c>
    </row>
    <row r="371" spans="1:2" x14ac:dyDescent="0.25">
      <c r="A371" s="108">
        <v>44154</v>
      </c>
      <c r="B371" s="8">
        <f>'Rate of return'!M369</f>
        <v>2.5419999999999998E-2</v>
      </c>
    </row>
    <row r="372" spans="1:2" x14ac:dyDescent="0.25">
      <c r="A372" s="107">
        <v>44153</v>
      </c>
      <c r="B372" s="8">
        <f>'Rate of return'!M370</f>
        <v>2.538E-2</v>
      </c>
    </row>
    <row r="373" spans="1:2" x14ac:dyDescent="0.25">
      <c r="A373" s="108">
        <v>44152</v>
      </c>
      <c r="B373" s="8">
        <f>'Rate of return'!M371</f>
        <v>2.5680000000000001E-2</v>
      </c>
    </row>
    <row r="374" spans="1:2" x14ac:dyDescent="0.25">
      <c r="A374" s="107">
        <v>44151</v>
      </c>
      <c r="B374" s="8">
        <f>'Rate of return'!M372</f>
        <v>2.564E-2</v>
      </c>
    </row>
    <row r="375" spans="1:2" x14ac:dyDescent="0.25">
      <c r="A375" s="108">
        <v>44148</v>
      </c>
      <c r="B375" s="8">
        <f>'Rate of return'!M373</f>
        <v>2.5760000000000002E-2</v>
      </c>
    </row>
    <row r="376" spans="1:2" x14ac:dyDescent="0.25">
      <c r="A376" s="107">
        <v>44147</v>
      </c>
      <c r="B376" s="8">
        <f>'Rate of return'!M374</f>
        <v>2.5699999999999997E-2</v>
      </c>
    </row>
    <row r="377" spans="1:2" x14ac:dyDescent="0.25">
      <c r="A377" s="108">
        <v>44146</v>
      </c>
      <c r="B377" s="8">
        <f>'Rate of return'!M375</f>
        <v>2.5539999999999997E-2</v>
      </c>
    </row>
    <row r="378" spans="1:2" x14ac:dyDescent="0.25">
      <c r="A378" s="107">
        <v>44145</v>
      </c>
      <c r="B378" s="8">
        <f>'Rate of return'!M376</f>
        <v>2.5770000000000001E-2</v>
      </c>
    </row>
    <row r="379" spans="1:2" x14ac:dyDescent="0.25">
      <c r="A379" s="108">
        <v>44144</v>
      </c>
      <c r="B379" s="8">
        <f>'Rate of return'!M377</f>
        <v>2.589E-2</v>
      </c>
    </row>
    <row r="380" spans="1:2" x14ac:dyDescent="0.25">
      <c r="A380" s="107">
        <v>44141</v>
      </c>
      <c r="B380" s="8">
        <f>'Rate of return'!M378</f>
        <v>2.5750000000000002E-2</v>
      </c>
    </row>
    <row r="381" spans="1:2" x14ac:dyDescent="0.25">
      <c r="A381" s="108">
        <v>44140</v>
      </c>
      <c r="B381" s="8">
        <f>'Rate of return'!M379</f>
        <v>2.5569999999999999E-2</v>
      </c>
    </row>
    <row r="382" spans="1:2" x14ac:dyDescent="0.25">
      <c r="A382" s="107">
        <v>44139</v>
      </c>
      <c r="B382" s="8">
        <f>'Rate of return'!M380</f>
        <v>2.5920000000000002E-2</v>
      </c>
    </row>
    <row r="383" spans="1:2" x14ac:dyDescent="0.25">
      <c r="A383" s="108">
        <v>44138</v>
      </c>
      <c r="B383" s="8">
        <f>'Rate of return'!M381</f>
        <v>2.5920000000000002E-2</v>
      </c>
    </row>
    <row r="384" spans="1:2" x14ac:dyDescent="0.25">
      <c r="A384" s="107">
        <v>44137</v>
      </c>
      <c r="B384" s="8">
        <f>'Rate of return'!M382</f>
        <v>2.6000000000000002E-2</v>
      </c>
    </row>
    <row r="385" spans="1:2" x14ac:dyDescent="0.25">
      <c r="A385" s="108">
        <v>44134</v>
      </c>
      <c r="B385" s="8">
        <f>'Rate of return'!M383</f>
        <v>2.5739999999999999E-2</v>
      </c>
    </row>
    <row r="386" spans="1:2" x14ac:dyDescent="0.25">
      <c r="A386" s="107">
        <v>44133</v>
      </c>
      <c r="B386" s="8">
        <f>'Rate of return'!M384</f>
        <v>2.6040000000000001E-2</v>
      </c>
    </row>
    <row r="387" spans="1:2" x14ac:dyDescent="0.25">
      <c r="A387" s="108">
        <v>44132</v>
      </c>
      <c r="B387" s="8">
        <f>'Rate of return'!M385</f>
        <v>2.5690000000000001E-2</v>
      </c>
    </row>
    <row r="388" spans="1:2" x14ac:dyDescent="0.25">
      <c r="A388" s="107">
        <v>44131</v>
      </c>
      <c r="B388" s="8">
        <f>'Rate of return'!M386</f>
        <v>2.5459999999999997E-2</v>
      </c>
    </row>
    <row r="389" spans="1:2" x14ac:dyDescent="0.25">
      <c r="A389" s="108">
        <v>44130</v>
      </c>
      <c r="B389" s="8">
        <f>'Rate of return'!M387</f>
        <v>2.5510000000000001E-2</v>
      </c>
    </row>
    <row r="390" spans="1:2" x14ac:dyDescent="0.25">
      <c r="A390" s="107">
        <v>44127</v>
      </c>
      <c r="B390" s="8">
        <f>'Rate of return'!M388</f>
        <v>2.5530000000000001E-2</v>
      </c>
    </row>
    <row r="391" spans="1:2" x14ac:dyDescent="0.25">
      <c r="A391" s="108">
        <v>44126</v>
      </c>
      <c r="B391" s="8">
        <f>'Rate of return'!M389</f>
        <v>2.563E-2</v>
      </c>
    </row>
    <row r="392" spans="1:2" x14ac:dyDescent="0.25">
      <c r="A392" s="107">
        <v>44125</v>
      </c>
      <c r="B392" s="8">
        <f>'Rate of return'!M390</f>
        <v>2.5610000000000001E-2</v>
      </c>
    </row>
    <row r="393" spans="1:2" x14ac:dyDescent="0.25">
      <c r="A393" s="108">
        <v>44124</v>
      </c>
      <c r="B393" s="8">
        <f>'Rate of return'!M391</f>
        <v>2.5399999999999999E-2</v>
      </c>
    </row>
    <row r="394" spans="1:2" x14ac:dyDescent="0.25">
      <c r="A394" s="107">
        <v>44123</v>
      </c>
      <c r="B394" s="8">
        <f>'Rate of return'!M392</f>
        <v>2.5670000000000002E-2</v>
      </c>
    </row>
    <row r="395" spans="1:2" x14ac:dyDescent="0.25">
      <c r="A395" s="108">
        <v>44120</v>
      </c>
      <c r="B395" s="8">
        <f>'Rate of return'!M393</f>
        <v>2.5489999999999999E-2</v>
      </c>
    </row>
    <row r="396" spans="1:2" x14ac:dyDescent="0.25">
      <c r="A396" s="107">
        <v>44119</v>
      </c>
      <c r="B396" s="8">
        <f>'Rate of return'!M394</f>
        <v>2.5390000000000003E-2</v>
      </c>
    </row>
    <row r="397" spans="1:2" x14ac:dyDescent="0.25">
      <c r="A397" s="108">
        <v>44118</v>
      </c>
      <c r="B397" s="8">
        <f>'Rate of return'!M395</f>
        <v>2.5409999999999999E-2</v>
      </c>
    </row>
    <row r="398" spans="1:2" x14ac:dyDescent="0.25">
      <c r="A398" s="107">
        <v>44117</v>
      </c>
      <c r="B398" s="8">
        <f>'Rate of return'!M396</f>
        <v>2.545E-2</v>
      </c>
    </row>
    <row r="399" spans="1:2" x14ac:dyDescent="0.25">
      <c r="A399" s="108">
        <v>44116</v>
      </c>
      <c r="B399" s="8">
        <f>'Rate of return'!M397</f>
        <v>2.5390000000000003E-2</v>
      </c>
    </row>
    <row r="400" spans="1:2" x14ac:dyDescent="0.25">
      <c r="A400" s="107">
        <v>44113</v>
      </c>
      <c r="B400" s="8">
        <f>'Rate of return'!M398</f>
        <v>2.529E-2</v>
      </c>
    </row>
    <row r="401" spans="1:2" x14ac:dyDescent="0.25">
      <c r="A401" s="108">
        <v>44112</v>
      </c>
      <c r="B401" s="8">
        <f>'Rate of return'!M399</f>
        <v>2.5000000000000001E-2</v>
      </c>
    </row>
    <row r="402" spans="1:2" x14ac:dyDescent="0.25">
      <c r="A402" s="107">
        <v>44111</v>
      </c>
      <c r="B402" s="8">
        <f>'Rate of return'!M400</f>
        <v>2.5019999999999997E-2</v>
      </c>
    </row>
    <row r="403" spans="1:2" x14ac:dyDescent="0.25">
      <c r="A403" s="108">
        <v>44110</v>
      </c>
      <c r="B403" s="8">
        <f>'Rate of return'!M401</f>
        <v>2.5169999999999998E-2</v>
      </c>
    </row>
    <row r="404" spans="1:2" x14ac:dyDescent="0.25">
      <c r="A404" s="107">
        <v>44109</v>
      </c>
      <c r="B404" s="8">
        <f>'Rate of return'!M402</f>
        <v>2.4879999999999999E-2</v>
      </c>
    </row>
    <row r="405" spans="1:2" x14ac:dyDescent="0.25">
      <c r="A405" s="108">
        <v>44106</v>
      </c>
      <c r="B405" s="8">
        <f>'Rate of return'!M403</f>
        <v>2.4580000000000001E-2</v>
      </c>
    </row>
    <row r="406" spans="1:2" x14ac:dyDescent="0.25">
      <c r="A406" s="107">
        <v>44105</v>
      </c>
      <c r="B406" s="8">
        <f>'Rate of return'!M404</f>
        <v>2.5259999999999998E-2</v>
      </c>
    </row>
    <row r="407" spans="1:2" x14ac:dyDescent="0.25">
      <c r="A407" s="108">
        <v>44104</v>
      </c>
      <c r="B407" s="8">
        <f>'Rate of return'!M405</f>
        <v>2.743E-2</v>
      </c>
    </row>
    <row r="408" spans="1:2" x14ac:dyDescent="0.25">
      <c r="A408" s="107">
        <v>44103</v>
      </c>
      <c r="B408" s="8">
        <f>'Rate of return'!M406</f>
        <v>2.7559999999999998E-2</v>
      </c>
    </row>
    <row r="409" spans="1:2" x14ac:dyDescent="0.25">
      <c r="A409" s="108">
        <v>44102</v>
      </c>
      <c r="B409" s="8">
        <f>'Rate of return'!M407</f>
        <v>2.767E-2</v>
      </c>
    </row>
    <row r="410" spans="1:2" x14ac:dyDescent="0.25">
      <c r="A410" s="107">
        <v>44099</v>
      </c>
      <c r="B410" s="8">
        <f>'Rate of return'!M408</f>
        <v>2.7709999999999999E-2</v>
      </c>
    </row>
    <row r="411" spans="1:2" x14ac:dyDescent="0.25">
      <c r="A411" s="108">
        <v>44098</v>
      </c>
      <c r="B411" s="8">
        <f>'Rate of return'!M409</f>
        <v>2.793E-2</v>
      </c>
    </row>
    <row r="412" spans="1:2" x14ac:dyDescent="0.25">
      <c r="A412" s="107">
        <v>44097</v>
      </c>
      <c r="B412" s="8">
        <f>'Rate of return'!M410</f>
        <v>2.775E-2</v>
      </c>
    </row>
    <row r="413" spans="1:2" x14ac:dyDescent="0.25">
      <c r="A413" s="108">
        <v>44096</v>
      </c>
      <c r="B413" s="8">
        <f>'Rate of return'!M411</f>
        <v>2.7719999999999998E-2</v>
      </c>
    </row>
    <row r="414" spans="1:2" x14ac:dyDescent="0.25">
      <c r="A414" s="107">
        <v>44095</v>
      </c>
      <c r="B414" s="8">
        <f>'Rate of return'!M412</f>
        <v>2.7770000000000003E-2</v>
      </c>
    </row>
    <row r="415" spans="1:2" x14ac:dyDescent="0.25">
      <c r="A415" s="108">
        <v>44092</v>
      </c>
      <c r="B415" s="8">
        <f>'Rate of return'!M413</f>
        <v>2.8029999999999999E-2</v>
      </c>
    </row>
    <row r="416" spans="1:2" x14ac:dyDescent="0.25">
      <c r="A416" s="107">
        <v>44091</v>
      </c>
      <c r="B416" s="8">
        <f>'Rate of return'!M414</f>
        <v>2.8199999999999999E-2</v>
      </c>
    </row>
    <row r="417" spans="1:2" x14ac:dyDescent="0.25">
      <c r="A417" s="108">
        <v>44090</v>
      </c>
      <c r="B417" s="8">
        <f>'Rate of return'!M415</f>
        <v>2.8239999999999998E-2</v>
      </c>
    </row>
    <row r="418" spans="1:2" x14ac:dyDescent="0.25">
      <c r="A418" s="107">
        <v>44089</v>
      </c>
      <c r="B418" s="8">
        <f>'Rate of return'!M416</f>
        <v>2.8340000000000001E-2</v>
      </c>
    </row>
    <row r="419" spans="1:2" x14ac:dyDescent="0.25">
      <c r="A419" s="108">
        <v>44088</v>
      </c>
      <c r="B419" s="8">
        <f>'Rate of return'!M417</f>
        <v>2.843E-2</v>
      </c>
    </row>
    <row r="420" spans="1:2" x14ac:dyDescent="0.25">
      <c r="A420" s="107">
        <v>44085</v>
      </c>
      <c r="B420" s="8">
        <f>'Rate of return'!M418</f>
        <v>2.878E-2</v>
      </c>
    </row>
    <row r="421" spans="1:2" x14ac:dyDescent="0.25">
      <c r="A421" s="108">
        <v>44084</v>
      </c>
      <c r="B421" s="8">
        <f>'Rate of return'!M419</f>
        <v>2.904E-2</v>
      </c>
    </row>
    <row r="422" spans="1:2" x14ac:dyDescent="0.25">
      <c r="A422" s="107">
        <v>44083</v>
      </c>
      <c r="B422" s="8">
        <f>'Rate of return'!M420</f>
        <v>2.9180000000000001E-2</v>
      </c>
    </row>
    <row r="423" spans="1:2" x14ac:dyDescent="0.25">
      <c r="A423" s="108">
        <v>44082</v>
      </c>
      <c r="B423" s="8">
        <f>'Rate of return'!M421</f>
        <v>2.9140000000000003E-2</v>
      </c>
    </row>
    <row r="424" spans="1:2" x14ac:dyDescent="0.25">
      <c r="A424" s="107">
        <v>44081</v>
      </c>
      <c r="B424" s="8">
        <f>'Rate of return'!M422</f>
        <v>2.9220000000000003E-2</v>
      </c>
    </row>
    <row r="425" spans="1:2" x14ac:dyDescent="0.25">
      <c r="A425" s="108">
        <v>44078</v>
      </c>
      <c r="B425" s="8">
        <f>'Rate of return'!M423</f>
        <v>2.9140000000000003E-2</v>
      </c>
    </row>
    <row r="426" spans="1:2" x14ac:dyDescent="0.25">
      <c r="A426" s="107">
        <v>44077</v>
      </c>
      <c r="B426" s="8">
        <f>'Rate of return'!M424</f>
        <v>2.9220000000000003E-2</v>
      </c>
    </row>
    <row r="427" spans="1:2" x14ac:dyDescent="0.25">
      <c r="A427" s="108">
        <v>44075</v>
      </c>
      <c r="B427" s="8">
        <f>'Rate of return'!M425</f>
        <v>2.9100000000000001E-2</v>
      </c>
    </row>
    <row r="428" spans="1:2" x14ac:dyDescent="0.25">
      <c r="A428" s="107">
        <v>44074</v>
      </c>
      <c r="B428" s="8">
        <f>'Rate of return'!M426</f>
        <v>2.8730000000000002E-2</v>
      </c>
    </row>
    <row r="429" spans="1:2" x14ac:dyDescent="0.25">
      <c r="A429" s="108">
        <v>44071</v>
      </c>
      <c r="B429" s="8">
        <f>'Rate of return'!M427</f>
        <v>2.8820000000000002E-2</v>
      </c>
    </row>
    <row r="430" spans="1:2" x14ac:dyDescent="0.25">
      <c r="A430" s="107">
        <v>44070</v>
      </c>
      <c r="B430" s="8">
        <f>'Rate of return'!M428</f>
        <v>2.8900000000000002E-2</v>
      </c>
    </row>
    <row r="431" spans="1:2" x14ac:dyDescent="0.25">
      <c r="A431" s="108">
        <v>44069</v>
      </c>
      <c r="B431" s="8">
        <f>'Rate of return'!M429</f>
        <v>2.8929999999999997E-2</v>
      </c>
    </row>
    <row r="432" spans="1:2" x14ac:dyDescent="0.25">
      <c r="A432" s="107">
        <v>44068</v>
      </c>
      <c r="B432" s="8">
        <f>'Rate of return'!M430</f>
        <v>2.896E-2</v>
      </c>
    </row>
    <row r="433" spans="1:2" x14ac:dyDescent="0.25">
      <c r="A433" s="108">
        <v>44067</v>
      </c>
      <c r="B433" s="8">
        <f>'Rate of return'!M431</f>
        <v>2.8999999999999998E-2</v>
      </c>
    </row>
    <row r="434" spans="1:2" x14ac:dyDescent="0.25">
      <c r="A434" s="107">
        <v>44064</v>
      </c>
      <c r="B434" s="8">
        <f>'Rate of return'!M432</f>
        <v>2.886E-2</v>
      </c>
    </row>
    <row r="435" spans="1:2" x14ac:dyDescent="0.25">
      <c r="A435" s="108">
        <v>44063</v>
      </c>
      <c r="B435" s="8">
        <f>'Rate of return'!M433</f>
        <v>2.9020000000000001E-2</v>
      </c>
    </row>
    <row r="436" spans="1:2" x14ac:dyDescent="0.25">
      <c r="A436" s="107">
        <v>44062</v>
      </c>
      <c r="B436" s="8">
        <f>'Rate of return'!M434</f>
        <v>2.894E-2</v>
      </c>
    </row>
    <row r="437" spans="1:2" x14ac:dyDescent="0.25">
      <c r="A437" s="108">
        <v>44061</v>
      </c>
      <c r="B437" s="8">
        <f>'Rate of return'!M435</f>
        <v>2.8879999999999999E-2</v>
      </c>
    </row>
    <row r="438" spans="1:2" x14ac:dyDescent="0.25">
      <c r="A438" s="107">
        <v>44060</v>
      </c>
      <c r="B438" s="8">
        <f>'Rate of return'!M436</f>
        <v>2.8879999999999999E-2</v>
      </c>
    </row>
    <row r="439" spans="1:2" x14ac:dyDescent="0.25">
      <c r="A439" s="108">
        <v>44057</v>
      </c>
      <c r="B439" s="8">
        <f>'Rate of return'!M437</f>
        <v>2.8889999999999999E-2</v>
      </c>
    </row>
    <row r="440" spans="1:2" x14ac:dyDescent="0.25">
      <c r="A440" s="107">
        <v>44056</v>
      </c>
      <c r="B440" s="8">
        <f>'Rate of return'!M438</f>
        <v>2.8969999999999999E-2</v>
      </c>
    </row>
    <row r="441" spans="1:2" x14ac:dyDescent="0.25">
      <c r="A441" s="108">
        <v>44055</v>
      </c>
      <c r="B441" s="8">
        <f>'Rate of return'!M439</f>
        <v>2.8670000000000001E-2</v>
      </c>
    </row>
    <row r="442" spans="1:2" x14ac:dyDescent="0.25">
      <c r="A442" s="107">
        <v>44054</v>
      </c>
      <c r="B442" s="8">
        <f>'Rate of return'!M440</f>
        <v>2.8769999999999997E-2</v>
      </c>
    </row>
    <row r="443" spans="1:2" x14ac:dyDescent="0.25">
      <c r="A443" s="108">
        <v>44053</v>
      </c>
      <c r="B443" s="8">
        <f>'Rate of return'!M441</f>
        <v>2.8690000000000004E-2</v>
      </c>
    </row>
    <row r="444" spans="1:2" x14ac:dyDescent="0.25">
      <c r="A444" s="107">
        <v>44050</v>
      </c>
      <c r="B444" s="8">
        <f>'Rate of return'!M442</f>
        <v>2.8849999999999997E-2</v>
      </c>
    </row>
    <row r="445" spans="1:2" x14ac:dyDescent="0.25">
      <c r="A445" s="108">
        <v>44049</v>
      </c>
      <c r="B445" s="8">
        <f>'Rate of return'!M443</f>
        <v>2.8709999999999999E-2</v>
      </c>
    </row>
    <row r="446" spans="1:2" x14ac:dyDescent="0.25">
      <c r="A446" s="107">
        <v>44048</v>
      </c>
      <c r="B446" s="8">
        <f>'Rate of return'!M444</f>
        <v>2.86E-2</v>
      </c>
    </row>
    <row r="447" spans="1:2" x14ac:dyDescent="0.25">
      <c r="A447" s="108">
        <v>44047</v>
      </c>
      <c r="B447" s="8">
        <f>'Rate of return'!M445</f>
        <v>2.9009999999999998E-2</v>
      </c>
    </row>
    <row r="448" spans="1:2" x14ac:dyDescent="0.25">
      <c r="A448" s="107">
        <v>44046</v>
      </c>
      <c r="B448" s="8">
        <f>'Rate of return'!M446</f>
        <v>2.9700000000000001E-2</v>
      </c>
    </row>
    <row r="449" spans="1:2" x14ac:dyDescent="0.25">
      <c r="A449" s="108">
        <v>44043</v>
      </c>
      <c r="B449" s="8">
        <f>'Rate of return'!M447</f>
        <v>2.9660000000000002E-2</v>
      </c>
    </row>
    <row r="450" spans="1:2" x14ac:dyDescent="0.25">
      <c r="A450" s="107">
        <v>44042</v>
      </c>
      <c r="B450" s="8">
        <f>'Rate of return'!M448</f>
        <v>2.9870000000000001E-2</v>
      </c>
    </row>
    <row r="451" spans="1:2" x14ac:dyDescent="0.25">
      <c r="A451" s="108">
        <v>44041</v>
      </c>
      <c r="B451" s="8">
        <f>'Rate of return'!M449</f>
        <v>3.057E-2</v>
      </c>
    </row>
    <row r="452" spans="1:2" x14ac:dyDescent="0.25">
      <c r="A452" s="107">
        <v>44040</v>
      </c>
      <c r="B452" s="8">
        <f>'Rate of return'!M450</f>
        <v>2.9479999999999999E-2</v>
      </c>
    </row>
    <row r="453" spans="1:2" x14ac:dyDescent="0.25">
      <c r="A453" s="108">
        <v>44039</v>
      </c>
      <c r="B453" s="8">
        <f>'Rate of return'!M451</f>
        <v>2.9069999999999999E-2</v>
      </c>
    </row>
    <row r="454" spans="1:2" x14ac:dyDescent="0.25">
      <c r="A454" s="107">
        <v>44036</v>
      </c>
      <c r="B454" s="8">
        <f>'Rate of return'!M452</f>
        <v>2.886E-2</v>
      </c>
    </row>
    <row r="455" spans="1:2" x14ac:dyDescent="0.25">
      <c r="A455" s="108">
        <v>44035</v>
      </c>
      <c r="B455" s="8">
        <f>'Rate of return'!M453</f>
        <v>2.9089999999999998E-2</v>
      </c>
    </row>
    <row r="456" spans="1:2" x14ac:dyDescent="0.25">
      <c r="A456" s="107">
        <v>44034</v>
      </c>
      <c r="B456" s="8">
        <f>'Rate of return'!M454</f>
        <v>2.8670000000000001E-2</v>
      </c>
    </row>
    <row r="457" spans="1:2" x14ac:dyDescent="0.25">
      <c r="A457" s="108">
        <v>44033</v>
      </c>
      <c r="B457" s="8">
        <f>'Rate of return'!M455</f>
        <v>2.8969999999999999E-2</v>
      </c>
    </row>
    <row r="458" spans="1:2" x14ac:dyDescent="0.25">
      <c r="A458" s="107">
        <v>44032</v>
      </c>
      <c r="B458" s="8">
        <f>'Rate of return'!M456</f>
        <v>2.9009999999999998E-2</v>
      </c>
    </row>
    <row r="459" spans="1:2" x14ac:dyDescent="0.25">
      <c r="A459" s="108">
        <v>44029</v>
      </c>
      <c r="B459" s="8">
        <f>'Rate of return'!M457</f>
        <v>2.8809999999999999E-2</v>
      </c>
    </row>
    <row r="460" spans="1:2" x14ac:dyDescent="0.25">
      <c r="A460" s="107">
        <v>44028</v>
      </c>
      <c r="B460" s="8">
        <f>'Rate of return'!M458</f>
        <v>2.8910000000000002E-2</v>
      </c>
    </row>
    <row r="461" spans="1:2" x14ac:dyDescent="0.25">
      <c r="A461" s="108">
        <v>44027</v>
      </c>
      <c r="B461" s="8">
        <f>'Rate of return'!M459</f>
        <v>2.8300000000000002E-2</v>
      </c>
    </row>
    <row r="462" spans="1:2" x14ac:dyDescent="0.25">
      <c r="A462" s="107">
        <v>44026</v>
      </c>
      <c r="B462" s="8">
        <f>'Rate of return'!M460</f>
        <v>2.844E-2</v>
      </c>
    </row>
    <row r="463" spans="1:2" x14ac:dyDescent="0.25">
      <c r="A463" s="108">
        <v>44025</v>
      </c>
      <c r="B463" s="8">
        <f>'Rate of return'!M461</f>
        <v>2.911E-2</v>
      </c>
    </row>
    <row r="464" spans="1:2" x14ac:dyDescent="0.25">
      <c r="A464" s="107">
        <v>44022</v>
      </c>
      <c r="B464" s="8">
        <f>'Rate of return'!M462</f>
        <v>2.9190000000000001E-2</v>
      </c>
    </row>
    <row r="465" spans="1:2" x14ac:dyDescent="0.25">
      <c r="A465" s="108">
        <v>44021</v>
      </c>
      <c r="B465" s="8">
        <f>'Rate of return'!M463</f>
        <v>2.9190000000000001E-2</v>
      </c>
    </row>
    <row r="466" spans="1:2" x14ac:dyDescent="0.25">
      <c r="A466" s="107">
        <v>44020</v>
      </c>
      <c r="B466" s="8">
        <f>'Rate of return'!M464</f>
        <v>2.954E-2</v>
      </c>
    </row>
    <row r="467" spans="1:2" x14ac:dyDescent="0.25">
      <c r="A467" s="108">
        <v>44019</v>
      </c>
      <c r="B467" s="8">
        <f>'Rate of return'!M465</f>
        <v>2.9569999999999999E-2</v>
      </c>
    </row>
    <row r="468" spans="1:2" x14ac:dyDescent="0.25">
      <c r="A468" s="107">
        <v>44018</v>
      </c>
      <c r="B468" s="8">
        <f>'Rate of return'!M466</f>
        <v>2.9929999999999998E-2</v>
      </c>
    </row>
    <row r="469" spans="1:2" x14ac:dyDescent="0.25">
      <c r="A469" s="108">
        <v>44015</v>
      </c>
      <c r="B469" s="8">
        <f>'Rate of return'!M467</f>
        <v>3.007E-2</v>
      </c>
    </row>
    <row r="470" spans="1:2" x14ac:dyDescent="0.25">
      <c r="A470" s="107">
        <v>44014</v>
      </c>
      <c r="B470" s="8">
        <f>'Rate of return'!M468</f>
        <v>2.997E-2</v>
      </c>
    </row>
    <row r="471" spans="1:2" x14ac:dyDescent="0.25">
      <c r="A471" s="108">
        <v>44013</v>
      </c>
      <c r="B471" s="8">
        <f>'Rate of return'!M469</f>
        <v>3.0190000000000002E-2</v>
      </c>
    </row>
    <row r="472" spans="1:2" x14ac:dyDescent="0.25">
      <c r="A472" s="107">
        <v>44012</v>
      </c>
      <c r="B472" s="8">
        <f>'Rate of return'!M470</f>
        <v>3.0329999999999999E-2</v>
      </c>
    </row>
    <row r="473" spans="1:2" x14ac:dyDescent="0.25">
      <c r="A473" s="108">
        <v>44011</v>
      </c>
      <c r="B473" s="8">
        <f>'Rate of return'!M471</f>
        <v>3.0430000000000002E-2</v>
      </c>
    </row>
    <row r="474" spans="1:2" x14ac:dyDescent="0.25">
      <c r="A474" s="107">
        <v>44008</v>
      </c>
      <c r="B474" s="8">
        <f>'Rate of return'!M472</f>
        <v>3.0259999999999999E-2</v>
      </c>
    </row>
    <row r="475" spans="1:2" x14ac:dyDescent="0.25">
      <c r="A475" s="108">
        <v>44007</v>
      </c>
      <c r="B475" s="8">
        <f>'Rate of return'!M473</f>
        <v>3.0190000000000002E-2</v>
      </c>
    </row>
    <row r="476" spans="1:2" x14ac:dyDescent="0.25">
      <c r="A476" s="107">
        <v>44006</v>
      </c>
      <c r="B476" s="8">
        <f>'Rate of return'!M474</f>
        <v>3.056E-2</v>
      </c>
    </row>
    <row r="477" spans="1:2" x14ac:dyDescent="0.25">
      <c r="A477" s="108">
        <v>44005</v>
      </c>
      <c r="B477" s="8">
        <f>'Rate of return'!M475</f>
        <v>3.0550000000000001E-2</v>
      </c>
    </row>
    <row r="478" spans="1:2" x14ac:dyDescent="0.25">
      <c r="A478" s="107">
        <v>44004</v>
      </c>
      <c r="B478" s="8">
        <f>'Rate of return'!M476</f>
        <v>3.0619999999999998E-2</v>
      </c>
    </row>
    <row r="479" spans="1:2" x14ac:dyDescent="0.25">
      <c r="A479" s="108">
        <v>44001</v>
      </c>
      <c r="B479" s="8">
        <f>'Rate of return'!M477</f>
        <v>3.0689999999999999E-2</v>
      </c>
    </row>
    <row r="480" spans="1:2" x14ac:dyDescent="0.25">
      <c r="A480" s="107">
        <v>44000</v>
      </c>
      <c r="B480" s="8">
        <f>'Rate of return'!M478</f>
        <v>3.039E-2</v>
      </c>
    </row>
    <row r="481" spans="1:2" x14ac:dyDescent="0.25">
      <c r="A481" s="108">
        <v>43999</v>
      </c>
      <c r="B481" s="8">
        <f>'Rate of return'!M479</f>
        <v>3.0710000000000001E-2</v>
      </c>
    </row>
    <row r="482" spans="1:2" x14ac:dyDescent="0.25">
      <c r="A482" s="107">
        <v>43998</v>
      </c>
      <c r="B482" s="8">
        <f>'Rate of return'!M480</f>
        <v>3.0590000000000003E-2</v>
      </c>
    </row>
    <row r="483" spans="1:2" x14ac:dyDescent="0.25">
      <c r="A483" s="108">
        <v>43997</v>
      </c>
      <c r="B483" s="8">
        <f>'Rate of return'!M481</f>
        <v>3.073E-2</v>
      </c>
    </row>
    <row r="484" spans="1:2" x14ac:dyDescent="0.25">
      <c r="A484" s="107">
        <v>43994</v>
      </c>
      <c r="B484" s="8">
        <f>'Rate of return'!M482</f>
        <v>3.0670000000000003E-2</v>
      </c>
    </row>
    <row r="485" spans="1:2" x14ac:dyDescent="0.25">
      <c r="A485" s="108">
        <v>43993</v>
      </c>
      <c r="B485" s="8">
        <f>'Rate of return'!M483</f>
        <v>3.0590000000000003E-2</v>
      </c>
    </row>
    <row r="486" spans="1:2" x14ac:dyDescent="0.25">
      <c r="A486" s="107">
        <v>43992</v>
      </c>
      <c r="B486" s="8">
        <f>'Rate of return'!M484</f>
        <v>3.0800000000000001E-2</v>
      </c>
    </row>
    <row r="487" spans="1:2" x14ac:dyDescent="0.25">
      <c r="A487" s="108">
        <v>43991</v>
      </c>
      <c r="B487" s="8">
        <f>'Rate of return'!M485</f>
        <v>3.1130000000000001E-2</v>
      </c>
    </row>
    <row r="488" spans="1:2" x14ac:dyDescent="0.25">
      <c r="A488" s="107">
        <v>43990</v>
      </c>
      <c r="B488" s="8">
        <f>'Rate of return'!M486</f>
        <v>3.1210000000000002E-2</v>
      </c>
    </row>
    <row r="489" spans="1:2" x14ac:dyDescent="0.25">
      <c r="A489" s="108">
        <v>43987</v>
      </c>
      <c r="B489" s="8">
        <f>'Rate of return'!M487</f>
        <v>3.0960000000000001E-2</v>
      </c>
    </row>
    <row r="490" spans="1:2" x14ac:dyDescent="0.25">
      <c r="A490" s="107">
        <v>43986</v>
      </c>
      <c r="B490" s="8">
        <f>'Rate of return'!M488</f>
        <v>3.0910000000000003E-2</v>
      </c>
    </row>
    <row r="491" spans="1:2" x14ac:dyDescent="0.25">
      <c r="A491" s="108">
        <v>43985</v>
      </c>
      <c r="B491" s="8">
        <f>'Rate of return'!M489</f>
        <v>3.1009999999999999E-2</v>
      </c>
    </row>
    <row r="492" spans="1:2" x14ac:dyDescent="0.25">
      <c r="A492" s="107">
        <v>43984</v>
      </c>
      <c r="B492" s="8">
        <f>'Rate of return'!M490</f>
        <v>3.1219999999999998E-2</v>
      </c>
    </row>
    <row r="493" spans="1:2" x14ac:dyDescent="0.25">
      <c r="A493" s="108">
        <v>43983</v>
      </c>
      <c r="B493" s="8">
        <f>'Rate of return'!M491</f>
        <v>3.1259999999999996E-2</v>
      </c>
    </row>
    <row r="494" spans="1:2" x14ac:dyDescent="0.25">
      <c r="A494" s="107">
        <v>43980</v>
      </c>
      <c r="B494" s="8">
        <f>'Rate of return'!M492</f>
        <v>3.1460000000000002E-2</v>
      </c>
    </row>
    <row r="495" spans="1:2" x14ac:dyDescent="0.25">
      <c r="A495" s="108">
        <v>43979</v>
      </c>
      <c r="B495" s="8">
        <f>'Rate of return'!M493</f>
        <v>3.1579999999999997E-2</v>
      </c>
    </row>
    <row r="496" spans="1:2" x14ac:dyDescent="0.25">
      <c r="A496" s="107">
        <v>43978</v>
      </c>
      <c r="B496" s="8">
        <f>'Rate of return'!M494</f>
        <v>3.0830000000000003E-2</v>
      </c>
    </row>
    <row r="497" spans="1:2" x14ac:dyDescent="0.25">
      <c r="A497" s="108">
        <v>43977</v>
      </c>
      <c r="B497" s="8">
        <f>'Rate of return'!M495</f>
        <v>3.0529999999999998E-2</v>
      </c>
    </row>
    <row r="498" spans="1:2" x14ac:dyDescent="0.25">
      <c r="A498" s="107">
        <v>43976</v>
      </c>
      <c r="B498" s="8">
        <f>'Rate of return'!M496</f>
        <v>3.058E-2</v>
      </c>
    </row>
    <row r="499" spans="1:2" x14ac:dyDescent="0.25">
      <c r="A499" s="108">
        <v>43973</v>
      </c>
      <c r="B499" s="8">
        <f>'Rate of return'!M497</f>
        <v>3.0259999999999999E-2</v>
      </c>
    </row>
    <row r="500" spans="1:2" x14ac:dyDescent="0.25">
      <c r="A500" s="107">
        <v>43972</v>
      </c>
      <c r="B500" s="8">
        <f>'Rate of return'!M498</f>
        <v>2.9190000000000001E-2</v>
      </c>
    </row>
    <row r="501" spans="1:2" x14ac:dyDescent="0.25">
      <c r="A501" s="108">
        <v>43971</v>
      </c>
      <c r="B501" s="8">
        <f>'Rate of return'!M499</f>
        <v>2.9510000000000002E-2</v>
      </c>
    </row>
    <row r="502" spans="1:2" x14ac:dyDescent="0.25">
      <c r="A502" s="107">
        <v>43970</v>
      </c>
      <c r="B502" s="8">
        <f>'Rate of return'!M500</f>
        <v>2.921E-2</v>
      </c>
    </row>
    <row r="503" spans="1:2" x14ac:dyDescent="0.25">
      <c r="A503" s="108">
        <v>43969</v>
      </c>
      <c r="B503" s="8">
        <f>'Rate of return'!M501</f>
        <v>2.9990000000000003E-2</v>
      </c>
    </row>
    <row r="504" spans="1:2" x14ac:dyDescent="0.25">
      <c r="A504" s="107">
        <v>43966</v>
      </c>
      <c r="B504" s="8">
        <f>'Rate of return'!M502</f>
        <v>3.0099999999999998E-2</v>
      </c>
    </row>
    <row r="505" spans="1:2" x14ac:dyDescent="0.25">
      <c r="A505" s="108">
        <v>43965</v>
      </c>
      <c r="B505" s="8">
        <f>'Rate of return'!M503</f>
        <v>0.03</v>
      </c>
    </row>
    <row r="506" spans="1:2" x14ac:dyDescent="0.25">
      <c r="A506" s="107">
        <v>43964</v>
      </c>
      <c r="B506" s="8">
        <f>'Rate of return'!M504</f>
        <v>2.9180000000000001E-2</v>
      </c>
    </row>
    <row r="507" spans="1:2" x14ac:dyDescent="0.25">
      <c r="A507" s="108">
        <v>43963</v>
      </c>
      <c r="B507" s="8">
        <f>'Rate of return'!M505</f>
        <v>2.946E-2</v>
      </c>
    </row>
    <row r="508" spans="1:2" x14ac:dyDescent="0.25">
      <c r="A508" s="107">
        <v>43962</v>
      </c>
      <c r="B508" s="8">
        <f>'Rate of return'!M506</f>
        <v>2.9440000000000001E-2</v>
      </c>
    </row>
    <row r="509" spans="1:2" x14ac:dyDescent="0.25">
      <c r="A509" s="108">
        <v>43959</v>
      </c>
      <c r="B509" s="8">
        <f>'Rate of return'!M507</f>
        <v>3.0630000000000001E-2</v>
      </c>
    </row>
    <row r="510" spans="1:2" x14ac:dyDescent="0.25">
      <c r="A510" s="107">
        <v>43958</v>
      </c>
      <c r="B510" s="8">
        <f>'Rate of return'!M508</f>
        <v>3.1579999999999997E-2</v>
      </c>
    </row>
    <row r="511" spans="1:2" x14ac:dyDescent="0.25">
      <c r="A511" s="108">
        <v>43957</v>
      </c>
      <c r="B511" s="8">
        <f>'Rate of return'!M509</f>
        <v>3.1099999999999999E-2</v>
      </c>
    </row>
    <row r="512" spans="1:2" x14ac:dyDescent="0.25">
      <c r="A512" s="107">
        <v>43956</v>
      </c>
      <c r="B512" s="8">
        <f>'Rate of return'!M510</f>
        <v>3.024E-2</v>
      </c>
    </row>
    <row r="513" spans="1:2" x14ac:dyDescent="0.25">
      <c r="A513" s="108">
        <v>43955</v>
      </c>
      <c r="B513" s="8">
        <f>'Rate of return'!M511</f>
        <v>3.0419999999999999E-2</v>
      </c>
    </row>
    <row r="514" spans="1:2" x14ac:dyDescent="0.25">
      <c r="A514" s="107">
        <v>43950</v>
      </c>
      <c r="B514" s="8">
        <f>'Rate of return'!M512</f>
        <v>3.0499999999999999E-2</v>
      </c>
    </row>
    <row r="515" spans="1:2" x14ac:dyDescent="0.25">
      <c r="A515" s="108">
        <v>43949</v>
      </c>
      <c r="B515" s="8">
        <f>'Rate of return'!M513</f>
        <v>3.065E-2</v>
      </c>
    </row>
    <row r="516" spans="1:2" x14ac:dyDescent="0.25">
      <c r="A516" s="107">
        <v>43948</v>
      </c>
      <c r="B516" s="8">
        <f>'Rate of return'!M514</f>
        <v>3.0960000000000001E-2</v>
      </c>
    </row>
    <row r="517" spans="1:2" x14ac:dyDescent="0.25">
      <c r="A517" s="108">
        <v>43945</v>
      </c>
      <c r="B517" s="8">
        <f>'Rate of return'!M515</f>
        <v>3.1969999999999998E-2</v>
      </c>
    </row>
    <row r="518" spans="1:2" x14ac:dyDescent="0.25">
      <c r="A518" s="107">
        <v>43944</v>
      </c>
      <c r="B518" s="8">
        <f>'Rate of return'!M516</f>
        <v>3.1829999999999997E-2</v>
      </c>
    </row>
    <row r="519" spans="1:2" x14ac:dyDescent="0.25">
      <c r="A519" s="108">
        <v>43943</v>
      </c>
      <c r="B519" s="8">
        <f>'Rate of return'!M517</f>
        <v>3.2460000000000003E-2</v>
      </c>
    </row>
    <row r="520" spans="1:2" x14ac:dyDescent="0.25">
      <c r="A520" s="107">
        <v>43942</v>
      </c>
      <c r="B520" s="8">
        <f>'Rate of return'!M518</f>
        <v>3.2469999999999999E-2</v>
      </c>
    </row>
    <row r="521" spans="1:2" x14ac:dyDescent="0.25">
      <c r="A521" s="108">
        <v>43941</v>
      </c>
      <c r="B521" s="8">
        <f>'Rate of return'!M519</f>
        <v>3.2289999999999999E-2</v>
      </c>
    </row>
    <row r="522" spans="1:2" x14ac:dyDescent="0.25">
      <c r="A522" s="107">
        <v>43938</v>
      </c>
      <c r="B522" s="8">
        <f>'Rate of return'!M520</f>
        <v>3.2460000000000003E-2</v>
      </c>
    </row>
    <row r="523" spans="1:2" x14ac:dyDescent="0.25">
      <c r="A523" s="108">
        <v>43937</v>
      </c>
      <c r="B523" s="8">
        <f>'Rate of return'!M521</f>
        <v>3.2780000000000004E-2</v>
      </c>
    </row>
    <row r="524" spans="1:2" x14ac:dyDescent="0.25">
      <c r="A524" s="107">
        <v>43936</v>
      </c>
      <c r="B524" s="8">
        <f>'Rate of return'!M522</f>
        <v>3.3059999999999999E-2</v>
      </c>
    </row>
    <row r="525" spans="1:2" x14ac:dyDescent="0.25">
      <c r="A525" s="108">
        <v>43935</v>
      </c>
      <c r="B525" s="8">
        <f>'Rate of return'!M523</f>
        <v>3.2440000000000004E-2</v>
      </c>
    </row>
    <row r="526" spans="1:2" x14ac:dyDescent="0.25">
      <c r="A526" s="107">
        <v>43934</v>
      </c>
      <c r="B526" s="8">
        <f>'Rate of return'!M524</f>
        <v>3.2189999999999996E-2</v>
      </c>
    </row>
    <row r="527" spans="1:2" x14ac:dyDescent="0.25">
      <c r="A527" s="108">
        <v>43931</v>
      </c>
      <c r="B527" s="8">
        <f>'Rate of return'!M525</f>
        <v>3.2240000000000005E-2</v>
      </c>
    </row>
    <row r="528" spans="1:2" x14ac:dyDescent="0.25">
      <c r="A528" s="107">
        <v>43930</v>
      </c>
      <c r="B528" s="8">
        <f>'Rate of return'!M526</f>
        <v>3.1549999999999995E-2</v>
      </c>
    </row>
    <row r="529" spans="1:2" x14ac:dyDescent="0.25">
      <c r="A529" s="108">
        <v>43929</v>
      </c>
      <c r="B529" s="8">
        <f>'Rate of return'!M527</f>
        <v>3.1419999999999997E-2</v>
      </c>
    </row>
    <row r="530" spans="1:2" x14ac:dyDescent="0.25">
      <c r="A530" s="107">
        <v>43928</v>
      </c>
      <c r="B530" s="8">
        <f>'Rate of return'!M528</f>
        <v>3.1739999999999997E-2</v>
      </c>
    </row>
    <row r="531" spans="1:2" x14ac:dyDescent="0.25">
      <c r="A531" s="108">
        <v>43927</v>
      </c>
      <c r="B531" s="8">
        <f>'Rate of return'!M529</f>
        <v>3.4369999999999998E-2</v>
      </c>
    </row>
    <row r="532" spans="1:2" x14ac:dyDescent="0.25">
      <c r="A532" s="107">
        <v>43924</v>
      </c>
      <c r="B532" s="8">
        <f>'Rate of return'!M530</f>
        <v>3.526E-2</v>
      </c>
    </row>
    <row r="533" spans="1:2" x14ac:dyDescent="0.25">
      <c r="A533" s="108">
        <v>43922</v>
      </c>
      <c r="B533" s="8">
        <f>'Rate of return'!M531</f>
        <v>3.6220000000000002E-2</v>
      </c>
    </row>
    <row r="534" spans="1:2" x14ac:dyDescent="0.25">
      <c r="A534" s="107">
        <v>43921</v>
      </c>
      <c r="B534" s="8">
        <f>'Rate of return'!M532</f>
        <v>3.517E-2</v>
      </c>
    </row>
    <row r="535" spans="1:2" x14ac:dyDescent="0.25">
      <c r="A535" s="108">
        <v>43920</v>
      </c>
      <c r="B535" s="8">
        <f>'Rate of return'!M533</f>
        <v>3.5400000000000001E-2</v>
      </c>
    </row>
    <row r="536" spans="1:2" x14ac:dyDescent="0.25">
      <c r="A536" s="107">
        <v>43917</v>
      </c>
      <c r="B536" s="8">
        <f>'Rate of return'!M534</f>
        <v>3.4540000000000001E-2</v>
      </c>
    </row>
    <row r="537" spans="1:2" x14ac:dyDescent="0.25">
      <c r="A537" s="108">
        <v>43916</v>
      </c>
      <c r="B537" s="8">
        <f>'Rate of return'!M535</f>
        <v>3.2989999999999998E-2</v>
      </c>
    </row>
    <row r="538" spans="1:2" x14ac:dyDescent="0.25">
      <c r="A538" s="107">
        <v>43915</v>
      </c>
      <c r="B538" s="8">
        <f>'Rate of return'!M536</f>
        <v>2.9689999999999998E-2</v>
      </c>
    </row>
    <row r="539" spans="1:2" x14ac:dyDescent="0.25">
      <c r="A539" s="108">
        <v>43914</v>
      </c>
      <c r="B539" s="8">
        <f>'Rate of return'!M537</f>
        <v>3.1579999999999997E-2</v>
      </c>
    </row>
    <row r="540" spans="1:2" x14ac:dyDescent="0.25">
      <c r="A540" s="107">
        <v>43913</v>
      </c>
      <c r="B540" s="8">
        <f>'Rate of return'!M538</f>
        <v>3.1699999999999999E-2</v>
      </c>
    </row>
    <row r="541" spans="1:2" x14ac:dyDescent="0.25">
      <c r="A541" s="108">
        <v>43910</v>
      </c>
      <c r="B541" s="8">
        <f>'Rate of return'!M539</f>
        <v>2.8799999999999999E-2</v>
      </c>
    </row>
    <row r="542" spans="1:2" x14ac:dyDescent="0.25">
      <c r="A542" s="107">
        <v>43909</v>
      </c>
      <c r="B542" s="8">
        <f>'Rate of return'!M540</f>
        <v>2.8450000000000003E-2</v>
      </c>
    </row>
    <row r="543" spans="1:2" x14ac:dyDescent="0.25">
      <c r="A543" s="108">
        <v>43908</v>
      </c>
      <c r="B543" s="8">
        <f>'Rate of return'!M541</f>
        <v>2.596E-2</v>
      </c>
    </row>
    <row r="544" spans="1:2" x14ac:dyDescent="0.25">
      <c r="A544" s="107">
        <v>43907</v>
      </c>
      <c r="B544" s="8">
        <f>'Rate of return'!M542</f>
        <v>2.4729999999999999E-2</v>
      </c>
    </row>
    <row r="545" spans="1:2" x14ac:dyDescent="0.25">
      <c r="A545" s="108">
        <v>43906</v>
      </c>
      <c r="B545" s="8">
        <f>'Rate of return'!M543</f>
        <v>2.4239999999999998E-2</v>
      </c>
    </row>
    <row r="546" spans="1:2" x14ac:dyDescent="0.25">
      <c r="A546" s="107">
        <v>43903</v>
      </c>
      <c r="B546" s="8">
        <f>'Rate of return'!M544</f>
        <v>2.4390000000000002E-2</v>
      </c>
    </row>
    <row r="547" spans="1:2" x14ac:dyDescent="0.25">
      <c r="A547" s="108">
        <v>43902</v>
      </c>
      <c r="B547" s="8">
        <f>'Rate of return'!M545</f>
        <v>2.4140000000000002E-2</v>
      </c>
    </row>
    <row r="548" spans="1:2" x14ac:dyDescent="0.25">
      <c r="A548" s="107">
        <v>43901</v>
      </c>
      <c r="B548" s="8">
        <f>'Rate of return'!M546</f>
        <v>2.3019999999999999E-2</v>
      </c>
    </row>
    <row r="549" spans="1:2" x14ac:dyDescent="0.25">
      <c r="A549" s="108">
        <v>43900</v>
      </c>
      <c r="B549" s="8">
        <f>'Rate of return'!M547</f>
        <v>2.3380000000000001E-2</v>
      </c>
    </row>
    <row r="550" spans="1:2" x14ac:dyDescent="0.25">
      <c r="A550" s="107">
        <v>43899</v>
      </c>
      <c r="B550" s="8">
        <f>'Rate of return'!M548</f>
        <v>2.2349999999999998E-2</v>
      </c>
    </row>
    <row r="551" spans="1:2" x14ac:dyDescent="0.25">
      <c r="A551" s="108">
        <v>43896</v>
      </c>
      <c r="B551" s="8">
        <f>'Rate of return'!M549</f>
        <v>2.3399999999999997E-2</v>
      </c>
    </row>
    <row r="552" spans="1:2" x14ac:dyDescent="0.25">
      <c r="A552" s="107">
        <v>43895</v>
      </c>
      <c r="B552" s="8">
        <f>'Rate of return'!M550</f>
        <v>2.4629999999999999E-2</v>
      </c>
    </row>
    <row r="553" spans="1:2" x14ac:dyDescent="0.25">
      <c r="A553" s="108">
        <v>43894</v>
      </c>
      <c r="B553" s="8">
        <f>'Rate of return'!M551</f>
        <v>2.5559999999999999E-2</v>
      </c>
    </row>
    <row r="554" spans="1:2" x14ac:dyDescent="0.25">
      <c r="A554" s="107">
        <v>43893</v>
      </c>
      <c r="B554" s="8">
        <f>'Rate of return'!M552</f>
        <v>2.7539999999999999E-2</v>
      </c>
    </row>
    <row r="555" spans="1:2" x14ac:dyDescent="0.25">
      <c r="A555" s="108">
        <v>43892</v>
      </c>
      <c r="B555" s="8">
        <f>'Rate of return'!M553</f>
        <v>2.8060000000000002E-2</v>
      </c>
    </row>
    <row r="556" spans="1:2" x14ac:dyDescent="0.25">
      <c r="A556" s="107">
        <v>43889</v>
      </c>
      <c r="B556" s="8">
        <f>'Rate of return'!M554</f>
        <v>2.8559999999999999E-2</v>
      </c>
    </row>
    <row r="557" spans="1:2" x14ac:dyDescent="0.25">
      <c r="A557" s="108">
        <v>43888</v>
      </c>
      <c r="B557" s="8">
        <f>'Rate of return'!M555</f>
        <v>2.8969999999999999E-2</v>
      </c>
    </row>
    <row r="558" spans="1:2" x14ac:dyDescent="0.25">
      <c r="A558" s="107">
        <v>43887</v>
      </c>
      <c r="B558" s="8">
        <f>'Rate of return'!M556</f>
        <v>2.8639999999999999E-2</v>
      </c>
    </row>
    <row r="559" spans="1:2" x14ac:dyDescent="0.25">
      <c r="A559" s="108">
        <v>43886</v>
      </c>
      <c r="B559" s="8">
        <f>'Rate of return'!M557</f>
        <v>2.8799999999999999E-2</v>
      </c>
    </row>
    <row r="560" spans="1:2" x14ac:dyDescent="0.25">
      <c r="A560" s="107">
        <v>43885</v>
      </c>
      <c r="B560" s="8">
        <f>'Rate of return'!M558</f>
        <v>2.9559999999999999E-2</v>
      </c>
    </row>
    <row r="561" spans="1:2" x14ac:dyDescent="0.25">
      <c r="A561" s="108">
        <v>43882</v>
      </c>
      <c r="B561" s="8">
        <f>'Rate of return'!M559</f>
        <v>2.8769999999999997E-2</v>
      </c>
    </row>
    <row r="562" spans="1:2" x14ac:dyDescent="0.25">
      <c r="A562" s="107">
        <v>43881</v>
      </c>
      <c r="B562" s="8">
        <f>'Rate of return'!M560</f>
        <v>2.8389999999999999E-2</v>
      </c>
    </row>
    <row r="563" spans="1:2" x14ac:dyDescent="0.25">
      <c r="A563" s="108">
        <v>43880</v>
      </c>
      <c r="B563" s="8">
        <f>'Rate of return'!M561</f>
        <v>2.8500000000000001E-2</v>
      </c>
    </row>
    <row r="564" spans="1:2" x14ac:dyDescent="0.25">
      <c r="A564" s="107">
        <v>43879</v>
      </c>
      <c r="B564" s="8">
        <f>'Rate of return'!M562</f>
        <v>2.835E-2</v>
      </c>
    </row>
    <row r="565" spans="1:2" x14ac:dyDescent="0.25">
      <c r="A565" s="108">
        <v>43878</v>
      </c>
      <c r="B565" s="8">
        <f>'Rate of return'!M563</f>
        <v>2.8229999999999998E-2</v>
      </c>
    </row>
    <row r="566" spans="1:2" x14ac:dyDescent="0.25">
      <c r="A566" s="107">
        <v>43875</v>
      </c>
      <c r="B566" s="8">
        <f>'Rate of return'!M564</f>
        <v>2.9750000000000002E-2</v>
      </c>
    </row>
    <row r="567" spans="1:2" x14ac:dyDescent="0.25">
      <c r="A567" s="108">
        <v>43874</v>
      </c>
      <c r="B567" s="8">
        <f>'Rate of return'!M565</f>
        <v>3.0899999999999997E-2</v>
      </c>
    </row>
    <row r="568" spans="1:2" x14ac:dyDescent="0.25">
      <c r="A568" s="107">
        <v>43873</v>
      </c>
      <c r="B568" s="8">
        <f>'Rate of return'!M566</f>
        <v>3.0270000000000002E-2</v>
      </c>
    </row>
    <row r="569" spans="1:2" x14ac:dyDescent="0.25">
      <c r="A569" s="108">
        <v>43872</v>
      </c>
      <c r="B569" s="8">
        <f>'Rate of return'!M567</f>
        <v>3.0720000000000001E-2</v>
      </c>
    </row>
    <row r="570" spans="1:2" x14ac:dyDescent="0.25">
      <c r="A570" s="107">
        <v>43871</v>
      </c>
      <c r="B570" s="8">
        <f>'Rate of return'!M568</f>
        <v>3.0750000000000003E-2</v>
      </c>
    </row>
    <row r="571" spans="1:2" x14ac:dyDescent="0.25">
      <c r="A571" s="108">
        <v>43868</v>
      </c>
      <c r="B571" s="8">
        <f>'Rate of return'!M569</f>
        <v>3.0459999999999997E-2</v>
      </c>
    </row>
    <row r="572" spans="1:2" x14ac:dyDescent="0.25">
      <c r="A572" s="107">
        <v>43867</v>
      </c>
      <c r="B572" s="8">
        <f>'Rate of return'!M570</f>
        <v>3.0130000000000001E-2</v>
      </c>
    </row>
    <row r="573" spans="1:2" x14ac:dyDescent="0.25">
      <c r="A573" s="108">
        <v>43866</v>
      </c>
      <c r="B573" s="8">
        <f>'Rate of return'!M571</f>
        <v>3.0679999999999999E-2</v>
      </c>
    </row>
    <row r="574" spans="1:2" x14ac:dyDescent="0.25">
      <c r="A574" s="107">
        <v>43865</v>
      </c>
      <c r="B574" s="8">
        <f>'Rate of return'!M572</f>
        <v>3.1280000000000002E-2</v>
      </c>
    </row>
    <row r="575" spans="1:2" x14ac:dyDescent="0.25">
      <c r="A575" s="108">
        <v>43864</v>
      </c>
      <c r="B575" s="8">
        <f>'Rate of return'!M573</f>
        <v>3.3279999999999997E-2</v>
      </c>
    </row>
    <row r="576" spans="1:2" x14ac:dyDescent="0.25">
      <c r="A576" s="107">
        <v>43861</v>
      </c>
      <c r="B576" s="8">
        <f>'Rate of return'!M574</f>
        <v>3.1570000000000001E-2</v>
      </c>
    </row>
    <row r="577" spans="1:2" x14ac:dyDescent="0.25">
      <c r="A577" s="108">
        <v>43860</v>
      </c>
      <c r="B577" s="8">
        <f>'Rate of return'!M575</f>
        <v>3.1440000000000003E-2</v>
      </c>
    </row>
    <row r="578" spans="1:2" x14ac:dyDescent="0.25">
      <c r="A578" s="107">
        <v>43852</v>
      </c>
      <c r="B578" s="8">
        <f>'Rate of return'!M576</f>
        <v>3.1110000000000002E-2</v>
      </c>
    </row>
    <row r="579" spans="1:2" x14ac:dyDescent="0.25">
      <c r="A579" s="108">
        <v>43851</v>
      </c>
      <c r="B579" s="8">
        <f>'Rate of return'!M577</f>
        <v>3.0720000000000001E-2</v>
      </c>
    </row>
    <row r="580" spans="1:2" x14ac:dyDescent="0.25">
      <c r="A580" s="107">
        <v>43850</v>
      </c>
      <c r="B580" s="8">
        <f>'Rate of return'!M578</f>
        <v>2.9440000000000001E-2</v>
      </c>
    </row>
    <row r="581" spans="1:2" x14ac:dyDescent="0.25">
      <c r="A581" s="108">
        <v>43847</v>
      </c>
      <c r="B581" s="8">
        <f>'Rate of return'!M579</f>
        <v>2.8459999999999999E-2</v>
      </c>
    </row>
    <row r="582" spans="1:2" x14ac:dyDescent="0.25">
      <c r="A582" s="107">
        <v>43846</v>
      </c>
      <c r="B582" s="8">
        <f>'Rate of return'!M580</f>
        <v>2.8759999999999997E-2</v>
      </c>
    </row>
    <row r="583" spans="1:2" x14ac:dyDescent="0.25">
      <c r="A583" s="108">
        <v>43845</v>
      </c>
      <c r="B583" s="8">
        <f>'Rate of return'!M581</f>
        <v>2.9229999999999999E-2</v>
      </c>
    </row>
    <row r="584" spans="1:2" x14ac:dyDescent="0.25">
      <c r="A584" s="107">
        <v>43844</v>
      </c>
      <c r="B584" s="8">
        <f>'Rate of return'!M582</f>
        <v>3.0350000000000002E-2</v>
      </c>
    </row>
    <row r="585" spans="1:2" x14ac:dyDescent="0.25">
      <c r="A585" s="108">
        <v>43843</v>
      </c>
      <c r="B585" s="8">
        <f>'Rate of return'!M583</f>
        <v>3.0679999999999999E-2</v>
      </c>
    </row>
    <row r="586" spans="1:2" x14ac:dyDescent="0.25">
      <c r="A586" s="107">
        <v>43840</v>
      </c>
      <c r="B586" s="8">
        <f>'Rate of return'!M584</f>
        <v>3.0750000000000003E-2</v>
      </c>
    </row>
    <row r="587" spans="1:2" x14ac:dyDescent="0.25">
      <c r="A587" s="108">
        <v>43839</v>
      </c>
      <c r="B587" s="8">
        <f>'Rate of return'!M585</f>
        <v>3.0779999999999998E-2</v>
      </c>
    </row>
    <row r="588" spans="1:2" x14ac:dyDescent="0.25">
      <c r="A588" s="107">
        <v>43838</v>
      </c>
      <c r="B588" s="8">
        <f>'Rate of return'!M586</f>
        <v>3.1150000000000001E-2</v>
      </c>
    </row>
    <row r="589" spans="1:2" x14ac:dyDescent="0.25">
      <c r="A589" s="108">
        <v>43837</v>
      </c>
      <c r="B589" s="8">
        <f>'Rate of return'!M587</f>
        <v>3.1690000000000003E-2</v>
      </c>
    </row>
    <row r="590" spans="1:2" x14ac:dyDescent="0.25">
      <c r="A590" s="107">
        <v>43836</v>
      </c>
      <c r="B590" s="8">
        <f>'Rate of return'!M588</f>
        <v>3.2120000000000003E-2</v>
      </c>
    </row>
    <row r="591" spans="1:2" x14ac:dyDescent="0.25">
      <c r="A591" s="108">
        <v>43833</v>
      </c>
      <c r="B591" s="8">
        <f>'Rate of return'!M589</f>
        <v>3.3750000000000002E-2</v>
      </c>
    </row>
    <row r="592" spans="1:2" x14ac:dyDescent="0.25">
      <c r="A592" s="107">
        <v>43832</v>
      </c>
      <c r="B592" s="8">
        <f>'Rate of return'!M590</f>
        <v>3.4169999999999999E-2</v>
      </c>
    </row>
    <row r="593" spans="1:2" x14ac:dyDescent="0.25">
      <c r="A593" s="108">
        <v>43830</v>
      </c>
      <c r="B593" s="8">
        <f>'Rate of return'!M591</f>
        <v>3.3780000000000004E-2</v>
      </c>
    </row>
    <row r="594" spans="1:2" x14ac:dyDescent="0.25">
      <c r="A594" s="107">
        <v>43829</v>
      </c>
      <c r="B594" s="8">
        <f>'Rate of return'!M592</f>
        <v>3.3860000000000001E-2</v>
      </c>
    </row>
    <row r="595" spans="1:2" x14ac:dyDescent="0.25">
      <c r="A595" s="108">
        <v>43826</v>
      </c>
      <c r="B595" s="8">
        <f>'Rate of return'!M593</f>
        <v>3.3700000000000001E-2</v>
      </c>
    </row>
    <row r="596" spans="1:2" x14ac:dyDescent="0.25">
      <c r="A596" s="107">
        <v>43825</v>
      </c>
      <c r="B596" s="8">
        <f>'Rate of return'!M594</f>
        <v>3.3750000000000002E-2</v>
      </c>
    </row>
    <row r="597" spans="1:2" x14ac:dyDescent="0.25">
      <c r="A597" s="108">
        <v>43824</v>
      </c>
      <c r="B597" s="8">
        <f>'Rate of return'!M595</f>
        <v>3.422E-2</v>
      </c>
    </row>
    <row r="598" spans="1:2" x14ac:dyDescent="0.25">
      <c r="A598" s="107">
        <v>43823</v>
      </c>
      <c r="B598" s="8">
        <f>'Rate of return'!M596</f>
        <v>3.456E-2</v>
      </c>
    </row>
    <row r="599" spans="1:2" x14ac:dyDescent="0.25">
      <c r="A599" s="108">
        <v>43822</v>
      </c>
      <c r="B599" s="8">
        <f>'Rate of return'!M597</f>
        <v>3.4840000000000003E-2</v>
      </c>
    </row>
    <row r="600" spans="1:2" x14ac:dyDescent="0.25">
      <c r="A600" s="107">
        <v>43819</v>
      </c>
      <c r="B600" s="8">
        <f>'Rate of return'!M598</f>
        <v>3.4889999999999997E-2</v>
      </c>
    </row>
    <row r="601" spans="1:2" x14ac:dyDescent="0.25">
      <c r="A601" s="108">
        <v>43818</v>
      </c>
      <c r="B601" s="8">
        <f>'Rate of return'!M599</f>
        <v>3.492E-2</v>
      </c>
    </row>
    <row r="602" spans="1:2" x14ac:dyDescent="0.25">
      <c r="A602" s="107">
        <v>43817</v>
      </c>
      <c r="B602" s="8">
        <f>'Rate of return'!M600</f>
        <v>3.508E-2</v>
      </c>
    </row>
    <row r="603" spans="1:2" x14ac:dyDescent="0.25">
      <c r="A603" s="108">
        <v>43816</v>
      </c>
      <c r="B603" s="8">
        <f>'Rate of return'!M601</f>
        <v>3.5019999999999996E-2</v>
      </c>
    </row>
    <row r="604" spans="1:2" x14ac:dyDescent="0.25">
      <c r="A604" s="107">
        <v>43815</v>
      </c>
      <c r="B604" s="8">
        <f>'Rate of return'!M602</f>
        <v>3.5099999999999999E-2</v>
      </c>
    </row>
    <row r="605" spans="1:2" x14ac:dyDescent="0.25">
      <c r="A605" s="108">
        <v>43812</v>
      </c>
      <c r="B605" s="8">
        <f>'Rate of return'!M603</f>
        <v>3.5060000000000001E-2</v>
      </c>
    </row>
    <row r="606" spans="1:2" x14ac:dyDescent="0.25">
      <c r="A606" s="107">
        <v>43811</v>
      </c>
      <c r="B606" s="8">
        <f>'Rate of return'!M604</f>
        <v>3.5200000000000002E-2</v>
      </c>
    </row>
    <row r="607" spans="1:2" x14ac:dyDescent="0.25">
      <c r="A607" s="108">
        <v>43810</v>
      </c>
      <c r="B607" s="8">
        <f>'Rate of return'!M605</f>
        <v>3.5130000000000002E-2</v>
      </c>
    </row>
    <row r="608" spans="1:2" x14ac:dyDescent="0.25">
      <c r="A608" s="107">
        <v>43809</v>
      </c>
      <c r="B608" s="8">
        <f>'Rate of return'!M606</f>
        <v>3.5150000000000001E-2</v>
      </c>
    </row>
    <row r="609" spans="1:2" x14ac:dyDescent="0.25">
      <c r="A609" s="108">
        <v>43808</v>
      </c>
      <c r="B609" s="8">
        <f>'Rate of return'!M607</f>
        <v>3.5139999999999998E-2</v>
      </c>
    </row>
    <row r="610" spans="1:2" x14ac:dyDescent="0.25">
      <c r="A610" s="107">
        <v>43805</v>
      </c>
      <c r="B610" s="8">
        <f>'Rate of return'!M608</f>
        <v>3.5029999999999999E-2</v>
      </c>
    </row>
    <row r="611" spans="1:2" x14ac:dyDescent="0.25">
      <c r="A611" s="108">
        <v>43804</v>
      </c>
      <c r="B611" s="8">
        <f>'Rate of return'!M609</f>
        <v>3.5159999999999997E-2</v>
      </c>
    </row>
    <row r="612" spans="1:2" x14ac:dyDescent="0.25">
      <c r="A612" s="107">
        <v>43803</v>
      </c>
      <c r="B612" s="8">
        <f>'Rate of return'!M610</f>
        <v>3.542E-2</v>
      </c>
    </row>
    <row r="613" spans="1:2" x14ac:dyDescent="0.25">
      <c r="A613" s="108">
        <v>43802</v>
      </c>
      <c r="B613" s="8">
        <f>'Rate of return'!M611</f>
        <v>3.5430000000000003E-2</v>
      </c>
    </row>
    <row r="614" spans="1:2" x14ac:dyDescent="0.25">
      <c r="A614" s="107">
        <v>43801</v>
      </c>
      <c r="B614" s="8">
        <f>'Rate of return'!M612</f>
        <v>3.5450000000000002E-2</v>
      </c>
    </row>
    <row r="615" spans="1:2" x14ac:dyDescent="0.25">
      <c r="A615" s="108">
        <v>43798</v>
      </c>
      <c r="B615" s="8">
        <f>'Rate of return'!M613</f>
        <v>3.5680000000000003E-2</v>
      </c>
    </row>
    <row r="616" spans="1:2" x14ac:dyDescent="0.25">
      <c r="A616" s="107">
        <v>43797</v>
      </c>
      <c r="B616" s="8">
        <f>'Rate of return'!M614</f>
        <v>3.5390000000000005E-2</v>
      </c>
    </row>
    <row r="617" spans="1:2" x14ac:dyDescent="0.25">
      <c r="A617" s="108">
        <v>43796</v>
      </c>
      <c r="B617" s="8">
        <f>'Rate of return'!M615</f>
        <v>3.5430000000000003E-2</v>
      </c>
    </row>
    <row r="618" spans="1:2" x14ac:dyDescent="0.25">
      <c r="A618" s="107">
        <v>43795</v>
      </c>
      <c r="B618" s="8">
        <f>'Rate of return'!M616</f>
        <v>3.7069999999999999E-2</v>
      </c>
    </row>
    <row r="619" spans="1:2" x14ac:dyDescent="0.25">
      <c r="A619" s="108">
        <v>43794</v>
      </c>
      <c r="B619" s="8">
        <f>'Rate of return'!M617</f>
        <v>3.6789999999999996E-2</v>
      </c>
    </row>
    <row r="620" spans="1:2" x14ac:dyDescent="0.25">
      <c r="A620" s="107">
        <v>43791</v>
      </c>
      <c r="B620" s="8">
        <f>'Rate of return'!M618</f>
        <v>3.6830000000000002E-2</v>
      </c>
    </row>
    <row r="621" spans="1:2" x14ac:dyDescent="0.25">
      <c r="A621" s="108">
        <v>43790</v>
      </c>
      <c r="B621" s="8">
        <f>'Rate of return'!M619</f>
        <v>3.6920000000000001E-2</v>
      </c>
    </row>
    <row r="622" spans="1:2" x14ac:dyDescent="0.25">
      <c r="A622" s="107">
        <v>43789</v>
      </c>
      <c r="B622" s="8">
        <f>'Rate of return'!M620</f>
        <v>3.6810000000000002E-2</v>
      </c>
    </row>
    <row r="623" spans="1:2" x14ac:dyDescent="0.25">
      <c r="A623" s="108">
        <v>43788</v>
      </c>
      <c r="B623" s="8">
        <f>'Rate of return'!M621</f>
        <v>3.6339999999999997E-2</v>
      </c>
    </row>
    <row r="624" spans="1:2" x14ac:dyDescent="0.25">
      <c r="A624" s="107">
        <v>43787</v>
      </c>
      <c r="B624" s="8">
        <f>'Rate of return'!M622</f>
        <v>3.6639999999999999E-2</v>
      </c>
    </row>
    <row r="625" spans="1:2" x14ac:dyDescent="0.25">
      <c r="A625" s="108">
        <v>43784</v>
      </c>
      <c r="B625" s="8">
        <f>'Rate of return'!M623</f>
        <v>3.712E-2</v>
      </c>
    </row>
    <row r="626" spans="1:2" x14ac:dyDescent="0.25">
      <c r="A626" s="107">
        <v>43783</v>
      </c>
      <c r="B626" s="8">
        <f>'Rate of return'!M624</f>
        <v>3.6989999999999995E-2</v>
      </c>
    </row>
    <row r="627" spans="1:2" x14ac:dyDescent="0.25">
      <c r="A627" s="108">
        <v>43782</v>
      </c>
      <c r="B627" s="8">
        <f>'Rate of return'!M625</f>
        <v>3.78E-2</v>
      </c>
    </row>
    <row r="628" spans="1:2" x14ac:dyDescent="0.25">
      <c r="A628" s="107">
        <v>43781</v>
      </c>
      <c r="B628" s="8">
        <f>'Rate of return'!M626</f>
        <v>3.7569999999999999E-2</v>
      </c>
    </row>
    <row r="629" spans="1:2" x14ac:dyDescent="0.25">
      <c r="A629" s="108">
        <v>43780</v>
      </c>
      <c r="B629" s="8">
        <f>'Rate of return'!M627</f>
        <v>3.7400000000000003E-2</v>
      </c>
    </row>
    <row r="630" spans="1:2" x14ac:dyDescent="0.25">
      <c r="A630" s="107">
        <v>43777</v>
      </c>
      <c r="B630" s="8">
        <f>'Rate of return'!M628</f>
        <v>3.7280000000000001E-2</v>
      </c>
    </row>
    <row r="631" spans="1:2" x14ac:dyDescent="0.25">
      <c r="A631" s="108">
        <v>43776</v>
      </c>
      <c r="B631" s="8">
        <f>'Rate of return'!M629</f>
        <v>3.7229999999999999E-2</v>
      </c>
    </row>
    <row r="632" spans="1:2" x14ac:dyDescent="0.25">
      <c r="A632" s="107">
        <v>43775</v>
      </c>
      <c r="B632" s="8">
        <f>'Rate of return'!M630</f>
        <v>3.7450000000000004E-2</v>
      </c>
    </row>
    <row r="633" spans="1:2" x14ac:dyDescent="0.25">
      <c r="A633" s="108">
        <v>43774</v>
      </c>
      <c r="B633" s="8">
        <f>'Rate of return'!M631</f>
        <v>3.7559999999999996E-2</v>
      </c>
    </row>
    <row r="634" spans="1:2" x14ac:dyDescent="0.25">
      <c r="A634" s="107">
        <v>43773</v>
      </c>
      <c r="B634" s="8">
        <f>'Rate of return'!M632</f>
        <v>3.737E-2</v>
      </c>
    </row>
    <row r="635" spans="1:2" x14ac:dyDescent="0.25">
      <c r="A635" s="108">
        <v>43770</v>
      </c>
      <c r="B635" s="8">
        <f>'Rate of return'!M633</f>
        <v>3.6589999999999998E-2</v>
      </c>
    </row>
    <row r="636" spans="1:2" x14ac:dyDescent="0.25">
      <c r="A636" s="107">
        <v>43769</v>
      </c>
      <c r="B636" s="8">
        <f>'Rate of return'!M634</f>
        <v>3.6490000000000002E-2</v>
      </c>
    </row>
    <row r="637" spans="1:2" x14ac:dyDescent="0.25">
      <c r="A637" s="108">
        <v>43768</v>
      </c>
      <c r="B637" s="8">
        <f>'Rate of return'!M635</f>
        <v>3.6330000000000001E-2</v>
      </c>
    </row>
    <row r="638" spans="1:2" x14ac:dyDescent="0.25">
      <c r="A638" s="107">
        <v>43767</v>
      </c>
      <c r="B638" s="8">
        <f>'Rate of return'!M636</f>
        <v>3.637E-2</v>
      </c>
    </row>
    <row r="639" spans="1:2" x14ac:dyDescent="0.25">
      <c r="A639" s="108">
        <v>43766</v>
      </c>
      <c r="B639" s="8">
        <f>'Rate of return'!M637</f>
        <v>3.7309999999999996E-2</v>
      </c>
    </row>
    <row r="640" spans="1:2" x14ac:dyDescent="0.25">
      <c r="A640" s="107">
        <v>43763</v>
      </c>
      <c r="B640" s="8">
        <f>'Rate of return'!M638</f>
        <v>3.6880000000000003E-2</v>
      </c>
    </row>
    <row r="641" spans="1:2" x14ac:dyDescent="0.25">
      <c r="A641" s="108">
        <v>43762</v>
      </c>
      <c r="B641" s="8">
        <f>'Rate of return'!M639</f>
        <v>3.5869999999999999E-2</v>
      </c>
    </row>
    <row r="642" spans="1:2" x14ac:dyDescent="0.25">
      <c r="A642" s="107">
        <v>43761</v>
      </c>
      <c r="B642" s="8">
        <f>'Rate of return'!M640</f>
        <v>3.5470000000000002E-2</v>
      </c>
    </row>
    <row r="643" spans="1:2" x14ac:dyDescent="0.25">
      <c r="A643" s="108">
        <v>43760</v>
      </c>
      <c r="B643" s="8">
        <f>'Rate of return'!M641</f>
        <v>3.6060000000000002E-2</v>
      </c>
    </row>
    <row r="644" spans="1:2" x14ac:dyDescent="0.25">
      <c r="A644" s="107">
        <v>43759</v>
      </c>
      <c r="B644" s="8">
        <f>'Rate of return'!M642</f>
        <v>3.6479999999999999E-2</v>
      </c>
    </row>
    <row r="645" spans="1:2" x14ac:dyDescent="0.25">
      <c r="A645" s="108">
        <v>43756</v>
      </c>
      <c r="B645" s="8">
        <f>'Rate of return'!M643</f>
        <v>3.6830000000000002E-2</v>
      </c>
    </row>
    <row r="646" spans="1:2" x14ac:dyDescent="0.25">
      <c r="A646" s="107">
        <v>43755</v>
      </c>
      <c r="B646" s="8">
        <f>'Rate of return'!M644</f>
        <v>3.746E-2</v>
      </c>
    </row>
    <row r="647" spans="1:2" x14ac:dyDescent="0.25">
      <c r="A647" s="108">
        <v>43754</v>
      </c>
      <c r="B647" s="8">
        <f>'Rate of return'!M645</f>
        <v>3.8379999999999997E-2</v>
      </c>
    </row>
    <row r="648" spans="1:2" x14ac:dyDescent="0.25">
      <c r="A648" s="107">
        <v>43753</v>
      </c>
      <c r="B648" s="8">
        <f>'Rate of return'!M646</f>
        <v>3.8789999999999998E-2</v>
      </c>
    </row>
    <row r="649" spans="1:2" x14ac:dyDescent="0.25">
      <c r="A649" s="108">
        <v>43752</v>
      </c>
      <c r="B649" s="8">
        <f>'Rate of return'!M647</f>
        <v>3.9019999999999999E-2</v>
      </c>
    </row>
    <row r="650" spans="1:2" x14ac:dyDescent="0.25">
      <c r="A650" s="107">
        <v>43749</v>
      </c>
      <c r="B650" s="8">
        <f>'Rate of return'!M648</f>
        <v>3.9190000000000003E-2</v>
      </c>
    </row>
    <row r="651" spans="1:2" x14ac:dyDescent="0.25">
      <c r="A651" s="108">
        <v>43748</v>
      </c>
      <c r="B651" s="8">
        <f>'Rate of return'!M649</f>
        <v>3.9269999999999999E-2</v>
      </c>
    </row>
    <row r="652" spans="1:2" x14ac:dyDescent="0.25">
      <c r="A652" s="107">
        <v>43747</v>
      </c>
      <c r="B652" s="8">
        <f>'Rate of return'!M650</f>
        <v>3.9599999999999996E-2</v>
      </c>
    </row>
    <row r="653" spans="1:2" x14ac:dyDescent="0.25">
      <c r="A653" s="108">
        <v>43746</v>
      </c>
      <c r="B653" s="8">
        <f>'Rate of return'!M651</f>
        <v>3.9759999999999997E-2</v>
      </c>
    </row>
    <row r="654" spans="1:2" x14ac:dyDescent="0.25">
      <c r="A654" s="107">
        <v>43745</v>
      </c>
      <c r="B654" s="8">
        <f>'Rate of return'!M652</f>
        <v>3.993E-2</v>
      </c>
    </row>
    <row r="655" spans="1:2" x14ac:dyDescent="0.25">
      <c r="A655" s="108">
        <v>43742</v>
      </c>
      <c r="B655" s="8">
        <f>'Rate of return'!M653</f>
        <v>3.9989999999999998E-2</v>
      </c>
    </row>
    <row r="656" spans="1:2" x14ac:dyDescent="0.25">
      <c r="A656" s="107">
        <v>43741</v>
      </c>
      <c r="B656" s="8">
        <f>'Rate of return'!M654</f>
        <v>4.0160000000000001E-2</v>
      </c>
    </row>
    <row r="657" spans="1:2" x14ac:dyDescent="0.25">
      <c r="A657" s="108">
        <v>43740</v>
      </c>
      <c r="B657" s="8">
        <f>'Rate of return'!M655</f>
        <v>0.04</v>
      </c>
    </row>
    <row r="658" spans="1:2" x14ac:dyDescent="0.25">
      <c r="A658" s="107">
        <v>43739</v>
      </c>
      <c r="B658" s="8">
        <f>'Rate of return'!M656</f>
        <v>4.0259999999999997E-2</v>
      </c>
    </row>
    <row r="659" spans="1:2" x14ac:dyDescent="0.25">
      <c r="A659" s="108">
        <v>43738</v>
      </c>
      <c r="B659" s="8">
        <f>'Rate of return'!M657</f>
        <v>4.0570000000000002E-2</v>
      </c>
    </row>
    <row r="660" spans="1:2" x14ac:dyDescent="0.25">
      <c r="A660" s="107">
        <v>43735</v>
      </c>
      <c r="B660" s="8">
        <f>'Rate of return'!M658</f>
        <v>4.0500000000000001E-2</v>
      </c>
    </row>
    <row r="661" spans="1:2" x14ac:dyDescent="0.25">
      <c r="A661" s="108">
        <v>43734</v>
      </c>
      <c r="B661" s="8">
        <f>'Rate of return'!M659</f>
        <v>4.0300000000000002E-2</v>
      </c>
    </row>
    <row r="662" spans="1:2" x14ac:dyDescent="0.25">
      <c r="A662" s="107">
        <v>43733</v>
      </c>
      <c r="B662" s="8">
        <f>'Rate of return'!M660</f>
        <v>4.0099999999999997E-2</v>
      </c>
    </row>
    <row r="663" spans="1:2" x14ac:dyDescent="0.25">
      <c r="A663" s="108">
        <v>43732</v>
      </c>
      <c r="B663" s="8">
        <f>'Rate of return'!M661</f>
        <v>4.0030000000000003E-2</v>
      </c>
    </row>
    <row r="664" spans="1:2" x14ac:dyDescent="0.25">
      <c r="A664" s="107">
        <v>43731</v>
      </c>
      <c r="B664" s="8">
        <f>'Rate of return'!M662</f>
        <v>4.0430000000000001E-2</v>
      </c>
    </row>
    <row r="665" spans="1:2" x14ac:dyDescent="0.25">
      <c r="A665" s="108">
        <v>43728</v>
      </c>
      <c r="B665" s="8">
        <f>'Rate of return'!M663</f>
        <v>4.0069999999999995E-2</v>
      </c>
    </row>
    <row r="666" spans="1:2" x14ac:dyDescent="0.25">
      <c r="A666" s="107">
        <v>43727</v>
      </c>
      <c r="B666" s="8">
        <f>'Rate of return'!M664</f>
        <v>4.0410000000000001E-2</v>
      </c>
    </row>
    <row r="667" spans="1:2" x14ac:dyDescent="0.25">
      <c r="A667" s="108">
        <v>43726</v>
      </c>
      <c r="B667" s="8">
        <f>'Rate of return'!M665</f>
        <v>4.0129999999999999E-2</v>
      </c>
    </row>
    <row r="668" spans="1:2" x14ac:dyDescent="0.25">
      <c r="A668" s="107">
        <v>43725</v>
      </c>
      <c r="B668" s="8">
        <f>'Rate of return'!M666</f>
        <v>4.0490000000000005E-2</v>
      </c>
    </row>
    <row r="669" spans="1:2" x14ac:dyDescent="0.25">
      <c r="A669" s="108">
        <v>43724</v>
      </c>
      <c r="B669" s="8">
        <f>'Rate of return'!M667</f>
        <v>4.0060000000000005E-2</v>
      </c>
    </row>
    <row r="670" spans="1:2" x14ac:dyDescent="0.25">
      <c r="A670" s="107">
        <v>43721</v>
      </c>
      <c r="B670" s="8">
        <f>'Rate of return'!M668</f>
        <v>3.984E-2</v>
      </c>
    </row>
    <row r="671" spans="1:2" x14ac:dyDescent="0.25">
      <c r="A671" s="108">
        <v>43720</v>
      </c>
      <c r="B671" s="8">
        <f>'Rate of return'!M669</f>
        <v>4.054E-2</v>
      </c>
    </row>
    <row r="672" spans="1:2" x14ac:dyDescent="0.25">
      <c r="A672" s="107">
        <v>43719</v>
      </c>
      <c r="B672" s="8">
        <f>'Rate of return'!M670</f>
        <v>4.1200000000000001E-2</v>
      </c>
    </row>
    <row r="673" spans="1:2" x14ac:dyDescent="0.25">
      <c r="A673" s="108">
        <v>43718</v>
      </c>
      <c r="B673" s="8">
        <f>'Rate of return'!M671</f>
        <v>4.1100000000000005E-2</v>
      </c>
    </row>
    <row r="674" spans="1:2" x14ac:dyDescent="0.25">
      <c r="A674" s="107">
        <v>43717</v>
      </c>
      <c r="B674" s="8">
        <f>'Rate of return'!M672</f>
        <v>4.0750000000000001E-2</v>
      </c>
    </row>
    <row r="675" spans="1:2" x14ac:dyDescent="0.25">
      <c r="A675" s="108">
        <v>43714</v>
      </c>
      <c r="B675" s="8">
        <f>'Rate of return'!M673</f>
        <v>4.079E-2</v>
      </c>
    </row>
    <row r="676" spans="1:2" x14ac:dyDescent="0.25">
      <c r="A676" s="107">
        <v>43713</v>
      </c>
      <c r="B676" s="8">
        <f>'Rate of return'!M674</f>
        <v>4.0869999999999997E-2</v>
      </c>
    </row>
    <row r="677" spans="1:2" x14ac:dyDescent="0.25">
      <c r="A677" s="108">
        <v>43712</v>
      </c>
      <c r="B677" s="8">
        <f>'Rate of return'!M675</f>
        <v>4.1390000000000003E-2</v>
      </c>
    </row>
    <row r="678" spans="1:2" x14ac:dyDescent="0.25">
      <c r="A678" s="107">
        <v>43711</v>
      </c>
      <c r="B678" s="8">
        <f>'Rate of return'!M676</f>
        <v>4.172E-2</v>
      </c>
    </row>
    <row r="679" spans="1:2" x14ac:dyDescent="0.25">
      <c r="A679" s="108">
        <v>43707</v>
      </c>
      <c r="B679" s="8">
        <f>'Rate of return'!M677</f>
        <v>4.1619999999999997E-2</v>
      </c>
    </row>
    <row r="680" spans="1:2" x14ac:dyDescent="0.25">
      <c r="A680" s="107">
        <v>43706</v>
      </c>
      <c r="B680" s="8">
        <f>'Rate of return'!M678</f>
        <v>4.2089999999999995E-2</v>
      </c>
    </row>
    <row r="681" spans="1:2" x14ac:dyDescent="0.25">
      <c r="A681" s="108">
        <v>43705</v>
      </c>
      <c r="B681" s="8">
        <f>'Rate of return'!M679</f>
        <v>4.2169999999999999E-2</v>
      </c>
    </row>
    <row r="682" spans="1:2" x14ac:dyDescent="0.25">
      <c r="A682" s="107">
        <v>43704</v>
      </c>
      <c r="B682" s="8">
        <f>'Rate of return'!M680</f>
        <v>4.2409999999999996E-2</v>
      </c>
    </row>
    <row r="683" spans="1:2" x14ac:dyDescent="0.25">
      <c r="A683" s="108">
        <v>43703</v>
      </c>
      <c r="B683" s="8">
        <f>'Rate of return'!M681</f>
        <v>4.24E-2</v>
      </c>
    </row>
    <row r="684" spans="1:2" x14ac:dyDescent="0.25">
      <c r="A684" s="107">
        <v>43700</v>
      </c>
      <c r="B684" s="8">
        <f>'Rate of return'!M682</f>
        <v>4.2020000000000002E-2</v>
      </c>
    </row>
    <row r="685" spans="1:2" x14ac:dyDescent="0.25">
      <c r="A685" s="108">
        <v>43699</v>
      </c>
      <c r="B685" s="8">
        <f>'Rate of return'!M683</f>
        <v>4.2610000000000002E-2</v>
      </c>
    </row>
    <row r="686" spans="1:2" x14ac:dyDescent="0.25">
      <c r="A686" s="107">
        <v>43698</v>
      </c>
      <c r="B686" s="8">
        <f>'Rate of return'!M684</f>
        <v>4.3189999999999999E-2</v>
      </c>
    </row>
    <row r="687" spans="1:2" x14ac:dyDescent="0.25">
      <c r="A687" s="108">
        <v>43697</v>
      </c>
      <c r="B687" s="8">
        <f>'Rate of return'!M685</f>
        <v>4.3319999999999997E-2</v>
      </c>
    </row>
    <row r="688" spans="1:2" x14ac:dyDescent="0.25">
      <c r="A688" s="107">
        <v>43696</v>
      </c>
      <c r="B688" s="8">
        <f>'Rate of return'!M686</f>
        <v>4.3230000000000005E-2</v>
      </c>
    </row>
    <row r="689" spans="1:2" x14ac:dyDescent="0.25">
      <c r="A689" s="108">
        <v>43693</v>
      </c>
      <c r="B689" s="8">
        <f>'Rate of return'!M687</f>
        <v>4.2599999999999999E-2</v>
      </c>
    </row>
    <row r="690" spans="1:2" x14ac:dyDescent="0.25">
      <c r="A690" s="107">
        <v>43692</v>
      </c>
      <c r="B690" s="8">
        <f>'Rate of return'!M688</f>
        <v>4.2679999999999996E-2</v>
      </c>
    </row>
    <row r="691" spans="1:2" x14ac:dyDescent="0.25">
      <c r="A691" s="108">
        <v>43691</v>
      </c>
      <c r="B691" s="8">
        <f>'Rate of return'!M689</f>
        <v>4.4109999999999996E-2</v>
      </c>
    </row>
    <row r="692" spans="1:2" x14ac:dyDescent="0.25">
      <c r="A692" s="107">
        <v>43690</v>
      </c>
      <c r="B692" s="8">
        <f>'Rate of return'!M690</f>
        <v>4.446E-2</v>
      </c>
    </row>
    <row r="693" spans="1:2" x14ac:dyDescent="0.25">
      <c r="A693" s="108">
        <v>43689</v>
      </c>
      <c r="B693" s="8">
        <f>'Rate of return'!M691</f>
        <v>4.4549999999999999E-2</v>
      </c>
    </row>
    <row r="694" spans="1:2" x14ac:dyDescent="0.25">
      <c r="A694" s="107">
        <v>43686</v>
      </c>
      <c r="B694" s="8">
        <f>'Rate of return'!M692</f>
        <v>4.4500000000000005E-2</v>
      </c>
    </row>
    <row r="695" spans="1:2" x14ac:dyDescent="0.25">
      <c r="A695" s="108">
        <v>43685</v>
      </c>
      <c r="B695" s="8">
        <f>'Rate of return'!M693</f>
        <v>4.4690000000000001E-2</v>
      </c>
    </row>
    <row r="696" spans="1:2" x14ac:dyDescent="0.25">
      <c r="A696" s="107">
        <v>43684</v>
      </c>
      <c r="B696" s="8">
        <f>'Rate of return'!M694</f>
        <v>4.4600000000000001E-2</v>
      </c>
    </row>
    <row r="697" spans="1:2" x14ac:dyDescent="0.25">
      <c r="A697" s="108">
        <v>43683</v>
      </c>
      <c r="B697" s="8">
        <f>'Rate of return'!M695</f>
        <v>4.4640000000000006E-2</v>
      </c>
    </row>
    <row r="698" spans="1:2" x14ac:dyDescent="0.25">
      <c r="A698" s="107">
        <v>43682</v>
      </c>
      <c r="B698" s="8">
        <f>'Rate of return'!M696</f>
        <v>4.4539999999999996E-2</v>
      </c>
    </row>
    <row r="699" spans="1:2" x14ac:dyDescent="0.25">
      <c r="A699" s="108">
        <v>43679</v>
      </c>
      <c r="B699" s="8">
        <f>'Rate of return'!M697</f>
        <v>4.4490000000000002E-2</v>
      </c>
    </row>
    <row r="700" spans="1:2" x14ac:dyDescent="0.25">
      <c r="A700" s="107">
        <v>43678</v>
      </c>
      <c r="B700" s="8">
        <f>'Rate of return'!M698</f>
        <v>4.478E-2</v>
      </c>
    </row>
    <row r="701" spans="1:2" x14ac:dyDescent="0.25">
      <c r="A701" s="108">
        <v>43677</v>
      </c>
      <c r="B701" s="8">
        <f>'Rate of return'!M699</f>
        <v>4.4039999999999996E-2</v>
      </c>
    </row>
    <row r="702" spans="1:2" x14ac:dyDescent="0.25">
      <c r="A702" s="107">
        <v>43676</v>
      </c>
      <c r="B702" s="8">
        <f>'Rate of return'!M700</f>
        <v>4.444E-2</v>
      </c>
    </row>
    <row r="703" spans="1:2" x14ac:dyDescent="0.25">
      <c r="A703" s="108">
        <v>43675</v>
      </c>
      <c r="B703" s="8">
        <f>'Rate of return'!M701</f>
        <v>4.4470000000000003E-2</v>
      </c>
    </row>
    <row r="704" spans="1:2" x14ac:dyDescent="0.25">
      <c r="A704" s="107">
        <v>43672</v>
      </c>
      <c r="B704" s="8">
        <f>'Rate of return'!M702</f>
        <v>4.446E-2</v>
      </c>
    </row>
    <row r="705" spans="1:2" x14ac:dyDescent="0.25">
      <c r="A705" s="108">
        <v>43671</v>
      </c>
      <c r="B705" s="8">
        <f>'Rate of return'!M703</f>
        <v>4.4379999999999996E-2</v>
      </c>
    </row>
    <row r="706" spans="1:2" x14ac:dyDescent="0.25">
      <c r="A706" s="107">
        <v>43670</v>
      </c>
      <c r="B706" s="8">
        <f>'Rate of return'!M704</f>
        <v>4.4649999999999995E-2</v>
      </c>
    </row>
    <row r="707" spans="1:2" x14ac:dyDescent="0.25">
      <c r="A707" s="108">
        <v>43669</v>
      </c>
      <c r="B707" s="8">
        <f>'Rate of return'!M705</f>
        <v>4.4690000000000001E-2</v>
      </c>
    </row>
    <row r="708" spans="1:2" x14ac:dyDescent="0.25">
      <c r="A708" s="107">
        <v>43668</v>
      </c>
      <c r="B708" s="8">
        <f>'Rate of return'!M706</f>
        <v>4.4519999999999997E-2</v>
      </c>
    </row>
    <row r="709" spans="1:2" x14ac:dyDescent="0.25">
      <c r="A709" s="108">
        <v>43665</v>
      </c>
      <c r="B709" s="8">
        <f>'Rate of return'!M707</f>
        <v>4.4880000000000003E-2</v>
      </c>
    </row>
    <row r="710" spans="1:2" x14ac:dyDescent="0.25">
      <c r="A710" s="107">
        <v>43664</v>
      </c>
      <c r="B710" s="8">
        <f>'Rate of return'!M708</f>
        <v>4.5229999999999999E-2</v>
      </c>
    </row>
    <row r="711" spans="1:2" x14ac:dyDescent="0.25">
      <c r="A711" s="108">
        <v>43663</v>
      </c>
      <c r="B711" s="8">
        <f>'Rate of return'!M709</f>
        <v>4.5199999999999997E-2</v>
      </c>
    </row>
    <row r="712" spans="1:2" x14ac:dyDescent="0.25">
      <c r="A712" s="107">
        <v>43662</v>
      </c>
      <c r="B712" s="8">
        <f>'Rate of return'!M710</f>
        <v>4.5339999999999998E-2</v>
      </c>
    </row>
    <row r="713" spans="1:2" x14ac:dyDescent="0.25">
      <c r="A713" s="108">
        <v>43661</v>
      </c>
      <c r="B713" s="8">
        <f>'Rate of return'!M711</f>
        <v>4.539E-2</v>
      </c>
    </row>
    <row r="714" spans="1:2" x14ac:dyDescent="0.25">
      <c r="A714" s="107">
        <v>43658</v>
      </c>
      <c r="B714" s="8">
        <f>'Rate of return'!M712</f>
        <v>4.5560000000000003E-2</v>
      </c>
    </row>
    <row r="715" spans="1:2" x14ac:dyDescent="0.25">
      <c r="A715" s="108">
        <v>43657</v>
      </c>
      <c r="B715" s="8">
        <f>'Rate of return'!M713</f>
        <v>4.5410000000000006E-2</v>
      </c>
    </row>
    <row r="716" spans="1:2" x14ac:dyDescent="0.25">
      <c r="A716" s="107">
        <v>43656</v>
      </c>
      <c r="B716" s="8">
        <f>'Rate of return'!M714</f>
        <v>4.5949999999999998E-2</v>
      </c>
    </row>
    <row r="717" spans="1:2" x14ac:dyDescent="0.25">
      <c r="A717" s="108">
        <v>43655</v>
      </c>
      <c r="B717" s="8">
        <f>'Rate of return'!M715</f>
        <v>4.6130000000000004E-2</v>
      </c>
    </row>
    <row r="718" spans="1:2" x14ac:dyDescent="0.25">
      <c r="A718" s="107">
        <v>43654</v>
      </c>
      <c r="B718" s="8">
        <f>'Rate of return'!M716</f>
        <v>4.6130000000000004E-2</v>
      </c>
    </row>
    <row r="719" spans="1:2" x14ac:dyDescent="0.25">
      <c r="A719" s="108">
        <v>43651</v>
      </c>
      <c r="B719" s="8">
        <f>'Rate of return'!M717</f>
        <v>4.6130000000000004E-2</v>
      </c>
    </row>
    <row r="720" spans="1:2" x14ac:dyDescent="0.25">
      <c r="A720" s="107">
        <v>43650</v>
      </c>
      <c r="B720" s="8">
        <f>'Rate of return'!M718</f>
        <v>4.6280000000000002E-2</v>
      </c>
    </row>
    <row r="721" spans="1:2" x14ac:dyDescent="0.25">
      <c r="A721" s="108">
        <v>43649</v>
      </c>
      <c r="B721" s="8">
        <f>'Rate of return'!M719</f>
        <v>4.6519999999999999E-2</v>
      </c>
    </row>
    <row r="722" spans="1:2" x14ac:dyDescent="0.25">
      <c r="A722" s="107">
        <v>43648</v>
      </c>
      <c r="B722" s="8">
        <f>'Rate of return'!M720</f>
        <v>4.6500000000000007E-2</v>
      </c>
    </row>
    <row r="723" spans="1:2" x14ac:dyDescent="0.25">
      <c r="A723" s="108">
        <v>43647</v>
      </c>
      <c r="B723" s="8">
        <f>'Rate of return'!M721</f>
        <v>4.6679999999999999E-2</v>
      </c>
    </row>
    <row r="724" spans="1:2" x14ac:dyDescent="0.25">
      <c r="A724" s="107">
        <v>43644</v>
      </c>
      <c r="B724" s="8">
        <f>'Rate of return'!M722</f>
        <v>4.6539999999999998E-2</v>
      </c>
    </row>
    <row r="725" spans="1:2" x14ac:dyDescent="0.25">
      <c r="A725" s="108">
        <v>43643</v>
      </c>
      <c r="B725" s="8">
        <f>'Rate of return'!M723</f>
        <v>4.6589999999999999E-2</v>
      </c>
    </row>
    <row r="726" spans="1:2" x14ac:dyDescent="0.25">
      <c r="A726" s="107">
        <v>43642</v>
      </c>
      <c r="B726" s="8">
        <f>'Rate of return'!M724</f>
        <v>4.6710000000000002E-2</v>
      </c>
    </row>
    <row r="727" spans="1:2" x14ac:dyDescent="0.25">
      <c r="A727" s="108">
        <v>43641</v>
      </c>
      <c r="B727" s="8">
        <f>'Rate of return'!M725</f>
        <v>4.6529999999999995E-2</v>
      </c>
    </row>
    <row r="728" spans="1:2" x14ac:dyDescent="0.25">
      <c r="A728" s="107">
        <v>43640</v>
      </c>
      <c r="B728" s="8">
        <f>'Rate of return'!M726</f>
        <v>4.6550000000000001E-2</v>
      </c>
    </row>
    <row r="729" spans="1:2" x14ac:dyDescent="0.25">
      <c r="A729" s="108">
        <v>43637</v>
      </c>
      <c r="B729" s="8">
        <f>'Rate of return'!M727</f>
        <v>4.657E-2</v>
      </c>
    </row>
    <row r="730" spans="1:2" x14ac:dyDescent="0.25">
      <c r="A730" s="107">
        <v>43636</v>
      </c>
      <c r="B730" s="8">
        <f>'Rate of return'!M728</f>
        <v>4.6600000000000003E-2</v>
      </c>
    </row>
    <row r="731" spans="1:2" x14ac:dyDescent="0.25">
      <c r="A731" s="108">
        <v>43635</v>
      </c>
      <c r="B731" s="8">
        <f>'Rate of return'!M729</f>
        <v>4.6679999999999999E-2</v>
      </c>
    </row>
    <row r="732" spans="1:2" x14ac:dyDescent="0.25">
      <c r="A732" s="107">
        <v>43634</v>
      </c>
      <c r="B732" s="8">
        <f>'Rate of return'!M730</f>
        <v>4.6589999999999999E-2</v>
      </c>
    </row>
    <row r="733" spans="1:2" x14ac:dyDescent="0.25">
      <c r="A733" s="108">
        <v>43633</v>
      </c>
      <c r="B733" s="8">
        <f>'Rate of return'!M731</f>
        <v>4.6600000000000003E-2</v>
      </c>
    </row>
    <row r="734" spans="1:2" x14ac:dyDescent="0.25">
      <c r="A734" s="107">
        <v>43630</v>
      </c>
      <c r="B734" s="8">
        <f>'Rate of return'!M732</f>
        <v>4.6719999999999998E-2</v>
      </c>
    </row>
    <row r="735" spans="1:2" x14ac:dyDescent="0.25">
      <c r="A735" s="108">
        <v>43629</v>
      </c>
      <c r="B735" s="8">
        <f>'Rate of return'!M733</f>
        <v>4.6790000000000005E-2</v>
      </c>
    </row>
    <row r="736" spans="1:2" x14ac:dyDescent="0.25">
      <c r="A736" s="107">
        <v>43628</v>
      </c>
      <c r="B736" s="8">
        <f>'Rate of return'!M734</f>
        <v>4.6719999999999998E-2</v>
      </c>
    </row>
    <row r="737" spans="1:2" x14ac:dyDescent="0.25">
      <c r="A737" s="108">
        <v>43627</v>
      </c>
      <c r="B737" s="8">
        <f>'Rate of return'!M735</f>
        <v>4.6689999999999995E-2</v>
      </c>
    </row>
    <row r="738" spans="1:2" x14ac:dyDescent="0.25">
      <c r="A738" s="107">
        <v>43626</v>
      </c>
      <c r="B738" s="8">
        <f>'Rate of return'!M736</f>
        <v>4.6780000000000002E-2</v>
      </c>
    </row>
    <row r="739" spans="1:2" x14ac:dyDescent="0.25">
      <c r="A739" s="108">
        <v>43623</v>
      </c>
      <c r="B739" s="8">
        <f>'Rate of return'!M737</f>
        <v>4.6589999999999999E-2</v>
      </c>
    </row>
    <row r="740" spans="1:2" x14ac:dyDescent="0.25">
      <c r="A740" s="107">
        <v>43622</v>
      </c>
      <c r="B740" s="8">
        <f>'Rate of return'!M738</f>
        <v>4.6760000000000003E-2</v>
      </c>
    </row>
    <row r="741" spans="1:2" x14ac:dyDescent="0.25">
      <c r="A741" s="108">
        <v>43621</v>
      </c>
      <c r="B741" s="8">
        <f>'Rate of return'!M739</f>
        <v>4.6929999999999999E-2</v>
      </c>
    </row>
    <row r="742" spans="1:2" x14ac:dyDescent="0.25">
      <c r="A742" s="107">
        <v>43620</v>
      </c>
      <c r="B742" s="8">
        <f>'Rate of return'!M740</f>
        <v>4.6940000000000003E-2</v>
      </c>
    </row>
    <row r="743" spans="1:2" x14ac:dyDescent="0.25">
      <c r="A743" s="108">
        <v>43619</v>
      </c>
      <c r="B743" s="8">
        <f>'Rate of return'!M741</f>
        <v>4.6820000000000001E-2</v>
      </c>
    </row>
    <row r="744" spans="1:2" x14ac:dyDescent="0.25">
      <c r="A744" s="107">
        <v>43616</v>
      </c>
      <c r="B744" s="8">
        <f>'Rate of return'!M742</f>
        <v>4.7009999999999996E-2</v>
      </c>
    </row>
    <row r="745" spans="1:2" x14ac:dyDescent="0.25">
      <c r="A745" s="108">
        <v>43615</v>
      </c>
      <c r="B745" s="8">
        <f>'Rate of return'!M743</f>
        <v>4.7080000000000004E-2</v>
      </c>
    </row>
    <row r="746" spans="1:2" x14ac:dyDescent="0.25">
      <c r="A746" s="107">
        <v>43614</v>
      </c>
      <c r="B746" s="8">
        <f>'Rate of return'!M744</f>
        <v>4.7140000000000001E-2</v>
      </c>
    </row>
    <row r="747" spans="1:2" x14ac:dyDescent="0.25">
      <c r="A747" s="108">
        <v>43613</v>
      </c>
      <c r="B747" s="8">
        <f>'Rate of return'!M745</f>
        <v>4.7220000000000005E-2</v>
      </c>
    </row>
    <row r="748" spans="1:2" x14ac:dyDescent="0.25">
      <c r="A748" s="107">
        <v>43612</v>
      </c>
      <c r="B748" s="8">
        <f>'Rate of return'!M746</f>
        <v>4.7270000000000006E-2</v>
      </c>
    </row>
    <row r="749" spans="1:2" x14ac:dyDescent="0.25">
      <c r="A749" s="108">
        <v>43609</v>
      </c>
      <c r="B749" s="8">
        <f>'Rate of return'!M747</f>
        <v>4.7289999999999999E-2</v>
      </c>
    </row>
    <row r="750" spans="1:2" x14ac:dyDescent="0.25">
      <c r="A750" s="107">
        <v>43608</v>
      </c>
      <c r="B750" s="8">
        <f>'Rate of return'!M748</f>
        <v>4.7350000000000003E-2</v>
      </c>
    </row>
    <row r="751" spans="1:2" x14ac:dyDescent="0.25">
      <c r="A751" s="108">
        <v>43607</v>
      </c>
      <c r="B751" s="8">
        <f>'Rate of return'!M749</f>
        <v>4.7380000000000005E-2</v>
      </c>
    </row>
    <row r="752" spans="1:2" x14ac:dyDescent="0.25">
      <c r="A752" s="107">
        <v>43606</v>
      </c>
      <c r="B752" s="8">
        <f>'Rate of return'!M750</f>
        <v>4.7370000000000002E-2</v>
      </c>
    </row>
    <row r="753" spans="1:2" x14ac:dyDescent="0.25">
      <c r="A753" s="108">
        <v>43605</v>
      </c>
      <c r="B753" s="8">
        <f>'Rate of return'!M751</f>
        <v>4.743E-2</v>
      </c>
    </row>
    <row r="754" spans="1:2" x14ac:dyDescent="0.25">
      <c r="A754" s="107">
        <v>43602</v>
      </c>
      <c r="B754" s="8">
        <f>'Rate of return'!M752</f>
        <v>4.743E-2</v>
      </c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5D5-E02A-4998-A283-3CB2DD386193}">
  <dimension ref="A1:L48"/>
  <sheetViews>
    <sheetView topLeftCell="A40" workbookViewId="0">
      <selection activeCell="I48" sqref="I48"/>
    </sheetView>
  </sheetViews>
  <sheetFormatPr defaultRowHeight="15" x14ac:dyDescent="0.25"/>
  <cols>
    <col min="2" max="2" width="10.7109375" customWidth="1"/>
    <col min="3" max="3" width="10.5703125" bestFit="1" customWidth="1"/>
    <col min="4" max="4" width="9.42578125" customWidth="1"/>
    <col min="5" max="5" width="10.5703125" bestFit="1" customWidth="1"/>
    <col min="6" max="6" width="9" customWidth="1"/>
    <col min="7" max="7" width="8.42578125" customWidth="1"/>
    <col min="8" max="12" width="10.5703125" bestFit="1" customWidth="1"/>
  </cols>
  <sheetData>
    <row r="1" spans="1:12" x14ac:dyDescent="0.25">
      <c r="A1" s="124" t="s">
        <v>816</v>
      </c>
      <c r="B1" s="125"/>
    </row>
    <row r="2" spans="1:12" x14ac:dyDescent="0.25">
      <c r="A2" s="21" t="s">
        <v>56</v>
      </c>
      <c r="B2" s="31">
        <v>3.5000000000000003E-2</v>
      </c>
    </row>
    <row r="3" spans="1:12" x14ac:dyDescent="0.25">
      <c r="A3" s="21" t="s">
        <v>58</v>
      </c>
      <c r="B3" s="32">
        <v>0.08</v>
      </c>
    </row>
    <row r="4" spans="1:12" x14ac:dyDescent="0.25">
      <c r="A4" s="21" t="s">
        <v>44</v>
      </c>
      <c r="B4" s="23">
        <f>beta!O2*($B$3-$B$2)</f>
        <v>6.7468878697721058E-2</v>
      </c>
    </row>
    <row r="5" spans="1:12" x14ac:dyDescent="0.25">
      <c r="A5" s="21" t="s">
        <v>45</v>
      </c>
      <c r="B5" s="23">
        <f>beta!O3*($B$3-$B$2)</f>
        <v>5.2153582270974191E-2</v>
      </c>
    </row>
    <row r="6" spans="1:12" x14ac:dyDescent="0.25">
      <c r="A6" s="21" t="s">
        <v>46</v>
      </c>
      <c r="B6" s="23">
        <f>beta!O4*($B$3-$B$2)</f>
        <v>5.0142731334132808E-2</v>
      </c>
    </row>
    <row r="7" spans="1:12" x14ac:dyDescent="0.25">
      <c r="A7" s="21" t="s">
        <v>47</v>
      </c>
      <c r="B7" s="23">
        <f>beta!O5*($B$3-$B$2)</f>
        <v>3.3855692237387956E-2</v>
      </c>
    </row>
    <row r="8" spans="1:12" x14ac:dyDescent="0.25">
      <c r="A8" s="21" t="s">
        <v>48</v>
      </c>
      <c r="B8" s="23">
        <f>beta!O6*($B$3-$B$2)</f>
        <v>4.4460902014335398E-2</v>
      </c>
    </row>
    <row r="9" spans="1:12" x14ac:dyDescent="0.25">
      <c r="A9" s="21" t="s">
        <v>49</v>
      </c>
      <c r="B9" s="23">
        <f>beta!O7*($B$3-$B$2)</f>
        <v>5.7666177096757872E-2</v>
      </c>
    </row>
    <row r="10" spans="1:12" x14ac:dyDescent="0.25">
      <c r="A10" s="21" t="s">
        <v>50</v>
      </c>
      <c r="B10" s="23">
        <f>beta!O8*($B$3-$B$2)</f>
        <v>5.6103083905619994E-2</v>
      </c>
    </row>
    <row r="11" spans="1:12" x14ac:dyDescent="0.25">
      <c r="A11" s="21" t="s">
        <v>51</v>
      </c>
      <c r="B11" s="23">
        <f>beta!O9*($B$3-$B$2)</f>
        <v>5.2728366989237968E-2</v>
      </c>
    </row>
    <row r="12" spans="1:12" x14ac:dyDescent="0.25">
      <c r="A12" s="21" t="s">
        <v>52</v>
      </c>
      <c r="B12" s="23">
        <f>beta!O10*($B$3-$B$2)</f>
        <v>1.713576071737986E-2</v>
      </c>
    </row>
    <row r="13" spans="1:12" x14ac:dyDescent="0.25">
      <c r="A13" s="21" t="s">
        <v>53</v>
      </c>
      <c r="B13" s="23">
        <f>beta!O11*($B$3-$B$2)</f>
        <v>3.9881379609039237E-2</v>
      </c>
    </row>
    <row r="15" spans="1:12" x14ac:dyDescent="0.25">
      <c r="A15" s="25" t="s">
        <v>815</v>
      </c>
    </row>
    <row r="16" spans="1:12" x14ac:dyDescent="0.25">
      <c r="A16" s="33" t="s">
        <v>834</v>
      </c>
      <c r="B16" s="54"/>
      <c r="C16" s="55">
        <f>A18</f>
        <v>-1.5148692416165448</v>
      </c>
      <c r="D16" s="55">
        <f>A19</f>
        <v>0.22177962039184484</v>
      </c>
      <c r="E16" s="55">
        <f>A20</f>
        <v>0.23776831431190726</v>
      </c>
      <c r="F16" s="55">
        <f>A21</f>
        <v>0.36726998605902977</v>
      </c>
      <c r="G16" s="55">
        <f>A22</f>
        <v>0.28294574393905575</v>
      </c>
      <c r="H16" s="55">
        <f>A23</f>
        <v>0.17794778597203922</v>
      </c>
      <c r="I16" s="55">
        <f>A24</f>
        <v>0.19037627260786771</v>
      </c>
      <c r="J16" s="55">
        <f>A25</f>
        <v>0.21720937149816061</v>
      </c>
      <c r="K16" s="55">
        <f>A26</f>
        <v>0.5002136768956279</v>
      </c>
      <c r="L16" s="56">
        <f>A27</f>
        <v>0.31935846994101103</v>
      </c>
    </row>
    <row r="17" spans="1:12" x14ac:dyDescent="0.25">
      <c r="A17" s="36"/>
      <c r="B17" s="62"/>
      <c r="C17" s="63" t="s">
        <v>44</v>
      </c>
      <c r="D17" s="64" t="s">
        <v>45</v>
      </c>
      <c r="E17" s="63" t="s">
        <v>46</v>
      </c>
      <c r="F17" s="64" t="s">
        <v>47</v>
      </c>
      <c r="G17" s="63" t="s">
        <v>48</v>
      </c>
      <c r="H17" s="64" t="s">
        <v>49</v>
      </c>
      <c r="I17" s="63" t="s">
        <v>50</v>
      </c>
      <c r="J17" s="64" t="s">
        <v>51</v>
      </c>
      <c r="K17" s="65" t="s">
        <v>52</v>
      </c>
      <c r="L17" s="66" t="s">
        <v>53</v>
      </c>
    </row>
    <row r="18" spans="1:12" x14ac:dyDescent="0.25">
      <c r="A18" s="34">
        <v>-1.5148692416165448</v>
      </c>
      <c r="B18" s="43" t="s">
        <v>44</v>
      </c>
      <c r="C18" s="57">
        <f>beta!$O$2*beta!O2*beta!$P$12^2</f>
        <v>3.631740595942131E-4</v>
      </c>
      <c r="D18" s="57">
        <f>beta!$O$3*beta!O2*beta!$P$12^2</f>
        <v>2.8073429648342813E-4</v>
      </c>
      <c r="E18" s="57">
        <f>beta!$O$4*beta!O2*beta!$P$12^2</f>
        <v>2.6991021118562134E-4</v>
      </c>
      <c r="F18" s="57">
        <f>beta!$O$5*beta!O2*beta!$P$12^2</f>
        <v>1.8223971448097864E-4</v>
      </c>
      <c r="G18" s="57">
        <f>beta!$O$6*beta!O2*beta!$P$12^2</f>
        <v>2.3932584310626937E-4</v>
      </c>
      <c r="H18" s="57">
        <f>beta!$O$7*beta!O2*beta!$P$12^2</f>
        <v>3.1040770265855608E-4</v>
      </c>
      <c r="I18" s="57">
        <f>beta!$O$8*beta!O2*beta!$P$12^2</f>
        <v>3.0199382487213318E-4</v>
      </c>
      <c r="J18" s="57">
        <f>beta!$O$9*beta!O2*beta!$P$12^2</f>
        <v>2.8382826963895984E-4</v>
      </c>
      <c r="K18" s="57">
        <f>beta!$O$10*beta!O2*beta!$P$12^2</f>
        <v>9.2239027890885872E-5</v>
      </c>
      <c r="L18" s="58">
        <f>beta!$O$11*beta!O2*beta!$P$12^2</f>
        <v>2.1467501482756791E-4</v>
      </c>
    </row>
    <row r="19" spans="1:12" x14ac:dyDescent="0.25">
      <c r="A19" s="37">
        <v>0.22177962039184484</v>
      </c>
      <c r="B19" s="42" t="s">
        <v>45</v>
      </c>
      <c r="C19" s="57">
        <f>beta!$O$2*beta!O3*beta!$P$12^2</f>
        <v>2.8073429648342813E-4</v>
      </c>
      <c r="D19" s="57">
        <f>beta!$O$3*beta!O3*beta!$P$12^2</f>
        <v>2.1700818970965172E-4</v>
      </c>
      <c r="E19" s="57">
        <f>beta!$O$4*beta!O3*beta!$P$12^2</f>
        <v>2.0864114946852975E-4</v>
      </c>
      <c r="F19" s="57">
        <f>beta!$O$5*beta!O3*beta!$P$12^2</f>
        <v>1.4087167484737827E-4</v>
      </c>
      <c r="G19" s="57">
        <f>beta!$O$6*beta!O3*beta!$P$12^2</f>
        <v>1.8499936991593554E-4</v>
      </c>
      <c r="H19" s="57">
        <f>beta!$O$7*beta!O3*beta!$P$12^2</f>
        <v>2.3994579383300051E-4</v>
      </c>
      <c r="I19" s="57">
        <f>beta!$O$8*beta!O3*beta!$P$12^2</f>
        <v>2.3344184896505432E-4</v>
      </c>
      <c r="J19" s="57">
        <f>beta!$O$9*beta!O3*beta!$P$12^2</f>
        <v>2.1939983733483534E-4</v>
      </c>
      <c r="K19" s="57">
        <f>beta!$O$10*beta!O3*beta!$P$12^2</f>
        <v>7.1300958642795556E-5</v>
      </c>
      <c r="L19" s="58">
        <f>beta!$O$11*beta!O3*beta!$P$12^2</f>
        <v>1.6594422885688696E-4</v>
      </c>
    </row>
    <row r="20" spans="1:12" x14ac:dyDescent="0.25">
      <c r="A20" s="37">
        <v>0.23776831431190726</v>
      </c>
      <c r="B20" s="43" t="s">
        <v>46</v>
      </c>
      <c r="C20" s="57">
        <f>beta!$O$2*beta!O4*beta!$P$12^2</f>
        <v>2.6991021118562134E-4</v>
      </c>
      <c r="D20" s="57">
        <f>beta!$O$3*beta!O4*beta!$P$12^2</f>
        <v>2.0864114946852975E-4</v>
      </c>
      <c r="E20" s="57">
        <f>beta!$O$4*beta!O4*beta!$P$12^2</f>
        <v>2.0059671162545652E-4</v>
      </c>
      <c r="F20" s="57">
        <f>beta!$O$5*beta!O4*beta!$P$12^2</f>
        <v>1.3544017950215976E-4</v>
      </c>
      <c r="G20" s="57">
        <f>beta!$O$6*beta!O4*beta!$P$12^2</f>
        <v>1.7786647242142223E-4</v>
      </c>
      <c r="H20" s="57">
        <f>beta!$O$7*beta!O4*beta!$P$12^2</f>
        <v>2.3069436366635653E-4</v>
      </c>
      <c r="I20" s="57">
        <f>beta!$O$8*beta!O4*beta!$P$12^2</f>
        <v>2.2444118706899476E-4</v>
      </c>
      <c r="J20" s="57">
        <f>beta!$O$9*beta!O4*beta!$P$12^2</f>
        <v>2.1094058392908915E-4</v>
      </c>
      <c r="K20" s="57">
        <f>beta!$O$10*beta!O4*beta!$P$12^2</f>
        <v>6.8551855067520168E-5</v>
      </c>
      <c r="L20" s="58">
        <f>beta!$O$11*beta!O4*beta!$P$12^2</f>
        <v>1.5954602774528265E-4</v>
      </c>
    </row>
    <row r="21" spans="1:12" x14ac:dyDescent="0.25">
      <c r="A21" s="37">
        <v>0.36726998605902977</v>
      </c>
      <c r="B21" s="42" t="s">
        <v>47</v>
      </c>
      <c r="C21" s="57">
        <f>beta!$O$2*beta!O5*beta!$P$12^2</f>
        <v>1.8223971448097864E-4</v>
      </c>
      <c r="D21" s="57">
        <f>beta!$O$3*beta!O5*beta!$P$12^2</f>
        <v>1.4087167484737827E-4</v>
      </c>
      <c r="E21" s="57">
        <f>beta!$O$4*beta!O5*beta!$P$12^2</f>
        <v>1.3544017950215976E-4</v>
      </c>
      <c r="F21" s="57">
        <f>beta!$O$5*beta!O5*beta!$P$12^2</f>
        <v>9.1447372566247622E-5</v>
      </c>
      <c r="G21" s="57">
        <f>beta!$O$6*beta!O5*beta!$P$12^2</f>
        <v>1.2009303022451055E-4</v>
      </c>
      <c r="H21" s="57">
        <f>beta!$O$7*beta!O5*beta!$P$12^2</f>
        <v>1.5576170602161905E-4</v>
      </c>
      <c r="I21" s="57">
        <f>beta!$O$8*beta!O5*beta!$P$12^2</f>
        <v>1.5153964597914573E-4</v>
      </c>
      <c r="J21" s="57">
        <f>beta!$O$9*beta!O5*beta!$P$12^2</f>
        <v>1.4242422181371693E-4</v>
      </c>
      <c r="K21" s="57">
        <f>beta!$O$10*beta!O5*beta!$P$12^2</f>
        <v>4.6285282945648785E-5</v>
      </c>
      <c r="L21" s="58">
        <f>beta!$O$11*beta!O5*beta!$P$12^2</f>
        <v>1.0772331441317299E-4</v>
      </c>
    </row>
    <row r="22" spans="1:12" x14ac:dyDescent="0.25">
      <c r="A22" s="37">
        <v>0.28294574393905575</v>
      </c>
      <c r="B22" s="43" t="s">
        <v>48</v>
      </c>
      <c r="C22" s="57">
        <f>beta!$O$2*beta!O6*beta!$P$12^2</f>
        <v>2.3932584310626937E-4</v>
      </c>
      <c r="D22" s="57">
        <f>beta!$O$3*beta!O6*beta!$P$12^2</f>
        <v>1.8499936991593554E-4</v>
      </c>
      <c r="E22" s="57">
        <f>beta!$O$4*beta!O6*beta!$P$12^2</f>
        <v>1.7786647242142223E-4</v>
      </c>
      <c r="F22" s="57">
        <f>beta!$O$5*beta!O6*beta!$P$12^2</f>
        <v>1.2009303022451055E-4</v>
      </c>
      <c r="G22" s="57">
        <f>beta!$O$6*beta!O6*beta!$P$12^2</f>
        <v>1.5771186753405265E-4</v>
      </c>
      <c r="H22" s="57">
        <f>beta!$O$7*beta!O6*beta!$P$12^2</f>
        <v>2.0455366561269357E-4</v>
      </c>
      <c r="I22" s="57">
        <f>beta!$O$8*beta!O6*beta!$P$12^2</f>
        <v>1.9900905596386925E-4</v>
      </c>
      <c r="J22" s="57">
        <f>beta!$O$9*beta!O6*beta!$P$12^2</f>
        <v>1.8703824828412936E-4</v>
      </c>
      <c r="K22" s="57">
        <f>beta!$O$10*beta!O6*beta!$P$12^2</f>
        <v>6.0784030505797479E-5</v>
      </c>
      <c r="L22" s="58">
        <f>beta!$O$11*beta!O6*beta!$P$12^2</f>
        <v>1.4146736959920592E-4</v>
      </c>
    </row>
    <row r="23" spans="1:12" x14ac:dyDescent="0.25">
      <c r="A23" s="37">
        <v>0.17794778597203922</v>
      </c>
      <c r="B23" s="42" t="s">
        <v>49</v>
      </c>
      <c r="C23" s="57">
        <f>beta!$O$2*beta!O7*beta!$P$12^2</f>
        <v>3.1040770265855608E-4</v>
      </c>
      <c r="D23" s="57">
        <f>beta!$O$3*beta!O7*beta!$P$12^2</f>
        <v>2.3994579383300051E-4</v>
      </c>
      <c r="E23" s="57">
        <f>beta!$O$4*beta!O7*beta!$P$12^2</f>
        <v>2.3069436366635653E-4</v>
      </c>
      <c r="F23" s="57">
        <f>beta!$O$5*beta!O7*beta!$P$12^2</f>
        <v>1.5576170602161905E-4</v>
      </c>
      <c r="G23" s="57">
        <f>beta!$O$6*beta!O7*beta!$P$12^2</f>
        <v>2.0455366561269357E-4</v>
      </c>
      <c r="H23" s="57">
        <f>beta!$O$7*beta!O7*beta!$P$12^2</f>
        <v>2.6530788563869628E-4</v>
      </c>
      <c r="I23" s="57">
        <f>beta!$O$8*beta!O7*beta!$P$12^2</f>
        <v>2.5811647863938704E-4</v>
      </c>
      <c r="J23" s="57">
        <f>beta!$O$9*beta!O7*beta!$P$12^2</f>
        <v>2.4259023683195508E-4</v>
      </c>
      <c r="K23" s="57">
        <f>beta!$O$10*beta!O7*beta!$P$12^2</f>
        <v>7.8837416898826839E-5</v>
      </c>
      <c r="L23" s="58">
        <f>beta!$O$11*beta!O7*beta!$P$12^2</f>
        <v>1.8348441032730255E-4</v>
      </c>
    </row>
    <row r="24" spans="1:12" x14ac:dyDescent="0.25">
      <c r="A24" s="37">
        <v>0.19037627260786771</v>
      </c>
      <c r="B24" s="43" t="s">
        <v>50</v>
      </c>
      <c r="C24" s="57">
        <f>beta!$O$2*beta!O8*beta!$P$12^2</f>
        <v>3.0199382487213318E-4</v>
      </c>
      <c r="D24" s="57">
        <f>beta!$O$3*beta!O8*beta!$P$12^2</f>
        <v>2.3344184896505432E-4</v>
      </c>
      <c r="E24" s="57">
        <f>beta!$O$4*beta!O8*beta!$P$12^2</f>
        <v>2.2444118706899476E-4</v>
      </c>
      <c r="F24" s="57">
        <f>beta!$O$5*beta!O8*beta!$P$12^2</f>
        <v>1.5153964597914573E-4</v>
      </c>
      <c r="G24" s="57">
        <f>beta!$O$6*beta!O8*beta!$P$12^2</f>
        <v>1.9900905596386925E-4</v>
      </c>
      <c r="H24" s="57">
        <f>beta!$O$7*beta!O8*beta!$P$12^2</f>
        <v>2.5811647863938704E-4</v>
      </c>
      <c r="I24" s="57">
        <f>beta!$O$8*beta!O8*beta!$P$12^2</f>
        <v>2.5112000114436002E-4</v>
      </c>
      <c r="J24" s="57">
        <f>beta!$O$9*beta!O8*beta!$P$12^2</f>
        <v>2.3601461197663809E-4</v>
      </c>
      <c r="K24" s="57">
        <f>beta!$O$10*beta!O8*beta!$P$12^2</f>
        <v>7.6700458359773931E-5</v>
      </c>
      <c r="L24" s="58">
        <f>beta!$O$11*beta!O8*beta!$P$12^2</f>
        <v>1.7851090164505839E-4</v>
      </c>
    </row>
    <row r="25" spans="1:12" x14ac:dyDescent="0.25">
      <c r="A25" s="37">
        <v>0.21720937149816061</v>
      </c>
      <c r="B25" s="42" t="s">
        <v>51</v>
      </c>
      <c r="C25" s="57">
        <f>beta!$O$2*beta!O9*beta!$P$12^2</f>
        <v>2.8382826963895984E-4</v>
      </c>
      <c r="D25" s="57">
        <f>beta!$O$3*beta!O9*beta!$P$12^2</f>
        <v>2.1939983733483534E-4</v>
      </c>
      <c r="E25" s="57">
        <f>beta!$O$4*beta!O9*beta!$P$12^2</f>
        <v>2.1094058392908915E-4</v>
      </c>
      <c r="F25" s="57">
        <f>beta!$O$5*beta!O9*beta!$P$12^2</f>
        <v>1.4242422181371693E-4</v>
      </c>
      <c r="G25" s="57">
        <f>beta!$O$6*beta!O9*beta!$P$12^2</f>
        <v>1.8703824828412936E-4</v>
      </c>
      <c r="H25" s="57">
        <f>beta!$O$7*beta!O9*beta!$P$12^2</f>
        <v>2.4259023683195508E-4</v>
      </c>
      <c r="I25" s="57">
        <f>beta!$O$8*beta!O9*beta!$P$12^2</f>
        <v>2.3601461197663809E-4</v>
      </c>
      <c r="J25" s="57">
        <f>beta!$O$9*beta!O9*beta!$P$12^2</f>
        <v>2.2181784331253411E-4</v>
      </c>
      <c r="K25" s="57">
        <f>beta!$O$10*beta!O9*beta!$P$12^2</f>
        <v>7.2086766628381329E-5</v>
      </c>
      <c r="L25" s="58">
        <f>beta!$O$11*beta!O9*beta!$P$12^2</f>
        <v>1.6777310048329656E-4</v>
      </c>
    </row>
    <row r="26" spans="1:12" x14ac:dyDescent="0.25">
      <c r="A26" s="37">
        <v>0.5002136768956279</v>
      </c>
      <c r="B26" s="44" t="s">
        <v>52</v>
      </c>
      <c r="C26" s="57">
        <f>beta!$O$2*beta!O10*beta!$P$12^2</f>
        <v>9.2239027890885872E-5</v>
      </c>
      <c r="D26" s="57">
        <f>beta!$O$3*beta!O10*beta!$P$12^2</f>
        <v>7.1300958642795556E-5</v>
      </c>
      <c r="E26" s="57">
        <f>beta!$O$4*beta!O10*beta!$P$12^2</f>
        <v>6.8551855067520168E-5</v>
      </c>
      <c r="F26" s="57">
        <f>beta!$O$5*beta!O10*beta!$P$12^2</f>
        <v>4.6285282945648785E-5</v>
      </c>
      <c r="G26" s="57">
        <f>beta!$O$6*beta!O10*beta!$P$12^2</f>
        <v>6.0784030505797479E-5</v>
      </c>
      <c r="H26" s="57">
        <f>beta!$O$7*beta!O10*beta!$P$12^2</f>
        <v>7.8837416898826839E-5</v>
      </c>
      <c r="I26" s="57">
        <f>beta!$O$8*beta!O10*beta!$P$12^2</f>
        <v>7.6700458359773931E-5</v>
      </c>
      <c r="J26" s="57">
        <f>beta!$O$9*beta!O10*beta!$P$12^2</f>
        <v>7.2086766628381329E-5</v>
      </c>
      <c r="K26" s="57">
        <f>beta!$O$10*beta!O10*beta!$P$12^2</f>
        <v>2.3426888681867714E-5</v>
      </c>
      <c r="L26" s="58">
        <f>beta!$O$11*beta!O10*beta!$P$12^2</f>
        <v>5.4523207693526297E-5</v>
      </c>
    </row>
    <row r="27" spans="1:12" x14ac:dyDescent="0.25">
      <c r="A27" s="40">
        <v>0.31935846994101103</v>
      </c>
      <c r="B27" s="45" t="s">
        <v>53</v>
      </c>
      <c r="C27" s="60">
        <f>beta!$O$2*beta!O11*beta!$P$12^2</f>
        <v>2.1467501482756791E-4</v>
      </c>
      <c r="D27" s="60">
        <f>beta!$O$3*beta!O11*beta!$P$12^2</f>
        <v>1.6594422885688696E-4</v>
      </c>
      <c r="E27" s="60">
        <f>beta!$O$4*beta!O11*beta!$P$12^2</f>
        <v>1.5954602774528265E-4</v>
      </c>
      <c r="F27" s="60">
        <f>beta!$O$5*beta!O11*beta!$P$12^2</f>
        <v>1.0772331441317299E-4</v>
      </c>
      <c r="G27" s="60">
        <f>beta!$O$6*beta!O11*beta!$P$12^2</f>
        <v>1.4146736959920592E-4</v>
      </c>
      <c r="H27" s="60">
        <f>beta!$O$7*beta!O11*beta!$P$12^2</f>
        <v>1.8348441032730255E-4</v>
      </c>
      <c r="I27" s="60">
        <f>beta!$O$8*beta!O11*beta!$P$12^2</f>
        <v>1.7851090164505839E-4</v>
      </c>
      <c r="J27" s="60">
        <f>beta!$O$9*beta!O11*beta!$P$12^2</f>
        <v>1.6777310048329656E-4</v>
      </c>
      <c r="K27" s="60">
        <f>beta!$O$10*beta!O11*beta!$P$12^2</f>
        <v>5.4523207693526297E-5</v>
      </c>
      <c r="L27" s="61">
        <f>beta!$O$11*beta!O11*beta!$P$12^2</f>
        <v>1.2689607303646431E-4</v>
      </c>
    </row>
    <row r="28" spans="1:12" x14ac:dyDescent="0.25">
      <c r="A28" s="59">
        <f>SUM(A18:A27)</f>
        <v>0.99999999999999933</v>
      </c>
      <c r="B28" s="67"/>
      <c r="C28" s="60">
        <f>C16*SUMPRODUCT($A$18:$A$27,C18:C27)</f>
        <v>1.1314103760055937E-10</v>
      </c>
      <c r="D28" s="60">
        <f t="shared" ref="D28:L28" si="0">D16*SUMPRODUCT($A$18:$A$27,D18:D27)</f>
        <v>-1.2804048070211591E-11</v>
      </c>
      <c r="E28" s="60">
        <f t="shared" si="0"/>
        <v>-1.3197858932837193E-11</v>
      </c>
      <c r="F28" s="60">
        <f t="shared" si="0"/>
        <v>-1.3764443370736302E-11</v>
      </c>
      <c r="G28" s="60">
        <f t="shared" si="0"/>
        <v>-1.3925889720763214E-11</v>
      </c>
      <c r="H28" s="60">
        <f t="shared" si="0"/>
        <v>-1.1359396727483264E-11</v>
      </c>
      <c r="I28" s="60">
        <f t="shared" si="0"/>
        <v>-1.1823364275636138E-11</v>
      </c>
      <c r="J28" s="60">
        <f t="shared" si="0"/>
        <v>-1.2678398472881521E-11</v>
      </c>
      <c r="K28" s="60">
        <f t="shared" si="0"/>
        <v>-9.4885634865339024E-12</v>
      </c>
      <c r="L28" s="61">
        <f t="shared" si="0"/>
        <v>-1.4099059021103749E-11</v>
      </c>
    </row>
    <row r="30" spans="1:12" x14ac:dyDescent="0.25">
      <c r="B30" s="33" t="s">
        <v>817</v>
      </c>
      <c r="C30" s="70"/>
      <c r="D30" s="56">
        <f>SUMPRODUCT(A18:A27,$B$4:$B$13)</f>
        <v>-1.3875022008072446E-8</v>
      </c>
    </row>
    <row r="31" spans="1:12" x14ac:dyDescent="0.25">
      <c r="B31" s="36" t="s">
        <v>814</v>
      </c>
      <c r="C31" s="71"/>
      <c r="D31" s="68">
        <f>SUM(C28:L28)^0.5</f>
        <v>3.9398442235825743E-9</v>
      </c>
    </row>
    <row r="32" spans="1:12" x14ac:dyDescent="0.25">
      <c r="B32" s="39" t="s">
        <v>818</v>
      </c>
      <c r="C32" s="69"/>
      <c r="D32" s="69">
        <f>D30/D31</f>
        <v>-3.5217184286173699</v>
      </c>
    </row>
    <row r="34" spans="1:12" x14ac:dyDescent="0.25">
      <c r="B34" s="82" t="s">
        <v>819</v>
      </c>
    </row>
    <row r="35" spans="1:12" x14ac:dyDescent="0.25">
      <c r="A35" s="72" t="s">
        <v>821</v>
      </c>
      <c r="B35" s="34">
        <v>3.5000008397190037E-2</v>
      </c>
      <c r="C35" s="34">
        <v>4.0000006036071421E-2</v>
      </c>
      <c r="D35" s="75">
        <v>4.3600004151859641E-2</v>
      </c>
      <c r="E35" s="34">
        <v>4.9999999999997442E-2</v>
      </c>
      <c r="F35" s="34">
        <v>5.5000050258446224E-2</v>
      </c>
      <c r="G35" s="34">
        <v>6.0000055000150647E-2</v>
      </c>
      <c r="H35" s="75">
        <v>6.5000060000054982E-2</v>
      </c>
      <c r="I35" s="34">
        <v>7.0000065000060008E-2</v>
      </c>
      <c r="J35" s="34">
        <v>7.4999999999994071E-2</v>
      </c>
      <c r="K35" s="34">
        <v>7.7500074999999988E-2</v>
      </c>
      <c r="L35" s="35">
        <v>8.0000999999999989E-2</v>
      </c>
    </row>
    <row r="36" spans="1:12" x14ac:dyDescent="0.25">
      <c r="A36" s="73" t="s">
        <v>820</v>
      </c>
      <c r="B36" s="37">
        <v>9.8860332414565221E-3</v>
      </c>
      <c r="C36" s="37">
        <v>1.1298322698768595E-2</v>
      </c>
      <c r="D36" s="76">
        <v>1.23151710560027E-2</v>
      </c>
      <c r="E36" s="37">
        <v>1.4122901242288995E-2</v>
      </c>
      <c r="F36" s="37">
        <v>1.5535205562420138E-2</v>
      </c>
      <c r="G36" s="37">
        <v>1.6947497025981573E-2</v>
      </c>
      <c r="H36" s="76">
        <v>1.8359788562473653E-2</v>
      </c>
      <c r="I36" s="37">
        <v>1.9772080098994164E-2</v>
      </c>
      <c r="J36" s="37">
        <v>2.1184351863432902E-2</v>
      </c>
      <c r="K36" s="37">
        <v>2.1890518109900926E-2</v>
      </c>
      <c r="L36" s="38">
        <v>2.259692444568839E-2</v>
      </c>
    </row>
    <row r="37" spans="1:12" x14ac:dyDescent="0.25">
      <c r="A37" s="74" t="s">
        <v>823</v>
      </c>
      <c r="B37" s="40">
        <v>3.5403490502560198</v>
      </c>
      <c r="C37" s="40">
        <v>3.5403490502560193</v>
      </c>
      <c r="D37" s="77">
        <v>3.5403490502560242</v>
      </c>
      <c r="E37" s="40">
        <v>3.5403490502560224</v>
      </c>
      <c r="F37" s="40">
        <v>3.5403490502560233</v>
      </c>
      <c r="G37" s="40">
        <v>3.5403490502560238</v>
      </c>
      <c r="H37" s="77">
        <v>3.5403490502560224</v>
      </c>
      <c r="I37" s="40">
        <v>3.5403490502560233</v>
      </c>
      <c r="J37" s="40">
        <v>3.5403490502560224</v>
      </c>
      <c r="K37" s="40">
        <v>3.5403490502560215</v>
      </c>
      <c r="L37" s="41">
        <v>3.5403490502560224</v>
      </c>
    </row>
    <row r="38" spans="1:12" x14ac:dyDescent="0.25">
      <c r="A38" s="48" t="s">
        <v>44</v>
      </c>
      <c r="B38" s="34">
        <v>-4.3456683337232063</v>
      </c>
      <c r="C38" s="34">
        <v>-3.2509575771521804</v>
      </c>
      <c r="D38" s="75">
        <v>-1.7002942449768175</v>
      </c>
      <c r="E38" s="34">
        <v>0.48122921726792578</v>
      </c>
      <c r="F38" s="34">
        <v>1.0440943514516497E-2</v>
      </c>
      <c r="G38" s="34">
        <v>0.53575099520629788</v>
      </c>
      <c r="H38" s="75">
        <v>1.9289653835006804E-2</v>
      </c>
      <c r="I38" s="34">
        <v>2.25764802166048E-2</v>
      </c>
      <c r="J38" s="34">
        <v>2.5581651916093365E-2</v>
      </c>
      <c r="K38" s="34">
        <v>2.7758192367591545E-2</v>
      </c>
      <c r="L38" s="35">
        <v>1.1110009999999999</v>
      </c>
    </row>
    <row r="39" spans="1:12" x14ac:dyDescent="0.25">
      <c r="A39" s="49" t="s">
        <v>45</v>
      </c>
      <c r="B39" s="37">
        <v>0.87574373216863566</v>
      </c>
      <c r="C39" s="37">
        <v>0.75700703501008004</v>
      </c>
      <c r="D39" s="76">
        <v>0.21006777947232899</v>
      </c>
      <c r="E39" s="37">
        <v>0.16284720726056154</v>
      </c>
      <c r="F39" s="37">
        <v>1.0608964061639909E-2</v>
      </c>
      <c r="G39" s="37">
        <v>6.7762937244408558E-2</v>
      </c>
      <c r="H39" s="76">
        <v>1.5548705177728677E-2</v>
      </c>
      <c r="I39" s="37">
        <v>1.6711244359198695E-2</v>
      </c>
      <c r="J39" s="37">
        <v>1.760756993978338E-2</v>
      </c>
      <c r="K39" s="37">
        <v>1.8168876095682903E-2</v>
      </c>
      <c r="L39" s="38">
        <v>0.13906365823397562</v>
      </c>
    </row>
    <row r="40" spans="1:12" x14ac:dyDescent="0.25">
      <c r="A40" s="50" t="s">
        <v>46</v>
      </c>
      <c r="B40" s="37">
        <v>1</v>
      </c>
      <c r="C40" s="37">
        <v>0.69817042362576676</v>
      </c>
      <c r="D40" s="76">
        <v>0.29408720712108172</v>
      </c>
      <c r="E40" s="37">
        <v>1.081956417712481E-2</v>
      </c>
      <c r="F40" s="37">
        <v>4.5123506474255094E-2</v>
      </c>
      <c r="G40" s="37">
        <v>6.32756666971592E-2</v>
      </c>
      <c r="H40" s="76">
        <v>0.12588395864253452</v>
      </c>
      <c r="I40" s="37">
        <v>0.19371073308061651</v>
      </c>
      <c r="J40" s="37">
        <v>0.30091119532043098</v>
      </c>
      <c r="K40" s="37">
        <v>0.44683254923224358</v>
      </c>
      <c r="L40" s="38">
        <v>1.0666157559875482E-2</v>
      </c>
    </row>
    <row r="41" spans="1:12" x14ac:dyDescent="0.25">
      <c r="A41" s="49" t="s">
        <v>47</v>
      </c>
      <c r="B41" s="37">
        <v>0.81116855402360177</v>
      </c>
      <c r="C41" s="37">
        <v>0.67160340906908589</v>
      </c>
      <c r="D41" s="76">
        <v>0.9</v>
      </c>
      <c r="E41" s="37">
        <v>-7.714417028152358E-2</v>
      </c>
      <c r="F41" s="37">
        <v>0</v>
      </c>
      <c r="G41" s="37">
        <v>2.6930671236148576E-2</v>
      </c>
      <c r="H41" s="76">
        <v>-0.59224382714597179</v>
      </c>
      <c r="I41" s="37">
        <v>-1.0184485533484109</v>
      </c>
      <c r="J41" s="37">
        <v>-1.4246060457602177</v>
      </c>
      <c r="K41" s="37">
        <v>-1.5766116046206373</v>
      </c>
      <c r="L41" s="38">
        <v>-0.10043457718826582</v>
      </c>
    </row>
    <row r="42" spans="1:12" x14ac:dyDescent="0.25">
      <c r="A42" s="50" t="s">
        <v>48</v>
      </c>
      <c r="B42" s="37">
        <v>0.82496915553350814</v>
      </c>
      <c r="C42" s="37">
        <v>0.71869866311757247</v>
      </c>
      <c r="D42" s="76">
        <v>0.184165615901945</v>
      </c>
      <c r="E42" s="37">
        <v>-2.6763422771035633E-2</v>
      </c>
      <c r="F42" s="37">
        <v>9.8880650128110453E-2</v>
      </c>
      <c r="G42" s="37">
        <v>5.0596503119041424E-2</v>
      </c>
      <c r="H42" s="76">
        <v>0.35297413434504349</v>
      </c>
      <c r="I42" s="37">
        <v>0.70020891385254402</v>
      </c>
      <c r="J42" s="37">
        <v>0.98999999999999988</v>
      </c>
      <c r="K42" s="37">
        <v>0.98999999999999988</v>
      </c>
      <c r="L42" s="38">
        <v>-2.8091976073882252E-2</v>
      </c>
    </row>
    <row r="43" spans="1:12" x14ac:dyDescent="0.25">
      <c r="A43" s="49" t="s">
        <v>49</v>
      </c>
      <c r="B43" s="37">
        <v>1</v>
      </c>
      <c r="C43" s="37">
        <v>0.76706174390693982</v>
      </c>
      <c r="D43" s="76">
        <v>0.46759474963996966</v>
      </c>
      <c r="E43" s="37">
        <v>6.5463102808892518E-2</v>
      </c>
      <c r="F43" s="37">
        <v>0.77044589518900097</v>
      </c>
      <c r="G43" s="37">
        <v>8.0064449465577309E-2</v>
      </c>
      <c r="H43" s="76">
        <v>0.99000097922030095</v>
      </c>
      <c r="I43" s="37">
        <v>0.99</v>
      </c>
      <c r="J43" s="37">
        <v>0.99</v>
      </c>
      <c r="K43" s="37">
        <v>0.99</v>
      </c>
      <c r="L43" s="38">
        <v>6.1986743789055693E-2</v>
      </c>
    </row>
    <row r="44" spans="1:12" x14ac:dyDescent="0.25">
      <c r="A44" s="50" t="s">
        <v>50</v>
      </c>
      <c r="B44" s="37">
        <v>1</v>
      </c>
      <c r="C44" s="37">
        <v>0.7647546312625918</v>
      </c>
      <c r="D44" s="76">
        <v>0.61672500365547345</v>
      </c>
      <c r="E44" s="37">
        <v>5.3950303657464255E-2</v>
      </c>
      <c r="F44" s="37">
        <v>1.0190156670128469E-2</v>
      </c>
      <c r="G44" s="37">
        <v>7.6576361839962692E-2</v>
      </c>
      <c r="H44" s="76">
        <v>1.5741259371867333E-2</v>
      </c>
      <c r="I44" s="37">
        <v>1.7189952052007951E-2</v>
      </c>
      <c r="J44" s="37">
        <v>1.8343075010246304E-2</v>
      </c>
      <c r="K44" s="37">
        <v>1.9083742669678692E-2</v>
      </c>
      <c r="L44" s="38">
        <v>5.1324222418416811E-2</v>
      </c>
    </row>
    <row r="45" spans="1:12" x14ac:dyDescent="0.25">
      <c r="A45" s="49" t="s">
        <v>51</v>
      </c>
      <c r="B45" s="37">
        <v>1</v>
      </c>
      <c r="C45" s="37">
        <v>0.77700000000000002</v>
      </c>
      <c r="D45" s="76">
        <v>0.56243354788514777</v>
      </c>
      <c r="E45" s="37">
        <v>2.92619385872631E-2</v>
      </c>
      <c r="F45" s="37">
        <v>1.0116409179651618E-2</v>
      </c>
      <c r="G45" s="37">
        <v>6.9045584915965547E-2</v>
      </c>
      <c r="H45" s="76">
        <v>1.4749446518557132E-2</v>
      </c>
      <c r="I45" s="37">
        <v>1.5828400874365128E-2</v>
      </c>
      <c r="J45" s="37">
        <v>1.665778297313009E-2</v>
      </c>
      <c r="K45" s="37">
        <v>1.7175947628594819E-2</v>
      </c>
      <c r="L45" s="38">
        <v>2.830385688884042E-2</v>
      </c>
    </row>
    <row r="46" spans="1:12" x14ac:dyDescent="0.25">
      <c r="A46" s="51" t="s">
        <v>52</v>
      </c>
      <c r="B46" s="37">
        <v>-2.1213952569520811</v>
      </c>
      <c r="C46" s="37">
        <v>-1.6739867569764002</v>
      </c>
      <c r="D46" s="76">
        <v>-1.0579402902468069</v>
      </c>
      <c r="E46" s="37">
        <v>0.35279022906601426</v>
      </c>
      <c r="F46" s="37">
        <v>9.3582429005693597E-3</v>
      </c>
      <c r="G46" s="37">
        <v>-1.0380330378098629E-2</v>
      </c>
      <c r="H46" s="76">
        <v>5.8473047260414442E-3</v>
      </c>
      <c r="I46" s="37">
        <v>5.6970721475942962E-3</v>
      </c>
      <c r="J46" s="37">
        <v>5.6018835273663574E-3</v>
      </c>
      <c r="K46" s="37">
        <v>5.5499673827057155E-3</v>
      </c>
      <c r="L46" s="38">
        <v>-0.2144882441643593</v>
      </c>
    </row>
    <row r="47" spans="1:12" x14ac:dyDescent="0.25">
      <c r="A47" s="52" t="s">
        <v>53</v>
      </c>
      <c r="B47" s="40">
        <v>0.95518314894954071</v>
      </c>
      <c r="C47" s="40">
        <v>0.77064942813654369</v>
      </c>
      <c r="D47" s="77">
        <v>0.52316063154767756</v>
      </c>
      <c r="E47" s="40">
        <v>-5.2453969772753635E-2</v>
      </c>
      <c r="F47" s="40">
        <v>3.4833957227946542E-2</v>
      </c>
      <c r="G47" s="40">
        <v>4.0377160653537289E-2</v>
      </c>
      <c r="H47" s="77">
        <v>5.2209367420533913E-2</v>
      </c>
      <c r="I47" s="40">
        <v>5.6525765761277054E-2</v>
      </c>
      <c r="J47" s="40">
        <v>5.9902887072939399E-2</v>
      </c>
      <c r="K47" s="40">
        <v>6.2042336888141744E-2</v>
      </c>
      <c r="L47" s="41">
        <v>-5.9330841463656567E-2</v>
      </c>
    </row>
    <row r="48" spans="1:12" x14ac:dyDescent="0.25">
      <c r="A48" s="53" t="s">
        <v>822</v>
      </c>
      <c r="B48" s="46">
        <f>B36*$G$37</f>
        <v>3.5000008397190079E-2</v>
      </c>
      <c r="C48" s="46">
        <f t="shared" ref="C48:L48" si="1">C36*$G$37</f>
        <v>4.000000603607147E-2</v>
      </c>
      <c r="D48" s="46">
        <f t="shared" si="1"/>
        <v>4.3600004151859634E-2</v>
      </c>
      <c r="E48" s="46">
        <f t="shared" si="1"/>
        <v>4.9999999999997463E-2</v>
      </c>
      <c r="F48" s="46">
        <f t="shared" si="1"/>
        <v>5.5000050258446231E-2</v>
      </c>
      <c r="G48" s="46">
        <f t="shared" si="1"/>
        <v>6.0000055000150654E-2</v>
      </c>
      <c r="H48" s="46">
        <f t="shared" si="1"/>
        <v>6.500006000005501E-2</v>
      </c>
      <c r="I48" s="46">
        <f t="shared" si="1"/>
        <v>7.0000065000060022E-2</v>
      </c>
      <c r="J48" s="46">
        <f t="shared" si="1"/>
        <v>7.4999999999994099E-2</v>
      </c>
      <c r="K48" s="46">
        <f t="shared" si="1"/>
        <v>7.7500075000000029E-2</v>
      </c>
      <c r="L48" s="47">
        <f t="shared" si="1"/>
        <v>8.0001000000000017E-2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5E8756-7CCE-409C-957A-0C4181B1C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Optimal portfolio</vt:lpstr>
      <vt:lpstr>Price data</vt:lpstr>
      <vt:lpstr>Rate of return</vt:lpstr>
      <vt:lpstr>beta</vt:lpstr>
      <vt:lpstr>Excess return</vt:lpstr>
      <vt:lpstr>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uellocal</dc:creator>
  <cp:lastModifiedBy>Minh Hue</cp:lastModifiedBy>
  <dcterms:created xsi:type="dcterms:W3CDTF">2022-05-16T08:15:54Z</dcterms:created>
  <dcterms:modified xsi:type="dcterms:W3CDTF">2022-10-09T14:11:09Z</dcterms:modified>
</cp:coreProperties>
</file>