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Documents\Rstuff\"/>
    </mc:Choice>
  </mc:AlternateContent>
  <bookViews>
    <workbookView xWindow="0" yWindow="0" windowWidth="14513" windowHeight="6000"/>
  </bookViews>
  <sheets>
    <sheet name="EF" sheetId="3" r:id="rId1"/>
    <sheet name="Feuil1" sheetId="1" r:id="rId2"/>
    <sheet name="Feuil2" sheetId="2" r:id="rId3"/>
    <sheet name="even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2" i="1"/>
  <c r="D11" i="1"/>
  <c r="A1" i="1" l="1"/>
  <c r="A2" i="1"/>
</calcChain>
</file>

<file path=xl/sharedStrings.xml><?xml version="1.0" encoding="utf-8"?>
<sst xmlns="http://schemas.openxmlformats.org/spreadsheetml/2006/main" count="116" uniqueCount="100">
  <si>
    <t>Quelle: Umweltbilanz</t>
  </si>
  <si>
    <t xml:space="preserve">Biomass </t>
  </si>
  <si>
    <t>Fossil Brown coal 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</si>
  <si>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</si>
  <si>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</si>
  <si>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</si>
  <si>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</si>
  <si>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</si>
  <si>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</si>
  <si>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</si>
  <si>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</si>
  <si>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</si>
  <si>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</si>
  <si>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 xml:space="preserve">Marine </t>
  </si>
  <si>
    <t xml:space="preserve">Solar </t>
  </si>
  <si>
    <t>gC02-eq/kWh</t>
  </si>
  <si>
    <t>Laufwasserkraft</t>
  </si>
  <si>
    <t>Gesamtproduktionskette</t>
  </si>
  <si>
    <t>Speicherwasserkraft</t>
  </si>
  <si>
    <t>Pumpspeicherkraft</t>
  </si>
  <si>
    <t>Sonne</t>
  </si>
  <si>
    <t>Wind</t>
  </si>
  <si>
    <t>Abfälle</t>
  </si>
  <si>
    <t>Nicht überprüfbare Energieträger (ENTSO-E Mix)</t>
  </si>
  <si>
    <t>Kernenergie - Siedewasserreaktor</t>
  </si>
  <si>
    <t>Geothermie</t>
  </si>
  <si>
    <t>Braunkohle</t>
  </si>
  <si>
    <t>Steinkohle</t>
  </si>
  <si>
    <t>Erdöl</t>
  </si>
  <si>
    <t>Erdgas</t>
  </si>
  <si>
    <t>http://www.france-hydro-electricite.fr/lenergie-hydraulique/chiffres-cles</t>
  </si>
  <si>
    <t xml:space="preserve">Nuclear  </t>
  </si>
  <si>
    <t>Other</t>
  </si>
  <si>
    <t>Other renewable</t>
  </si>
  <si>
    <t>Wind Offshore</t>
  </si>
  <si>
    <t xml:space="preserve">Wind Onshore </t>
  </si>
  <si>
    <t>Waste</t>
  </si>
  <si>
    <t>https://www-genesis.destatis.de/genesis/online/data;jsessionid=7380BD9D7E68C18EA58F5AF70E19755D.tomcat_GO_1_1?operation=abruftabelleBearbeiten&amp;levelindex=1&amp;levelid=1480109180167&amp;auswahloperation=abruftabelleAuspraegungAuswaehlen&amp;auswahlverzeichnis=ordnungsstruktur&amp;auswahlziel=werteabruf&amp;selectionname=43311-0002&amp;auswahltext=%23Z-01.01.2015%23SENRG03-GAS-E-02%2COEL-H-L-01%2COEL-SONST%2CKHL-S-SONS%2CKHL-B-ROH%2COEL-H-S-01%2CDIESEL-01%2CENR-EB-SON%2CSOLTH-01%2CABF-01%2CKHL-B-KOKS%2CKHL-S-KOKS%2CKHL-S-KWS%2CKHL-B-BRIK%2CKHL-B-STK%2CKHL-B-SONS%2CKHL-B-HART%2CKHL-B-WSK%2CWRM-01%2CBIO-FL-01%2CABF-03%2CGAS-GRUB%2CKHL-S-01%2CPKOKS-01%2CENRSET%2CGAS-RAF%2CGEOTH-01%2CBIO-F-01%2CGAS-FL%2CGAS-SONST%2CWAS-PSP-02%2CWAS-LF-01%2CWAS-PSP-03%2CGAS-K-01%2CABF-02%2CGAS-HO-01%2CKLS-01%2CWIND-01%2CENRKER%2CGAS-DEP%2CPHOTO-01%2CGAS-KL%2CWAS-SP-01%2CGAS-BIO%2CKHL-S-BRIK%2CWAS-PSP-01&amp;werteabruf=Werteabruf</t>
  </si>
  <si>
    <t>italy: fagg</t>
  </si>
  <si>
    <t>give it all year the same … represent only 2.5% of overall exports</t>
  </si>
  <si>
    <t>http://www.autorita.energia.it/it/inglese/index.htm</t>
  </si>
  <si>
    <t>&gt;Biogas industry or Landwirtschaft?</t>
  </si>
  <si>
    <t>https://www.scientificamerican.com/article/can-oil-shale-provide-power/</t>
  </si>
  <si>
    <t>&gt; at beast like lignite</t>
  </si>
  <si>
    <t>https://en.wikipedia.org/wiki/Environmental_impact_of_the_oil_shale_industry</t>
  </si>
  <si>
    <t>The global warming potential</t>
  </si>
  <si>
    <t>of peat use for energy generation ranges from 1.1–1.15 t CO2-eq MWh−1 depending on the power plant</t>
  </si>
  <si>
    <t>Sustainability 2015, 7, 6376-6393; doi:10.3390/su7066376</t>
  </si>
  <si>
    <t>sustainability</t>
  </si>
  <si>
    <t>ISSN 2071-1050</t>
  </si>
  <si>
    <t>www.mdpi.com/journal/sustainability</t>
  </si>
  <si>
    <t>Article</t>
  </si>
  <si>
    <t>Benchmarking Environmental Impacts of Peat Use for</t>
  </si>
  <si>
    <t>Electricity Generation in Ireland—A Life Cycle Assessment</t>
  </si>
  <si>
    <t>1150 (see article)</t>
  </si>
  <si>
    <t>60(see UK powerpoint)</t>
  </si>
  <si>
    <t>28g</t>
  </si>
  <si>
    <t>http://www.climatexchange.org.uk/files/4014/3325/2377/Main_Report_-_Life_Cycle_Costs_and_Carbon_Emissions_of_Offshore_Wind_Power.pdf</t>
  </si>
  <si>
    <t>4'0?</t>
  </si>
  <si>
    <t>https://www.destatis.de/DE/ZahlenFakten/Wirtschaftsbereiche/Energie/Energie.html</t>
  </si>
  <si>
    <t>http://www.autorita.energia.it/it/dati/eem6.htm</t>
  </si>
  <si>
    <t>as coal…</t>
  </si>
  <si>
    <t>Fossil Brown coal/Lignite</t>
  </si>
  <si>
    <t>Fossil Hard coal</t>
  </si>
  <si>
    <t>Fossil Oil</t>
  </si>
  <si>
    <t>Fossil Oil shale</t>
  </si>
  <si>
    <t>Fossil Peat</t>
  </si>
  <si>
    <t>Biomass</t>
  </si>
  <si>
    <t>Solar</t>
  </si>
  <si>
    <t>Wind Onshore</t>
  </si>
  <si>
    <t>DEUTSCHLAND</t>
  </si>
  <si>
    <t>https://www.umweltbundesamt.de/themen/klima-energie/energieversorgung/strom-waermeversorgung-in-zahlen</t>
  </si>
  <si>
    <t>endverbrauch &gt; wir sollten mehr sein, wenn wir Netto schauen oder? Ne eigentlich nicht wirklich</t>
  </si>
  <si>
    <t>Schweiz</t>
  </si>
  <si>
    <t>28.1 g CO2-eq/kWh</t>
  </si>
  <si>
    <t>Schweizer Produktionmix</t>
  </si>
  <si>
    <t>Lieferranten Strommix</t>
  </si>
  <si>
    <t>91.5g CO2-eq/kW</t>
  </si>
  <si>
    <t>http://www.iea.org/statistics/statisticssearch/report/?year=2014&amp;country=ITALY&amp;product=ElectricityandHeat</t>
  </si>
  <si>
    <t>calcul gives 455.9 !</t>
  </si>
  <si>
    <t>https://www.ensi.ch/de/2016/06/28/aufsichtsjahr-2015-von-umfangreichen-nachruestungen-und-langen-stillstaenden-gepraegt/</t>
  </si>
  <si>
    <t>Beznau</t>
  </si>
  <si>
    <t>"Schnellabschaltung"</t>
  </si>
  <si>
    <t>Mühleberg</t>
  </si>
  <si>
    <t>Leibdstadt</t>
  </si>
  <si>
    <t>Gösgen</t>
  </si>
  <si>
    <t>6.juli</t>
  </si>
  <si>
    <t>2.September</t>
  </si>
  <si>
    <t>21.Januar</t>
  </si>
  <si>
    <t>13.Juli</t>
  </si>
  <si>
    <t>Leibstadt</t>
  </si>
  <si>
    <t>Beznau I</t>
  </si>
  <si>
    <t>Beznau II</t>
  </si>
  <si>
    <t>Revisoin: 10August17.sept</t>
  </si>
  <si>
    <t>17.Oktover-2.November</t>
  </si>
  <si>
    <t>ab 13.März ausserbetrieb</t>
  </si>
  <si>
    <t>ausserbetrieb 14.08 bis 23.dez</t>
  </si>
  <si>
    <t>2.Aug-2.oktober</t>
  </si>
  <si>
    <t>Revision: 6juni-6juli</t>
  </si>
  <si>
    <t>gCO2eq/kWh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</si>
</sst>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4.25" x14ac:dyDescent="0.45"/>
  <cols>
    <col min="1" max="1" width="27.265625" bestFit="1" customWidth="1"/>
  </cols>
  <sheetData>
    <row r="1" spans="1:2" x14ac:dyDescent="0.45">
      <c r="B1" t="s">
        <v>99</v>
      </c>
    </row>
    <row r="2" spans="1:2" x14ac:dyDescent="0.45">
      <c r="A2" t="s">
        <v>67</v>
      </c>
      <c r="B2">
        <v>250</v>
      </c>
    </row>
    <row r="3" spans="1:2" x14ac:dyDescent="0.45">
      <c r="A3" t="s">
        <v>62</v>
      </c>
      <c r="B3">
        <v>1220.2</v>
      </c>
    </row>
    <row r="4" spans="1:2" x14ac:dyDescent="0.45">
      <c r="A4" t="s">
        <v>3</v>
      </c>
      <c r="B4">
        <v>967.2</v>
      </c>
    </row>
    <row r="5" spans="1:2" x14ac:dyDescent="0.45">
      <c r="A5" t="s">
        <v>4</v>
      </c>
      <c r="B5">
        <v>598.4</v>
      </c>
    </row>
    <row r="6" spans="1:2" x14ac:dyDescent="0.45">
      <c r="A6" t="s">
        <v>63</v>
      </c>
      <c r="B6">
        <v>1113.3</v>
      </c>
    </row>
    <row r="7" spans="1:2" x14ac:dyDescent="0.45">
      <c r="A7" t="s">
        <v>64</v>
      </c>
      <c r="B7">
        <v>878.3</v>
      </c>
    </row>
    <row r="8" spans="1:2" x14ac:dyDescent="0.45">
      <c r="A8" t="s">
        <v>65</v>
      </c>
      <c r="B8">
        <v>1230</v>
      </c>
    </row>
    <row r="9" spans="1:2" x14ac:dyDescent="0.45">
      <c r="A9" t="s">
        <v>66</v>
      </c>
      <c r="B9">
        <v>1150</v>
      </c>
    </row>
    <row r="10" spans="1:2" x14ac:dyDescent="0.45">
      <c r="A10" t="s">
        <v>9</v>
      </c>
      <c r="B10">
        <v>11.3</v>
      </c>
    </row>
    <row r="11" spans="1:2" x14ac:dyDescent="0.45">
      <c r="A11" t="s">
        <v>10</v>
      </c>
      <c r="B11">
        <v>161.5</v>
      </c>
    </row>
    <row r="12" spans="1:2" x14ac:dyDescent="0.45">
      <c r="A12" t="s">
        <v>11</v>
      </c>
      <c r="B12">
        <v>3.8</v>
      </c>
    </row>
    <row r="13" spans="1:2" x14ac:dyDescent="0.45">
      <c r="A13" t="s">
        <v>12</v>
      </c>
      <c r="B13">
        <v>13.95</v>
      </c>
    </row>
    <row r="14" spans="1:2" x14ac:dyDescent="0.45">
      <c r="A14" t="s">
        <v>13</v>
      </c>
      <c r="B14">
        <v>60</v>
      </c>
    </row>
    <row r="15" spans="1:2" x14ac:dyDescent="0.45">
      <c r="A15" t="s">
        <v>31</v>
      </c>
      <c r="B15">
        <v>14.7</v>
      </c>
    </row>
    <row r="16" spans="1:2" x14ac:dyDescent="0.45">
      <c r="A16" t="s">
        <v>32</v>
      </c>
      <c r="B16">
        <v>466.3</v>
      </c>
    </row>
    <row r="17" spans="1:2" x14ac:dyDescent="0.45">
      <c r="A17" t="s">
        <v>33</v>
      </c>
      <c r="B17">
        <v>40</v>
      </c>
    </row>
    <row r="18" spans="1:2" x14ac:dyDescent="0.45">
      <c r="A18" t="s">
        <v>68</v>
      </c>
      <c r="B18">
        <v>81.3</v>
      </c>
    </row>
    <row r="19" spans="1:2" x14ac:dyDescent="0.45">
      <c r="A19" t="s">
        <v>36</v>
      </c>
      <c r="B19">
        <v>0</v>
      </c>
    </row>
    <row r="20" spans="1:2" x14ac:dyDescent="0.45">
      <c r="A20" t="s">
        <v>34</v>
      </c>
      <c r="B20">
        <v>28</v>
      </c>
    </row>
    <row r="21" spans="1:2" x14ac:dyDescent="0.45">
      <c r="A21" t="s">
        <v>69</v>
      </c>
      <c r="B21">
        <v>11.3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C1" zoomScale="60" zoomScaleNormal="60" workbookViewId="0">
      <selection activeCell="E1" sqref="E1:E20"/>
    </sheetView>
  </sheetViews>
  <sheetFormatPr baseColWidth="10" defaultRowHeight="14.25" x14ac:dyDescent="0.45"/>
  <cols>
    <col min="1" max="1" width="33.19921875" bestFit="1" customWidth="1"/>
    <col min="2" max="2" width="29.265625" bestFit="1" customWidth="1"/>
    <col min="3" max="3" width="29.265625" customWidth="1"/>
    <col min="4" max="4" width="42.796875" bestFit="1" customWidth="1"/>
    <col min="5" max="5" width="42.796875" customWidth="1"/>
    <col min="6" max="6" width="16.73046875" bestFit="1" customWidth="1"/>
  </cols>
  <sheetData>
    <row r="1" spans="1:15" x14ac:dyDescent="0.45">
      <c r="A1" s="1" t="str">
        <f>CONCATENATE(B1,",",D1,",",F1,",",G1,",",H1,",",I1,",",J1,",",K1,",",L1,",",M1,",",N1,",",O1,",",P1,",",Q1,",",R1,",",S1,",",T1,",",U1,",",V1,",",W1,",",X1,",",Y1,",",Z1,",",AA1,",",AB1)</f>
        <v>Biomass ,&gt;Biogas industry or Landwirtschaft?,,,,,,,,,,,,,,,,,,,,,,,</v>
      </c>
      <c r="B1" t="s">
        <v>1</v>
      </c>
      <c r="C1">
        <v>105.1</v>
      </c>
      <c r="D1" s="2" t="s">
        <v>41</v>
      </c>
      <c r="E1" s="2">
        <v>250</v>
      </c>
    </row>
    <row r="2" spans="1:15" x14ac:dyDescent="0.45">
      <c r="A2" s="1" t="str">
        <f>CONCATENATE(B2,",",D2,",",F2,",",G2,",",H2,",",I2,",",J2,",",K2,",",L2,",",M2,",",N2,",",O2,",",P2,",",Q2,",",R2,",",S2,",",T2,",",U2,",",V2,",",W2,",",X2,",",Y2,",",Z2,",",AA2,",",AB2)</f>
        <v>Fossil Brown coal /Lignite,1220.2,Braunkohle,,,,,,,,,,,,,,,,,,,,,,</v>
      </c>
      <c r="B2" t="s">
        <v>2</v>
      </c>
      <c r="C2">
        <v>1202.5999999999999</v>
      </c>
      <c r="D2">
        <v>1220.2</v>
      </c>
      <c r="E2">
        <v>1220.2</v>
      </c>
      <c r="F2" t="s">
        <v>26</v>
      </c>
    </row>
    <row r="3" spans="1:15" x14ac:dyDescent="0.45">
      <c r="A3" t="s">
        <v>15</v>
      </c>
      <c r="B3" t="s">
        <v>3</v>
      </c>
      <c r="C3">
        <v>389.9</v>
      </c>
      <c r="D3" s="2" t="s">
        <v>61</v>
      </c>
      <c r="E3" s="2">
        <v>967.2</v>
      </c>
    </row>
    <row r="4" spans="1:15" x14ac:dyDescent="0.45">
      <c r="A4" t="s">
        <v>0</v>
      </c>
      <c r="B4" t="s">
        <v>4</v>
      </c>
      <c r="C4">
        <v>389.9</v>
      </c>
      <c r="D4">
        <v>598.4</v>
      </c>
      <c r="E4">
        <v>598.4</v>
      </c>
      <c r="F4" t="s">
        <v>29</v>
      </c>
    </row>
    <row r="5" spans="1:15" x14ac:dyDescent="0.45">
      <c r="A5" t="s">
        <v>17</v>
      </c>
      <c r="B5" t="s">
        <v>5</v>
      </c>
      <c r="C5">
        <v>967.2</v>
      </c>
      <c r="D5">
        <v>1113.3</v>
      </c>
      <c r="E5">
        <v>1113.3</v>
      </c>
      <c r="F5" t="s">
        <v>27</v>
      </c>
    </row>
    <row r="6" spans="1:15" x14ac:dyDescent="0.45">
      <c r="B6" t="s">
        <v>6</v>
      </c>
      <c r="C6">
        <v>85.7</v>
      </c>
      <c r="D6">
        <v>878.3</v>
      </c>
      <c r="E6">
        <v>878.3</v>
      </c>
      <c r="F6" t="s">
        <v>28</v>
      </c>
    </row>
    <row r="7" spans="1:15" x14ac:dyDescent="0.45">
      <c r="B7" t="s">
        <v>7</v>
      </c>
      <c r="C7">
        <v>853.7</v>
      </c>
      <c r="D7" s="2" t="s">
        <v>43</v>
      </c>
      <c r="E7" s="2">
        <v>1230</v>
      </c>
    </row>
    <row r="8" spans="1:15" x14ac:dyDescent="0.45">
      <c r="B8" t="s">
        <v>8</v>
      </c>
      <c r="C8">
        <v>1202.5999999999999</v>
      </c>
      <c r="D8" s="2" t="s">
        <v>54</v>
      </c>
      <c r="E8" s="2">
        <v>1150</v>
      </c>
      <c r="G8" t="s">
        <v>45</v>
      </c>
      <c r="O8" t="s">
        <v>47</v>
      </c>
    </row>
    <row r="9" spans="1:15" x14ac:dyDescent="0.45">
      <c r="B9" t="s">
        <v>9</v>
      </c>
      <c r="C9">
        <v>10.199999999999999</v>
      </c>
      <c r="D9" s="3">
        <v>11.3</v>
      </c>
      <c r="E9" s="3">
        <v>11.3</v>
      </c>
      <c r="F9" t="s">
        <v>25</v>
      </c>
      <c r="G9" t="s">
        <v>46</v>
      </c>
      <c r="O9" t="s">
        <v>48</v>
      </c>
    </row>
    <row r="10" spans="1:15" x14ac:dyDescent="0.45">
      <c r="B10" t="s">
        <v>10</v>
      </c>
      <c r="C10">
        <v>149</v>
      </c>
      <c r="D10">
        <v>161.5</v>
      </c>
      <c r="E10">
        <v>161.5</v>
      </c>
      <c r="F10" t="s">
        <v>19</v>
      </c>
      <c r="O10" t="s">
        <v>49</v>
      </c>
    </row>
    <row r="11" spans="1:15" x14ac:dyDescent="0.45">
      <c r="B11" t="s">
        <v>11</v>
      </c>
      <c r="C11">
        <v>3.2</v>
      </c>
      <c r="D11">
        <f>(3.7+3.9)/2</f>
        <v>3.8</v>
      </c>
      <c r="E11">
        <v>3.8</v>
      </c>
      <c r="F11" t="s">
        <v>16</v>
      </c>
      <c r="O11" t="s">
        <v>50</v>
      </c>
    </row>
    <row r="12" spans="1:15" x14ac:dyDescent="0.45">
      <c r="B12" t="s">
        <v>12</v>
      </c>
      <c r="C12">
        <v>10.4</v>
      </c>
      <c r="D12">
        <f>(11+16.9)/2</f>
        <v>13.95</v>
      </c>
      <c r="E12">
        <v>13.95</v>
      </c>
      <c r="F12" t="s">
        <v>18</v>
      </c>
      <c r="O12" t="s">
        <v>51</v>
      </c>
    </row>
    <row r="13" spans="1:15" x14ac:dyDescent="0.45">
      <c r="B13" t="s">
        <v>13</v>
      </c>
      <c r="D13" s="2" t="s">
        <v>55</v>
      </c>
      <c r="E13" s="2">
        <v>60</v>
      </c>
      <c r="O13" t="s">
        <v>52</v>
      </c>
    </row>
    <row r="14" spans="1:15" x14ac:dyDescent="0.45">
      <c r="B14" t="s">
        <v>31</v>
      </c>
      <c r="C14">
        <v>13.7</v>
      </c>
      <c r="D14">
        <v>14.7</v>
      </c>
      <c r="E14">
        <v>14.7</v>
      </c>
      <c r="F14" t="s">
        <v>24</v>
      </c>
      <c r="O14" t="s">
        <v>53</v>
      </c>
    </row>
    <row r="15" spans="1:15" x14ac:dyDescent="0.45">
      <c r="B15" t="s">
        <v>32</v>
      </c>
      <c r="C15">
        <v>437.5</v>
      </c>
      <c r="D15">
        <v>466.3</v>
      </c>
      <c r="E15">
        <v>466.3</v>
      </c>
      <c r="F15" t="s">
        <v>23</v>
      </c>
    </row>
    <row r="16" spans="1:15" x14ac:dyDescent="0.45">
      <c r="B16" t="s">
        <v>33</v>
      </c>
      <c r="C16">
        <v>50</v>
      </c>
      <c r="D16" s="2" t="s">
        <v>58</v>
      </c>
      <c r="E16" s="2">
        <v>40</v>
      </c>
    </row>
    <row r="17" spans="2:15" x14ac:dyDescent="0.45">
      <c r="B17" t="s">
        <v>14</v>
      </c>
      <c r="C17">
        <v>69.8</v>
      </c>
      <c r="D17">
        <f>(79.3+83.3)/2</f>
        <v>81.3</v>
      </c>
      <c r="E17">
        <v>81.3</v>
      </c>
      <c r="F17" t="s">
        <v>20</v>
      </c>
    </row>
    <row r="18" spans="2:15" x14ac:dyDescent="0.45">
      <c r="B18" t="s">
        <v>36</v>
      </c>
      <c r="C18">
        <v>0</v>
      </c>
      <c r="D18">
        <v>0</v>
      </c>
      <c r="E18">
        <v>0</v>
      </c>
      <c r="F18" t="s">
        <v>22</v>
      </c>
    </row>
    <row r="19" spans="2:15" x14ac:dyDescent="0.45">
      <c r="B19" t="s">
        <v>34</v>
      </c>
      <c r="C19">
        <v>10.199999999999999</v>
      </c>
      <c r="D19" s="2" t="s">
        <v>56</v>
      </c>
      <c r="E19" s="2">
        <v>28</v>
      </c>
      <c r="F19" t="s">
        <v>21</v>
      </c>
      <c r="O19" t="s">
        <v>57</v>
      </c>
    </row>
    <row r="20" spans="2:15" x14ac:dyDescent="0.45">
      <c r="B20" t="s">
        <v>35</v>
      </c>
      <c r="C20">
        <v>10.199999999999999</v>
      </c>
      <c r="D20">
        <v>11.3</v>
      </c>
      <c r="E20">
        <v>11.3</v>
      </c>
      <c r="F20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5" zoomScaleNormal="85" workbookViewId="0">
      <selection activeCell="A24" sqref="A24"/>
    </sheetView>
  </sheetViews>
  <sheetFormatPr baseColWidth="10" defaultRowHeight="14.25" x14ac:dyDescent="0.45"/>
  <cols>
    <col min="1" max="1" width="33.73046875" customWidth="1"/>
    <col min="2" max="2" width="15.1328125" customWidth="1"/>
    <col min="3" max="3" width="11.9296875" bestFit="1" customWidth="1"/>
  </cols>
  <sheetData>
    <row r="1" spans="1:7" x14ac:dyDescent="0.45">
      <c r="A1" t="s">
        <v>30</v>
      </c>
    </row>
    <row r="2" spans="1:7" x14ac:dyDescent="0.45">
      <c r="A2" t="s">
        <v>37</v>
      </c>
    </row>
    <row r="3" spans="1:7" x14ac:dyDescent="0.45">
      <c r="A3" t="s">
        <v>40</v>
      </c>
      <c r="F3" t="s">
        <v>60</v>
      </c>
    </row>
    <row r="4" spans="1:7" x14ac:dyDescent="0.45">
      <c r="A4" t="s">
        <v>38</v>
      </c>
      <c r="B4" t="s">
        <v>39</v>
      </c>
      <c r="G4" t="s">
        <v>78</v>
      </c>
    </row>
    <row r="5" spans="1:7" x14ac:dyDescent="0.45">
      <c r="A5" t="s">
        <v>42</v>
      </c>
      <c r="G5" t="s">
        <v>79</v>
      </c>
    </row>
    <row r="6" spans="1:7" x14ac:dyDescent="0.45">
      <c r="A6" t="s">
        <v>44</v>
      </c>
    </row>
    <row r="7" spans="1:7" x14ac:dyDescent="0.45">
      <c r="A7" t="s">
        <v>59</v>
      </c>
    </row>
    <row r="12" spans="1:7" x14ac:dyDescent="0.45">
      <c r="A12" t="s">
        <v>70</v>
      </c>
      <c r="B12" s="4">
        <v>535</v>
      </c>
      <c r="C12" t="s">
        <v>72</v>
      </c>
      <c r="D12" t="s">
        <v>71</v>
      </c>
    </row>
    <row r="13" spans="1:7" x14ac:dyDescent="0.45">
      <c r="A13" t="s">
        <v>73</v>
      </c>
      <c r="B13" t="s">
        <v>74</v>
      </c>
      <c r="C13" t="s">
        <v>75</v>
      </c>
    </row>
    <row r="14" spans="1:7" x14ac:dyDescent="0.45">
      <c r="A14" t="s">
        <v>73</v>
      </c>
      <c r="B14" t="s">
        <v>77</v>
      </c>
      <c r="C14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55" zoomScaleNormal="55" workbookViewId="0">
      <selection activeCell="A17" sqref="A17"/>
    </sheetView>
  </sheetViews>
  <sheetFormatPr baseColWidth="10" defaultRowHeight="14.25" x14ac:dyDescent="0.45"/>
  <cols>
    <col min="1" max="1" width="103.73046875" bestFit="1" customWidth="1"/>
    <col min="2" max="2" width="11.73046875" customWidth="1"/>
    <col min="3" max="3" width="9" customWidth="1"/>
  </cols>
  <sheetData>
    <row r="1" spans="1:5" x14ac:dyDescent="0.45">
      <c r="A1" t="s">
        <v>80</v>
      </c>
    </row>
    <row r="4" spans="1:5" x14ac:dyDescent="0.45">
      <c r="A4" t="s">
        <v>81</v>
      </c>
    </row>
    <row r="6" spans="1:5" x14ac:dyDescent="0.45">
      <c r="A6" t="s">
        <v>82</v>
      </c>
    </row>
    <row r="7" spans="1:5" x14ac:dyDescent="0.45">
      <c r="A7" t="s">
        <v>83</v>
      </c>
      <c r="B7" t="s">
        <v>86</v>
      </c>
      <c r="C7" t="s">
        <v>87</v>
      </c>
    </row>
    <row r="8" spans="1:5" x14ac:dyDescent="0.45">
      <c r="A8" t="s">
        <v>84</v>
      </c>
      <c r="B8" t="s">
        <v>88</v>
      </c>
    </row>
    <row r="9" spans="1:5" x14ac:dyDescent="0.45">
      <c r="A9" t="s">
        <v>85</v>
      </c>
      <c r="B9" t="s">
        <v>89</v>
      </c>
    </row>
    <row r="15" spans="1:5" x14ac:dyDescent="0.45">
      <c r="A15" t="s">
        <v>90</v>
      </c>
      <c r="B15" t="s">
        <v>91</v>
      </c>
      <c r="C15" t="s">
        <v>92</v>
      </c>
      <c r="D15" t="s">
        <v>85</v>
      </c>
      <c r="E15" t="s">
        <v>83</v>
      </c>
    </row>
    <row r="16" spans="1:5" ht="42.75" x14ac:dyDescent="0.45">
      <c r="A16" t="s">
        <v>93</v>
      </c>
      <c r="B16" s="5" t="s">
        <v>95</v>
      </c>
      <c r="C16" s="5" t="s">
        <v>96</v>
      </c>
      <c r="D16" s="5" t="s">
        <v>98</v>
      </c>
      <c r="E16" t="s">
        <v>97</v>
      </c>
    </row>
    <row r="17" spans="1:1" x14ac:dyDescent="0.45">
      <c r="A1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EF</vt:lpstr>
      <vt:lpstr>Feuil1</vt:lpstr>
      <vt:lpstr>Feuil2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2016-10-21T15:14:39Z</dcterms:created>
  <dcterms:modified xsi:type="dcterms:W3CDTF">2016-11-28T23:09:51Z</dcterms:modified>
</cp:coreProperties>
</file>