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 Huffer\Coding\COS30031 - 101633177\08 - Spike - Performance Measurement\"/>
    </mc:Choice>
  </mc:AlternateContent>
  <xr:revisionPtr revIDLastSave="0" documentId="13_ncr:1_{DAB0D6E5-CCA3-4988-BCC1-BAC71AB9EA6B}" xr6:coauthVersionLast="43" xr6:coauthVersionMax="43" xr10:uidLastSave="{00000000-0000-0000-0000-000000000000}"/>
  <bookViews>
    <workbookView xWindow="23940" yWindow="3000" windowWidth="20490" windowHeight="10920" firstSheet="3" activeTab="3" xr2:uid="{A2983AF5-8AB3-4AAC-AC42-04C53262FF34}"/>
  </bookViews>
  <sheets>
    <sheet name="Single Tests" sheetId="1" r:id="rId1"/>
    <sheet name="Ramp-Up Testing" sheetId="2" r:id="rId2"/>
    <sheet name="Ramp-Up vs Ramp Down" sheetId="7" r:id="rId3"/>
    <sheet name="Repeatability" sheetId="3" r:id="rId4"/>
    <sheet name="Function Comparison" sheetId="4" r:id="rId5"/>
    <sheet name="IDE Settings" sheetId="5" r:id="rId6"/>
    <sheet name="Compiler Settings" sheetId="6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8" i="3" l="1"/>
  <c r="B57" i="3"/>
  <c r="C23" i="3" s="1"/>
  <c r="B56" i="3"/>
  <c r="B55" i="3"/>
  <c r="B54" i="3"/>
  <c r="C51" i="3" l="1"/>
  <c r="C49" i="3"/>
  <c r="C41" i="3"/>
  <c r="C13" i="3"/>
  <c r="C11" i="3"/>
  <c r="C6" i="3"/>
  <c r="C12" i="3"/>
  <c r="C4" i="3"/>
  <c r="C46" i="3"/>
  <c r="C50" i="3"/>
  <c r="C18" i="3"/>
  <c r="C15" i="3"/>
  <c r="C38" i="3"/>
  <c r="C35" i="3"/>
  <c r="C19" i="3"/>
  <c r="C22" i="3"/>
  <c r="C21" i="3"/>
  <c r="C20" i="3"/>
  <c r="C16" i="3"/>
  <c r="C39" i="3"/>
  <c r="C43" i="3"/>
  <c r="C26" i="3"/>
  <c r="C42" i="3"/>
  <c r="C28" i="3"/>
  <c r="C31" i="3"/>
  <c r="C25" i="3"/>
  <c r="C24" i="3"/>
  <c r="C5" i="3"/>
  <c r="C7" i="3"/>
  <c r="C8" i="3"/>
  <c r="C27" i="3"/>
  <c r="C30" i="3"/>
  <c r="C48" i="3"/>
  <c r="C17" i="3"/>
  <c r="C29" i="3"/>
  <c r="C45" i="3"/>
  <c r="C40" i="3"/>
  <c r="C33" i="3"/>
  <c r="C9" i="3"/>
  <c r="C10" i="3"/>
  <c r="C3" i="3"/>
  <c r="C36" i="3"/>
  <c r="C14" i="3"/>
  <c r="C34" i="3"/>
  <c r="C44" i="3"/>
  <c r="C32" i="3"/>
  <c r="C37" i="3"/>
  <c r="C47" i="3"/>
  <c r="C52" i="3"/>
  <c r="B17" i="1"/>
  <c r="B26" i="1"/>
  <c r="B8" i="1"/>
  <c r="D65" i="7" l="1"/>
  <c r="D64" i="7"/>
  <c r="F64" i="7" s="1"/>
  <c r="D63" i="7"/>
  <c r="D62" i="7"/>
  <c r="D61" i="7"/>
  <c r="F63" i="7"/>
  <c r="C65" i="7"/>
  <c r="C64" i="7"/>
  <c r="C63" i="7"/>
  <c r="C62" i="7"/>
  <c r="E63" i="7"/>
  <c r="E65" i="7"/>
  <c r="C61" i="7"/>
  <c r="D32" i="7"/>
  <c r="F56" i="7"/>
  <c r="F57" i="7"/>
  <c r="F58" i="7"/>
  <c r="F59" i="7"/>
  <c r="F60" i="7"/>
  <c r="F51" i="7"/>
  <c r="F52" i="7"/>
  <c r="F53" i="7"/>
  <c r="F54" i="7"/>
  <c r="F55" i="7"/>
  <c r="F46" i="7"/>
  <c r="F47" i="7"/>
  <c r="F48" i="7"/>
  <c r="F49" i="7"/>
  <c r="F50" i="7"/>
  <c r="F41" i="7"/>
  <c r="F42" i="7"/>
  <c r="F43" i="7"/>
  <c r="F44" i="7"/>
  <c r="F45" i="7"/>
  <c r="F36" i="7"/>
  <c r="F37" i="7"/>
  <c r="F38" i="7"/>
  <c r="F39" i="7"/>
  <c r="F40" i="7"/>
  <c r="E57" i="7"/>
  <c r="E58" i="7"/>
  <c r="E59" i="7"/>
  <c r="E60" i="7"/>
  <c r="E51" i="7"/>
  <c r="E52" i="7"/>
  <c r="E53" i="7"/>
  <c r="E54" i="7"/>
  <c r="E55" i="7"/>
  <c r="E46" i="7"/>
  <c r="E47" i="7"/>
  <c r="E48" i="7"/>
  <c r="E49" i="7"/>
  <c r="E50" i="7"/>
  <c r="E41" i="7"/>
  <c r="E42" i="7"/>
  <c r="E43" i="7"/>
  <c r="E44" i="7"/>
  <c r="E45" i="7"/>
  <c r="E36" i="7"/>
  <c r="E37" i="7"/>
  <c r="E38" i="7"/>
  <c r="E39" i="7"/>
  <c r="E40" i="7"/>
  <c r="E56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3" i="7"/>
  <c r="E64" i="7"/>
  <c r="E62" i="7"/>
  <c r="E61" i="7"/>
  <c r="F65" i="7"/>
  <c r="F62" i="7"/>
  <c r="F61" i="7"/>
  <c r="F32" i="7"/>
  <c r="D31" i="7"/>
  <c r="F31" i="7" s="1"/>
  <c r="D30" i="7"/>
  <c r="F30" i="7" s="1"/>
  <c r="D29" i="7"/>
  <c r="F29" i="7" s="1"/>
  <c r="D28" i="7"/>
  <c r="F28" i="7" s="1"/>
  <c r="C32" i="7"/>
  <c r="E32" i="7" s="1"/>
  <c r="C31" i="7"/>
  <c r="E31" i="7" s="1"/>
  <c r="C30" i="7"/>
  <c r="E30" i="7" s="1"/>
  <c r="C29" i="7"/>
  <c r="E29" i="7" s="1"/>
  <c r="C28" i="7"/>
  <c r="E28" i="7" s="1"/>
  <c r="B49" i="6"/>
  <c r="C46" i="6" l="1"/>
  <c r="B46" i="6"/>
  <c r="C23" i="6"/>
  <c r="B23" i="6"/>
  <c r="C23" i="5"/>
  <c r="B46" i="5"/>
  <c r="C46" i="5"/>
  <c r="B23" i="5"/>
  <c r="C40" i="4" l="1"/>
  <c r="D40" i="4"/>
  <c r="C41" i="4"/>
  <c r="D41" i="4"/>
  <c r="C42" i="4"/>
  <c r="D42" i="4"/>
  <c r="C43" i="4"/>
  <c r="D43" i="4"/>
  <c r="C44" i="4"/>
  <c r="D44" i="4"/>
  <c r="D39" i="4"/>
  <c r="C39" i="4"/>
  <c r="B44" i="4"/>
  <c r="B43" i="4"/>
  <c r="B42" i="4"/>
  <c r="B41" i="4"/>
  <c r="B40" i="4"/>
  <c r="B39" i="4"/>
  <c r="B36" i="4"/>
  <c r="B35" i="4"/>
  <c r="B34" i="4"/>
  <c r="B33" i="4"/>
  <c r="B32" i="4"/>
  <c r="B31" i="4"/>
  <c r="B29" i="4"/>
  <c r="B28" i="4"/>
  <c r="B27" i="4"/>
  <c r="B26" i="4"/>
  <c r="B25" i="4"/>
  <c r="B24" i="4"/>
  <c r="B22" i="4"/>
  <c r="B21" i="4"/>
  <c r="B20" i="4"/>
  <c r="B19" i="4"/>
  <c r="B18" i="4"/>
  <c r="B17" i="4"/>
  <c r="B15" i="4"/>
  <c r="B14" i="4"/>
  <c r="B13" i="4"/>
  <c r="B12" i="4"/>
  <c r="B11" i="4"/>
  <c r="B10" i="4"/>
  <c r="B35" i="2"/>
  <c r="C35" i="2"/>
  <c r="B36" i="2"/>
  <c r="C36" i="2"/>
  <c r="B37" i="2"/>
  <c r="C37" i="2"/>
  <c r="B38" i="2"/>
  <c r="C38" i="2"/>
  <c r="C34" i="2"/>
  <c r="B34" i="2"/>
  <c r="C75" i="2"/>
  <c r="C76" i="2"/>
  <c r="C77" i="2"/>
  <c r="C78" i="2"/>
  <c r="C74" i="2"/>
  <c r="B75" i="2"/>
  <c r="B76" i="2"/>
  <c r="B77" i="2"/>
  <c r="B78" i="2"/>
  <c r="B74" i="2"/>
  <c r="B4" i="4"/>
  <c r="B5" i="4"/>
  <c r="B6" i="4"/>
  <c r="B7" i="4"/>
  <c r="B8" i="4"/>
  <c r="B3" i="4"/>
</calcChain>
</file>

<file path=xl/sharedStrings.xml><?xml version="1.0" encoding="utf-8"?>
<sst xmlns="http://schemas.openxmlformats.org/spreadsheetml/2006/main" count="223" uniqueCount="61">
  <si>
    <t>Linear Ramp-Up</t>
  </si>
  <si>
    <t>time (sec)</t>
  </si>
  <si>
    <t>size (items)</t>
  </si>
  <si>
    <t>time/size (sec/item)</t>
  </si>
  <si>
    <t>Exponential Ramp-Up</t>
  </si>
  <si>
    <t>string</t>
  </si>
  <si>
    <t>string length</t>
  </si>
  <si>
    <t>time: count_char_using_find_first_of()</t>
  </si>
  <si>
    <t>time: count_char_using_count()</t>
  </si>
  <si>
    <t>This is a really simple string but it will do for testing.</t>
  </si>
  <si>
    <t>a</t>
  </si>
  <si>
    <t>abcdefg</t>
  </si>
  <si>
    <t>AAAAAAAAAAAAAAAAAAAAAAAAAAAAAAAAAAAAAAAAAAAAAAAAAAAAAAAAAAAAAAAAAAAAAAAAAAAAAAAAAAAAAAAAAAAAAAAAAAAAAAAAAAAAAAA</t>
  </si>
  <si>
    <t>ZZZZZZZZZZZZZZZZZZZZZZZZZZZZZZZZZZZZZZZZZZZZZZZZZZZZZZZZZZZZZZZZZZZZZZZZZZZZZZZZZZZZZZZZZZZZZZZZZZZZZZZZZZZZZZZ</t>
  </si>
  <si>
    <t>SSLKDNVKJFDNGBKNMJNJBKLGNJNFDLKBJNGLSNFJGDLJNBFLNLKSGNBJDNGFLKJBNGFKJNBFDKJNKLDJSNBKJGNKJFNSDJKBNKJGNJLDBGJKJSD</t>
  </si>
  <si>
    <t>Note: redo each several times to calculate an average; they seem to be inconsistent.</t>
  </si>
  <si>
    <t>Note: they all output an obviously false answer of 0 for some reason</t>
  </si>
  <si>
    <t>name</t>
  </si>
  <si>
    <t>"a" (len: 1)</t>
  </si>
  <si>
    <t>"abcdefg" (len: 7)</t>
  </si>
  <si>
    <t>"This is a really simple string but it will do for testing." (len: 58)</t>
  </si>
  <si>
    <t>"AAAAAAAAAAAAAAAAAAAAAAAAAAAAAAAAAAAAAAAAAAAAAAAAAAAAAAAAAAAAAAAAAAAAAAAAAAAAAAAAAAAAAAAAAAAAAAAAAAAAAAAAAAAAAAA" (len: 111)</t>
  </si>
  <si>
    <t>"ZZZZZZZZZZZZZZZZZZZZZZZZZZZZZZZZZZZZZZZZZZZZZZZZZZZZZZZZZZZZZZZZZZZZZZZZZZZZZZZZZZZZZZZZZZZZZZZZZZZZZZZZZZZZZZZ" (len: 111)</t>
  </si>
  <si>
    <t>"SSLKDNVKJFDNGBKNMJNJBKLGNJNFDLKBJNGLSNFJGDLJNBFLNLKSGNBJDNGFLKJBNGFKJNBFDKJNKLDJSNBKJGNKJFNSDJKBNKJGNJLDBGJKJSD" (len: 111)</t>
  </si>
  <si>
    <t>Round 1</t>
  </si>
  <si>
    <t>Round 2</t>
  </si>
  <si>
    <t>Round 3</t>
  </si>
  <si>
    <t>Round 4</t>
  </si>
  <si>
    <t>Round 5</t>
  </si>
  <si>
    <t>Average</t>
  </si>
  <si>
    <t>Note: 100,000,000's would spit out a 0.XXXXX time, then wait for a moment before displaying "done", at which point the time would change to the recorded times.</t>
  </si>
  <si>
    <t>Iteration</t>
  </si>
  <si>
    <t>IDE Settings Testing</t>
  </si>
  <si>
    <t>Method tested:</t>
  </si>
  <si>
    <t>Linear ramp-up method, with 100,000 items</t>
  </si>
  <si>
    <t>Time (sec) / Item</t>
  </si>
  <si>
    <t>Time (sec) / item</t>
  </si>
  <si>
    <t>Debug Settings</t>
  </si>
  <si>
    <t>Release Settings</t>
  </si>
  <si>
    <t>Time (sec)</t>
  </si>
  <si>
    <t>Optimisation Settings Testing</t>
  </si>
  <si>
    <t>Optimisation</t>
  </si>
  <si>
    <t>Off</t>
  </si>
  <si>
    <t>On</t>
  </si>
  <si>
    <t>Size</t>
  </si>
  <si>
    <t>Ramp-Up Method</t>
  </si>
  <si>
    <t>Ramp-Down Method</t>
  </si>
  <si>
    <t>Time (ns)</t>
  </si>
  <si>
    <t>Time (ns) / Item</t>
  </si>
  <si>
    <t>Time</t>
  </si>
  <si>
    <t>Multiple Methods</t>
  </si>
  <si>
    <t>Single Method - Linear Ramp-Up</t>
  </si>
  <si>
    <t>Single Method - Exponential Ramp-Up</t>
  </si>
  <si>
    <t>Repeatability Testing</t>
  </si>
  <si>
    <t>Method: linear ramp-up method</t>
  </si>
  <si>
    <t>Min</t>
  </si>
  <si>
    <t>Max</t>
  </si>
  <si>
    <t>Standard Deviation</t>
  </si>
  <si>
    <t>Mean</t>
  </si>
  <si>
    <t>Normal Distribution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</si>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</sst>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Ramp-Up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(seconds)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5430664916885395E-2"/>
                  <c:y val="3.93864829396324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55-41F3-8D0D-8A1CF271D487}"/>
                </c:ext>
              </c:extLst>
            </c:dLbl>
            <c:dLbl>
              <c:idx val="1"/>
              <c:layout>
                <c:manualLayout>
                  <c:x val="-8.654177602799655E-2"/>
                  <c:y val="-5.3206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55-41F3-8D0D-8A1CF271D487}"/>
                </c:ext>
              </c:extLst>
            </c:dLbl>
            <c:dLbl>
              <c:idx val="2"/>
              <c:layout>
                <c:manualLayout>
                  <c:x val="-7.8208442694663274E-2"/>
                  <c:y val="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55-41F3-8D0D-8A1CF271D487}"/>
                </c:ext>
              </c:extLst>
            </c:dLbl>
            <c:dLbl>
              <c:idx val="3"/>
              <c:layout>
                <c:manualLayout>
                  <c:x val="-5.8763998250218726E-2"/>
                  <c:y val="6.71642607174103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55-41F3-8D0D-8A1CF271D487}"/>
                </c:ext>
              </c:extLst>
            </c:dLbl>
            <c:dLbl>
              <c:idx val="4"/>
              <c:layout>
                <c:manualLayout>
                  <c:x val="-4.88571741032372E-2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55-41F3-8D0D-8A1CF271D4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'Ramp-Up Testing'!$A$4:$A$8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'Ramp-Up Testing'!$B$34:$B$38</c:f>
              <c:numCache>
                <c:formatCode>General</c:formatCode>
                <c:ptCount val="5"/>
                <c:pt idx="0">
                  <c:v>2.8207200000000001E-3</c:v>
                </c:pt>
                <c:pt idx="1">
                  <c:v>8.4333599999999991E-3</c:v>
                </c:pt>
                <c:pt idx="2">
                  <c:v>8.8085200000000002E-3</c:v>
                </c:pt>
                <c:pt idx="3">
                  <c:v>1.3864979999999999E-2</c:v>
                </c:pt>
                <c:pt idx="4">
                  <c:v>2.0141280000000001E-2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5-41F3-8D0D-8A1CF271D4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499008"/>
        <c:axId val="461500976"/>
      </c:lineChart>
      <c:catAx>
        <c:axId val="46149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Items</a:t>
                </a:r>
              </a:p>
            </c:rich>
          </c:tx>
          <c:layout>
            <c:manualLayout>
              <c:xMode val="edge"/>
              <c:yMode val="edge"/>
              <c:x val="0.45999190726159228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00976"/>
        <c:crosses val="autoZero"/>
        <c:auto val="1"/>
        <c:lblAlgn val="ctr"/>
        <c:lblOffset val="100"/>
        <c:noMultiLvlLbl val="0"/>
      </c:catAx>
      <c:valAx>
        <c:axId val="4615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9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IDE Settings 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Debug Settings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'IDE Settings'!$B$3:$B$22</c:f>
              <c:numCache>
                <c:formatCode>General</c:formatCode>
                <c:ptCount val="20"/>
                <c:pt idx="0">
                  <c:v>2.5036099999999999E-2</c:v>
                </c:pt>
                <c:pt idx="1">
                  <c:v>2.2936499999999999E-2</c:v>
                </c:pt>
                <c:pt idx="2">
                  <c:v>2.3281099999999999E-2</c:v>
                </c:pt>
                <c:pt idx="3">
                  <c:v>2.9248099999999999E-2</c:v>
                </c:pt>
                <c:pt idx="4">
                  <c:v>2.73967E-2</c:v>
                </c:pt>
                <c:pt idx="5">
                  <c:v>3.0643900000000002E-2</c:v>
                </c:pt>
                <c:pt idx="6">
                  <c:v>2.77992E-2</c:v>
                </c:pt>
                <c:pt idx="7">
                  <c:v>4.5661300000000002E-2</c:v>
                </c:pt>
                <c:pt idx="8">
                  <c:v>4.01841E-2</c:v>
                </c:pt>
                <c:pt idx="9">
                  <c:v>4.2008799999999999E-2</c:v>
                </c:pt>
                <c:pt idx="10">
                  <c:v>2.98543E-2</c:v>
                </c:pt>
                <c:pt idx="11">
                  <c:v>3.4607499999999999E-2</c:v>
                </c:pt>
                <c:pt idx="12">
                  <c:v>7.8989900000000002E-2</c:v>
                </c:pt>
                <c:pt idx="13">
                  <c:v>5.1898699999999999E-2</c:v>
                </c:pt>
                <c:pt idx="14">
                  <c:v>4.5113899999999998E-2</c:v>
                </c:pt>
                <c:pt idx="15">
                  <c:v>2.9623199999999999E-2</c:v>
                </c:pt>
                <c:pt idx="16">
                  <c:v>3.6973899999999997E-2</c:v>
                </c:pt>
                <c:pt idx="17">
                  <c:v>9.3343499999999996E-2</c:v>
                </c:pt>
                <c:pt idx="18">
                  <c:v>4.2814699999999997E-2</c:v>
                </c:pt>
                <c:pt idx="19">
                  <c:v>3.69634E-2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CC-4A02-B445-D1D866F4C19E}"/>
            </c:ext>
          </c:extLst>
        </c:ser>
        <c:ser>
          <c:idx val="1"/>
          <c:order val="1"/>
          <c:tx>
            <c:v>Release Settings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'IDE Settings'!$B$26:$B$45</c:f>
              <c:numCache>
                <c:formatCode>General</c:formatCode>
                <c:ptCount val="20"/>
                <c:pt idx="0">
                  <c:v>2.691E-2</c:v>
                </c:pt>
                <c:pt idx="1">
                  <c:v>3.3892699999999998E-2</c:v>
                </c:pt>
                <c:pt idx="2">
                  <c:v>1.9730299999999999E-2</c:v>
                </c:pt>
                <c:pt idx="3">
                  <c:v>2.2548499999999999E-2</c:v>
                </c:pt>
                <c:pt idx="4">
                  <c:v>1.8308399999999999E-2</c:v>
                </c:pt>
                <c:pt idx="5">
                  <c:v>2.5448700000000001E-2</c:v>
                </c:pt>
                <c:pt idx="6">
                  <c:v>2.2955900000000001E-2</c:v>
                </c:pt>
                <c:pt idx="7">
                  <c:v>1.7671699999999999E-2</c:v>
                </c:pt>
                <c:pt idx="8">
                  <c:v>1.83305E-2</c:v>
                </c:pt>
                <c:pt idx="9">
                  <c:v>1.7137900000000001E-2</c:v>
                </c:pt>
                <c:pt idx="10">
                  <c:v>2.83997E-2</c:v>
                </c:pt>
                <c:pt idx="11">
                  <c:v>3.2312100000000003E-2</c:v>
                </c:pt>
                <c:pt idx="12">
                  <c:v>2.5793400000000001E-2</c:v>
                </c:pt>
                <c:pt idx="13">
                  <c:v>2.55569E-2</c:v>
                </c:pt>
                <c:pt idx="14">
                  <c:v>2.2027700000000001E-2</c:v>
                </c:pt>
                <c:pt idx="15">
                  <c:v>3.2315900000000002E-2</c:v>
                </c:pt>
                <c:pt idx="16">
                  <c:v>3.6329800000000002E-2</c:v>
                </c:pt>
                <c:pt idx="17">
                  <c:v>3.3525899999999997E-2</c:v>
                </c:pt>
                <c:pt idx="18">
                  <c:v>2.6492000000000002E-2</c:v>
                </c:pt>
                <c:pt idx="19">
                  <c:v>2.2613100000000001E-2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CC-4A02-B445-D1D866F4C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47416"/>
        <c:axId val="455151352"/>
      </c:scatterChart>
      <c:valAx>
        <c:axId val="455147416"/>
        <c:scaling>
          <c:orientation val="minMax"/>
          <c:max val="2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Iteration</a:t>
                </a:r>
              </a:p>
            </c:rich>
          </c:tx>
          <c:layout>
            <c:manualLayout>
              <c:xMode val="edge"/>
              <c:yMode val="edge"/>
              <c:x val="0.38770713035870519"/>
              <c:y val="0.88388815981335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51352"/>
        <c:crosses val="autoZero"/>
        <c:crossBetween val="midCat"/>
        <c:majorUnit val="1"/>
      </c:valAx>
      <c:valAx>
        <c:axId val="4551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47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IDE Settings</a:t>
            </a:r>
            <a:r>
              <a:rPr lang="en-AU" baseline="0"/>
              <a:t> Testing (Average)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'IDE Settings'!$A$22</c:f>
              <c:strCache>
                <c:ptCount val="1"/>
                <c:pt idx="0">
                  <c:v>Debug Settings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'IDE Settings'!$B$23</c:f>
              <c:numCache>
                <c:formatCode>General</c:formatCode>
                <c:ptCount val="1"/>
                <c:pt idx="0">
                  <c:v>3.9718940000000001E-2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7-4AE8-A655-D5551DD23359}"/>
            </c:ext>
          </c:extLst>
        </c:ser>
        <c:ser>
          <c:idx val="1"/>
          <c:order val="1"/>
          <c:tx>
            <c:strRef>
              <c:f>'IDE Settings'!$A$26</c:f>
              <c:strCache>
                <c:ptCount val="1"/>
                <c:pt idx="0">
                  <c:v>Release Settings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'IDE Settings'!$B$46</c:f>
              <c:numCache>
                <c:formatCode>General</c:formatCode>
                <c:ptCount val="1"/>
                <c:pt idx="0">
                  <c:v>2.5415055000000002E-2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27-4AE8-A655-D5551DD23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112064"/>
        <c:axId val="457107800"/>
      </c:barChart>
      <c:catAx>
        <c:axId val="457112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457107800"/>
        <c:crosses val="autoZero"/>
        <c:auto val="1"/>
        <c:lblAlgn val="ctr"/>
        <c:lblOffset val="100"/>
        <c:noMultiLvlLbl val="0"/>
      </c:catAx>
      <c:valAx>
        <c:axId val="45710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1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Compiler Settings 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34043227817999"/>
          <c:y val="0.12301824212271974"/>
          <c:w val="0.71734661523014309"/>
          <c:h val="0.72970710750708401"/>
        </c:manualLayout>
      </c:layout>
      <c:scatterChart>
        <c:scatterStyle val="lineMarker"/>
        <c:varyColors val="0"/>
        <c:ser>
          <c:idx val="0"/>
          <c:order val="0"/>
          <c:tx>
            <c:v>Optimisation 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'Compiler Settings'!$E$26:$E$45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'Compiler Settings'!$B$3:$B$22</c:f>
              <c:numCache>
                <c:formatCode>General</c:formatCode>
                <c:ptCount val="20"/>
                <c:pt idx="0">
                  <c:v>2.9068400000000001E-2</c:v>
                </c:pt>
                <c:pt idx="1">
                  <c:v>4.1942399999999998E-2</c:v>
                </c:pt>
                <c:pt idx="2">
                  <c:v>6.8365899999999993E-2</c:v>
                </c:pt>
                <c:pt idx="3">
                  <c:v>5.5593499999999997E-2</c:v>
                </c:pt>
                <c:pt idx="4">
                  <c:v>4.0965000000000001E-2</c:v>
                </c:pt>
                <c:pt idx="5">
                  <c:v>2.9190899999999999E-2</c:v>
                </c:pt>
                <c:pt idx="6">
                  <c:v>2.96323E-2</c:v>
                </c:pt>
                <c:pt idx="7">
                  <c:v>2.8065099999999999E-2</c:v>
                </c:pt>
                <c:pt idx="8">
                  <c:v>8.6848999999999996E-2</c:v>
                </c:pt>
                <c:pt idx="9">
                  <c:v>4.7810600000000002E-2</c:v>
                </c:pt>
                <c:pt idx="10">
                  <c:v>4.8133000000000002E-2</c:v>
                </c:pt>
                <c:pt idx="11">
                  <c:v>3.8736300000000001E-2</c:v>
                </c:pt>
                <c:pt idx="12">
                  <c:v>3.6830700000000001E-2</c:v>
                </c:pt>
                <c:pt idx="13">
                  <c:v>3.2680500000000001E-2</c:v>
                </c:pt>
                <c:pt idx="14">
                  <c:v>4.0819899999999999E-2</c:v>
                </c:pt>
                <c:pt idx="15">
                  <c:v>4.0819899999999999E-2</c:v>
                </c:pt>
                <c:pt idx="16">
                  <c:v>5.1929900000000001E-2</c:v>
                </c:pt>
                <c:pt idx="17">
                  <c:v>4.0692800000000001E-2</c:v>
                </c:pt>
                <c:pt idx="18">
                  <c:v>3.1470100000000001E-2</c:v>
                </c:pt>
                <c:pt idx="19">
                  <c:v>3.2251599999999998E-2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7-4FB7-B39D-1934CA5D14AC}"/>
            </c:ext>
          </c:extLst>
        </c:ser>
        <c:ser>
          <c:idx val="1"/>
          <c:order val="1"/>
          <c:tx>
            <c:v>Optimisation 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'Compiler Settings'!$E$26:$E$45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'Compiler Settings'!$B$26:$B$45</c:f>
              <c:numCache>
                <c:formatCode>General</c:formatCode>
                <c:ptCount val="20"/>
                <c:pt idx="0">
                  <c:v>5.9040000000000004E-4</c:v>
                </c:pt>
                <c:pt idx="1">
                  <c:v>1.3329999999999999E-4</c:v>
                </c:pt>
                <c:pt idx="2">
                  <c:v>1.3640000000000001E-4</c:v>
                </c:pt>
                <c:pt idx="3">
                  <c:v>1.472E-4</c:v>
                </c:pt>
                <c:pt idx="4">
                  <c:v>1.339E-4</c:v>
                </c:pt>
                <c:pt idx="5">
                  <c:v>1.315E-4</c:v>
                </c:pt>
                <c:pt idx="6">
                  <c:v>1.3909999999999999E-4</c:v>
                </c:pt>
                <c:pt idx="7">
                  <c:v>1.4799999999999999E-4</c:v>
                </c:pt>
                <c:pt idx="8">
                  <c:v>1.3540000000000001E-4</c:v>
                </c:pt>
                <c:pt idx="9">
                  <c:v>1.3420000000000001E-4</c:v>
                </c:pt>
                <c:pt idx="10">
                  <c:v>1.7220000000000001E-4</c:v>
                </c:pt>
                <c:pt idx="11">
                  <c:v>1.8489999999999999E-4</c:v>
                </c:pt>
                <c:pt idx="12">
                  <c:v>1.348E-4</c:v>
                </c:pt>
                <c:pt idx="13">
                  <c:v>1.329E-4</c:v>
                </c:pt>
                <c:pt idx="14">
                  <c:v>1.3339999999999999E-4</c:v>
                </c:pt>
                <c:pt idx="15">
                  <c:v>1.4349999999999999E-4</c:v>
                </c:pt>
                <c:pt idx="16">
                  <c:v>1.3779999999999999E-4</c:v>
                </c:pt>
                <c:pt idx="17">
                  <c:v>1.3740000000000001E-4</c:v>
                </c:pt>
                <c:pt idx="18">
                  <c:v>1.37E-4</c:v>
                </c:pt>
                <c:pt idx="19">
                  <c:v>1.593E-4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17-4FB7-B39D-1934CA5D1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58607232"/>
        <c:axId val="458610512"/>
      </c:scatterChart>
      <c:valAx>
        <c:axId val="458607232"/>
        <c:scaling>
          <c:orientation val="minMax"/>
          <c:max val="2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10512"/>
        <c:crosses val="autoZero"/>
        <c:crossBetween val="midCat"/>
        <c:majorUnit val="1"/>
        <c:minorUnit val="1"/>
      </c:valAx>
      <c:valAx>
        <c:axId val="4586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0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88838979020242"/>
          <c:y val="0.4508120813256552"/>
          <c:w val="0.14268879141785132"/>
          <c:h val="0.208126819968399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Compiler Settings</a:t>
            </a:r>
            <a:r>
              <a:rPr lang="en-AU" baseline="0"/>
              <a:t> Testing (Average)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3854333263716"/>
          <c:y val="0.12347893604951708"/>
          <c:w val="0.53592889491928353"/>
          <c:h val="0.8399001877966763"/>
        </c:manualLayout>
      </c:layout>
      <c:barChart>
        <c:barDir val="col"/>
        <c:grouping val="clustered"/>
        <c:varyColors val="0"/>
        <c:ser>
          <c:idx val="0"/>
          <c:order val="0"/>
          <c:tx>
            <c:v>Optimisation Off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'Compiler Settings'!$B$23</c:f>
              <c:numCache>
                <c:formatCode>General</c:formatCode>
                <c:ptCount val="1"/>
                <c:pt idx="0">
                  <c:v>4.2592389999999994E-2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9-44A5-A588-09FAC94AF553}"/>
            </c:ext>
          </c:extLst>
        </c:ser>
        <c:ser>
          <c:idx val="1"/>
          <c:order val="1"/>
          <c:tx>
            <c:v>Optimisation 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'Compiler Settings'!$B$46</c:f>
              <c:numCache>
                <c:formatCode>General</c:formatCode>
                <c:ptCount val="1"/>
                <c:pt idx="0">
                  <c:v>1.6512999999999999E-4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9-44A5-A588-09FAC94AF5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920760"/>
        <c:axId val="554921088"/>
      </c:barChart>
      <c:catAx>
        <c:axId val="554920760"/>
        <c:scaling>
          <c:orientation val="minMax"/>
        </c:scaling>
        <c:delete val="1"/>
        <c:axPos val="b"/>
        <c:majorTickMark val="none"/>
        <c:minorTickMark val="none"/>
        <c:tickLblPos val="nextTo"/>
        <c:crossAx val="554921088"/>
        <c:crosses val="autoZero"/>
        <c:auto val="1"/>
        <c:lblAlgn val="ctr"/>
        <c:lblOffset val="100"/>
        <c:noMultiLvlLbl val="0"/>
      </c:catAx>
      <c:valAx>
        <c:axId val="5549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2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76217054958982"/>
          <c:y val="0.48724875247852817"/>
          <c:w val="0.21258270250938785"/>
          <c:h val="0.168956192309668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Exponential Ramp-Up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(seconds)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0.16558333333333333"/>
                  <c:y val="-2.17778409313008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DB-4EC7-B048-C409B36DC0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'Ramp-Up Testing'!$A$44:$A$48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10000</c:v>
                </c:pt>
                <c:pt idx="3">
                  <c:v>1000000</c:v>
                </c:pt>
                <c:pt idx="4">
                  <c:v>100000000</c:v>
                </c:pt>
              </c:numCache>
            </c:numRef>
          </c:cat>
          <c:val>
            <c:numRef>
              <c:f>'Ramp-Up Testing'!$C$74:$C$78</c:f>
              <c:numCache>
                <c:formatCode>0.00E+00</c:formatCode>
                <c:ptCount val="5"/>
                <c:pt idx="0">
                  <c:v>2.1559999999999997E-5</c:v>
                </c:pt>
                <c:pt idx="1">
                  <c:v>7.7820000000000013E-7</c:v>
                </c:pt>
                <c:pt idx="2">
                  <c:v>3.5974599999999997E-7</c:v>
                </c:pt>
                <c:pt idx="3">
                  <c:v>4.8955519999999995E-7</c:v>
                </c:pt>
                <c:pt idx="4">
                  <c:v>2.5663019999999997E-7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5-41F3-8D0D-8A1CF271D4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499008"/>
        <c:axId val="461500976"/>
      </c:lineChart>
      <c:catAx>
        <c:axId val="46149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Items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92611222686248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00976"/>
        <c:crosses val="autoZero"/>
        <c:auto val="1"/>
        <c:lblAlgn val="ctr"/>
        <c:lblOffset val="100"/>
        <c:noMultiLvlLbl val="0"/>
      </c:catAx>
      <c:valAx>
        <c:axId val="461500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(sec) / 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9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Ramp-Up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(seconds)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7.669444444444444E-2"/>
                  <c:y val="-4.22797274437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57-4C47-BBF1-6C978B811270}"/>
                </c:ext>
              </c:extLst>
            </c:dLbl>
            <c:dLbl>
              <c:idx val="3"/>
              <c:layout>
                <c:manualLayout>
                  <c:x val="2.0527777777777676E-2"/>
                  <c:y val="-2.97455716859036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57-4C47-BBF1-6C978B8112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'Ramp-Up Testing'!$A$44:$A$48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10000</c:v>
                </c:pt>
                <c:pt idx="3">
                  <c:v>1000000</c:v>
                </c:pt>
                <c:pt idx="4">
                  <c:v>100000000</c:v>
                </c:pt>
              </c:numCache>
            </c:numRef>
          </c:cat>
          <c:val>
            <c:numRef>
              <c:f>'Ramp-Up Testing'!$B$74:$B$78</c:f>
              <c:numCache>
                <c:formatCode>0.00E+00</c:formatCode>
                <c:ptCount val="5"/>
                <c:pt idx="0">
                  <c:v>2.1559999999999997E-5</c:v>
                </c:pt>
                <c:pt idx="1">
                  <c:v>7.7819999999999997E-5</c:v>
                </c:pt>
                <c:pt idx="2">
                  <c:v>3.5974600000000002E-3</c:v>
                </c:pt>
                <c:pt idx="3">
                  <c:v>0.48955519999999997</c:v>
                </c:pt>
                <c:pt idx="4">
                  <c:v>25.663019999999999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5-41F3-8D0D-8A1CF271D4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499008"/>
        <c:axId val="461500976"/>
      </c:lineChart>
      <c:catAx>
        <c:axId val="46149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Items</a:t>
                </a:r>
              </a:p>
            </c:rich>
          </c:tx>
          <c:layout>
            <c:manualLayout>
              <c:xMode val="edge"/>
              <c:yMode val="edge"/>
              <c:x val="0.46198490813648296"/>
              <c:y val="0.93330558357398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00976"/>
        <c:crosses val="autoZero"/>
        <c:auto val="1"/>
        <c:lblAlgn val="ctr"/>
        <c:lblOffset val="100"/>
        <c:noMultiLvlLbl val="0"/>
      </c:catAx>
      <c:valAx>
        <c:axId val="461500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9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Linear Ramp-Up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1805555555555562E-2"/>
                  <c:y val="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01-4058-9EB1-4DC817A8FC4A}"/>
                </c:ext>
              </c:extLst>
            </c:dLbl>
            <c:dLbl>
              <c:idx val="1"/>
              <c:layout>
                <c:manualLayout>
                  <c:x val="-9.2916666666666661E-2"/>
                  <c:y val="-4.394685039370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01-4058-9EB1-4DC817A8FC4A}"/>
                </c:ext>
              </c:extLst>
            </c:dLbl>
            <c:dLbl>
              <c:idx val="2"/>
              <c:layout>
                <c:manualLayout>
                  <c:x val="-8.4583333333333441E-2"/>
                  <c:y val="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01-4058-9EB1-4DC817A8FC4A}"/>
                </c:ext>
              </c:extLst>
            </c:dLbl>
            <c:dLbl>
              <c:idx val="3"/>
              <c:layout>
                <c:manualLayout>
                  <c:x val="-5.6805555555555658E-2"/>
                  <c:y val="7.64235199766695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01-4058-9EB1-4DC817A8FC4A}"/>
                </c:ext>
              </c:extLst>
            </c:dLbl>
            <c:dLbl>
              <c:idx val="4"/>
              <c:layout>
                <c:manualLayout>
                  <c:x val="-4.019335083114621E-2"/>
                  <c:y val="-4.394685039370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01-4058-9EB1-4DC817A8FC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'Ramp-Up Testing'!$A$4:$A$8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'Ramp-Up Testing'!$C$34:$C$38</c:f>
              <c:numCache>
                <c:formatCode>General</c:formatCode>
                <c:ptCount val="5"/>
                <c:pt idx="0">
                  <c:v>2.8207199999999999E-7</c:v>
                </c:pt>
                <c:pt idx="1">
                  <c:v>4.2166799999999999E-7</c:v>
                </c:pt>
                <c:pt idx="2">
                  <c:v>2.9361760000000003E-7</c:v>
                </c:pt>
                <c:pt idx="3">
                  <c:v>3.4662480000000001E-7</c:v>
                </c:pt>
                <c:pt idx="4">
                  <c:v>4.0282560000000004E-7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5-41F3-8D0D-8A1CF271D4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499008"/>
        <c:axId val="461500976"/>
      </c:lineChart>
      <c:catAx>
        <c:axId val="46149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Items</a:t>
                </a:r>
              </a:p>
            </c:rich>
          </c:tx>
          <c:layout>
            <c:manualLayout>
              <c:xMode val="edge"/>
              <c:yMode val="edge"/>
              <c:x val="0.45868635170603678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00976"/>
        <c:crosses val="autoZero"/>
        <c:auto val="1"/>
        <c:lblAlgn val="ctr"/>
        <c:lblOffset val="100"/>
        <c:noMultiLvlLbl val="0"/>
      </c:catAx>
      <c:valAx>
        <c:axId val="4615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 / Item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9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Ramp-Up vs Ramp-Down Testing - Total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45603674540684"/>
          <c:y val="0.17171296296296296"/>
          <c:w val="0.60158464566929137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v>Ramp-Up Method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'Ramp-Up vs Ramp Down'!$B$28:$B$32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'Ramp-Up vs Ramp Down'!$E$28:$E$32</c:f>
              <c:numCache>
                <c:formatCode>General</c:formatCode>
                <c:ptCount val="5"/>
                <c:pt idx="0">
                  <c:v>4.6399999999999996E-6</c:v>
                </c:pt>
                <c:pt idx="1">
                  <c:v>6.9E-6</c:v>
                </c:pt>
                <c:pt idx="2">
                  <c:v>5.4E-6</c:v>
                </c:pt>
                <c:pt idx="3">
                  <c:v>9.6800000000000005E-6</c:v>
                </c:pt>
                <c:pt idx="4">
                  <c:v>1.1668E-4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3-4664-933C-0AB7F9158722}"/>
            </c:ext>
          </c:extLst>
        </c:ser>
        <c:ser>
          <c:idx val="1"/>
          <c:order val="1"/>
          <c:tx>
            <c:v>Ramp-Down Method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'Ramp-Up vs Ramp Down'!$E$61:$E$65</c:f>
              <c:numCache>
                <c:formatCode>General</c:formatCode>
                <c:ptCount val="5"/>
                <c:pt idx="0">
                  <c:v>4.4399999999999998E-6</c:v>
                </c:pt>
                <c:pt idx="1">
                  <c:v>4.6E-6</c:v>
                </c:pt>
                <c:pt idx="2">
                  <c:v>2.1140000000000001E-5</c:v>
                </c:pt>
                <c:pt idx="3">
                  <c:v>4.2740000000000001E-5</c:v>
                </c:pt>
                <c:pt idx="4">
                  <c:v>1.36E-4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73-4664-933C-0AB7F9158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925560"/>
        <c:axId val="411923592"/>
      </c:lineChart>
      <c:catAx>
        <c:axId val="41192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23592"/>
        <c:crosses val="autoZero"/>
        <c:auto val="1"/>
        <c:lblAlgn val="ctr"/>
        <c:lblOffset val="100"/>
        <c:noMultiLvlLbl val="0"/>
      </c:catAx>
      <c:valAx>
        <c:axId val="41192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2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81846019247592"/>
          <c:y val="0.32023075240594923"/>
          <c:w val="0.19651487314085739"/>
          <c:h val="0.378473315835520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Ramp-Up vs Ramp-Down Testing - Time</a:t>
            </a:r>
            <a:r>
              <a:rPr lang="en-AU" baseline="0"/>
              <a:t> per Item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45603674540684"/>
          <c:y val="0.17171296296296296"/>
          <c:w val="0.60158464566929137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v>Ramp-Up Method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'Ramp-Up vs Ramp Down'!$B$28:$B$32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'Ramp-Up vs Ramp Down'!$F$28:$F$32</c:f>
              <c:numCache>
                <c:formatCode>General</c:formatCode>
                <c:ptCount val="5"/>
                <c:pt idx="0">
                  <c:v>4.6399999999999996E-6</c:v>
                </c:pt>
                <c:pt idx="1">
                  <c:v>6.8999999999999996E-7</c:v>
                </c:pt>
                <c:pt idx="2">
                  <c:v>5.4E-8</c:v>
                </c:pt>
                <c:pt idx="3">
                  <c:v>9.1999999999999997E-9</c:v>
                </c:pt>
                <c:pt idx="4">
                  <c:v>1.0999999999999999E-8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3-4664-933C-0AB7F9158722}"/>
            </c:ext>
          </c:extLst>
        </c:ser>
        <c:ser>
          <c:idx val="1"/>
          <c:order val="1"/>
          <c:tx>
            <c:v>Ramp-Down Method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'Ramp-Up vs Ramp Down'!$F$61:$F$65</c:f>
              <c:numCache>
                <c:formatCode>General</c:formatCode>
                <c:ptCount val="5"/>
                <c:pt idx="0">
                  <c:v>4.4399999999999998E-6</c:v>
                </c:pt>
                <c:pt idx="1">
                  <c:v>4.5999999999999999E-7</c:v>
                </c:pt>
                <c:pt idx="2">
                  <c:v>5.6600000000000004E-8</c:v>
                </c:pt>
                <c:pt idx="3">
                  <c:v>4.2399999999999996E-8</c:v>
                </c:pt>
                <c:pt idx="4">
                  <c:v>1.3199999999999999E-8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73-4664-933C-0AB7F9158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925560"/>
        <c:axId val="411923592"/>
      </c:lineChart>
      <c:catAx>
        <c:axId val="41192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23592"/>
        <c:crosses val="autoZero"/>
        <c:auto val="1"/>
        <c:lblAlgn val="ctr"/>
        <c:lblOffset val="100"/>
        <c:noMultiLvlLbl val="0"/>
      </c:catAx>
      <c:valAx>
        <c:axId val="41192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 / 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25560"/>
        <c:crosses val="autoZero"/>
        <c:crossBetween val="between"/>
        <c:majorUnit val="5.000000000000003E-7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81846019247592"/>
          <c:y val="0.32023075240594923"/>
          <c:w val="0.19651487314085739"/>
          <c:h val="0.378473315835520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Normal Distribution Chart:</a:t>
            </a:r>
            <a:r>
              <a:rPr lang="en-AU" baseline="0"/>
              <a:t> Linear Ramp-Up Duration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Repeatability!$B$3:$B$52</c:f>
              <c:numCache>
                <c:formatCode>General</c:formatCode>
                <c:ptCount val="50"/>
                <c:pt idx="0">
                  <c:v>1.8424099999999999E-2</c:v>
                </c:pt>
                <c:pt idx="1">
                  <c:v>1.9142800000000001E-2</c:v>
                </c:pt>
                <c:pt idx="2">
                  <c:v>1.9496699999999999E-2</c:v>
                </c:pt>
                <c:pt idx="3">
                  <c:v>1.9520699999999998E-2</c:v>
                </c:pt>
                <c:pt idx="4">
                  <c:v>1.9614199999999998E-2</c:v>
                </c:pt>
                <c:pt idx="5">
                  <c:v>1.98745E-2</c:v>
                </c:pt>
                <c:pt idx="6">
                  <c:v>2.0187699999999999E-2</c:v>
                </c:pt>
                <c:pt idx="7">
                  <c:v>2.0593899999999998E-2</c:v>
                </c:pt>
                <c:pt idx="8">
                  <c:v>2.0636499999999999E-2</c:v>
                </c:pt>
                <c:pt idx="9">
                  <c:v>2.0718500000000001E-2</c:v>
                </c:pt>
                <c:pt idx="10">
                  <c:v>2.0973800000000001E-2</c:v>
                </c:pt>
                <c:pt idx="11">
                  <c:v>2.1110400000000001E-2</c:v>
                </c:pt>
                <c:pt idx="12">
                  <c:v>2.21102E-2</c:v>
                </c:pt>
                <c:pt idx="13">
                  <c:v>2.2976E-2</c:v>
                </c:pt>
                <c:pt idx="14">
                  <c:v>2.3559199999999999E-2</c:v>
                </c:pt>
                <c:pt idx="15">
                  <c:v>2.4066400000000002E-2</c:v>
                </c:pt>
                <c:pt idx="16">
                  <c:v>2.5224199999999999E-2</c:v>
                </c:pt>
                <c:pt idx="17">
                  <c:v>2.64105E-2</c:v>
                </c:pt>
                <c:pt idx="18">
                  <c:v>2.7822699999999999E-2</c:v>
                </c:pt>
                <c:pt idx="19">
                  <c:v>2.90493E-2</c:v>
                </c:pt>
                <c:pt idx="20">
                  <c:v>3.0260200000000001E-2</c:v>
                </c:pt>
                <c:pt idx="21">
                  <c:v>3.1402100000000002E-2</c:v>
                </c:pt>
                <c:pt idx="22">
                  <c:v>3.2738499999999997E-2</c:v>
                </c:pt>
                <c:pt idx="23">
                  <c:v>3.2960200000000002E-2</c:v>
                </c:pt>
                <c:pt idx="24">
                  <c:v>3.40793E-2</c:v>
                </c:pt>
                <c:pt idx="25">
                  <c:v>3.5372099999999997E-2</c:v>
                </c:pt>
                <c:pt idx="26">
                  <c:v>3.55667E-2</c:v>
                </c:pt>
                <c:pt idx="27">
                  <c:v>3.8211599999999998E-2</c:v>
                </c:pt>
                <c:pt idx="28">
                  <c:v>3.9851999999999999E-2</c:v>
                </c:pt>
                <c:pt idx="29">
                  <c:v>4.1619799999999998E-2</c:v>
                </c:pt>
                <c:pt idx="30">
                  <c:v>4.1758999999999998E-2</c:v>
                </c:pt>
                <c:pt idx="31">
                  <c:v>4.5861600000000002E-2</c:v>
                </c:pt>
                <c:pt idx="32">
                  <c:v>4.7340800000000002E-2</c:v>
                </c:pt>
                <c:pt idx="33">
                  <c:v>4.7432299999999997E-2</c:v>
                </c:pt>
                <c:pt idx="34">
                  <c:v>4.8199100000000002E-2</c:v>
                </c:pt>
                <c:pt idx="35">
                  <c:v>4.8564700000000002E-2</c:v>
                </c:pt>
                <c:pt idx="36">
                  <c:v>5.0222700000000002E-2</c:v>
                </c:pt>
                <c:pt idx="37">
                  <c:v>5.5578900000000001E-2</c:v>
                </c:pt>
                <c:pt idx="38">
                  <c:v>6.2422499999999999E-2</c:v>
                </c:pt>
                <c:pt idx="39">
                  <c:v>6.6923800000000006E-2</c:v>
                </c:pt>
                <c:pt idx="40">
                  <c:v>7.9508700000000002E-2</c:v>
                </c:pt>
                <c:pt idx="41">
                  <c:v>8.8224399999999994E-2</c:v>
                </c:pt>
                <c:pt idx="42">
                  <c:v>0.107282</c:v>
                </c:pt>
                <c:pt idx="43">
                  <c:v>0.12520500000000001</c:v>
                </c:pt>
                <c:pt idx="44">
                  <c:v>0.14491399999999999</c:v>
                </c:pt>
                <c:pt idx="45">
                  <c:v>0.145068</c:v>
                </c:pt>
                <c:pt idx="46">
                  <c:v>0.14602200000000001</c:v>
                </c:pt>
                <c:pt idx="47">
                  <c:v>0.154752</c:v>
                </c:pt>
                <c:pt idx="48">
                  <c:v>0.19874700000000001</c:v>
                </c:pt>
                <c:pt idx="49">
                  <c:v>0.21596799999999999</c:v>
                </c:pt>
              </c:numCache>
            </c:numRef>
          </c:xVal>
          <c:yVal>
            <c:numRef>
              <c:f>Repeatability!$C$3:$C$52</c:f>
              <c:numCache>
                <c:formatCode>General</c:formatCode>
                <c:ptCount val="50"/>
                <c:pt idx="0">
                  <c:v>6.2390073655941807</c:v>
                </c:pt>
                <c:pt idx="1">
                  <c:v>6.3060503230878791</c:v>
                </c:pt>
                <c:pt idx="2">
                  <c:v>6.3388234481127235</c:v>
                </c:pt>
                <c:pt idx="3">
                  <c:v>6.3410400893209262</c:v>
                </c:pt>
                <c:pt idx="4">
                  <c:v>6.3496685318651114</c:v>
                </c:pt>
                <c:pt idx="5">
                  <c:v>6.3736286462490863</c:v>
                </c:pt>
                <c:pt idx="6">
                  <c:v>6.4023370079533963</c:v>
                </c:pt>
                <c:pt idx="7">
                  <c:v>6.439368277430666</c:v>
                </c:pt>
                <c:pt idx="8">
                  <c:v>6.4432384872646962</c:v>
                </c:pt>
                <c:pt idx="9">
                  <c:v>6.4506809261552824</c:v>
                </c:pt>
                <c:pt idx="10">
                  <c:v>6.4737906049225158</c:v>
                </c:pt>
                <c:pt idx="11">
                  <c:v>6.4861168205453898</c:v>
                </c:pt>
                <c:pt idx="12">
                  <c:v>6.5754864085211331</c:v>
                </c:pt>
                <c:pt idx="13">
                  <c:v>6.6516207466689687</c:v>
                </c:pt>
                <c:pt idx="14">
                  <c:v>6.70221398587001</c:v>
                </c:pt>
                <c:pt idx="15">
                  <c:v>6.7457451395432466</c:v>
                </c:pt>
                <c:pt idx="16">
                  <c:v>6.8434124499778495</c:v>
                </c:pt>
                <c:pt idx="17">
                  <c:v>6.940905310294359</c:v>
                </c:pt>
                <c:pt idx="18">
                  <c:v>7.0533501273300834</c:v>
                </c:pt>
                <c:pt idx="19">
                  <c:v>7.1476447082192003</c:v>
                </c:pt>
                <c:pt idx="20">
                  <c:v>7.2374913347490217</c:v>
                </c:pt>
                <c:pt idx="21">
                  <c:v>7.3191312646785933</c:v>
                </c:pt>
                <c:pt idx="22">
                  <c:v>7.4107025862918245</c:v>
                </c:pt>
                <c:pt idx="23">
                  <c:v>7.4254666069212334</c:v>
                </c:pt>
                <c:pt idx="24">
                  <c:v>7.4980849939003225</c:v>
                </c:pt>
                <c:pt idx="25">
                  <c:v>7.5779066511043798</c:v>
                </c:pt>
                <c:pt idx="26">
                  <c:v>7.5895349313831213</c:v>
                </c:pt>
                <c:pt idx="27">
                  <c:v>7.7371760038914177</c:v>
                </c:pt>
                <c:pt idx="28">
                  <c:v>7.8186594142800798</c:v>
                </c:pt>
                <c:pt idx="29">
                  <c:v>7.8974556714155328</c:v>
                </c:pt>
                <c:pt idx="30">
                  <c:v>7.9032542581123959</c:v>
                </c:pt>
                <c:pt idx="31">
                  <c:v>8.046684483767832</c:v>
                </c:pt>
                <c:pt idx="32">
                  <c:v>8.0850349511346344</c:v>
                </c:pt>
                <c:pt idx="33">
                  <c:v>8.0871696774444128</c:v>
                </c:pt>
                <c:pt idx="34">
                  <c:v>8.1039639058019937</c:v>
                </c:pt>
                <c:pt idx="35">
                  <c:v>8.1112797717802074</c:v>
                </c:pt>
                <c:pt idx="36">
                  <c:v>8.1388165553645031</c:v>
                </c:pt>
                <c:pt idx="37">
                  <c:v>8.1638944456930371</c:v>
                </c:pt>
                <c:pt idx="38">
                  <c:v>8.0539127705063045</c:v>
                </c:pt>
                <c:pt idx="39">
                  <c:v>7.897424350613619</c:v>
                </c:pt>
                <c:pt idx="40">
                  <c:v>7.1465000355383941</c:v>
                </c:pt>
                <c:pt idx="41">
                  <c:v>6.414282132970123</c:v>
                </c:pt>
                <c:pt idx="42">
                  <c:v>4.5324467921732738</c:v>
                </c:pt>
                <c:pt idx="43">
                  <c:v>2.8456487439211013</c:v>
                </c:pt>
                <c:pt idx="44">
                  <c:v>1.460132545333394</c:v>
                </c:pt>
                <c:pt idx="45">
                  <c:v>1.4516088279743085</c:v>
                </c:pt>
                <c:pt idx="46">
                  <c:v>1.3995937704564894</c:v>
                </c:pt>
                <c:pt idx="47">
                  <c:v>0.98466448552632535</c:v>
                </c:pt>
                <c:pt idx="48">
                  <c:v>0.10294334946115714</c:v>
                </c:pt>
                <c:pt idx="49">
                  <c:v>3.410311210793391E-2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FB-4186-AA41-267EBE9EBF8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33192088"/>
        <c:axId val="433187824"/>
      </c:scatterChart>
      <c:valAx>
        <c:axId val="43319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87824"/>
        <c:crosses val="autoZero"/>
        <c:crossBetween val="midCat"/>
      </c:valAx>
      <c:valAx>
        <c:axId val="4331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Normal 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92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Min-Average-Max Times for Linear Ramp-Up</a:t>
            </a:r>
            <a:r>
              <a:rPr lang="en-AU" baseline="0"/>
              <a:t> Method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Repeatability!$A$54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Repeatability!$A$58</c:f>
              <c:strCache>
                <c:ptCount val="1"/>
                <c:pt idx="0">
                  <c:v>Median</c:v>
                </c:pt>
              </c:strCache>
            </c:strRef>
          </c:cat>
          <c:val>
            <c:numRef>
              <c:f>Repeatability!$B$54</c:f>
              <c:numCache>
                <c:formatCode>General</c:formatCode>
                <c:ptCount val="1"/>
                <c:pt idx="0">
                  <c:v>1.8424099999999999E-2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D-44AA-BAB6-42C24FA5C61A}"/>
            </c:ext>
          </c:extLst>
        </c:ser>
        <c:ser>
          <c:idx val="3"/>
          <c:order val="1"/>
          <c:tx>
            <c:strRef>
              <c:f>Repeatability!$A$58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Repeatability!$A$58</c:f>
              <c:strCache>
                <c:ptCount val="1"/>
                <c:pt idx="0">
                  <c:v>Median</c:v>
                </c:pt>
              </c:strCache>
            </c:strRef>
          </c:cat>
          <c:val>
            <c:numRef>
              <c:f>Repeatability!$B$58</c:f>
              <c:numCache>
                <c:formatCode>General</c:formatCode>
                <c:ptCount val="1"/>
                <c:pt idx="0">
                  <c:v>3.4725699999999998E-2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2D-44AA-BAB6-42C24FA5C61A}"/>
            </c:ext>
          </c:extLst>
        </c:ser>
        <c:ser>
          <c:idx val="2"/>
          <c:order val="2"/>
          <c:tx>
            <c:strRef>
              <c:f>Repeatability!$A$56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Repeatability!$A$58</c:f>
              <c:strCache>
                <c:ptCount val="1"/>
                <c:pt idx="0">
                  <c:v>Median</c:v>
                </c:pt>
              </c:strCache>
            </c:strRef>
          </c:cat>
          <c:val>
            <c:numRef>
              <c:f>Repeatability!$B$56</c:f>
              <c:numCache>
                <c:formatCode>General</c:formatCode>
                <c:ptCount val="1"/>
                <c:pt idx="0">
                  <c:v>5.4271426000000018E-2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2D-44AA-BAB6-42C24FA5C61A}"/>
            </c:ext>
          </c:extLst>
        </c:ser>
        <c:ser>
          <c:idx val="1"/>
          <c:order val="3"/>
          <c:tx>
            <c:strRef>
              <c:f>Repeatability!$A$55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2D-44AA-BAB6-42C24FA5C6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Repeatability!$A$58</c:f>
              <c:strCache>
                <c:ptCount val="1"/>
                <c:pt idx="0">
                  <c:v>Median</c:v>
                </c:pt>
              </c:strCache>
            </c:strRef>
          </c:cat>
          <c:val>
            <c:numRef>
              <c:f>Repeatability!$B$55</c:f>
              <c:numCache>
                <c:formatCode>General</c:formatCode>
                <c:ptCount val="1"/>
                <c:pt idx="0">
                  <c:v>0.21596799999999999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2D-44AA-BAB6-42C24FA5C6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1543552"/>
        <c:axId val="421552736"/>
      </c:barChart>
      <c:catAx>
        <c:axId val="421543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1552736"/>
        <c:crosses val="autoZero"/>
        <c:auto val="1"/>
        <c:lblAlgn val="ctr"/>
        <c:lblOffset val="100"/>
        <c:noMultiLvlLbl val="0"/>
      </c:catAx>
      <c:valAx>
        <c:axId val="42155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4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Function</a:t>
            </a:r>
            <a:r>
              <a:rPr lang="en-AU" baseline="0"/>
              <a:t> Comparison: count_char_using_find_first_of() vs count_char_using_count()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175686575763396"/>
          <c:y val="0.13610385327936528"/>
          <c:w val="0.66216900326483574"/>
          <c:h val="0.30026782657725687"/>
        </c:manualLayout>
      </c:layout>
      <c:lineChart>
        <c:grouping val="standard"/>
        <c:varyColors val="0"/>
        <c:ser>
          <c:idx val="0"/>
          <c:order val="0"/>
          <c:tx>
            <c:v>using find first of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'Function Comparison'!$E$3:$E$8</c:f>
              <c:strCache>
                <c:ptCount val="6"/>
                <c:pt idx="0">
                  <c:v>"a" (len: 1)</c:v>
                </c:pt>
                <c:pt idx="1">
                  <c:v>"abcdefg" (len: 7)</c:v>
                </c:pt>
                <c:pt idx="2">
                  <c:v>"This is a really simple string but it will do for testing." (len: 58)</c:v>
                </c:pt>
                <c:pt idx="3">
                  <c:v>"AAAAAAAAAAAAAAAAAAAAAAAAAAAAAAAAAAAAAAAAAAAAAAAAAAAAAAAAAAAAAAAAAAAAAAAAAAAAAAAAAAAAAAAAAAAAAAAAAAAAAAAAAAAAAAA" (len: 111)</c:v>
                </c:pt>
                <c:pt idx="4">
                  <c:v>"ZZZZZZZZZZZZZZZZZZZZZZZZZZZZZZZZZZZZZZZZZZZZZZZZZZZZZZZZZZZZZZZZZZZZZZZZZZZZZZZZZZZZZZZZZZZZZZZZZZZZZZZZZZZZZZZ" (len: 111)</c:v>
                </c:pt>
                <c:pt idx="5">
                  <c:v>"SSLKDNVKJFDNGBKNMJNJBKLGNJNFDLKBJNGLSNFJGDLJNBFLNLKSGNBJDNGFLKJBNGFKJNBFDKJNKLDJSNBKJGNKJFNSDJKBNKJGNJLDBGJKJSD" (len: 111)</c:v>
                </c:pt>
              </c:strCache>
            </c:strRef>
          </c:cat>
          <c:val>
            <c:numRef>
              <c:f>'Function Comparison'!$C$3:$C$8</c:f>
              <c:numCache>
                <c:formatCode>0.00E+00</c:formatCode>
                <c:ptCount val="6"/>
                <c:pt idx="0">
                  <c:v>7.4000000000000003E-6</c:v>
                </c:pt>
                <c:pt idx="1">
                  <c:v>1.22E-5</c:v>
                </c:pt>
                <c:pt idx="2">
                  <c:v>1.63E-5</c:v>
                </c:pt>
                <c:pt idx="3">
                  <c:v>1.4399999999999999E-5</c:v>
                </c:pt>
                <c:pt idx="4">
                  <c:v>1.4600000000000001E-5</c:v>
                </c:pt>
                <c:pt idx="5">
                  <c:v>2.19E-5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A-4B7D-9611-E283C07BD539}"/>
            </c:ext>
          </c:extLst>
        </c:ser>
        <c:ser>
          <c:idx val="1"/>
          <c:order val="1"/>
          <c:tx>
            <c:v>using count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'Function Comparison'!$E$3:$E$8</c:f>
              <c:strCache>
                <c:ptCount val="6"/>
                <c:pt idx="0">
                  <c:v>"a" (len: 1)</c:v>
                </c:pt>
                <c:pt idx="1">
                  <c:v>"abcdefg" (len: 7)</c:v>
                </c:pt>
                <c:pt idx="2">
                  <c:v>"This is a really simple string but it will do for testing." (len: 58)</c:v>
                </c:pt>
                <c:pt idx="3">
                  <c:v>"AAAAAAAAAAAAAAAAAAAAAAAAAAAAAAAAAAAAAAAAAAAAAAAAAAAAAAAAAAAAAAAAAAAAAAAAAAAAAAAAAAAAAAAAAAAAAAAAAAAAAAAAAAAAAAA" (len: 111)</c:v>
                </c:pt>
                <c:pt idx="4">
                  <c:v>"ZZZZZZZZZZZZZZZZZZZZZZZZZZZZZZZZZZZZZZZZZZZZZZZZZZZZZZZZZZZZZZZZZZZZZZZZZZZZZZZZZZZZZZZZZZZZZZZZZZZZZZZZZZZZZZZ" (len: 111)</c:v>
                </c:pt>
                <c:pt idx="5">
                  <c:v>"SSLKDNVKJFDNGBKNMJNJBKLGNJNFDLKBJNGLSNFJGDLJNBFLNLKSGNBJDNGFLKJBNGFKJNBFDKJNKLDJSNBKJGNKJFNSDJKBNKJGNJLDBGJKJSD" (len: 111)</c:v>
                </c:pt>
              </c:strCache>
            </c:strRef>
          </c:cat>
          <c:val>
            <c:numRef>
              <c:f>'Function Comparison'!$D$3:$D$8</c:f>
              <c:numCache>
                <c:formatCode>0.00E+00</c:formatCode>
                <c:ptCount val="6"/>
                <c:pt idx="0">
                  <c:v>1.36E-5</c:v>
                </c:pt>
                <c:pt idx="1">
                  <c:v>9.7999999999999993E-6</c:v>
                </c:pt>
                <c:pt idx="2">
                  <c:v>2.1399999999999998E-5</c:v>
                </c:pt>
                <c:pt idx="3">
                  <c:v>1.38E-5</c:v>
                </c:pt>
                <c:pt idx="4">
                  <c:v>1.2999999999999999E-5</c:v>
                </c:pt>
                <c:pt idx="5">
                  <c:v>1.88E-5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7A-4B7D-9611-E283C07BD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29872"/>
        <c:axId val="185430200"/>
      </c:lineChart>
      <c:catAx>
        <c:axId val="18542987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String</a:t>
                </a:r>
              </a:p>
            </c:rich>
          </c:tx>
          <c:layout>
            <c:manualLayout>
              <c:xMode val="edge"/>
              <c:yMode val="edge"/>
              <c:x val="0.1079755457397094"/>
              <c:y val="0.62741543157668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30200"/>
        <c:crosses val="autoZero"/>
        <c:auto val="1"/>
        <c:lblAlgn val="ctr"/>
        <c:lblOffset val="100"/>
        <c:noMultiLvlLbl val="0"/>
      </c:catAx>
      <c:valAx>
        <c:axId val="18543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(seconds)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29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63529863645104"/>
          <c:y val="0.43418510072024541"/>
          <c:w val="0.12780795941177212"/>
          <c:h val="0.49950160091826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3</xdr:row>
      <xdr:rowOff>147637</xdr:rowOff>
    </xdr:from>
    <xdr:to>
      <xdr:col>13</xdr:col>
      <xdr:colOff>161925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706F0-A3D5-43E6-A3A8-563210705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161925</xdr:colOff>
      <xdr:row>18</xdr:row>
      <xdr:rowOff>23812</xdr:rowOff>
    </xdr:from>
    <xdr:to>
      <xdr:col>20</xdr:col>
      <xdr:colOff>466725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C21B3D-D4B1-44E3-A883-927B9E54A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466725</xdr:colOff>
      <xdr:row>18</xdr:row>
      <xdr:rowOff>33337</xdr:rowOff>
    </xdr:from>
    <xdr:to>
      <xdr:col>13</xdr:col>
      <xdr:colOff>161925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C9813F-CD2A-492A-A2E1-DDAD8F0F0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161925</xdr:colOff>
      <xdr:row>3</xdr:row>
      <xdr:rowOff>147637</xdr:rowOff>
    </xdr:from>
    <xdr:to>
      <xdr:col>20</xdr:col>
      <xdr:colOff>466725</xdr:colOff>
      <xdr:row>18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A70CAA-B0BC-4B31-9DF4-5FD088E58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1</xdr:row>
      <xdr:rowOff>109537</xdr:rowOff>
    </xdr:from>
    <xdr:to>
      <xdr:col>14</xdr:col>
      <xdr:colOff>57150</xdr:colOff>
      <xdr:row>15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519202-BC11-4F0A-8D91-F06E04419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</xdr:colOff>
      <xdr:row>1</xdr:row>
      <xdr:rowOff>109537</xdr:rowOff>
    </xdr:from>
    <xdr:to>
      <xdr:col>21</xdr:col>
      <xdr:colOff>457200</xdr:colOff>
      <xdr:row>15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F3EA33-10D3-4B75-9193-67AF72462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2</xdr:row>
      <xdr:rowOff>4762</xdr:rowOff>
    </xdr:from>
    <xdr:to>
      <xdr:col>12</xdr:col>
      <xdr:colOff>9524</xdr:colOff>
      <xdr:row>16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AAA79F-D8B7-4678-AAB2-382C1A4A9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18</xdr:row>
      <xdr:rowOff>90488</xdr:rowOff>
    </xdr:from>
    <xdr:to>
      <xdr:col>9</xdr:col>
      <xdr:colOff>285750</xdr:colOff>
      <xdr:row>32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331E0D-5D7C-4ACF-87A6-EE4C40084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9</xdr:row>
      <xdr:rowOff>14286</xdr:rowOff>
    </xdr:from>
    <xdr:to>
      <xdr:col>18</xdr:col>
      <xdr:colOff>142875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1BCF0B-1DD6-46A4-AA5D-C18C496F7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6</xdr:row>
      <xdr:rowOff>109537</xdr:rowOff>
    </xdr:from>
    <xdr:to>
      <xdr:col>9</xdr:col>
      <xdr:colOff>276225</xdr:colOff>
      <xdr:row>20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4575B9-B2CA-40EF-89A4-725985DAF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233364</xdr:colOff>
      <xdr:row>6</xdr:row>
      <xdr:rowOff>185737</xdr:rowOff>
    </xdr:from>
    <xdr:to>
      <xdr:col>15</xdr:col>
      <xdr:colOff>0</xdr:colOff>
      <xdr:row>21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D8B19B-1CC5-470F-BA7A-E8C22C58F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95251</xdr:colOff>
      <xdr:row>3</xdr:row>
      <xdr:rowOff>76201</xdr:rowOff>
    </xdr:from>
    <xdr:to>
      <xdr:col>14</xdr:col>
      <xdr:colOff>285751</xdr:colOff>
      <xdr:row>23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17EEE3-CB00-4597-8EFB-028569659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509585</xdr:colOff>
      <xdr:row>3</xdr:row>
      <xdr:rowOff>71436</xdr:rowOff>
    </xdr:from>
    <xdr:to>
      <xdr:col>20</xdr:col>
      <xdr:colOff>419100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560D03-47A4-4367-865D-3F9D60B31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58D08-7F09-4982-994F-1ABE6F9D317F}">
  <dimension ref="A1:B26"/>
  <sheetViews>
    <sheetView workbookViewId="0">
      <selection activeCell="B26" sqref="B26"/>
    </sheetView>
  </sheetViews>
  <sheetFormatPr defaultRowHeight="15" x14ac:dyDescent="0.25"/>
  <cols>
    <col min="2" max="2" width="27.85546875" customWidth="1"/>
  </cols>
  <sheetData>
    <row r="1" spans="1:2" x14ac:dyDescent="0.25">
      <c r="A1" t="s">
        <v>51</v>
      </c>
    </row>
    <row r="2" spans="1:2" x14ac:dyDescent="0.25">
      <c r="A2" t="s">
        <v>31</v>
      </c>
      <c r="B2" t="s">
        <v>39</v>
      </c>
    </row>
    <row r="3" spans="1:2" x14ac:dyDescent="0.25">
      <c r="A3">
        <v>1</v>
      </c>
      <c r="B3">
        <v>1.8681099999999999E-2</v>
      </c>
    </row>
    <row r="4" spans="1:2" x14ac:dyDescent="0.25">
      <c r="A4">
        <v>2</v>
      </c>
      <c r="B4">
        <v>3.7362800000000002E-2</v>
      </c>
    </row>
    <row r="5" spans="1:2" x14ac:dyDescent="0.25">
      <c r="A5">
        <v>3</v>
      </c>
      <c r="B5">
        <v>1.11001E-2</v>
      </c>
    </row>
    <row r="6" spans="1:2" x14ac:dyDescent="0.25">
      <c r="A6">
        <v>4</v>
      </c>
      <c r="B6">
        <v>4.4886500000000003E-2</v>
      </c>
    </row>
    <row r="7" spans="1:2" x14ac:dyDescent="0.25">
      <c r="A7">
        <v>5</v>
      </c>
      <c r="B7">
        <v>1.43658E-2</v>
      </c>
    </row>
    <row r="8" spans="1:2" x14ac:dyDescent="0.25">
      <c r="A8" t="s">
        <v>29</v>
      </c>
      <c r="B8">
        <f xml:space="preserve"> AVERAGE(B3:B7)</f>
        <v>2.5279260000000005E-2</v>
      </c>
    </row>
    <row r="10" spans="1:2" x14ac:dyDescent="0.25">
      <c r="A10" s="2" t="s">
        <v>52</v>
      </c>
      <c r="B10" s="2"/>
    </row>
    <row r="11" spans="1:2" x14ac:dyDescent="0.25">
      <c r="A11" s="2" t="s">
        <v>31</v>
      </c>
      <c r="B11" s="2" t="s">
        <v>39</v>
      </c>
    </row>
    <row r="12" spans="1:2" x14ac:dyDescent="0.25">
      <c r="A12" s="2">
        <v>1</v>
      </c>
      <c r="B12" s="2">
        <v>0.97326199999999996</v>
      </c>
    </row>
    <row r="13" spans="1:2" x14ac:dyDescent="0.25">
      <c r="A13" s="2">
        <v>2</v>
      </c>
      <c r="B13" s="2">
        <v>1.03434</v>
      </c>
    </row>
    <row r="14" spans="1:2" x14ac:dyDescent="0.25">
      <c r="A14" s="2">
        <v>3</v>
      </c>
      <c r="B14" s="2">
        <v>1.75762</v>
      </c>
    </row>
    <row r="15" spans="1:2" x14ac:dyDescent="0.25">
      <c r="A15" s="2">
        <v>4</v>
      </c>
      <c r="B15" s="2">
        <v>1.81033</v>
      </c>
    </row>
    <row r="16" spans="1:2" x14ac:dyDescent="0.25">
      <c r="A16" s="2">
        <v>5</v>
      </c>
      <c r="B16" s="2">
        <v>2.1109100000000001</v>
      </c>
    </row>
    <row r="17" spans="1:2" x14ac:dyDescent="0.25">
      <c r="A17" s="2" t="s">
        <v>29</v>
      </c>
      <c r="B17" s="2">
        <f xml:space="preserve"> AVERAGE(B12:B16)</f>
        <v>1.5372924000000001</v>
      </c>
    </row>
    <row r="19" spans="1:2" x14ac:dyDescent="0.25">
      <c r="A19" s="2" t="s">
        <v>50</v>
      </c>
      <c r="B19" s="2"/>
    </row>
    <row r="20" spans="1:2" x14ac:dyDescent="0.25">
      <c r="A20" s="2" t="s">
        <v>31</v>
      </c>
      <c r="B20" s="2" t="s">
        <v>49</v>
      </c>
    </row>
    <row r="21" spans="1:2" x14ac:dyDescent="0.25">
      <c r="A21" s="2">
        <v>1</v>
      </c>
      <c r="B21" s="2">
        <v>1.07172</v>
      </c>
    </row>
    <row r="22" spans="1:2" x14ac:dyDescent="0.25">
      <c r="A22" s="2">
        <v>2</v>
      </c>
      <c r="B22" s="2">
        <v>1.09883</v>
      </c>
    </row>
    <row r="23" spans="1:2" x14ac:dyDescent="0.25">
      <c r="A23" s="2">
        <v>3</v>
      </c>
      <c r="B23" s="2">
        <v>1.0057199999999999</v>
      </c>
    </row>
    <row r="24" spans="1:2" x14ac:dyDescent="0.25">
      <c r="A24" s="2">
        <v>4</v>
      </c>
      <c r="B24" s="2">
        <v>1.1382300000000001</v>
      </c>
    </row>
    <row r="25" spans="1:2" x14ac:dyDescent="0.25">
      <c r="A25" s="2">
        <v>5</v>
      </c>
      <c r="B25" s="2">
        <v>1.2556099999999999</v>
      </c>
    </row>
    <row r="26" spans="1:2" x14ac:dyDescent="0.25">
      <c r="A26" s="2" t="s">
        <v>29</v>
      </c>
      <c r="B26" s="2">
        <f xml:space="preserve"> AVERAGE(B21:B25)</f>
        <v>1.1140219999999998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29496-83FD-49D0-AB61-BE59942E3278}">
  <dimension ref="A1:F235"/>
  <sheetViews>
    <sheetView topLeftCell="F1" workbookViewId="0">
      <selection activeCell="Y16" sqref="Y16"/>
    </sheetView>
  </sheetViews>
  <sheetFormatPr defaultRowHeight="15" x14ac:dyDescent="0.25"/>
  <cols>
    <col min="1" max="1" width="19.7109375" customWidth="1"/>
    <col min="2" max="2" width="18.28515625" customWidth="1"/>
    <col min="3" max="3" width="19.140625" customWidth="1"/>
  </cols>
  <sheetData>
    <row r="1" spans="1:6" x14ac:dyDescent="0.25">
      <c r="A1" t="s">
        <v>0</v>
      </c>
    </row>
    <row r="2" spans="1:6" x14ac:dyDescent="0.25">
      <c r="A2" t="s">
        <v>2</v>
      </c>
      <c r="B2" t="s">
        <v>1</v>
      </c>
      <c r="C2" t="s">
        <v>3</v>
      </c>
      <c r="F2" t="s">
        <v>30</v>
      </c>
    </row>
    <row r="3" spans="1:6" s="2" customFormat="1" x14ac:dyDescent="0.25">
      <c r="A3" s="2" t="s">
        <v>24</v>
      </c>
    </row>
    <row r="4" spans="1:6" x14ac:dyDescent="0.25">
      <c r="A4">
        <v>10000</v>
      </c>
      <c r="B4">
        <v>2.6917E-3</v>
      </c>
      <c r="C4" s="1">
        <v>2.6917000000000002E-7</v>
      </c>
    </row>
    <row r="5" spans="1:6" x14ac:dyDescent="0.25">
      <c r="A5">
        <v>20000</v>
      </c>
      <c r="B5">
        <v>1.7500499999999999E-2</v>
      </c>
      <c r="C5" s="1">
        <v>8.7502500000000004E-7</v>
      </c>
    </row>
    <row r="6" spans="1:6" x14ac:dyDescent="0.25">
      <c r="A6">
        <v>30000</v>
      </c>
      <c r="B6">
        <v>1.0126700000000001E-2</v>
      </c>
      <c r="C6" s="1">
        <v>3.3755699999999998E-7</v>
      </c>
    </row>
    <row r="7" spans="1:6" x14ac:dyDescent="0.25">
      <c r="A7">
        <v>40000</v>
      </c>
      <c r="B7">
        <v>2.2465700000000002E-2</v>
      </c>
      <c r="C7" s="1">
        <v>5.6164299999999997E-7</v>
      </c>
    </row>
    <row r="8" spans="1:6" x14ac:dyDescent="0.25">
      <c r="A8">
        <v>50000</v>
      </c>
      <c r="B8">
        <v>2.4738099999999999E-2</v>
      </c>
      <c r="C8" s="1">
        <v>4.9476200000000002E-7</v>
      </c>
    </row>
    <row r="9" spans="1:6" x14ac:dyDescent="0.25">
      <c r="A9" t="s">
        <v>25</v>
      </c>
    </row>
    <row r="10" spans="1:6" x14ac:dyDescent="0.25">
      <c r="A10">
        <v>10000</v>
      </c>
      <c r="B10">
        <v>2.8668999999999999E-3</v>
      </c>
      <c r="C10" s="3">
        <v>2.8668999999999998E-7</v>
      </c>
    </row>
    <row r="11" spans="1:6" x14ac:dyDescent="0.25">
      <c r="A11">
        <v>20000</v>
      </c>
      <c r="B11">
        <v>7.1726000000000003E-3</v>
      </c>
      <c r="C11" s="3">
        <v>3.5862999999999998E-7</v>
      </c>
    </row>
    <row r="12" spans="1:6" x14ac:dyDescent="0.25">
      <c r="A12">
        <v>30000</v>
      </c>
      <c r="B12">
        <v>8.6666E-3</v>
      </c>
      <c r="C12" s="3">
        <v>2.8888700000000001E-7</v>
      </c>
    </row>
    <row r="13" spans="1:6" x14ac:dyDescent="0.25">
      <c r="A13">
        <v>40000</v>
      </c>
      <c r="B13">
        <v>1.14365E-2</v>
      </c>
      <c r="C13" s="3">
        <v>2.8591299999999997E-7</v>
      </c>
    </row>
    <row r="14" spans="1:6" x14ac:dyDescent="0.25">
      <c r="A14">
        <v>50000</v>
      </c>
      <c r="B14">
        <v>1.54393E-2</v>
      </c>
      <c r="C14" s="3">
        <v>3.08786E-7</v>
      </c>
    </row>
    <row r="15" spans="1:6" x14ac:dyDescent="0.25">
      <c r="A15" t="s">
        <v>26</v>
      </c>
    </row>
    <row r="16" spans="1:6" x14ac:dyDescent="0.25">
      <c r="A16">
        <v>10000</v>
      </c>
      <c r="B16">
        <v>2.5998000000000002E-3</v>
      </c>
      <c r="C16" s="3">
        <v>2.5997999999999998E-7</v>
      </c>
    </row>
    <row r="17" spans="1:3" x14ac:dyDescent="0.25">
      <c r="A17">
        <v>20000</v>
      </c>
      <c r="B17">
        <v>5.4203000000000003E-3</v>
      </c>
      <c r="C17" s="3">
        <v>2.7101500000000002E-7</v>
      </c>
    </row>
    <row r="18" spans="1:3" x14ac:dyDescent="0.25">
      <c r="A18">
        <v>30000</v>
      </c>
      <c r="B18">
        <v>8.3069000000000007E-3</v>
      </c>
      <c r="C18" s="3">
        <v>2.7689700000000002E-7</v>
      </c>
    </row>
    <row r="19" spans="1:3" x14ac:dyDescent="0.25">
      <c r="A19">
        <v>40000</v>
      </c>
      <c r="B19">
        <v>1.15999E-2</v>
      </c>
      <c r="C19" s="3">
        <v>2.8999799999999997E-7</v>
      </c>
    </row>
    <row r="20" spans="1:3" x14ac:dyDescent="0.25">
      <c r="A20">
        <v>50000</v>
      </c>
      <c r="B20">
        <v>1.34974E-2</v>
      </c>
      <c r="C20" s="3">
        <v>2.69948E-7</v>
      </c>
    </row>
    <row r="21" spans="1:3" x14ac:dyDescent="0.25">
      <c r="A21" t="s">
        <v>27</v>
      </c>
    </row>
    <row r="22" spans="1:3" x14ac:dyDescent="0.25">
      <c r="A22" s="2">
        <v>10000</v>
      </c>
      <c r="B22">
        <v>2.9569000000000002E-3</v>
      </c>
      <c r="C22" s="3">
        <v>2.9569000000000002E-7</v>
      </c>
    </row>
    <row r="23" spans="1:3" x14ac:dyDescent="0.25">
      <c r="A23" s="2">
        <v>20000</v>
      </c>
      <c r="B23">
        <v>5.6441E-3</v>
      </c>
      <c r="C23" s="3">
        <v>2.82205E-7</v>
      </c>
    </row>
    <row r="24" spans="1:3" x14ac:dyDescent="0.25">
      <c r="A24" s="2">
        <v>30000</v>
      </c>
      <c r="B24">
        <v>8.0800999999999998E-3</v>
      </c>
      <c r="C24" s="3">
        <v>2.6933700000000002E-7</v>
      </c>
    </row>
    <row r="25" spans="1:3" x14ac:dyDescent="0.25">
      <c r="A25" s="2">
        <v>40000</v>
      </c>
      <c r="B25">
        <v>1.0826799999999999E-2</v>
      </c>
      <c r="C25" s="3">
        <v>2.7066999999999997E-7</v>
      </c>
    </row>
    <row r="26" spans="1:3" x14ac:dyDescent="0.25">
      <c r="A26" s="2">
        <v>50000</v>
      </c>
      <c r="B26">
        <v>1.4658300000000001E-2</v>
      </c>
      <c r="C26" s="3">
        <v>2.9316600000000002E-7</v>
      </c>
    </row>
    <row r="27" spans="1:3" s="2" customFormat="1" x14ac:dyDescent="0.25">
      <c r="A27" t="s">
        <v>28</v>
      </c>
    </row>
    <row r="28" spans="1:3" s="2" customFormat="1" x14ac:dyDescent="0.25">
      <c r="A28" s="2">
        <v>10000</v>
      </c>
      <c r="B28" s="2">
        <v>2.9883000000000002E-3</v>
      </c>
      <c r="C28" s="3">
        <v>2.9882999999999998E-7</v>
      </c>
    </row>
    <row r="29" spans="1:3" s="2" customFormat="1" x14ac:dyDescent="0.25">
      <c r="A29" s="2">
        <v>20000</v>
      </c>
      <c r="B29" s="2">
        <v>6.4292999999999998E-3</v>
      </c>
      <c r="C29" s="3">
        <v>3.21465E-7</v>
      </c>
    </row>
    <row r="30" spans="1:3" s="2" customFormat="1" x14ac:dyDescent="0.25">
      <c r="A30" s="2">
        <v>30000</v>
      </c>
      <c r="B30" s="2">
        <v>8.8623E-3</v>
      </c>
      <c r="C30" s="3">
        <v>2.9541000000000002E-7</v>
      </c>
    </row>
    <row r="31" spans="1:3" s="2" customFormat="1" x14ac:dyDescent="0.25">
      <c r="A31" s="2">
        <v>40000</v>
      </c>
      <c r="B31" s="2">
        <v>1.2996000000000001E-2</v>
      </c>
      <c r="C31" s="3">
        <v>3.249E-7</v>
      </c>
    </row>
    <row r="32" spans="1:3" s="2" customFormat="1" x14ac:dyDescent="0.25">
      <c r="A32" s="2">
        <v>50000</v>
      </c>
      <c r="B32" s="2">
        <v>3.2373300000000001E-2</v>
      </c>
      <c r="C32" s="3">
        <v>6.4746599999999996E-7</v>
      </c>
    </row>
    <row r="33" spans="1:3" x14ac:dyDescent="0.25">
      <c r="A33" t="s">
        <v>29</v>
      </c>
    </row>
    <row r="34" spans="1:3" x14ac:dyDescent="0.25">
      <c r="A34" s="2">
        <v>10000</v>
      </c>
      <c r="B34">
        <f xml:space="preserve"> AVERAGE(B4,B10,B16,B22,B28)</f>
        <v>2.8207200000000001E-3</v>
      </c>
      <c r="C34" s="2">
        <f xml:space="preserve"> AVERAGE(C4,C10,C16,C22,C28)</f>
        <v>2.8207199999999999E-7</v>
      </c>
    </row>
    <row r="35" spans="1:3" x14ac:dyDescent="0.25">
      <c r="A35" s="2">
        <v>20000</v>
      </c>
      <c r="B35" s="2">
        <f t="shared" ref="B35:C35" si="0" xml:space="preserve"> AVERAGE(B5,B11,B17,B23,B29)</f>
        <v>8.4333599999999991E-3</v>
      </c>
      <c r="C35" s="2">
        <f t="shared" si="0"/>
        <v>4.2166799999999999E-7</v>
      </c>
    </row>
    <row r="36" spans="1:3" x14ac:dyDescent="0.25">
      <c r="A36" s="2">
        <v>30000</v>
      </c>
      <c r="B36" s="2">
        <f t="shared" ref="B36:C36" si="1" xml:space="preserve"> AVERAGE(B6,B12,B18,B24,B30)</f>
        <v>8.8085200000000002E-3</v>
      </c>
      <c r="C36" s="2">
        <f t="shared" si="1"/>
        <v>2.9361760000000003E-7</v>
      </c>
    </row>
    <row r="37" spans="1:3" x14ac:dyDescent="0.25">
      <c r="A37" s="2">
        <v>40000</v>
      </c>
      <c r="B37" s="2">
        <f t="shared" ref="B37:C37" si="2" xml:space="preserve"> AVERAGE(B7,B13,B19,B25,B31)</f>
        <v>1.3864979999999999E-2</v>
      </c>
      <c r="C37" s="2">
        <f t="shared" si="2"/>
        <v>3.4662480000000001E-7</v>
      </c>
    </row>
    <row r="38" spans="1:3" x14ac:dyDescent="0.25">
      <c r="A38" s="2">
        <v>50000</v>
      </c>
      <c r="B38" s="2">
        <f t="shared" ref="B38:C38" si="3" xml:space="preserve"> AVERAGE(B8,B14,B20,B26,B32)</f>
        <v>2.0141280000000001E-2</v>
      </c>
      <c r="C38" s="2">
        <f t="shared" si="3"/>
        <v>4.0282560000000004E-7</v>
      </c>
    </row>
    <row r="40" spans="1:3" s="2" customFormat="1" x14ac:dyDescent="0.25"/>
    <row r="41" spans="1:3" x14ac:dyDescent="0.25">
      <c r="A41" t="s">
        <v>4</v>
      </c>
    </row>
    <row r="42" spans="1:3" x14ac:dyDescent="0.25">
      <c r="A42" t="s">
        <v>2</v>
      </c>
      <c r="B42" t="s">
        <v>1</v>
      </c>
      <c r="C42" t="s">
        <v>3</v>
      </c>
    </row>
    <row r="43" spans="1:3" s="2" customFormat="1" x14ac:dyDescent="0.25">
      <c r="A43" s="2" t="s">
        <v>24</v>
      </c>
    </row>
    <row r="44" spans="1:3" x14ac:dyDescent="0.25">
      <c r="A44">
        <v>1</v>
      </c>
      <c r="B44" s="1">
        <v>1.7E-5</v>
      </c>
      <c r="C44" s="1">
        <v>1.7E-5</v>
      </c>
    </row>
    <row r="45" spans="1:3" x14ac:dyDescent="0.25">
      <c r="A45">
        <v>100</v>
      </c>
      <c r="B45" s="1">
        <v>3.9400000000000002E-5</v>
      </c>
      <c r="C45" s="1">
        <v>3.9400000000000001E-7</v>
      </c>
    </row>
    <row r="46" spans="1:3" x14ac:dyDescent="0.25">
      <c r="A46">
        <v>10000</v>
      </c>
      <c r="B46">
        <v>3.2866000000000002E-3</v>
      </c>
      <c r="C46" s="1">
        <v>3.2865999999999998E-7</v>
      </c>
    </row>
    <row r="47" spans="1:3" x14ac:dyDescent="0.25">
      <c r="A47">
        <v>1000000</v>
      </c>
      <c r="B47">
        <v>0.38045200000000001</v>
      </c>
      <c r="C47" s="1">
        <v>3.80452E-7</v>
      </c>
    </row>
    <row r="48" spans="1:3" x14ac:dyDescent="0.25">
      <c r="A48">
        <v>100000000</v>
      </c>
      <c r="B48">
        <v>24.225999999999999</v>
      </c>
      <c r="C48" s="1">
        <v>2.4226E-7</v>
      </c>
    </row>
    <row r="49" spans="1:3" x14ac:dyDescent="0.25">
      <c r="A49" s="2" t="s">
        <v>25</v>
      </c>
      <c r="B49" s="2"/>
      <c r="C49" s="2"/>
    </row>
    <row r="50" spans="1:3" x14ac:dyDescent="0.25">
      <c r="A50" s="2">
        <v>1</v>
      </c>
      <c r="B50" s="3">
        <v>1.5999999999999999E-5</v>
      </c>
      <c r="C50" s="3">
        <v>1.5999999999999999E-5</v>
      </c>
    </row>
    <row r="51" spans="1:3" x14ac:dyDescent="0.25">
      <c r="A51" s="2">
        <v>100</v>
      </c>
      <c r="B51" s="3">
        <v>6.97E-5</v>
      </c>
      <c r="C51" s="3">
        <v>6.9699999999999995E-7</v>
      </c>
    </row>
    <row r="52" spans="1:3" x14ac:dyDescent="0.25">
      <c r="A52" s="2">
        <v>10000</v>
      </c>
      <c r="B52" s="2">
        <v>3.8535000000000002E-3</v>
      </c>
      <c r="C52" s="3">
        <v>3.8534999999999999E-7</v>
      </c>
    </row>
    <row r="53" spans="1:3" x14ac:dyDescent="0.25">
      <c r="A53" s="2">
        <v>1000000</v>
      </c>
      <c r="B53" s="2">
        <v>0.67498499999999995</v>
      </c>
      <c r="C53" s="3">
        <v>6.7498500000000001E-7</v>
      </c>
    </row>
    <row r="54" spans="1:3" x14ac:dyDescent="0.25">
      <c r="A54" s="2">
        <v>100000000</v>
      </c>
      <c r="B54" s="2">
        <v>27.0959</v>
      </c>
      <c r="C54" s="3">
        <v>2.7095900000000001E-7</v>
      </c>
    </row>
    <row r="55" spans="1:3" x14ac:dyDescent="0.25">
      <c r="A55" s="2" t="s">
        <v>26</v>
      </c>
      <c r="B55" s="2"/>
      <c r="C55" s="2"/>
    </row>
    <row r="56" spans="1:3" x14ac:dyDescent="0.25">
      <c r="A56" s="2">
        <v>1</v>
      </c>
      <c r="B56" s="3">
        <v>1.5500000000000001E-5</v>
      </c>
      <c r="C56" s="3">
        <v>1.5500000000000001E-5</v>
      </c>
    </row>
    <row r="57" spans="1:3" x14ac:dyDescent="0.25">
      <c r="A57" s="2">
        <v>100</v>
      </c>
      <c r="B57" s="3">
        <v>1.1790000000000001E-4</v>
      </c>
      <c r="C57" s="3">
        <v>1.1790000000000001E-6</v>
      </c>
    </row>
    <row r="58" spans="1:3" x14ac:dyDescent="0.25">
      <c r="A58" s="2">
        <v>10000</v>
      </c>
      <c r="B58" s="2">
        <v>2.7718999999999999E-3</v>
      </c>
      <c r="C58" s="3">
        <v>2.7719000000000001E-7</v>
      </c>
    </row>
    <row r="59" spans="1:3" x14ac:dyDescent="0.25">
      <c r="A59" s="2">
        <v>1000000</v>
      </c>
      <c r="B59" s="2">
        <v>0.57498499999999997</v>
      </c>
      <c r="C59" s="3">
        <v>5.7498500000000001E-7</v>
      </c>
    </row>
    <row r="60" spans="1:3" x14ac:dyDescent="0.25">
      <c r="A60" s="2">
        <v>100000000</v>
      </c>
      <c r="B60" s="2">
        <v>27.084099999999999</v>
      </c>
      <c r="C60" s="3">
        <v>2.7084099999999998E-7</v>
      </c>
    </row>
    <row r="61" spans="1:3" x14ac:dyDescent="0.25">
      <c r="A61" s="2" t="s">
        <v>27</v>
      </c>
      <c r="B61" s="2"/>
      <c r="C61" s="2"/>
    </row>
    <row r="62" spans="1:3" x14ac:dyDescent="0.25">
      <c r="A62" s="2">
        <v>1</v>
      </c>
      <c r="B62" s="3">
        <v>2.0299999999999999E-5</v>
      </c>
      <c r="C62" s="3">
        <v>2.0299999999999999E-5</v>
      </c>
    </row>
    <row r="63" spans="1:3" x14ac:dyDescent="0.25">
      <c r="A63" s="2">
        <v>100</v>
      </c>
      <c r="B63" s="3">
        <v>8.7399999999999997E-5</v>
      </c>
      <c r="C63" s="3">
        <v>8.7400000000000002E-7</v>
      </c>
    </row>
    <row r="64" spans="1:3" x14ac:dyDescent="0.25">
      <c r="A64" s="2">
        <v>10000</v>
      </c>
      <c r="B64" s="2">
        <v>2.7052999999999999E-3</v>
      </c>
      <c r="C64" s="3">
        <v>2.7052999999999997E-7</v>
      </c>
    </row>
    <row r="65" spans="1:3" x14ac:dyDescent="0.25">
      <c r="A65" s="2">
        <v>1000000</v>
      </c>
      <c r="B65" s="2">
        <v>0.47294399999999998</v>
      </c>
      <c r="C65" s="3">
        <v>4.72944E-7</v>
      </c>
    </row>
    <row r="66" spans="1:3" x14ac:dyDescent="0.25">
      <c r="A66" s="2">
        <v>100000000</v>
      </c>
      <c r="B66" s="2">
        <v>25.131699999999999</v>
      </c>
      <c r="C66" s="3">
        <v>2.5131700000000003E-7</v>
      </c>
    </row>
    <row r="67" spans="1:3" x14ac:dyDescent="0.25">
      <c r="A67" s="2" t="s">
        <v>28</v>
      </c>
      <c r="B67" s="2"/>
      <c r="C67" s="2"/>
    </row>
    <row r="68" spans="1:3" x14ac:dyDescent="0.25">
      <c r="A68" s="2">
        <v>1</v>
      </c>
      <c r="B68" s="3">
        <v>3.8999999999999999E-5</v>
      </c>
      <c r="C68" s="3">
        <v>3.8999999999999999E-5</v>
      </c>
    </row>
    <row r="69" spans="1:3" x14ac:dyDescent="0.25">
      <c r="A69" s="2">
        <v>100</v>
      </c>
      <c r="B69" s="3">
        <v>7.47E-5</v>
      </c>
      <c r="C69" s="3">
        <v>7.4700000000000001E-7</v>
      </c>
    </row>
    <row r="70" spans="1:3" x14ac:dyDescent="0.25">
      <c r="A70" s="2">
        <v>10000</v>
      </c>
      <c r="B70" s="2">
        <v>5.3699999999999998E-3</v>
      </c>
      <c r="C70" s="3">
        <v>5.37E-7</v>
      </c>
    </row>
    <row r="71" spans="1:3" x14ac:dyDescent="0.25">
      <c r="A71" s="2">
        <v>1000000</v>
      </c>
      <c r="B71" s="2">
        <v>0.34440999999999999</v>
      </c>
      <c r="C71" s="3">
        <v>3.4441E-7</v>
      </c>
    </row>
    <row r="72" spans="1:3" x14ac:dyDescent="0.25">
      <c r="A72" s="2">
        <v>100000000</v>
      </c>
      <c r="B72" s="2">
        <v>24.7774</v>
      </c>
      <c r="C72" s="3">
        <v>2.4777400000000001E-7</v>
      </c>
    </row>
    <row r="73" spans="1:3" x14ac:dyDescent="0.25">
      <c r="A73" s="2" t="s">
        <v>29</v>
      </c>
      <c r="B73" s="2"/>
      <c r="C73" s="2"/>
    </row>
    <row r="74" spans="1:3" x14ac:dyDescent="0.25">
      <c r="A74" s="2">
        <v>1</v>
      </c>
      <c r="B74" s="3">
        <f xml:space="preserve"> AVERAGE(B44,B50,B56,B62,B68)</f>
        <v>2.1559999999999997E-5</v>
      </c>
      <c r="C74" s="3">
        <f xml:space="preserve"> AVERAGE(C44,C50,C56,C62,C68)</f>
        <v>2.1559999999999997E-5</v>
      </c>
    </row>
    <row r="75" spans="1:3" x14ac:dyDescent="0.25">
      <c r="A75" s="2">
        <v>100</v>
      </c>
      <c r="B75" s="3">
        <f t="shared" ref="B75:C78" si="4" xml:space="preserve"> AVERAGE(B45,B51,B57,B63,B69)</f>
        <v>7.7819999999999997E-5</v>
      </c>
      <c r="C75" s="3">
        <f t="shared" si="4"/>
        <v>7.7820000000000013E-7</v>
      </c>
    </row>
    <row r="76" spans="1:3" x14ac:dyDescent="0.25">
      <c r="A76" s="2">
        <v>10000</v>
      </c>
      <c r="B76" s="3">
        <f t="shared" si="4"/>
        <v>3.5974600000000002E-3</v>
      </c>
      <c r="C76" s="3">
        <f t="shared" si="4"/>
        <v>3.5974599999999997E-7</v>
      </c>
    </row>
    <row r="77" spans="1:3" x14ac:dyDescent="0.25">
      <c r="A77" s="2">
        <v>1000000</v>
      </c>
      <c r="B77" s="3">
        <f t="shared" si="4"/>
        <v>0.48955519999999997</v>
      </c>
      <c r="C77" s="3">
        <f t="shared" si="4"/>
        <v>4.8955519999999995E-7</v>
      </c>
    </row>
    <row r="78" spans="1:3" x14ac:dyDescent="0.25">
      <c r="A78" s="2">
        <v>100000000</v>
      </c>
      <c r="B78" s="3">
        <f t="shared" si="4"/>
        <v>25.663019999999999</v>
      </c>
      <c r="C78" s="3">
        <f t="shared" si="4"/>
        <v>2.5663019999999997E-7</v>
      </c>
    </row>
    <row r="79" spans="1:3" x14ac:dyDescent="0.25">
      <c r="A79" s="2"/>
      <c r="B79" s="2"/>
      <c r="C79" s="3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3"/>
      <c r="C82" s="3"/>
    </row>
    <row r="83" spans="1:3" x14ac:dyDescent="0.25">
      <c r="A83" s="2"/>
      <c r="B83" s="3"/>
      <c r="C83" s="3"/>
    </row>
    <row r="84" spans="1:3" x14ac:dyDescent="0.25">
      <c r="A84" s="2"/>
      <c r="B84" s="2"/>
      <c r="C84" s="3"/>
    </row>
    <row r="85" spans="1:3" x14ac:dyDescent="0.25">
      <c r="A85" s="2"/>
      <c r="B85" s="2"/>
      <c r="C85" s="3"/>
    </row>
    <row r="86" spans="1:3" x14ac:dyDescent="0.25">
      <c r="A86" s="2"/>
      <c r="B86" s="2"/>
      <c r="C86" s="3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3"/>
      <c r="C89" s="3"/>
    </row>
    <row r="90" spans="1:3" x14ac:dyDescent="0.25">
      <c r="A90" s="2"/>
      <c r="B90" s="3"/>
      <c r="C90" s="3"/>
    </row>
    <row r="91" spans="1:3" x14ac:dyDescent="0.25">
      <c r="A91" s="2"/>
      <c r="B91" s="2"/>
      <c r="C91" s="3"/>
    </row>
    <row r="92" spans="1:3" x14ac:dyDescent="0.25">
      <c r="A92" s="2"/>
      <c r="B92" s="2"/>
      <c r="C92" s="3"/>
    </row>
    <row r="93" spans="1:3" x14ac:dyDescent="0.25">
      <c r="A93" s="2"/>
      <c r="B93" s="2"/>
      <c r="C93" s="3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3"/>
      <c r="C96" s="3"/>
    </row>
    <row r="97" spans="1:3" x14ac:dyDescent="0.25">
      <c r="A97" s="2"/>
      <c r="B97" s="3"/>
      <c r="C97" s="3"/>
    </row>
    <row r="98" spans="1:3" x14ac:dyDescent="0.25">
      <c r="A98" s="2"/>
      <c r="B98" s="2"/>
      <c r="C98" s="3"/>
    </row>
    <row r="99" spans="1:3" x14ac:dyDescent="0.25">
      <c r="A99" s="2"/>
      <c r="B99" s="2"/>
      <c r="C99" s="3"/>
    </row>
    <row r="100" spans="1:3" x14ac:dyDescent="0.25">
      <c r="A100" s="2"/>
      <c r="B100" s="2"/>
      <c r="C100" s="3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3"/>
      <c r="C103" s="3"/>
    </row>
    <row r="104" spans="1:3" x14ac:dyDescent="0.25">
      <c r="A104" s="2"/>
      <c r="B104" s="3"/>
      <c r="C104" s="3"/>
    </row>
    <row r="105" spans="1:3" x14ac:dyDescent="0.25">
      <c r="A105" s="2"/>
      <c r="B105" s="2"/>
      <c r="C105" s="3"/>
    </row>
    <row r="106" spans="1:3" x14ac:dyDescent="0.25">
      <c r="A106" s="2"/>
      <c r="B106" s="2"/>
      <c r="C106" s="3"/>
    </row>
    <row r="107" spans="1:3" x14ac:dyDescent="0.25">
      <c r="A107" s="2"/>
      <c r="B107" s="2"/>
      <c r="C107" s="3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3"/>
      <c r="C110" s="3"/>
    </row>
    <row r="111" spans="1:3" x14ac:dyDescent="0.25">
      <c r="A111" s="2"/>
      <c r="B111" s="3"/>
      <c r="C111" s="3"/>
    </row>
    <row r="112" spans="1:3" x14ac:dyDescent="0.25">
      <c r="A112" s="2"/>
      <c r="B112" s="2"/>
      <c r="C112" s="3"/>
    </row>
    <row r="113" spans="1:3" x14ac:dyDescent="0.25">
      <c r="A113" s="2"/>
      <c r="B113" s="2"/>
      <c r="C113" s="3"/>
    </row>
    <row r="114" spans="1:3" x14ac:dyDescent="0.25">
      <c r="A114" s="2"/>
      <c r="B114" s="2"/>
      <c r="C114" s="3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3"/>
      <c r="C117" s="3"/>
    </row>
    <row r="118" spans="1:3" x14ac:dyDescent="0.25">
      <c r="A118" s="2"/>
      <c r="B118" s="3"/>
      <c r="C118" s="3"/>
    </row>
    <row r="119" spans="1:3" x14ac:dyDescent="0.25">
      <c r="A119" s="2"/>
      <c r="B119" s="2"/>
      <c r="C119" s="3"/>
    </row>
    <row r="120" spans="1:3" x14ac:dyDescent="0.25">
      <c r="A120" s="2"/>
      <c r="B120" s="2"/>
      <c r="C120" s="3"/>
    </row>
    <row r="121" spans="1:3" x14ac:dyDescent="0.25">
      <c r="A121" s="2"/>
      <c r="B121" s="2"/>
      <c r="C121" s="3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3"/>
      <c r="C124" s="3"/>
    </row>
    <row r="125" spans="1:3" x14ac:dyDescent="0.25">
      <c r="A125" s="2"/>
      <c r="B125" s="3"/>
      <c r="C125" s="3"/>
    </row>
    <row r="126" spans="1:3" x14ac:dyDescent="0.25">
      <c r="A126" s="2"/>
      <c r="B126" s="2"/>
      <c r="C126" s="3"/>
    </row>
    <row r="127" spans="1:3" x14ac:dyDescent="0.25">
      <c r="A127" s="2"/>
      <c r="B127" s="2"/>
      <c r="C127" s="3"/>
    </row>
    <row r="128" spans="1:3" x14ac:dyDescent="0.25">
      <c r="A128" s="2"/>
      <c r="B128" s="2"/>
      <c r="C128" s="3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3"/>
      <c r="C131" s="3"/>
    </row>
    <row r="132" spans="1:3" x14ac:dyDescent="0.25">
      <c r="A132" s="2"/>
      <c r="B132" s="3"/>
      <c r="C132" s="3"/>
    </row>
    <row r="133" spans="1:3" x14ac:dyDescent="0.25">
      <c r="A133" s="2"/>
      <c r="B133" s="2"/>
      <c r="C133" s="3"/>
    </row>
    <row r="134" spans="1:3" x14ac:dyDescent="0.25">
      <c r="A134" s="2"/>
      <c r="B134" s="2"/>
      <c r="C134" s="3"/>
    </row>
    <row r="135" spans="1:3" x14ac:dyDescent="0.25">
      <c r="A135" s="2"/>
      <c r="B135" s="2"/>
      <c r="C135" s="3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3"/>
      <c r="C138" s="3"/>
    </row>
    <row r="139" spans="1:3" x14ac:dyDescent="0.25">
      <c r="A139" s="2"/>
      <c r="B139" s="3"/>
      <c r="C139" s="3"/>
    </row>
    <row r="140" spans="1:3" x14ac:dyDescent="0.25">
      <c r="A140" s="2"/>
      <c r="B140" s="2"/>
      <c r="C140" s="3"/>
    </row>
    <row r="141" spans="1:3" x14ac:dyDescent="0.25">
      <c r="A141" s="2"/>
      <c r="B141" s="2"/>
      <c r="C141" s="3"/>
    </row>
    <row r="142" spans="1:3" x14ac:dyDescent="0.25">
      <c r="A142" s="2"/>
      <c r="B142" s="2"/>
      <c r="C142" s="3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3"/>
      <c r="C145" s="3"/>
    </row>
    <row r="146" spans="1:3" x14ac:dyDescent="0.25">
      <c r="A146" s="2"/>
      <c r="B146" s="3"/>
      <c r="C146" s="3"/>
    </row>
    <row r="147" spans="1:3" x14ac:dyDescent="0.25">
      <c r="A147" s="2"/>
      <c r="B147" s="2"/>
      <c r="C147" s="3"/>
    </row>
    <row r="148" spans="1:3" x14ac:dyDescent="0.25">
      <c r="A148" s="2"/>
      <c r="B148" s="2"/>
      <c r="C148" s="3"/>
    </row>
    <row r="149" spans="1:3" x14ac:dyDescent="0.25">
      <c r="A149" s="2"/>
      <c r="B149" s="2"/>
      <c r="C149" s="3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3"/>
      <c r="C152" s="3"/>
    </row>
    <row r="153" spans="1:3" x14ac:dyDescent="0.25">
      <c r="A153" s="2"/>
      <c r="B153" s="3"/>
      <c r="C153" s="3"/>
    </row>
    <row r="154" spans="1:3" x14ac:dyDescent="0.25">
      <c r="A154" s="2"/>
      <c r="B154" s="2"/>
      <c r="C154" s="3"/>
    </row>
    <row r="155" spans="1:3" x14ac:dyDescent="0.25">
      <c r="A155" s="2"/>
      <c r="B155" s="2"/>
      <c r="C155" s="3"/>
    </row>
    <row r="156" spans="1:3" x14ac:dyDescent="0.25">
      <c r="A156" s="2"/>
      <c r="B156" s="2"/>
      <c r="C156" s="3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3"/>
      <c r="C159" s="3"/>
    </row>
    <row r="160" spans="1:3" x14ac:dyDescent="0.25">
      <c r="A160" s="2"/>
      <c r="B160" s="3"/>
      <c r="C160" s="3"/>
    </row>
    <row r="161" spans="1:3" x14ac:dyDescent="0.25">
      <c r="A161" s="2"/>
      <c r="B161" s="2"/>
      <c r="C161" s="3"/>
    </row>
    <row r="162" spans="1:3" x14ac:dyDescent="0.25">
      <c r="A162" s="2"/>
      <c r="B162" s="2"/>
      <c r="C162" s="3"/>
    </row>
    <row r="163" spans="1:3" x14ac:dyDescent="0.25">
      <c r="A163" s="2"/>
      <c r="B163" s="2"/>
      <c r="C163" s="3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3"/>
      <c r="C166" s="3"/>
    </row>
    <row r="167" spans="1:3" x14ac:dyDescent="0.25">
      <c r="A167" s="2"/>
      <c r="B167" s="3"/>
      <c r="C167" s="3"/>
    </row>
    <row r="168" spans="1:3" x14ac:dyDescent="0.25">
      <c r="A168" s="2"/>
      <c r="B168" s="2"/>
      <c r="C168" s="3"/>
    </row>
    <row r="169" spans="1:3" x14ac:dyDescent="0.25">
      <c r="A169" s="2"/>
      <c r="B169" s="2"/>
      <c r="C169" s="3"/>
    </row>
    <row r="170" spans="1:3" x14ac:dyDescent="0.25">
      <c r="A170" s="2"/>
      <c r="B170" s="2"/>
      <c r="C170" s="3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3"/>
      <c r="C173" s="3"/>
    </row>
    <row r="174" spans="1:3" x14ac:dyDescent="0.25">
      <c r="A174" s="2"/>
      <c r="B174" s="3"/>
      <c r="C174" s="3"/>
    </row>
    <row r="175" spans="1:3" x14ac:dyDescent="0.25">
      <c r="A175" s="2"/>
      <c r="B175" s="2"/>
      <c r="C175" s="3"/>
    </row>
    <row r="176" spans="1:3" x14ac:dyDescent="0.25">
      <c r="A176" s="2"/>
      <c r="B176" s="2"/>
      <c r="C176" s="3"/>
    </row>
    <row r="177" spans="1:3" x14ac:dyDescent="0.25">
      <c r="A177" s="2"/>
      <c r="B177" s="2"/>
      <c r="C177" s="3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3"/>
      <c r="C180" s="3"/>
    </row>
    <row r="181" spans="1:3" x14ac:dyDescent="0.25">
      <c r="A181" s="2"/>
      <c r="B181" s="3"/>
      <c r="C181" s="3"/>
    </row>
    <row r="182" spans="1:3" x14ac:dyDescent="0.25">
      <c r="A182" s="2"/>
      <c r="B182" s="2"/>
      <c r="C182" s="3"/>
    </row>
    <row r="183" spans="1:3" x14ac:dyDescent="0.25">
      <c r="A183" s="2"/>
      <c r="B183" s="2"/>
      <c r="C183" s="3"/>
    </row>
    <row r="184" spans="1:3" x14ac:dyDescent="0.25">
      <c r="A184" s="2"/>
      <c r="B184" s="2"/>
      <c r="C184" s="3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3"/>
      <c r="C187" s="3"/>
    </row>
    <row r="188" spans="1:3" x14ac:dyDescent="0.25">
      <c r="A188" s="2"/>
      <c r="B188" s="3"/>
      <c r="C188" s="3"/>
    </row>
    <row r="189" spans="1:3" x14ac:dyDescent="0.25">
      <c r="A189" s="2"/>
      <c r="B189" s="2"/>
      <c r="C189" s="3"/>
    </row>
    <row r="190" spans="1:3" x14ac:dyDescent="0.25">
      <c r="A190" s="2"/>
      <c r="B190" s="2"/>
      <c r="C190" s="3"/>
    </row>
    <row r="191" spans="1:3" x14ac:dyDescent="0.25">
      <c r="A191" s="2"/>
      <c r="B191" s="2"/>
      <c r="C191" s="3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3"/>
      <c r="C194" s="3"/>
    </row>
    <row r="195" spans="1:3" x14ac:dyDescent="0.25">
      <c r="A195" s="2"/>
      <c r="B195" s="3"/>
      <c r="C195" s="3"/>
    </row>
    <row r="196" spans="1:3" x14ac:dyDescent="0.25">
      <c r="A196" s="2"/>
      <c r="B196" s="2"/>
      <c r="C196" s="3"/>
    </row>
    <row r="197" spans="1:3" x14ac:dyDescent="0.25">
      <c r="A197" s="2"/>
      <c r="B197" s="2"/>
      <c r="C197" s="3"/>
    </row>
    <row r="198" spans="1:3" x14ac:dyDescent="0.25">
      <c r="A198" s="2"/>
      <c r="B198" s="2"/>
      <c r="C198" s="3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3"/>
      <c r="C201" s="3"/>
    </row>
    <row r="202" spans="1:3" x14ac:dyDescent="0.25">
      <c r="A202" s="2"/>
      <c r="B202" s="3"/>
      <c r="C202" s="3"/>
    </row>
    <row r="203" spans="1:3" x14ac:dyDescent="0.25">
      <c r="A203" s="2"/>
      <c r="B203" s="2"/>
      <c r="C203" s="3"/>
    </row>
    <row r="204" spans="1:3" x14ac:dyDescent="0.25">
      <c r="A204" s="2"/>
      <c r="B204" s="2"/>
      <c r="C204" s="3"/>
    </row>
    <row r="205" spans="1:3" x14ac:dyDescent="0.25">
      <c r="A205" s="2"/>
      <c r="B205" s="2"/>
      <c r="C205" s="3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3"/>
      <c r="C208" s="3"/>
    </row>
    <row r="209" spans="1:3" x14ac:dyDescent="0.25">
      <c r="A209" s="2"/>
      <c r="B209" s="3"/>
      <c r="C209" s="3"/>
    </row>
    <row r="210" spans="1:3" x14ac:dyDescent="0.25">
      <c r="A210" s="2"/>
      <c r="B210" s="2"/>
      <c r="C210" s="3"/>
    </row>
    <row r="211" spans="1:3" x14ac:dyDescent="0.25">
      <c r="A211" s="2"/>
      <c r="B211" s="2"/>
      <c r="C211" s="3"/>
    </row>
    <row r="212" spans="1:3" x14ac:dyDescent="0.25">
      <c r="A212" s="2"/>
      <c r="B212" s="2"/>
      <c r="C212" s="3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3"/>
      <c r="C215" s="3"/>
    </row>
    <row r="216" spans="1:3" x14ac:dyDescent="0.25">
      <c r="A216" s="2"/>
      <c r="B216" s="3"/>
      <c r="C216" s="3"/>
    </row>
    <row r="217" spans="1:3" x14ac:dyDescent="0.25">
      <c r="A217" s="2"/>
      <c r="B217" s="2"/>
      <c r="C217" s="3"/>
    </row>
    <row r="218" spans="1:3" x14ac:dyDescent="0.25">
      <c r="A218" s="2"/>
      <c r="B218" s="2"/>
      <c r="C218" s="3"/>
    </row>
    <row r="219" spans="1:3" x14ac:dyDescent="0.25">
      <c r="A219" s="2"/>
      <c r="B219" s="2"/>
      <c r="C219" s="3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3"/>
      <c r="C222" s="3"/>
    </row>
    <row r="223" spans="1:3" x14ac:dyDescent="0.25">
      <c r="A223" s="2"/>
      <c r="B223" s="3"/>
      <c r="C223" s="3"/>
    </row>
    <row r="224" spans="1:3" x14ac:dyDescent="0.25">
      <c r="A224" s="2"/>
      <c r="B224" s="2"/>
      <c r="C224" s="3"/>
    </row>
    <row r="225" spans="1:3" x14ac:dyDescent="0.25">
      <c r="A225" s="2"/>
      <c r="B225" s="2"/>
      <c r="C225" s="3"/>
    </row>
    <row r="226" spans="1:3" x14ac:dyDescent="0.25">
      <c r="A226" s="2"/>
      <c r="B226" s="2"/>
      <c r="C226" s="3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3"/>
      <c r="C229" s="3"/>
    </row>
    <row r="230" spans="1:3" x14ac:dyDescent="0.25">
      <c r="A230" s="2"/>
      <c r="B230" s="3"/>
      <c r="C230" s="3"/>
    </row>
    <row r="231" spans="1:3" x14ac:dyDescent="0.25">
      <c r="A231" s="2"/>
      <c r="B231" s="2"/>
      <c r="C231" s="3"/>
    </row>
    <row r="232" spans="1:3" x14ac:dyDescent="0.25">
      <c r="A232" s="2"/>
      <c r="B232" s="2"/>
      <c r="C232" s="3"/>
    </row>
    <row r="233" spans="1:3" x14ac:dyDescent="0.25">
      <c r="A233" s="2"/>
      <c r="B233" s="2"/>
      <c r="C233" s="3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7B1E-66D6-47B3-BCE5-E2B18FDEFE56}">
  <dimension ref="A1:F65"/>
  <sheetViews>
    <sheetView topLeftCell="E1" workbookViewId="0">
      <selection activeCell="P21" sqref="P21"/>
    </sheetView>
  </sheetViews>
  <sheetFormatPr defaultRowHeight="15" x14ac:dyDescent="0.25"/>
  <cols>
    <col min="1" max="1" width="16.85546875" customWidth="1"/>
    <col min="2" max="2" width="16.85546875" style="2" customWidth="1"/>
    <col min="3" max="3" width="13" customWidth="1"/>
    <col min="4" max="4" width="16.28515625" customWidth="1"/>
    <col min="5" max="5" width="13.42578125" customWidth="1"/>
    <col min="6" max="6" width="15.7109375" customWidth="1"/>
  </cols>
  <sheetData>
    <row r="1" spans="1:6" x14ac:dyDescent="0.25">
      <c r="A1" s="2" t="s">
        <v>45</v>
      </c>
      <c r="C1" s="2"/>
      <c r="D1" s="2"/>
    </row>
    <row r="2" spans="1:6" x14ac:dyDescent="0.25">
      <c r="A2" s="2" t="s">
        <v>31</v>
      </c>
      <c r="B2" s="2" t="s">
        <v>44</v>
      </c>
      <c r="C2" s="2" t="s">
        <v>47</v>
      </c>
      <c r="D2" s="2" t="s">
        <v>48</v>
      </c>
      <c r="E2" t="s">
        <v>39</v>
      </c>
      <c r="F2" t="s">
        <v>35</v>
      </c>
    </row>
    <row r="3" spans="1:6" x14ac:dyDescent="0.25">
      <c r="A3" s="2">
        <v>1</v>
      </c>
      <c r="B3" s="2">
        <v>1</v>
      </c>
      <c r="C3" s="2">
        <v>4000</v>
      </c>
      <c r="D3" s="3">
        <v>4000</v>
      </c>
      <c r="E3">
        <f>C3/1000000000</f>
        <v>3.9999999999999998E-6</v>
      </c>
      <c r="F3" s="2">
        <f>D3/1000000000</f>
        <v>3.9999999999999998E-6</v>
      </c>
    </row>
    <row r="4" spans="1:6" x14ac:dyDescent="0.25">
      <c r="A4" s="2">
        <v>2</v>
      </c>
      <c r="B4" s="2">
        <v>1</v>
      </c>
      <c r="C4" s="2">
        <v>4400</v>
      </c>
      <c r="D4" s="3">
        <v>4400</v>
      </c>
      <c r="E4" s="2">
        <f t="shared" ref="E4:F32" si="0">C4/1000000000</f>
        <v>4.4000000000000002E-6</v>
      </c>
      <c r="F4" s="2">
        <f t="shared" si="0"/>
        <v>4.4000000000000002E-6</v>
      </c>
    </row>
    <row r="5" spans="1:6" x14ac:dyDescent="0.25">
      <c r="A5" s="2">
        <v>3</v>
      </c>
      <c r="B5" s="2">
        <v>1</v>
      </c>
      <c r="C5" s="2">
        <v>5200</v>
      </c>
      <c r="D5" s="3">
        <v>5200</v>
      </c>
      <c r="E5" s="2">
        <f t="shared" si="0"/>
        <v>5.2000000000000002E-6</v>
      </c>
      <c r="F5" s="2">
        <f t="shared" si="0"/>
        <v>5.2000000000000002E-6</v>
      </c>
    </row>
    <row r="6" spans="1:6" x14ac:dyDescent="0.25">
      <c r="A6" s="2">
        <v>4</v>
      </c>
      <c r="B6" s="2">
        <v>1</v>
      </c>
      <c r="C6" s="2">
        <v>4600</v>
      </c>
      <c r="D6" s="3">
        <v>4600</v>
      </c>
      <c r="E6" s="2">
        <f t="shared" si="0"/>
        <v>4.6E-6</v>
      </c>
      <c r="F6" s="2">
        <f t="shared" si="0"/>
        <v>4.6E-6</v>
      </c>
    </row>
    <row r="7" spans="1:6" x14ac:dyDescent="0.25">
      <c r="A7" s="2">
        <v>5</v>
      </c>
      <c r="B7" s="2">
        <v>1</v>
      </c>
      <c r="C7" s="2">
        <v>5000</v>
      </c>
      <c r="D7" s="3">
        <v>5000</v>
      </c>
      <c r="E7" s="2">
        <f t="shared" si="0"/>
        <v>5.0000000000000004E-6</v>
      </c>
      <c r="F7" s="2">
        <f t="shared" si="0"/>
        <v>5.0000000000000004E-6</v>
      </c>
    </row>
    <row r="8" spans="1:6" x14ac:dyDescent="0.25">
      <c r="A8" s="2">
        <v>1</v>
      </c>
      <c r="B8" s="2">
        <v>10</v>
      </c>
      <c r="C8" s="2">
        <v>3300</v>
      </c>
      <c r="D8" s="3">
        <v>330</v>
      </c>
      <c r="E8" s="2">
        <f t="shared" si="0"/>
        <v>3.3000000000000002E-6</v>
      </c>
      <c r="F8" s="2">
        <f t="shared" si="0"/>
        <v>3.3000000000000002E-7</v>
      </c>
    </row>
    <row r="9" spans="1:6" x14ac:dyDescent="0.25">
      <c r="A9" s="2">
        <v>2</v>
      </c>
      <c r="B9" s="2">
        <v>10</v>
      </c>
      <c r="C9" s="2">
        <v>4900</v>
      </c>
      <c r="D9" s="3">
        <v>490</v>
      </c>
      <c r="E9" s="2">
        <f t="shared" si="0"/>
        <v>4.8999999999999997E-6</v>
      </c>
      <c r="F9" s="2">
        <f t="shared" si="0"/>
        <v>4.8999999999999997E-7</v>
      </c>
    </row>
    <row r="10" spans="1:6" x14ac:dyDescent="0.25">
      <c r="A10" s="2">
        <v>3</v>
      </c>
      <c r="B10" s="2">
        <v>10</v>
      </c>
      <c r="C10" s="2">
        <v>6600</v>
      </c>
      <c r="D10" s="3">
        <v>660</v>
      </c>
      <c r="E10" s="2">
        <f t="shared" si="0"/>
        <v>6.6000000000000003E-6</v>
      </c>
      <c r="F10" s="2">
        <f t="shared" si="0"/>
        <v>6.6000000000000003E-7</v>
      </c>
    </row>
    <row r="11" spans="1:6" x14ac:dyDescent="0.25">
      <c r="A11" s="2">
        <v>4</v>
      </c>
      <c r="B11" s="2">
        <v>10</v>
      </c>
      <c r="C11" s="2">
        <v>12000</v>
      </c>
      <c r="D11" s="3">
        <v>1200</v>
      </c>
      <c r="E11" s="2">
        <f t="shared" si="0"/>
        <v>1.2E-5</v>
      </c>
      <c r="F11" s="2">
        <f t="shared" si="0"/>
        <v>1.1999999999999999E-6</v>
      </c>
    </row>
    <row r="12" spans="1:6" x14ac:dyDescent="0.25">
      <c r="A12" s="2">
        <v>5</v>
      </c>
      <c r="B12" s="2">
        <v>10</v>
      </c>
      <c r="C12" s="2">
        <v>7700</v>
      </c>
      <c r="D12" s="3">
        <v>770</v>
      </c>
      <c r="E12" s="2">
        <f t="shared" si="0"/>
        <v>7.7000000000000008E-6</v>
      </c>
      <c r="F12" s="2">
        <f t="shared" si="0"/>
        <v>7.7000000000000004E-7</v>
      </c>
    </row>
    <row r="13" spans="1:6" x14ac:dyDescent="0.25">
      <c r="A13" s="2">
        <v>1</v>
      </c>
      <c r="B13" s="2">
        <v>100</v>
      </c>
      <c r="C13" s="2">
        <v>3600</v>
      </c>
      <c r="D13" s="3">
        <v>36</v>
      </c>
      <c r="E13" s="2">
        <f t="shared" si="0"/>
        <v>3.5999999999999998E-6</v>
      </c>
      <c r="F13" s="2">
        <f t="shared" si="0"/>
        <v>3.5999999999999998E-8</v>
      </c>
    </row>
    <row r="14" spans="1:6" x14ac:dyDescent="0.25">
      <c r="A14" s="2">
        <v>2</v>
      </c>
      <c r="B14" s="2">
        <v>100</v>
      </c>
      <c r="C14" s="2">
        <v>4900</v>
      </c>
      <c r="D14" s="3">
        <v>49</v>
      </c>
      <c r="E14" s="2">
        <f t="shared" si="0"/>
        <v>4.8999999999999997E-6</v>
      </c>
      <c r="F14" s="2">
        <f t="shared" si="0"/>
        <v>4.9000000000000002E-8</v>
      </c>
    </row>
    <row r="15" spans="1:6" x14ac:dyDescent="0.25">
      <c r="A15" s="2">
        <v>3</v>
      </c>
      <c r="B15" s="2">
        <v>100</v>
      </c>
      <c r="C15" s="2">
        <v>7400</v>
      </c>
      <c r="D15" s="3">
        <v>74</v>
      </c>
      <c r="E15" s="2">
        <f t="shared" si="0"/>
        <v>7.4000000000000003E-6</v>
      </c>
      <c r="F15" s="2">
        <f t="shared" si="0"/>
        <v>7.4000000000000001E-8</v>
      </c>
    </row>
    <row r="16" spans="1:6" x14ac:dyDescent="0.25">
      <c r="A16" s="2">
        <v>4</v>
      </c>
      <c r="B16" s="2">
        <v>100</v>
      </c>
      <c r="C16" s="2">
        <v>6300</v>
      </c>
      <c r="D16" s="3">
        <v>63</v>
      </c>
      <c r="E16" s="2">
        <f t="shared" si="0"/>
        <v>6.2999999999999998E-6</v>
      </c>
      <c r="F16" s="2">
        <f t="shared" si="0"/>
        <v>6.2999999999999995E-8</v>
      </c>
    </row>
    <row r="17" spans="1:6" x14ac:dyDescent="0.25">
      <c r="A17" s="2">
        <v>5</v>
      </c>
      <c r="B17" s="2">
        <v>100</v>
      </c>
      <c r="C17" s="2">
        <v>4800</v>
      </c>
      <c r="D17" s="3">
        <v>48</v>
      </c>
      <c r="E17" s="2">
        <f t="shared" si="0"/>
        <v>4.7999999999999998E-6</v>
      </c>
      <c r="F17" s="2">
        <f t="shared" si="0"/>
        <v>4.8E-8</v>
      </c>
    </row>
    <row r="18" spans="1:6" x14ac:dyDescent="0.25">
      <c r="A18" s="2">
        <v>1</v>
      </c>
      <c r="B18" s="2">
        <v>1000</v>
      </c>
      <c r="C18" s="2">
        <v>15500</v>
      </c>
      <c r="D18" s="3">
        <v>15</v>
      </c>
      <c r="E18" s="2">
        <f t="shared" si="0"/>
        <v>1.5500000000000001E-5</v>
      </c>
      <c r="F18" s="2">
        <f t="shared" si="0"/>
        <v>1.4999999999999999E-8</v>
      </c>
    </row>
    <row r="19" spans="1:6" x14ac:dyDescent="0.25">
      <c r="A19" s="2">
        <v>2</v>
      </c>
      <c r="B19" s="2">
        <v>1000</v>
      </c>
      <c r="C19" s="2">
        <v>7000</v>
      </c>
      <c r="D19" s="3">
        <v>7</v>
      </c>
      <c r="E19" s="2">
        <f t="shared" si="0"/>
        <v>6.9999999999999999E-6</v>
      </c>
      <c r="F19" s="2">
        <f t="shared" si="0"/>
        <v>6.9999999999999998E-9</v>
      </c>
    </row>
    <row r="20" spans="1:6" x14ac:dyDescent="0.25">
      <c r="A20" s="2">
        <v>3</v>
      </c>
      <c r="B20" s="2">
        <v>1000</v>
      </c>
      <c r="C20" s="2">
        <v>13900</v>
      </c>
      <c r="D20" s="3">
        <v>13</v>
      </c>
      <c r="E20" s="2">
        <f t="shared" si="0"/>
        <v>1.3900000000000001E-5</v>
      </c>
      <c r="F20" s="2">
        <f t="shared" si="0"/>
        <v>1.3000000000000001E-8</v>
      </c>
    </row>
    <row r="21" spans="1:6" x14ac:dyDescent="0.25">
      <c r="A21" s="2">
        <v>4</v>
      </c>
      <c r="B21" s="2">
        <v>1000</v>
      </c>
      <c r="C21" s="2">
        <v>6200</v>
      </c>
      <c r="D21" s="3">
        <v>6</v>
      </c>
      <c r="E21" s="2">
        <f t="shared" si="0"/>
        <v>6.1999999999999999E-6</v>
      </c>
      <c r="F21" s="2">
        <f t="shared" si="0"/>
        <v>6E-9</v>
      </c>
    </row>
    <row r="22" spans="1:6" x14ac:dyDescent="0.25">
      <c r="A22" s="2">
        <v>5</v>
      </c>
      <c r="B22" s="2">
        <v>1000</v>
      </c>
      <c r="C22" s="2">
        <v>5800</v>
      </c>
      <c r="D22" s="3">
        <v>5</v>
      </c>
      <c r="E22" s="2">
        <f t="shared" si="0"/>
        <v>5.8000000000000004E-6</v>
      </c>
      <c r="F22" s="2">
        <f t="shared" si="0"/>
        <v>5.0000000000000001E-9</v>
      </c>
    </row>
    <row r="23" spans="1:6" x14ac:dyDescent="0.25">
      <c r="A23" s="2">
        <v>1</v>
      </c>
      <c r="B23" s="2">
        <v>10000</v>
      </c>
      <c r="C23">
        <v>76900</v>
      </c>
      <c r="D23">
        <v>7</v>
      </c>
      <c r="E23" s="2">
        <f t="shared" si="0"/>
        <v>7.6899999999999999E-5</v>
      </c>
      <c r="F23" s="2">
        <f t="shared" si="0"/>
        <v>6.9999999999999998E-9</v>
      </c>
    </row>
    <row r="24" spans="1:6" x14ac:dyDescent="0.25">
      <c r="A24" s="2">
        <v>2</v>
      </c>
      <c r="B24" s="2">
        <v>10000</v>
      </c>
      <c r="C24">
        <v>90100</v>
      </c>
      <c r="D24">
        <v>9</v>
      </c>
      <c r="E24" s="2">
        <f t="shared" si="0"/>
        <v>9.0099999999999995E-5</v>
      </c>
      <c r="F24" s="2">
        <f t="shared" si="0"/>
        <v>8.9999999999999995E-9</v>
      </c>
    </row>
    <row r="25" spans="1:6" x14ac:dyDescent="0.25">
      <c r="A25" s="2">
        <v>3</v>
      </c>
      <c r="B25" s="2">
        <v>10000</v>
      </c>
      <c r="C25">
        <v>79500</v>
      </c>
      <c r="D25">
        <v>7</v>
      </c>
      <c r="E25" s="2">
        <f t="shared" si="0"/>
        <v>7.9499999999999994E-5</v>
      </c>
      <c r="F25" s="2">
        <f t="shared" si="0"/>
        <v>6.9999999999999998E-9</v>
      </c>
    </row>
    <row r="26" spans="1:6" x14ac:dyDescent="0.25">
      <c r="A26" s="2">
        <v>4</v>
      </c>
      <c r="B26" s="2">
        <v>10000</v>
      </c>
      <c r="C26">
        <v>148800</v>
      </c>
      <c r="D26">
        <v>14</v>
      </c>
      <c r="E26" s="2">
        <f t="shared" si="0"/>
        <v>1.4880000000000001E-4</v>
      </c>
      <c r="F26" s="2">
        <f t="shared" si="0"/>
        <v>1.4E-8</v>
      </c>
    </row>
    <row r="27" spans="1:6" x14ac:dyDescent="0.25">
      <c r="A27" s="2">
        <v>5</v>
      </c>
      <c r="B27" s="2">
        <v>10000</v>
      </c>
      <c r="C27">
        <v>188100</v>
      </c>
      <c r="D27">
        <v>18</v>
      </c>
      <c r="E27" s="2">
        <f t="shared" si="0"/>
        <v>1.8809999999999999E-4</v>
      </c>
      <c r="F27" s="2">
        <f t="shared" si="0"/>
        <v>1.7999999999999999E-8</v>
      </c>
    </row>
    <row r="28" spans="1:6" s="2" customFormat="1" x14ac:dyDescent="0.25">
      <c r="A28" s="2" t="s">
        <v>29</v>
      </c>
      <c r="B28" s="2">
        <v>1</v>
      </c>
      <c r="C28" s="2">
        <f>AVERAGE(C3:C7)</f>
        <v>4640</v>
      </c>
      <c r="D28" s="3">
        <f>AVERAGE(D3:D7)</f>
        <v>4640</v>
      </c>
      <c r="E28" s="2">
        <f t="shared" si="0"/>
        <v>4.6399999999999996E-6</v>
      </c>
      <c r="F28" s="2">
        <f t="shared" si="0"/>
        <v>4.6399999999999996E-6</v>
      </c>
    </row>
    <row r="29" spans="1:6" s="2" customFormat="1" x14ac:dyDescent="0.25">
      <c r="A29" s="2" t="s">
        <v>29</v>
      </c>
      <c r="B29" s="2">
        <v>10</v>
      </c>
      <c r="C29" s="2">
        <f>AVERAGE(C8:C12)</f>
        <v>6900</v>
      </c>
      <c r="D29" s="3">
        <f>AVERAGE(D8:D12)</f>
        <v>690</v>
      </c>
      <c r="E29" s="2">
        <f t="shared" si="0"/>
        <v>6.9E-6</v>
      </c>
      <c r="F29" s="2">
        <f t="shared" si="0"/>
        <v>6.8999999999999996E-7</v>
      </c>
    </row>
    <row r="30" spans="1:6" s="2" customFormat="1" x14ac:dyDescent="0.25">
      <c r="A30" s="2" t="s">
        <v>29</v>
      </c>
      <c r="B30" s="2">
        <v>100</v>
      </c>
      <c r="C30" s="2">
        <f>AVERAGE(C13:C17)</f>
        <v>5400</v>
      </c>
      <c r="D30" s="3">
        <f>AVERAGE(D13:D17)</f>
        <v>54</v>
      </c>
      <c r="E30" s="2">
        <f t="shared" si="0"/>
        <v>5.4E-6</v>
      </c>
      <c r="F30" s="2">
        <f t="shared" si="0"/>
        <v>5.4E-8</v>
      </c>
    </row>
    <row r="31" spans="1:6" s="2" customFormat="1" x14ac:dyDescent="0.25">
      <c r="A31" s="2" t="s">
        <v>29</v>
      </c>
      <c r="B31" s="2">
        <v>1000</v>
      </c>
      <c r="C31" s="2">
        <f>AVERAGE(C18:C22)</f>
        <v>9680</v>
      </c>
      <c r="D31" s="3">
        <f>AVERAGE(D18:D22)</f>
        <v>9.1999999999999993</v>
      </c>
      <c r="E31" s="2">
        <f t="shared" si="0"/>
        <v>9.6800000000000005E-6</v>
      </c>
      <c r="F31" s="2">
        <f t="shared" si="0"/>
        <v>9.1999999999999997E-9</v>
      </c>
    </row>
    <row r="32" spans="1:6" x14ac:dyDescent="0.25">
      <c r="A32" s="2" t="s">
        <v>29</v>
      </c>
      <c r="B32" s="2">
        <v>10000</v>
      </c>
      <c r="C32" s="2">
        <f>AVERAGE(C23:C27)</f>
        <v>116680</v>
      </c>
      <c r="D32" s="2">
        <f>AVERAGE(D23:D27)</f>
        <v>11</v>
      </c>
      <c r="E32" s="2">
        <f t="shared" si="0"/>
        <v>1.1668E-4</v>
      </c>
      <c r="F32" s="2">
        <f t="shared" si="0"/>
        <v>1.0999999999999999E-8</v>
      </c>
    </row>
    <row r="34" spans="1:6" x14ac:dyDescent="0.25">
      <c r="A34" s="2" t="s">
        <v>46</v>
      </c>
      <c r="C34" s="2"/>
      <c r="D34" s="2"/>
    </row>
    <row r="35" spans="1:6" x14ac:dyDescent="0.25">
      <c r="A35" s="2" t="s">
        <v>31</v>
      </c>
      <c r="B35" s="2" t="s">
        <v>44</v>
      </c>
      <c r="C35" s="2" t="s">
        <v>47</v>
      </c>
      <c r="D35" s="2" t="s">
        <v>48</v>
      </c>
      <c r="E35" s="2" t="s">
        <v>39</v>
      </c>
      <c r="F35" s="2" t="s">
        <v>35</v>
      </c>
    </row>
    <row r="36" spans="1:6" x14ac:dyDescent="0.25">
      <c r="A36" s="2">
        <v>1</v>
      </c>
      <c r="B36" s="2">
        <v>1</v>
      </c>
      <c r="C36" s="2">
        <v>3200</v>
      </c>
      <c r="D36" s="2">
        <v>3200</v>
      </c>
      <c r="E36" s="2">
        <f t="shared" ref="E36:E45" si="1" xml:space="preserve"> C36/1000000000</f>
        <v>3.1999999999999999E-6</v>
      </c>
      <c r="F36" s="2">
        <f t="shared" ref="F36:F45" si="2" xml:space="preserve"> D36/1000000000</f>
        <v>3.1999999999999999E-6</v>
      </c>
    </row>
    <row r="37" spans="1:6" x14ac:dyDescent="0.25">
      <c r="A37" s="2">
        <v>2</v>
      </c>
      <c r="B37" s="2">
        <v>1</v>
      </c>
      <c r="C37" s="2">
        <v>9400</v>
      </c>
      <c r="D37" s="2">
        <v>9400</v>
      </c>
      <c r="E37" s="2">
        <f t="shared" si="1"/>
        <v>9.3999999999999998E-6</v>
      </c>
      <c r="F37" s="2">
        <f t="shared" si="2"/>
        <v>9.3999999999999998E-6</v>
      </c>
    </row>
    <row r="38" spans="1:6" x14ac:dyDescent="0.25">
      <c r="A38" s="2">
        <v>3</v>
      </c>
      <c r="B38" s="2">
        <v>1</v>
      </c>
      <c r="C38" s="2">
        <v>3100</v>
      </c>
      <c r="D38" s="2">
        <v>3100</v>
      </c>
      <c r="E38" s="2">
        <f t="shared" si="1"/>
        <v>3.1E-6</v>
      </c>
      <c r="F38" s="2">
        <f t="shared" si="2"/>
        <v>3.1E-6</v>
      </c>
    </row>
    <row r="39" spans="1:6" x14ac:dyDescent="0.25">
      <c r="A39" s="2">
        <v>4</v>
      </c>
      <c r="B39" s="2">
        <v>1</v>
      </c>
      <c r="C39" s="2">
        <v>3200</v>
      </c>
      <c r="D39" s="2">
        <v>3200</v>
      </c>
      <c r="E39" s="2">
        <f t="shared" si="1"/>
        <v>3.1999999999999999E-6</v>
      </c>
      <c r="F39" s="2">
        <f t="shared" si="2"/>
        <v>3.1999999999999999E-6</v>
      </c>
    </row>
    <row r="40" spans="1:6" x14ac:dyDescent="0.25">
      <c r="A40" s="2">
        <v>5</v>
      </c>
      <c r="B40" s="2">
        <v>1</v>
      </c>
      <c r="C40" s="2">
        <v>3300</v>
      </c>
      <c r="D40" s="2">
        <v>3300</v>
      </c>
      <c r="E40" s="2">
        <f t="shared" si="1"/>
        <v>3.3000000000000002E-6</v>
      </c>
      <c r="F40" s="2">
        <f t="shared" si="2"/>
        <v>3.3000000000000002E-6</v>
      </c>
    </row>
    <row r="41" spans="1:6" x14ac:dyDescent="0.25">
      <c r="A41" s="2">
        <v>1</v>
      </c>
      <c r="B41" s="2">
        <v>10</v>
      </c>
      <c r="C41" s="2">
        <v>4400</v>
      </c>
      <c r="D41" s="3">
        <v>440</v>
      </c>
      <c r="E41" s="2">
        <f t="shared" si="1"/>
        <v>4.4000000000000002E-6</v>
      </c>
      <c r="F41" s="2">
        <f t="shared" si="2"/>
        <v>4.4000000000000002E-7</v>
      </c>
    </row>
    <row r="42" spans="1:6" x14ac:dyDescent="0.25">
      <c r="A42" s="2">
        <v>2</v>
      </c>
      <c r="B42" s="2">
        <v>10</v>
      </c>
      <c r="C42" s="2">
        <v>4400</v>
      </c>
      <c r="D42" s="3">
        <v>440</v>
      </c>
      <c r="E42" s="2">
        <f t="shared" si="1"/>
        <v>4.4000000000000002E-6</v>
      </c>
      <c r="F42" s="2">
        <f t="shared" si="2"/>
        <v>4.4000000000000002E-7</v>
      </c>
    </row>
    <row r="43" spans="1:6" x14ac:dyDescent="0.25">
      <c r="A43" s="2">
        <v>3</v>
      </c>
      <c r="B43" s="2">
        <v>10</v>
      </c>
      <c r="C43" s="2">
        <v>4500</v>
      </c>
      <c r="D43" s="3">
        <v>450</v>
      </c>
      <c r="E43" s="2">
        <f t="shared" si="1"/>
        <v>4.5000000000000001E-6</v>
      </c>
      <c r="F43" s="2">
        <f t="shared" si="2"/>
        <v>4.4999999999999998E-7</v>
      </c>
    </row>
    <row r="44" spans="1:6" x14ac:dyDescent="0.25">
      <c r="A44" s="2">
        <v>4</v>
      </c>
      <c r="B44" s="2">
        <v>10</v>
      </c>
      <c r="C44" s="2">
        <v>4400</v>
      </c>
      <c r="D44" s="3">
        <v>440</v>
      </c>
      <c r="E44" s="2">
        <f t="shared" si="1"/>
        <v>4.4000000000000002E-6</v>
      </c>
      <c r="F44" s="2">
        <f t="shared" si="2"/>
        <v>4.4000000000000002E-7</v>
      </c>
    </row>
    <row r="45" spans="1:6" x14ac:dyDescent="0.25">
      <c r="A45" s="2">
        <v>5</v>
      </c>
      <c r="B45" s="2">
        <v>10</v>
      </c>
      <c r="C45" s="2">
        <v>5300</v>
      </c>
      <c r="D45" s="3">
        <v>530</v>
      </c>
      <c r="E45" s="2">
        <f t="shared" si="1"/>
        <v>5.3000000000000001E-6</v>
      </c>
      <c r="F45" s="2">
        <f t="shared" si="2"/>
        <v>5.3000000000000001E-7</v>
      </c>
    </row>
    <row r="46" spans="1:6" x14ac:dyDescent="0.25">
      <c r="A46" s="2">
        <v>1</v>
      </c>
      <c r="B46" s="2">
        <v>100</v>
      </c>
      <c r="C46" s="2">
        <v>4800</v>
      </c>
      <c r="D46" s="3">
        <v>48</v>
      </c>
      <c r="E46" s="2">
        <f t="shared" ref="E46:F65" si="3" xml:space="preserve"> C46/1000000000</f>
        <v>4.7999999999999998E-6</v>
      </c>
      <c r="F46" s="2">
        <f t="shared" si="3"/>
        <v>4.8E-8</v>
      </c>
    </row>
    <row r="47" spans="1:6" x14ac:dyDescent="0.25">
      <c r="A47" s="2">
        <v>2</v>
      </c>
      <c r="B47" s="2">
        <v>100</v>
      </c>
      <c r="C47" s="2">
        <v>5200</v>
      </c>
      <c r="D47" s="3">
        <v>52</v>
      </c>
      <c r="E47" s="2">
        <f t="shared" si="3"/>
        <v>5.2000000000000002E-6</v>
      </c>
      <c r="F47" s="2">
        <f t="shared" si="3"/>
        <v>5.2000000000000002E-8</v>
      </c>
    </row>
    <row r="48" spans="1:6" x14ac:dyDescent="0.25">
      <c r="A48" s="2">
        <v>3</v>
      </c>
      <c r="B48" s="2">
        <v>100</v>
      </c>
      <c r="C48" s="2">
        <v>5100</v>
      </c>
      <c r="D48" s="3">
        <v>51</v>
      </c>
      <c r="E48" s="2">
        <f t="shared" si="3"/>
        <v>5.1000000000000003E-6</v>
      </c>
      <c r="F48" s="2">
        <f t="shared" si="3"/>
        <v>5.1E-8</v>
      </c>
    </row>
    <row r="49" spans="1:6" x14ac:dyDescent="0.25">
      <c r="A49" s="2">
        <v>4</v>
      </c>
      <c r="B49" s="2">
        <v>100</v>
      </c>
      <c r="C49" s="2">
        <v>4600</v>
      </c>
      <c r="D49" s="3">
        <v>46</v>
      </c>
      <c r="E49" s="2">
        <f t="shared" si="3"/>
        <v>4.6E-6</v>
      </c>
      <c r="F49" s="2">
        <f t="shared" si="3"/>
        <v>4.6000000000000002E-8</v>
      </c>
    </row>
    <row r="50" spans="1:6" x14ac:dyDescent="0.25">
      <c r="A50" s="2">
        <v>5</v>
      </c>
      <c r="B50" s="2">
        <v>100</v>
      </c>
      <c r="C50" s="2">
        <v>4800</v>
      </c>
      <c r="D50" s="3">
        <v>48</v>
      </c>
      <c r="E50" s="2">
        <f t="shared" si="3"/>
        <v>4.7999999999999998E-6</v>
      </c>
      <c r="F50" s="2">
        <f t="shared" si="3"/>
        <v>4.8E-8</v>
      </c>
    </row>
    <row r="51" spans="1:6" x14ac:dyDescent="0.25">
      <c r="A51" s="2">
        <v>1</v>
      </c>
      <c r="B51" s="2">
        <v>1000</v>
      </c>
      <c r="C51">
        <v>86000</v>
      </c>
      <c r="D51" s="3">
        <v>86</v>
      </c>
      <c r="E51" s="2">
        <f t="shared" ref="E51" si="4" xml:space="preserve"> C51/1000000000</f>
        <v>8.6000000000000003E-5</v>
      </c>
      <c r="F51" s="2">
        <f t="shared" si="3"/>
        <v>8.6000000000000002E-8</v>
      </c>
    </row>
    <row r="52" spans="1:6" x14ac:dyDescent="0.25">
      <c r="A52" s="2">
        <v>2</v>
      </c>
      <c r="B52" s="2">
        <v>1000</v>
      </c>
      <c r="C52">
        <v>29100</v>
      </c>
      <c r="D52" s="3">
        <v>29</v>
      </c>
      <c r="E52" s="2">
        <f t="shared" si="3"/>
        <v>2.9099999999999999E-5</v>
      </c>
      <c r="F52" s="2">
        <f t="shared" si="3"/>
        <v>2.9000000000000002E-8</v>
      </c>
    </row>
    <row r="53" spans="1:6" x14ac:dyDescent="0.25">
      <c r="A53" s="2">
        <v>3</v>
      </c>
      <c r="B53" s="2">
        <v>1000</v>
      </c>
      <c r="C53">
        <v>34100</v>
      </c>
      <c r="D53" s="3">
        <v>34</v>
      </c>
      <c r="E53" s="2">
        <f t="shared" si="3"/>
        <v>3.4100000000000002E-5</v>
      </c>
      <c r="F53" s="2">
        <f t="shared" si="3"/>
        <v>3.4E-8</v>
      </c>
    </row>
    <row r="54" spans="1:6" x14ac:dyDescent="0.25">
      <c r="A54" s="2">
        <v>4</v>
      </c>
      <c r="B54" s="2">
        <v>1000</v>
      </c>
      <c r="C54">
        <v>35600</v>
      </c>
      <c r="D54" s="3">
        <v>35</v>
      </c>
      <c r="E54" s="2">
        <f t="shared" si="3"/>
        <v>3.5599999999999998E-5</v>
      </c>
      <c r="F54" s="2">
        <f t="shared" si="3"/>
        <v>3.5000000000000002E-8</v>
      </c>
    </row>
    <row r="55" spans="1:6" x14ac:dyDescent="0.25">
      <c r="A55" s="2">
        <v>5</v>
      </c>
      <c r="B55" s="2">
        <v>1000</v>
      </c>
      <c r="C55">
        <v>28900</v>
      </c>
      <c r="D55" s="3">
        <v>28</v>
      </c>
      <c r="E55" s="2">
        <f t="shared" si="3"/>
        <v>2.8900000000000001E-5</v>
      </c>
      <c r="F55" s="2">
        <f t="shared" si="3"/>
        <v>2.7999999999999999E-8</v>
      </c>
    </row>
    <row r="56" spans="1:6" x14ac:dyDescent="0.25">
      <c r="A56" s="2">
        <v>1</v>
      </c>
      <c r="B56" s="2">
        <v>10000</v>
      </c>
      <c r="C56" s="2">
        <v>107100</v>
      </c>
      <c r="D56">
        <v>10</v>
      </c>
      <c r="E56">
        <f t="shared" si="3"/>
        <v>1.071E-4</v>
      </c>
      <c r="F56" s="2">
        <f t="shared" si="3"/>
        <v>1E-8</v>
      </c>
    </row>
    <row r="57" spans="1:6" x14ac:dyDescent="0.25">
      <c r="A57" s="2">
        <v>2</v>
      </c>
      <c r="B57" s="2">
        <v>10000</v>
      </c>
      <c r="C57" s="2">
        <v>154100</v>
      </c>
      <c r="D57">
        <v>15</v>
      </c>
      <c r="E57" s="2">
        <f t="shared" si="3"/>
        <v>1.5410000000000001E-4</v>
      </c>
      <c r="F57" s="2">
        <f t="shared" si="3"/>
        <v>1.4999999999999999E-8</v>
      </c>
    </row>
    <row r="58" spans="1:6" x14ac:dyDescent="0.25">
      <c r="A58" s="2">
        <v>3</v>
      </c>
      <c r="B58" s="2">
        <v>10000</v>
      </c>
      <c r="C58" s="2">
        <v>144100</v>
      </c>
      <c r="D58">
        <v>14</v>
      </c>
      <c r="E58" s="2">
        <f t="shared" si="3"/>
        <v>1.4410000000000001E-4</v>
      </c>
      <c r="F58" s="2">
        <f t="shared" si="3"/>
        <v>1.4E-8</v>
      </c>
    </row>
    <row r="59" spans="1:6" x14ac:dyDescent="0.25">
      <c r="A59" s="2">
        <v>4</v>
      </c>
      <c r="B59" s="2">
        <v>10000</v>
      </c>
      <c r="C59" s="2">
        <v>150300</v>
      </c>
      <c r="D59">
        <v>15</v>
      </c>
      <c r="E59" s="2">
        <f t="shared" si="3"/>
        <v>1.5029999999999999E-4</v>
      </c>
      <c r="F59" s="2">
        <f t="shared" si="3"/>
        <v>1.4999999999999999E-8</v>
      </c>
    </row>
    <row r="60" spans="1:6" x14ac:dyDescent="0.25">
      <c r="A60" s="2">
        <v>5</v>
      </c>
      <c r="B60" s="2">
        <v>10000</v>
      </c>
      <c r="C60" s="2">
        <v>124400</v>
      </c>
      <c r="D60">
        <v>12</v>
      </c>
      <c r="E60" s="2">
        <f t="shared" si="3"/>
        <v>1.2439999999999999E-4</v>
      </c>
      <c r="F60" s="2">
        <f t="shared" si="3"/>
        <v>1.2E-8</v>
      </c>
    </row>
    <row r="61" spans="1:6" x14ac:dyDescent="0.25">
      <c r="A61" s="2" t="s">
        <v>29</v>
      </c>
      <c r="B61" s="2">
        <v>1</v>
      </c>
      <c r="C61" s="2">
        <f>AVERAGE(C36:C40)</f>
        <v>4440</v>
      </c>
      <c r="D61" s="2">
        <f>AVERAGE(D36:D40)</f>
        <v>4440</v>
      </c>
      <c r="E61" s="2">
        <f t="shared" si="3"/>
        <v>4.4399999999999998E-6</v>
      </c>
      <c r="F61" s="2">
        <f t="shared" si="3"/>
        <v>4.4399999999999998E-6</v>
      </c>
    </row>
    <row r="62" spans="1:6" x14ac:dyDescent="0.25">
      <c r="A62" s="2" t="s">
        <v>29</v>
      </c>
      <c r="B62" s="2">
        <v>10</v>
      </c>
      <c r="C62" s="2">
        <f>AVERAGE(C41:C45)</f>
        <v>4600</v>
      </c>
      <c r="D62" s="3">
        <f>AVERAGE(D41:D45)</f>
        <v>460</v>
      </c>
      <c r="E62" s="2">
        <f t="shared" si="3"/>
        <v>4.6E-6</v>
      </c>
      <c r="F62" s="2">
        <f t="shared" si="3"/>
        <v>4.5999999999999999E-7</v>
      </c>
    </row>
    <row r="63" spans="1:6" x14ac:dyDescent="0.25">
      <c r="A63" s="2" t="s">
        <v>29</v>
      </c>
      <c r="B63" s="2">
        <v>100</v>
      </c>
      <c r="C63" s="2">
        <f>AVERAGE(C47:C51)</f>
        <v>21140</v>
      </c>
      <c r="D63" s="3">
        <f>AVERAGE(D47:D51)</f>
        <v>56.6</v>
      </c>
      <c r="E63" s="2">
        <f t="shared" si="3"/>
        <v>2.1140000000000001E-5</v>
      </c>
      <c r="F63" s="2">
        <f t="shared" si="3"/>
        <v>5.6600000000000004E-8</v>
      </c>
    </row>
    <row r="64" spans="1:6" x14ac:dyDescent="0.25">
      <c r="A64" s="2" t="s">
        <v>29</v>
      </c>
      <c r="B64" s="2">
        <v>1000</v>
      </c>
      <c r="C64" s="2">
        <f>AVERAGE(C51:C55)</f>
        <v>42740</v>
      </c>
      <c r="D64" s="3">
        <f>AVERAGE(D51:D55)</f>
        <v>42.4</v>
      </c>
      <c r="E64" s="2">
        <f t="shared" si="3"/>
        <v>4.2740000000000001E-5</v>
      </c>
      <c r="F64" s="2">
        <f t="shared" si="3"/>
        <v>4.2399999999999996E-8</v>
      </c>
    </row>
    <row r="65" spans="1:6" x14ac:dyDescent="0.25">
      <c r="A65" s="2" t="s">
        <v>29</v>
      </c>
      <c r="B65" s="2">
        <v>10000</v>
      </c>
      <c r="C65" s="2">
        <f>AVERAGE(C56:C60)</f>
        <v>136000</v>
      </c>
      <c r="D65" s="2">
        <f>AVERAGE(D56:D60)</f>
        <v>13.2</v>
      </c>
      <c r="E65" s="2">
        <f t="shared" si="3"/>
        <v>1.36E-4</v>
      </c>
      <c r="F65" s="2">
        <f t="shared" si="3"/>
        <v>1.3199999999999999E-8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00E8E-4327-4762-8A8C-4DD3EC22AD07}">
  <dimension ref="A1:E58"/>
  <sheetViews>
    <sheetView tabSelected="1" topLeftCell="D1" workbookViewId="0">
      <selection activeCell="D23" sqref="D23"/>
    </sheetView>
  </sheetViews>
  <sheetFormatPr defaultRowHeight="15" x14ac:dyDescent="0.25"/>
  <cols>
    <col min="1" max="1" width="17.42578125" customWidth="1"/>
    <col min="2" max="2" width="14.140625" customWidth="1"/>
  </cols>
  <sheetData>
    <row r="1" spans="1:5" x14ac:dyDescent="0.25">
      <c r="A1" t="s">
        <v>53</v>
      </c>
      <c r="E1" t="s">
        <v>54</v>
      </c>
    </row>
    <row r="2" spans="1:5" x14ac:dyDescent="0.25">
      <c r="A2" t="s">
        <v>31</v>
      </c>
      <c r="B2" t="s">
        <v>39</v>
      </c>
      <c r="C2" t="s">
        <v>59</v>
      </c>
    </row>
    <row r="3" spans="1:5" x14ac:dyDescent="0.25">
      <c r="A3">
        <v>21</v>
      </c>
      <c r="B3">
        <v>1.8424099999999999E-2</v>
      </c>
      <c r="C3">
        <f>NORMDIST(B3, $B$56, $B$57, FALSE)</f>
        <v>6.2390073655941807</v>
      </c>
    </row>
    <row r="4" spans="1:5" x14ac:dyDescent="0.25">
      <c r="A4">
        <v>12</v>
      </c>
      <c r="B4">
        <v>1.9142800000000001E-2</v>
      </c>
      <c r="C4" s="2">
        <f>NORMDIST(B4, $B$56, $B$57, FALSE)</f>
        <v>6.3060503230878791</v>
      </c>
    </row>
    <row r="5" spans="1:5" x14ac:dyDescent="0.25">
      <c r="A5" s="2">
        <v>26</v>
      </c>
      <c r="B5">
        <v>1.9496699999999999E-2</v>
      </c>
      <c r="C5" s="2">
        <f>NORMDIST(B5, $B$56, $B$57, FALSE)</f>
        <v>6.3388234481127235</v>
      </c>
    </row>
    <row r="6" spans="1:5" x14ac:dyDescent="0.25">
      <c r="A6" s="2">
        <v>24</v>
      </c>
      <c r="B6">
        <v>1.9520699999999998E-2</v>
      </c>
      <c r="C6" s="2">
        <f>NORMDIST(B6, $B$56, $B$57, FALSE)</f>
        <v>6.3410400893209262</v>
      </c>
    </row>
    <row r="7" spans="1:5" x14ac:dyDescent="0.25">
      <c r="A7" s="2">
        <v>22</v>
      </c>
      <c r="B7">
        <v>1.9614199999999998E-2</v>
      </c>
      <c r="C7" s="2">
        <f>NORMDIST(B7, $B$56, $B$57, FALSE)</f>
        <v>6.3496685318651114</v>
      </c>
    </row>
    <row r="8" spans="1:5" x14ac:dyDescent="0.25">
      <c r="A8" s="2">
        <v>18</v>
      </c>
      <c r="B8">
        <v>1.98745E-2</v>
      </c>
      <c r="C8" s="2">
        <f>NORMDIST(B8, $B$56, $B$57, FALSE)</f>
        <v>6.3736286462490863</v>
      </c>
    </row>
    <row r="9" spans="1:5" x14ac:dyDescent="0.25">
      <c r="A9" s="2">
        <v>29</v>
      </c>
      <c r="B9">
        <v>2.0187699999999999E-2</v>
      </c>
      <c r="C9" s="2">
        <f>NORMDIST(B9, $B$56, $B$57, FALSE)</f>
        <v>6.4023370079533963</v>
      </c>
    </row>
    <row r="10" spans="1:5" x14ac:dyDescent="0.25">
      <c r="A10" s="2">
        <v>25</v>
      </c>
      <c r="B10">
        <v>2.0593899999999998E-2</v>
      </c>
      <c r="C10" s="2">
        <f>NORMDIST(B10, $B$56, $B$57, FALSE)</f>
        <v>6.439368277430666</v>
      </c>
    </row>
    <row r="11" spans="1:5" x14ac:dyDescent="0.25">
      <c r="A11" s="2">
        <v>28</v>
      </c>
      <c r="B11">
        <v>2.0636499999999999E-2</v>
      </c>
      <c r="C11" s="2">
        <f>NORMDIST(B11, $B$56, $B$57, FALSE)</f>
        <v>6.4432384872646962</v>
      </c>
    </row>
    <row r="12" spans="1:5" x14ac:dyDescent="0.25">
      <c r="A12" s="2">
        <v>16</v>
      </c>
      <c r="B12">
        <v>2.0718500000000001E-2</v>
      </c>
      <c r="C12" s="2">
        <f>NORMDIST(B12, $B$56, $B$57, FALSE)</f>
        <v>6.4506809261552824</v>
      </c>
    </row>
    <row r="13" spans="1:5" x14ac:dyDescent="0.25">
      <c r="A13" s="2">
        <v>32</v>
      </c>
      <c r="B13">
        <v>2.0973800000000001E-2</v>
      </c>
      <c r="C13" s="2">
        <f>NORMDIST(B13, $B$56, $B$57, FALSE)</f>
        <v>6.4737906049225158</v>
      </c>
    </row>
    <row r="14" spans="1:5" x14ac:dyDescent="0.25">
      <c r="A14" s="2">
        <v>13</v>
      </c>
      <c r="B14">
        <v>2.1110400000000001E-2</v>
      </c>
      <c r="C14" s="2">
        <f>NORMDIST(B14, $B$56, $B$57, FALSE)</f>
        <v>6.4861168205453898</v>
      </c>
    </row>
    <row r="15" spans="1:5" x14ac:dyDescent="0.25">
      <c r="A15" s="2">
        <v>43</v>
      </c>
      <c r="B15">
        <v>2.21102E-2</v>
      </c>
      <c r="C15" s="2">
        <f>NORMDIST(B15, $B$56, $B$57, FALSE)</f>
        <v>6.5754864085211331</v>
      </c>
    </row>
    <row r="16" spans="1:5" x14ac:dyDescent="0.25">
      <c r="A16" s="2">
        <v>15</v>
      </c>
      <c r="B16">
        <v>2.2976E-2</v>
      </c>
      <c r="C16" s="2">
        <f>NORMDIST(B16, $B$56, $B$57, FALSE)</f>
        <v>6.6516207466689687</v>
      </c>
    </row>
    <row r="17" spans="1:3" x14ac:dyDescent="0.25">
      <c r="A17" s="2">
        <v>49</v>
      </c>
      <c r="B17">
        <v>2.3559199999999999E-2</v>
      </c>
      <c r="C17" s="2">
        <f>NORMDIST(B17, $B$56, $B$57, FALSE)</f>
        <v>6.70221398587001</v>
      </c>
    </row>
    <row r="18" spans="1:3" x14ac:dyDescent="0.25">
      <c r="A18" s="2">
        <v>47</v>
      </c>
      <c r="B18">
        <v>2.4066400000000002E-2</v>
      </c>
      <c r="C18" s="2">
        <f>NORMDIST(B18, $B$56, $B$57, FALSE)</f>
        <v>6.7457451395432466</v>
      </c>
    </row>
    <row r="19" spans="1:3" x14ac:dyDescent="0.25">
      <c r="A19" s="2">
        <v>31</v>
      </c>
      <c r="B19">
        <v>2.5224199999999999E-2</v>
      </c>
      <c r="C19" s="2">
        <f>NORMDIST(B19, $B$56, $B$57, FALSE)</f>
        <v>6.8434124499778495</v>
      </c>
    </row>
    <row r="20" spans="1:3" x14ac:dyDescent="0.25">
      <c r="A20" s="2">
        <v>19</v>
      </c>
      <c r="B20">
        <v>2.64105E-2</v>
      </c>
      <c r="C20" s="2">
        <f>NORMDIST(B20, $B$56, $B$57, FALSE)</f>
        <v>6.940905310294359</v>
      </c>
    </row>
    <row r="21" spans="1:3" x14ac:dyDescent="0.25">
      <c r="A21" s="2">
        <v>23</v>
      </c>
      <c r="B21">
        <v>2.7822699999999999E-2</v>
      </c>
      <c r="C21" s="2">
        <f>NORMDIST(B21, $B$56, $B$57, FALSE)</f>
        <v>7.0533501273300834</v>
      </c>
    </row>
    <row r="22" spans="1:3" x14ac:dyDescent="0.25">
      <c r="A22" s="2">
        <v>27</v>
      </c>
      <c r="B22">
        <v>2.90493E-2</v>
      </c>
      <c r="C22" s="2">
        <f>NORMDIST(B22, $B$56, $B$57, FALSE)</f>
        <v>7.1476447082192003</v>
      </c>
    </row>
    <row r="23" spans="1:3" x14ac:dyDescent="0.25">
      <c r="A23" s="2">
        <v>20</v>
      </c>
      <c r="B23">
        <v>3.0260200000000001E-2</v>
      </c>
      <c r="C23" s="2">
        <f>NORMDIST(B23, $B$56, $B$57, FALSE)</f>
        <v>7.2374913347490217</v>
      </c>
    </row>
    <row r="24" spans="1:3" x14ac:dyDescent="0.25">
      <c r="A24" s="2">
        <v>30</v>
      </c>
      <c r="B24">
        <v>3.1402100000000002E-2</v>
      </c>
      <c r="C24" s="2">
        <f>NORMDIST(B24, $B$56, $B$57, FALSE)</f>
        <v>7.3191312646785933</v>
      </c>
    </row>
    <row r="25" spans="1:3" x14ac:dyDescent="0.25">
      <c r="A25" s="2">
        <v>34</v>
      </c>
      <c r="B25">
        <v>3.2738499999999997E-2</v>
      </c>
      <c r="C25" s="2">
        <f>NORMDIST(B25, $B$56, $B$57, FALSE)</f>
        <v>7.4107025862918245</v>
      </c>
    </row>
    <row r="26" spans="1:3" x14ac:dyDescent="0.25">
      <c r="A26" s="2">
        <v>50</v>
      </c>
      <c r="B26">
        <v>3.2960200000000002E-2</v>
      </c>
      <c r="C26" s="2">
        <f>NORMDIST(B26, $B$56, $B$57, FALSE)</f>
        <v>7.4254666069212334</v>
      </c>
    </row>
    <row r="27" spans="1:3" x14ac:dyDescent="0.25">
      <c r="A27" s="2">
        <v>14</v>
      </c>
      <c r="B27">
        <v>3.40793E-2</v>
      </c>
      <c r="C27" s="2">
        <f>NORMDIST(B27, $B$56, $B$57, FALSE)</f>
        <v>7.4980849939003225</v>
      </c>
    </row>
    <row r="28" spans="1:3" x14ac:dyDescent="0.25">
      <c r="A28" s="2">
        <v>42</v>
      </c>
      <c r="B28">
        <v>3.5372099999999997E-2</v>
      </c>
      <c r="C28" s="2">
        <f>NORMDIST(B28, $B$56, $B$57, FALSE)</f>
        <v>7.5779066511043798</v>
      </c>
    </row>
    <row r="29" spans="1:3" x14ac:dyDescent="0.25">
      <c r="A29" s="2">
        <v>45</v>
      </c>
      <c r="B29">
        <v>3.55667E-2</v>
      </c>
      <c r="C29" s="2">
        <f>NORMDIST(B29, $B$56, $B$57, FALSE)</f>
        <v>7.5895349313831213</v>
      </c>
    </row>
    <row r="30" spans="1:3" x14ac:dyDescent="0.25">
      <c r="A30" s="2">
        <v>10</v>
      </c>
      <c r="B30">
        <v>3.8211599999999998E-2</v>
      </c>
      <c r="C30" s="2">
        <f>NORMDIST(B30, $B$56, $B$57, FALSE)</f>
        <v>7.7371760038914177</v>
      </c>
    </row>
    <row r="31" spans="1:3" x14ac:dyDescent="0.25">
      <c r="A31" s="2">
        <v>38</v>
      </c>
      <c r="B31">
        <v>3.9851999999999999E-2</v>
      </c>
      <c r="C31" s="2">
        <f>NORMDIST(B31, $B$56, $B$57, FALSE)</f>
        <v>7.8186594142800798</v>
      </c>
    </row>
    <row r="32" spans="1:3" x14ac:dyDescent="0.25">
      <c r="A32" s="2">
        <v>44</v>
      </c>
      <c r="B32">
        <v>4.1619799999999998E-2</v>
      </c>
      <c r="C32" s="2">
        <f>NORMDIST(B32, $B$56, $B$57, FALSE)</f>
        <v>7.8974556714155328</v>
      </c>
    </row>
    <row r="33" spans="1:3" x14ac:dyDescent="0.25">
      <c r="A33" s="2">
        <v>33</v>
      </c>
      <c r="B33">
        <v>4.1758999999999998E-2</v>
      </c>
      <c r="C33" s="2">
        <f>NORMDIST(B33, $B$56, $B$57, FALSE)</f>
        <v>7.9032542581123959</v>
      </c>
    </row>
    <row r="34" spans="1:3" x14ac:dyDescent="0.25">
      <c r="A34" s="2">
        <v>9</v>
      </c>
      <c r="B34">
        <v>4.5861600000000002E-2</v>
      </c>
      <c r="C34" s="2">
        <f>NORMDIST(B34, $B$56, $B$57, FALSE)</f>
        <v>8.046684483767832</v>
      </c>
    </row>
    <row r="35" spans="1:3" x14ac:dyDescent="0.25">
      <c r="A35" s="2">
        <v>35</v>
      </c>
      <c r="B35">
        <v>4.7340800000000002E-2</v>
      </c>
      <c r="C35" s="2">
        <f>NORMDIST(B35, $B$56, $B$57, FALSE)</f>
        <v>8.0850349511346344</v>
      </c>
    </row>
    <row r="36" spans="1:3" x14ac:dyDescent="0.25">
      <c r="A36" s="2">
        <v>17</v>
      </c>
      <c r="B36">
        <v>4.7432299999999997E-2</v>
      </c>
      <c r="C36" s="2">
        <f>NORMDIST(B36, $B$56, $B$57, FALSE)</f>
        <v>8.0871696774444128</v>
      </c>
    </row>
    <row r="37" spans="1:3" x14ac:dyDescent="0.25">
      <c r="A37" s="2">
        <v>36</v>
      </c>
      <c r="B37">
        <v>4.8199100000000002E-2</v>
      </c>
      <c r="C37" s="2">
        <f>NORMDIST(B37, $B$56, $B$57, FALSE)</f>
        <v>8.1039639058019937</v>
      </c>
    </row>
    <row r="38" spans="1:3" x14ac:dyDescent="0.25">
      <c r="A38" s="2">
        <v>39</v>
      </c>
      <c r="B38">
        <v>4.8564700000000002E-2</v>
      </c>
      <c r="C38" s="2">
        <f>NORMDIST(B38, $B$56, $B$57, FALSE)</f>
        <v>8.1112797717802074</v>
      </c>
    </row>
    <row r="39" spans="1:3" x14ac:dyDescent="0.25">
      <c r="A39" s="2">
        <v>11</v>
      </c>
      <c r="B39">
        <v>5.0222700000000002E-2</v>
      </c>
      <c r="C39" s="2">
        <f>NORMDIST(B39, $B$56, $B$57, FALSE)</f>
        <v>8.1388165553645031</v>
      </c>
    </row>
    <row r="40" spans="1:3" x14ac:dyDescent="0.25">
      <c r="A40" s="2">
        <v>37</v>
      </c>
      <c r="B40">
        <v>5.5578900000000001E-2</v>
      </c>
      <c r="C40" s="2">
        <f>NORMDIST(B40, $B$56, $B$57, FALSE)</f>
        <v>8.1638944456930371</v>
      </c>
    </row>
    <row r="41" spans="1:3" x14ac:dyDescent="0.25">
      <c r="A41" s="2">
        <v>40</v>
      </c>
      <c r="B41">
        <v>6.2422499999999999E-2</v>
      </c>
      <c r="C41" s="2">
        <f>NORMDIST(B41, $B$56, $B$57, FALSE)</f>
        <v>8.0539127705063045</v>
      </c>
    </row>
    <row r="42" spans="1:3" x14ac:dyDescent="0.25">
      <c r="A42" s="2">
        <v>46</v>
      </c>
      <c r="B42">
        <v>6.6923800000000006E-2</v>
      </c>
      <c r="C42" s="2">
        <f>NORMDIST(B42, $B$56, $B$57, FALSE)</f>
        <v>7.897424350613619</v>
      </c>
    </row>
    <row r="43" spans="1:3" x14ac:dyDescent="0.25">
      <c r="A43" s="2">
        <v>7</v>
      </c>
      <c r="B43">
        <v>7.9508700000000002E-2</v>
      </c>
      <c r="C43" s="2">
        <f>NORMDIST(B43, $B$56, $B$57, FALSE)</f>
        <v>7.1465000355383941</v>
      </c>
    </row>
    <row r="44" spans="1:3" x14ac:dyDescent="0.25">
      <c r="A44" s="2">
        <v>5</v>
      </c>
      <c r="B44">
        <v>8.8224399999999994E-2</v>
      </c>
      <c r="C44" s="2">
        <f>NORMDIST(B44, $B$56, $B$57, FALSE)</f>
        <v>6.414282132970123</v>
      </c>
    </row>
    <row r="45" spans="1:3" x14ac:dyDescent="0.25">
      <c r="A45" s="2">
        <v>41</v>
      </c>
      <c r="B45">
        <v>0.107282</v>
      </c>
      <c r="C45" s="2">
        <f>NORMDIST(B45, $B$56, $B$57, FALSE)</f>
        <v>4.5324467921732738</v>
      </c>
    </row>
    <row r="46" spans="1:3" x14ac:dyDescent="0.25">
      <c r="A46" s="2">
        <v>8</v>
      </c>
      <c r="B46">
        <v>0.12520500000000001</v>
      </c>
      <c r="C46" s="2">
        <f>NORMDIST(B46, $B$56, $B$57, FALSE)</f>
        <v>2.8456487439211013</v>
      </c>
    </row>
    <row r="47" spans="1:3" x14ac:dyDescent="0.25">
      <c r="A47" s="2">
        <v>4</v>
      </c>
      <c r="B47">
        <v>0.14491399999999999</v>
      </c>
      <c r="C47" s="2">
        <f>NORMDIST(B47, $B$56, $B$57, FALSE)</f>
        <v>1.460132545333394</v>
      </c>
    </row>
    <row r="48" spans="1:3" x14ac:dyDescent="0.25">
      <c r="A48" s="2">
        <v>6</v>
      </c>
      <c r="B48">
        <v>0.145068</v>
      </c>
      <c r="C48" s="2">
        <f>NORMDIST(B48, $B$56, $B$57, FALSE)</f>
        <v>1.4516088279743085</v>
      </c>
    </row>
    <row r="49" spans="1:3" x14ac:dyDescent="0.25">
      <c r="A49" s="2">
        <v>48</v>
      </c>
      <c r="B49">
        <v>0.14602200000000001</v>
      </c>
      <c r="C49" s="2">
        <f>NORMDIST(B49, $B$56, $B$57, FALSE)</f>
        <v>1.3995937704564894</v>
      </c>
    </row>
    <row r="50" spans="1:3" x14ac:dyDescent="0.25">
      <c r="A50" s="2">
        <v>1</v>
      </c>
      <c r="B50">
        <v>0.154752</v>
      </c>
      <c r="C50" s="2">
        <f>NORMDIST(B50, $B$56, $B$57, FALSE)</f>
        <v>0.98466448552632535</v>
      </c>
    </row>
    <row r="51" spans="1:3" x14ac:dyDescent="0.25">
      <c r="A51" s="2">
        <v>2</v>
      </c>
      <c r="B51">
        <v>0.19874700000000001</v>
      </c>
      <c r="C51" s="2">
        <f>NORMDIST(B51, $B$56, $B$57, FALSE)</f>
        <v>0.10294334946115714</v>
      </c>
    </row>
    <row r="52" spans="1:3" x14ac:dyDescent="0.25">
      <c r="A52" s="2">
        <v>3</v>
      </c>
      <c r="B52">
        <v>0.21596799999999999</v>
      </c>
      <c r="C52" s="2">
        <f>NORMDIST(B52, $B$56, $B$57, FALSE)</f>
        <v>3.410311210793391E-2</v>
      </c>
    </row>
    <row r="54" spans="1:3" x14ac:dyDescent="0.25">
      <c r="A54" t="s">
        <v>55</v>
      </c>
      <c r="B54">
        <f>MIN(B3:B52)</f>
        <v>1.8424099999999999E-2</v>
      </c>
    </row>
    <row r="55" spans="1:3" x14ac:dyDescent="0.25">
      <c r="A55" t="s">
        <v>56</v>
      </c>
      <c r="B55" s="2">
        <f>MAX(B3:B52)</f>
        <v>0.21596799999999999</v>
      </c>
    </row>
    <row r="56" spans="1:3" x14ac:dyDescent="0.25">
      <c r="A56" t="s">
        <v>58</v>
      </c>
      <c r="B56" s="2">
        <f>AVERAGE(B3:B52)</f>
        <v>5.4271426000000018E-2</v>
      </c>
    </row>
    <row r="57" spans="1:3" x14ac:dyDescent="0.25">
      <c r="A57" t="s">
        <v>57</v>
      </c>
      <c r="B57">
        <f xml:space="preserve"> STDEV(B3:B52)</f>
        <v>4.8849162459955284E-2</v>
      </c>
    </row>
    <row r="58" spans="1:3" x14ac:dyDescent="0.25">
      <c r="A58" t="s">
        <v>60</v>
      </c>
      <c r="B58">
        <f>MEDIAN(B3:B52)</f>
        <v>3.4725699999999998E-2</v>
      </c>
    </row>
  </sheetData>
  <sortState ref="A3:C52">
    <sortCondition ref="B3:B5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CC33D-7397-4A31-B2F5-53BF92B07335}">
  <dimension ref="A1:L44"/>
  <sheetViews>
    <sheetView topLeftCell="F6" workbookViewId="0">
      <selection activeCell="G37" sqref="G37"/>
    </sheetView>
  </sheetViews>
  <sheetFormatPr defaultRowHeight="15" x14ac:dyDescent="0.25"/>
  <cols>
    <col min="1" max="1" width="47" customWidth="1"/>
    <col min="2" max="2" width="11.7109375" customWidth="1"/>
    <col min="3" max="3" width="35" customWidth="1"/>
    <col min="4" max="4" width="28.5703125" customWidth="1"/>
  </cols>
  <sheetData>
    <row r="1" spans="1:12" x14ac:dyDescent="0.25">
      <c r="A1" t="s">
        <v>5</v>
      </c>
      <c r="B1" t="s">
        <v>6</v>
      </c>
      <c r="C1" t="s">
        <v>7</v>
      </c>
      <c r="D1" t="s">
        <v>8</v>
      </c>
      <c r="E1" t="s">
        <v>17</v>
      </c>
    </row>
    <row r="2" spans="1:12" s="2" customFormat="1" x14ac:dyDescent="0.25">
      <c r="A2" s="2" t="s">
        <v>24</v>
      </c>
    </row>
    <row r="3" spans="1:12" x14ac:dyDescent="0.25">
      <c r="A3" t="s">
        <v>10</v>
      </c>
      <c r="B3">
        <f xml:space="preserve"> LEN(A3)</f>
        <v>1</v>
      </c>
      <c r="C3" s="1">
        <v>7.4000000000000003E-6</v>
      </c>
      <c r="D3" s="1">
        <v>1.36E-5</v>
      </c>
      <c r="E3" t="s">
        <v>18</v>
      </c>
      <c r="L3" s="2" t="s">
        <v>16</v>
      </c>
    </row>
    <row r="4" spans="1:12" x14ac:dyDescent="0.25">
      <c r="A4" t="s">
        <v>11</v>
      </c>
      <c r="B4">
        <f t="shared" ref="B4:B8" si="0" xml:space="preserve"> LEN(A4)</f>
        <v>7</v>
      </c>
      <c r="C4" s="1">
        <v>1.22E-5</v>
      </c>
      <c r="D4" s="1">
        <v>9.7999999999999993E-6</v>
      </c>
      <c r="E4" t="s">
        <v>19</v>
      </c>
      <c r="L4" s="2" t="s">
        <v>15</v>
      </c>
    </row>
    <row r="5" spans="1:12" x14ac:dyDescent="0.25">
      <c r="A5" t="s">
        <v>9</v>
      </c>
      <c r="B5">
        <f t="shared" si="0"/>
        <v>58</v>
      </c>
      <c r="C5" s="1">
        <v>1.63E-5</v>
      </c>
      <c r="D5" s="1">
        <v>2.1399999999999998E-5</v>
      </c>
      <c r="E5" t="s">
        <v>20</v>
      </c>
    </row>
    <row r="6" spans="1:12" x14ac:dyDescent="0.25">
      <c r="A6" t="s">
        <v>12</v>
      </c>
      <c r="B6">
        <f t="shared" si="0"/>
        <v>111</v>
      </c>
      <c r="C6" s="1">
        <v>1.4399999999999999E-5</v>
      </c>
      <c r="D6" s="1">
        <v>1.38E-5</v>
      </c>
      <c r="E6" t="s">
        <v>21</v>
      </c>
    </row>
    <row r="7" spans="1:12" x14ac:dyDescent="0.25">
      <c r="A7" t="s">
        <v>13</v>
      </c>
      <c r="B7">
        <f t="shared" si="0"/>
        <v>111</v>
      </c>
      <c r="C7" s="1">
        <v>1.4600000000000001E-5</v>
      </c>
      <c r="D7" s="1">
        <v>1.2999999999999999E-5</v>
      </c>
      <c r="E7" t="s">
        <v>22</v>
      </c>
    </row>
    <row r="8" spans="1:12" x14ac:dyDescent="0.25">
      <c r="A8" t="s">
        <v>14</v>
      </c>
      <c r="B8">
        <f t="shared" si="0"/>
        <v>111</v>
      </c>
      <c r="C8" s="1">
        <v>2.19E-5</v>
      </c>
      <c r="D8" s="1">
        <v>1.88E-5</v>
      </c>
      <c r="E8" t="s">
        <v>23</v>
      </c>
    </row>
    <row r="9" spans="1:12" x14ac:dyDescent="0.25">
      <c r="A9" s="2" t="s">
        <v>25</v>
      </c>
      <c r="B9" s="2"/>
      <c r="C9" s="2"/>
      <c r="D9" s="2"/>
    </row>
    <row r="10" spans="1:12" x14ac:dyDescent="0.25">
      <c r="A10" s="2" t="s">
        <v>10</v>
      </c>
      <c r="B10" s="2">
        <f xml:space="preserve"> LEN(A10)</f>
        <v>1</v>
      </c>
      <c r="C10" s="3">
        <v>1.4800000000000001E-5</v>
      </c>
      <c r="D10" s="3">
        <v>4.6999999999999997E-5</v>
      </c>
    </row>
    <row r="11" spans="1:12" x14ac:dyDescent="0.25">
      <c r="A11" s="2" t="s">
        <v>11</v>
      </c>
      <c r="B11" s="2">
        <f t="shared" ref="B11:B15" si="1" xml:space="preserve"> LEN(A11)</f>
        <v>7</v>
      </c>
      <c r="C11" s="3">
        <v>1.59E-5</v>
      </c>
      <c r="D11" s="3">
        <v>1.63E-5</v>
      </c>
    </row>
    <row r="12" spans="1:12" x14ac:dyDescent="0.25">
      <c r="A12" s="2" t="s">
        <v>9</v>
      </c>
      <c r="B12" s="2">
        <f t="shared" si="1"/>
        <v>58</v>
      </c>
      <c r="C12" s="3">
        <v>7.8899999999999993E-5</v>
      </c>
      <c r="D12" s="3">
        <v>2.3E-5</v>
      </c>
    </row>
    <row r="13" spans="1:12" x14ac:dyDescent="0.25">
      <c r="A13" s="2" t="s">
        <v>12</v>
      </c>
      <c r="B13" s="2">
        <f t="shared" si="1"/>
        <v>111</v>
      </c>
      <c r="C13" s="3">
        <v>1.7099999999999999E-5</v>
      </c>
      <c r="D13" s="3">
        <v>1.7099999999999999E-5</v>
      </c>
    </row>
    <row r="14" spans="1:12" x14ac:dyDescent="0.25">
      <c r="A14" s="2" t="s">
        <v>13</v>
      </c>
      <c r="B14" s="2">
        <f t="shared" si="1"/>
        <v>111</v>
      </c>
      <c r="C14" s="3">
        <v>2.09E-5</v>
      </c>
      <c r="D14" s="3">
        <v>2.16E-5</v>
      </c>
    </row>
    <row r="15" spans="1:12" x14ac:dyDescent="0.25">
      <c r="A15" s="2" t="s">
        <v>14</v>
      </c>
      <c r="B15" s="2">
        <f t="shared" si="1"/>
        <v>111</v>
      </c>
      <c r="C15" s="3">
        <v>2.5999999999999998E-5</v>
      </c>
      <c r="D15" s="3">
        <v>2.0800000000000001E-5</v>
      </c>
    </row>
    <row r="16" spans="1:12" x14ac:dyDescent="0.25">
      <c r="A16" s="2" t="s">
        <v>26</v>
      </c>
      <c r="B16" s="2"/>
      <c r="C16" s="2"/>
      <c r="D16" s="2"/>
    </row>
    <row r="17" spans="1:4" x14ac:dyDescent="0.25">
      <c r="A17" s="2" t="s">
        <v>10</v>
      </c>
      <c r="B17" s="2">
        <f xml:space="preserve"> LEN(A17)</f>
        <v>1</v>
      </c>
      <c r="C17" s="3">
        <v>1.9400000000000001E-5</v>
      </c>
      <c r="D17" s="3">
        <v>1.0200000000000001E-5</v>
      </c>
    </row>
    <row r="18" spans="1:4" x14ac:dyDescent="0.25">
      <c r="A18" s="2" t="s">
        <v>11</v>
      </c>
      <c r="B18" s="2">
        <f t="shared" ref="B18:B22" si="2" xml:space="preserve"> LEN(A18)</f>
        <v>7</v>
      </c>
      <c r="C18" s="3">
        <v>1.7200000000000001E-5</v>
      </c>
      <c r="D18" s="3">
        <v>1.59E-5</v>
      </c>
    </row>
    <row r="19" spans="1:4" x14ac:dyDescent="0.25">
      <c r="A19" s="2" t="s">
        <v>9</v>
      </c>
      <c r="B19" s="2">
        <f t="shared" si="2"/>
        <v>58</v>
      </c>
      <c r="C19" s="3">
        <v>4.9100000000000001E-5</v>
      </c>
      <c r="D19" s="3">
        <v>2.1299999999999999E-5</v>
      </c>
    </row>
    <row r="20" spans="1:4" x14ac:dyDescent="0.25">
      <c r="A20" s="2" t="s">
        <v>12</v>
      </c>
      <c r="B20" s="2">
        <f t="shared" si="2"/>
        <v>111</v>
      </c>
      <c r="C20" s="3">
        <v>1.9700000000000001E-5</v>
      </c>
      <c r="D20" s="3">
        <v>1.7E-5</v>
      </c>
    </row>
    <row r="21" spans="1:4" x14ac:dyDescent="0.25">
      <c r="A21" s="2" t="s">
        <v>13</v>
      </c>
      <c r="B21" s="2">
        <f t="shared" si="2"/>
        <v>111</v>
      </c>
      <c r="C21" s="3">
        <v>2.4300000000000001E-5</v>
      </c>
      <c r="D21" s="3">
        <v>1.73E-5</v>
      </c>
    </row>
    <row r="22" spans="1:4" x14ac:dyDescent="0.25">
      <c r="A22" s="2" t="s">
        <v>14</v>
      </c>
      <c r="B22" s="2">
        <f t="shared" si="2"/>
        <v>111</v>
      </c>
      <c r="C22" s="3">
        <v>1.9000000000000001E-5</v>
      </c>
      <c r="D22" s="3">
        <v>3.2799999999999998E-5</v>
      </c>
    </row>
    <row r="23" spans="1:4" x14ac:dyDescent="0.25">
      <c r="A23" s="2" t="s">
        <v>27</v>
      </c>
      <c r="B23" s="2"/>
      <c r="C23" s="2"/>
      <c r="D23" s="2"/>
    </row>
    <row r="24" spans="1:4" x14ac:dyDescent="0.25">
      <c r="A24" s="2" t="s">
        <v>10</v>
      </c>
      <c r="B24" s="2">
        <f xml:space="preserve"> LEN(A24)</f>
        <v>1</v>
      </c>
      <c r="C24" s="3">
        <v>1.8099999999999999E-5</v>
      </c>
      <c r="D24" s="3">
        <v>2.1100000000000001E-5</v>
      </c>
    </row>
    <row r="25" spans="1:4" x14ac:dyDescent="0.25">
      <c r="A25" s="2" t="s">
        <v>11</v>
      </c>
      <c r="B25" s="2">
        <f t="shared" ref="B25:B29" si="3" xml:space="preserve"> LEN(A25)</f>
        <v>7</v>
      </c>
      <c r="C25" s="3">
        <v>1.33E-5</v>
      </c>
      <c r="D25" s="3">
        <v>9.7999999999999993E-6</v>
      </c>
    </row>
    <row r="26" spans="1:4" x14ac:dyDescent="0.25">
      <c r="A26" s="2" t="s">
        <v>9</v>
      </c>
      <c r="B26" s="2">
        <f t="shared" si="3"/>
        <v>58</v>
      </c>
      <c r="C26" s="3">
        <v>2.16E-5</v>
      </c>
      <c r="D26" s="3">
        <v>1.4E-5</v>
      </c>
    </row>
    <row r="27" spans="1:4" x14ac:dyDescent="0.25">
      <c r="A27" s="2" t="s">
        <v>12</v>
      </c>
      <c r="B27" s="2">
        <f t="shared" si="3"/>
        <v>111</v>
      </c>
      <c r="C27" s="3">
        <v>2.44E-5</v>
      </c>
      <c r="D27" s="3">
        <v>2.5199999999999999E-5</v>
      </c>
    </row>
    <row r="28" spans="1:4" x14ac:dyDescent="0.25">
      <c r="A28" s="2" t="s">
        <v>13</v>
      </c>
      <c r="B28" s="2">
        <f t="shared" si="3"/>
        <v>111</v>
      </c>
      <c r="C28" s="3">
        <v>2.05E-5</v>
      </c>
      <c r="D28" s="3">
        <v>1.9300000000000002E-5</v>
      </c>
    </row>
    <row r="29" spans="1:4" x14ac:dyDescent="0.25">
      <c r="A29" s="2" t="s">
        <v>14</v>
      </c>
      <c r="B29" s="2">
        <f t="shared" si="3"/>
        <v>111</v>
      </c>
      <c r="C29" s="3">
        <v>1.5E-5</v>
      </c>
      <c r="D29" s="3">
        <v>1.1800000000000001E-5</v>
      </c>
    </row>
    <row r="30" spans="1:4" x14ac:dyDescent="0.25">
      <c r="A30" s="2" t="s">
        <v>28</v>
      </c>
      <c r="B30" s="2"/>
      <c r="C30" s="2"/>
      <c r="D30" s="2"/>
    </row>
    <row r="31" spans="1:4" x14ac:dyDescent="0.25">
      <c r="A31" s="2" t="s">
        <v>10</v>
      </c>
      <c r="B31" s="2">
        <f xml:space="preserve"> LEN(A31)</f>
        <v>1</v>
      </c>
      <c r="C31" s="3">
        <v>1.8600000000000001E-5</v>
      </c>
      <c r="D31" s="3">
        <v>1.5400000000000002E-5</v>
      </c>
    </row>
    <row r="32" spans="1:4" x14ac:dyDescent="0.25">
      <c r="A32" s="2" t="s">
        <v>11</v>
      </c>
      <c r="B32" s="2">
        <f t="shared" ref="B32:B36" si="4" xml:space="preserve"> LEN(A32)</f>
        <v>7</v>
      </c>
      <c r="C32" s="3">
        <v>3.1199999999999999E-5</v>
      </c>
      <c r="D32" s="3">
        <v>1.52E-5</v>
      </c>
    </row>
    <row r="33" spans="1:4" x14ac:dyDescent="0.25">
      <c r="A33" s="2" t="s">
        <v>9</v>
      </c>
      <c r="B33" s="2">
        <f t="shared" si="4"/>
        <v>58</v>
      </c>
      <c r="C33" s="3">
        <v>3.26E-5</v>
      </c>
      <c r="D33" s="3">
        <v>2.5299999999999998E-5</v>
      </c>
    </row>
    <row r="34" spans="1:4" x14ac:dyDescent="0.25">
      <c r="A34" s="2" t="s">
        <v>12</v>
      </c>
      <c r="B34" s="2">
        <f t="shared" si="4"/>
        <v>111</v>
      </c>
      <c r="C34" s="3">
        <v>2.05E-5</v>
      </c>
      <c r="D34" s="3">
        <v>3.0000000000000001E-5</v>
      </c>
    </row>
    <row r="35" spans="1:4" x14ac:dyDescent="0.25">
      <c r="A35" s="2" t="s">
        <v>13</v>
      </c>
      <c r="B35" s="2">
        <f t="shared" si="4"/>
        <v>111</v>
      </c>
      <c r="C35" s="3">
        <v>2.1800000000000001E-5</v>
      </c>
      <c r="D35" s="3">
        <v>1.77E-5</v>
      </c>
    </row>
    <row r="36" spans="1:4" x14ac:dyDescent="0.25">
      <c r="A36" s="2" t="s">
        <v>14</v>
      </c>
      <c r="B36" s="2">
        <f t="shared" si="4"/>
        <v>111</v>
      </c>
      <c r="C36" s="3">
        <v>1.5699999999999999E-5</v>
      </c>
      <c r="D36" s="3">
        <v>1.3699999999999999E-5</v>
      </c>
    </row>
    <row r="37" spans="1:4" s="2" customFormat="1" x14ac:dyDescent="0.25">
      <c r="C37" s="3"/>
      <c r="D37" s="3"/>
    </row>
    <row r="38" spans="1:4" x14ac:dyDescent="0.25">
      <c r="A38" s="2" t="s">
        <v>29</v>
      </c>
      <c r="B38" s="2"/>
      <c r="C38" s="2"/>
      <c r="D38" s="2"/>
    </row>
    <row r="39" spans="1:4" x14ac:dyDescent="0.25">
      <c r="A39" s="2" t="s">
        <v>10</v>
      </c>
      <c r="B39" s="2">
        <f xml:space="preserve"> LEN(A39)</f>
        <v>1</v>
      </c>
      <c r="C39" s="3">
        <f xml:space="preserve"> AVERAGE(C3,C10,C17,C24,C31)</f>
        <v>1.5660000000000003E-5</v>
      </c>
      <c r="D39" s="3">
        <f xml:space="preserve"> AVERAGE(D3,D10,D17,D24,D31)</f>
        <v>2.1460000000000001E-5</v>
      </c>
    </row>
    <row r="40" spans="1:4" x14ac:dyDescent="0.25">
      <c r="A40" s="2" t="s">
        <v>11</v>
      </c>
      <c r="B40" s="2">
        <f t="shared" ref="B40:B44" si="5" xml:space="preserve"> LEN(A40)</f>
        <v>7</v>
      </c>
      <c r="C40" s="3">
        <f t="shared" ref="C40:D40" si="6" xml:space="preserve"> AVERAGE(C4,C11,C18,C25,C32)</f>
        <v>1.7960000000000001E-5</v>
      </c>
      <c r="D40" s="3">
        <f t="shared" si="6"/>
        <v>1.34E-5</v>
      </c>
    </row>
    <row r="41" spans="1:4" x14ac:dyDescent="0.25">
      <c r="A41" s="2" t="s">
        <v>9</v>
      </c>
      <c r="B41" s="2">
        <f t="shared" si="5"/>
        <v>58</v>
      </c>
      <c r="C41" s="3">
        <f t="shared" ref="C41:D41" si="7" xml:space="preserve"> AVERAGE(C5,C12,C19,C26,C33)</f>
        <v>3.9700000000000003E-5</v>
      </c>
      <c r="D41" s="3">
        <f t="shared" si="7"/>
        <v>2.1000000000000002E-5</v>
      </c>
    </row>
    <row r="42" spans="1:4" x14ac:dyDescent="0.25">
      <c r="A42" s="2" t="s">
        <v>12</v>
      </c>
      <c r="B42" s="2">
        <f t="shared" si="5"/>
        <v>111</v>
      </c>
      <c r="C42" s="3">
        <f t="shared" ref="C42:D42" si="8" xml:space="preserve"> AVERAGE(C6,C13,C20,C27,C34)</f>
        <v>1.9219999999999999E-5</v>
      </c>
      <c r="D42" s="3">
        <f t="shared" si="8"/>
        <v>2.0619999999999999E-5</v>
      </c>
    </row>
    <row r="43" spans="1:4" x14ac:dyDescent="0.25">
      <c r="A43" s="2" t="s">
        <v>13</v>
      </c>
      <c r="B43" s="2">
        <f t="shared" si="5"/>
        <v>111</v>
      </c>
      <c r="C43" s="3">
        <f t="shared" ref="C43:D43" si="9" xml:space="preserve"> AVERAGE(C7,C14,C21,C28,C35)</f>
        <v>2.0420000000000001E-5</v>
      </c>
      <c r="D43" s="3">
        <f t="shared" si="9"/>
        <v>1.7779999999999999E-5</v>
      </c>
    </row>
    <row r="44" spans="1:4" x14ac:dyDescent="0.25">
      <c r="A44" s="2" t="s">
        <v>14</v>
      </c>
      <c r="B44" s="2">
        <f t="shared" si="5"/>
        <v>111</v>
      </c>
      <c r="C44" s="3">
        <f t="shared" ref="C44:D44" si="10" xml:space="preserve"> AVERAGE(C8,C15,C22,C29,C36)</f>
        <v>1.9519999999999999E-5</v>
      </c>
      <c r="D44" s="3">
        <f t="shared" si="10"/>
        <v>1.9579999999999999E-5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7C00D-CD8A-4DE4-B63E-F89EBFF80B64}">
  <dimension ref="A1:G46"/>
  <sheetViews>
    <sheetView workbookViewId="0">
      <selection sqref="A1:C23"/>
    </sheetView>
  </sheetViews>
  <sheetFormatPr defaultRowHeight="15" x14ac:dyDescent="0.25"/>
  <cols>
    <col min="1" max="1" width="16" customWidth="1"/>
    <col min="2" max="2" width="11.140625" customWidth="1"/>
    <col min="3" max="3" width="15.5703125" style="2" customWidth="1"/>
    <col min="4" max="5" width="18.28515625" customWidth="1"/>
  </cols>
  <sheetData>
    <row r="1" spans="1:7" x14ac:dyDescent="0.25">
      <c r="A1" t="s">
        <v>32</v>
      </c>
    </row>
    <row r="2" spans="1:7" x14ac:dyDescent="0.25">
      <c r="A2" t="s">
        <v>31</v>
      </c>
      <c r="B2" t="s">
        <v>39</v>
      </c>
      <c r="C2" s="2" t="s">
        <v>35</v>
      </c>
      <c r="E2" t="s">
        <v>33</v>
      </c>
      <c r="G2" s="2"/>
    </row>
    <row r="3" spans="1:7" x14ac:dyDescent="0.25">
      <c r="A3" t="s">
        <v>37</v>
      </c>
      <c r="B3">
        <v>2.5036099999999999E-2</v>
      </c>
      <c r="C3" s="3">
        <v>2.50361E-7</v>
      </c>
      <c r="E3" t="s">
        <v>34</v>
      </c>
      <c r="G3" s="2"/>
    </row>
    <row r="4" spans="1:7" x14ac:dyDescent="0.25">
      <c r="A4" s="2" t="s">
        <v>37</v>
      </c>
      <c r="B4">
        <v>2.2936499999999999E-2</v>
      </c>
      <c r="C4" s="3">
        <v>2.2936499999999999E-7</v>
      </c>
    </row>
    <row r="5" spans="1:7" x14ac:dyDescent="0.25">
      <c r="A5" s="2" t="s">
        <v>37</v>
      </c>
      <c r="B5">
        <v>2.3281099999999999E-2</v>
      </c>
      <c r="C5" s="3">
        <v>2.3281100000000001E-7</v>
      </c>
    </row>
    <row r="6" spans="1:7" x14ac:dyDescent="0.25">
      <c r="A6" s="2" t="s">
        <v>37</v>
      </c>
      <c r="B6">
        <v>2.9248099999999999E-2</v>
      </c>
      <c r="C6" s="3">
        <v>2.9248100000000001E-7</v>
      </c>
    </row>
    <row r="7" spans="1:7" x14ac:dyDescent="0.25">
      <c r="A7" s="2" t="s">
        <v>37</v>
      </c>
      <c r="B7">
        <v>2.73967E-2</v>
      </c>
      <c r="C7" s="3">
        <v>2.7396699999999998E-7</v>
      </c>
    </row>
    <row r="8" spans="1:7" x14ac:dyDescent="0.25">
      <c r="A8" s="2" t="s">
        <v>37</v>
      </c>
      <c r="B8">
        <v>3.0643900000000002E-2</v>
      </c>
      <c r="C8" s="3">
        <v>3.0643900000000001E-7</v>
      </c>
    </row>
    <row r="9" spans="1:7" x14ac:dyDescent="0.25">
      <c r="A9" s="2" t="s">
        <v>37</v>
      </c>
      <c r="B9">
        <v>2.77992E-2</v>
      </c>
      <c r="C9" s="3">
        <v>2.7799200000000002E-7</v>
      </c>
    </row>
    <row r="10" spans="1:7" x14ac:dyDescent="0.25">
      <c r="A10" s="2" t="s">
        <v>37</v>
      </c>
      <c r="B10">
        <v>4.5661300000000002E-2</v>
      </c>
      <c r="C10" s="3">
        <v>4.5661299999999999E-7</v>
      </c>
    </row>
    <row r="11" spans="1:7" x14ac:dyDescent="0.25">
      <c r="A11" s="2" t="s">
        <v>37</v>
      </c>
      <c r="B11">
        <v>4.01841E-2</v>
      </c>
      <c r="C11" s="3">
        <v>4.0184099999999998E-7</v>
      </c>
    </row>
    <row r="12" spans="1:7" x14ac:dyDescent="0.25">
      <c r="A12" s="2" t="s">
        <v>37</v>
      </c>
      <c r="B12">
        <v>4.2008799999999999E-2</v>
      </c>
      <c r="C12" s="3">
        <v>4.20088E-7</v>
      </c>
    </row>
    <row r="13" spans="1:7" x14ac:dyDescent="0.25">
      <c r="A13" s="2" t="s">
        <v>37</v>
      </c>
      <c r="B13">
        <v>2.98543E-2</v>
      </c>
      <c r="C13" s="3">
        <v>2.98543E-7</v>
      </c>
    </row>
    <row r="14" spans="1:7" x14ac:dyDescent="0.25">
      <c r="A14" s="2" t="s">
        <v>37</v>
      </c>
      <c r="B14">
        <v>3.4607499999999999E-2</v>
      </c>
      <c r="C14" s="3">
        <v>3.4607500000000001E-7</v>
      </c>
    </row>
    <row r="15" spans="1:7" x14ac:dyDescent="0.25">
      <c r="A15" s="2" t="s">
        <v>37</v>
      </c>
      <c r="B15">
        <v>7.8989900000000002E-2</v>
      </c>
      <c r="C15" s="3">
        <v>7.8989900000000002E-7</v>
      </c>
    </row>
    <row r="16" spans="1:7" x14ac:dyDescent="0.25">
      <c r="A16" s="2" t="s">
        <v>37</v>
      </c>
      <c r="B16">
        <v>5.1898699999999999E-2</v>
      </c>
      <c r="C16" s="3">
        <v>5.1898699999999999E-7</v>
      </c>
    </row>
    <row r="17" spans="1:3" x14ac:dyDescent="0.25">
      <c r="A17" s="2" t="s">
        <v>37</v>
      </c>
      <c r="B17">
        <v>4.5113899999999998E-2</v>
      </c>
      <c r="C17" s="3">
        <v>4.5113899999999997E-7</v>
      </c>
    </row>
    <row r="18" spans="1:3" x14ac:dyDescent="0.25">
      <c r="A18" s="2" t="s">
        <v>37</v>
      </c>
      <c r="B18">
        <v>2.9623199999999999E-2</v>
      </c>
      <c r="C18" s="3">
        <v>2.96232E-7</v>
      </c>
    </row>
    <row r="19" spans="1:3" x14ac:dyDescent="0.25">
      <c r="A19" s="2" t="s">
        <v>37</v>
      </c>
      <c r="B19">
        <v>3.6973899999999997E-2</v>
      </c>
      <c r="C19" s="3">
        <v>3.69739E-7</v>
      </c>
    </row>
    <row r="20" spans="1:3" x14ac:dyDescent="0.25">
      <c r="A20" s="2" t="s">
        <v>37</v>
      </c>
      <c r="B20">
        <v>9.3343499999999996E-2</v>
      </c>
      <c r="C20" s="3">
        <v>9.3343500000000005E-7</v>
      </c>
    </row>
    <row r="21" spans="1:3" x14ac:dyDescent="0.25">
      <c r="A21" s="2" t="s">
        <v>37</v>
      </c>
      <c r="B21">
        <v>4.2814699999999997E-2</v>
      </c>
      <c r="C21" s="3">
        <v>4.28147E-7</v>
      </c>
    </row>
    <row r="22" spans="1:3" x14ac:dyDescent="0.25">
      <c r="A22" s="2" t="s">
        <v>37</v>
      </c>
      <c r="B22">
        <v>3.69634E-2</v>
      </c>
      <c r="C22" s="3">
        <v>3.6963400000000001E-7</v>
      </c>
    </row>
    <row r="23" spans="1:3" x14ac:dyDescent="0.25">
      <c r="A23" t="s">
        <v>29</v>
      </c>
      <c r="B23">
        <f xml:space="preserve"> AVERAGE(B3:B22)</f>
        <v>3.9718940000000001E-2</v>
      </c>
      <c r="C23" s="2">
        <f t="shared" ref="C23" si="0" xml:space="preserve"> AVERAGE(C3:C22)</f>
        <v>3.9718939999999997E-7</v>
      </c>
    </row>
    <row r="25" spans="1:3" x14ac:dyDescent="0.25">
      <c r="B25" t="s">
        <v>39</v>
      </c>
      <c r="C25" t="s">
        <v>36</v>
      </c>
    </row>
    <row r="26" spans="1:3" x14ac:dyDescent="0.25">
      <c r="A26" t="s">
        <v>38</v>
      </c>
      <c r="B26">
        <v>2.691E-2</v>
      </c>
      <c r="C26" s="3">
        <v>2.6909999999999999E-7</v>
      </c>
    </row>
    <row r="27" spans="1:3" x14ac:dyDescent="0.25">
      <c r="A27" s="2" t="s">
        <v>38</v>
      </c>
      <c r="B27">
        <v>3.3892699999999998E-2</v>
      </c>
      <c r="C27" s="3">
        <v>3.38927E-7</v>
      </c>
    </row>
    <row r="28" spans="1:3" x14ac:dyDescent="0.25">
      <c r="A28" s="2" t="s">
        <v>38</v>
      </c>
      <c r="B28">
        <v>1.9730299999999999E-2</v>
      </c>
      <c r="C28" s="3">
        <v>1.97303E-7</v>
      </c>
    </row>
    <row r="29" spans="1:3" x14ac:dyDescent="0.25">
      <c r="A29" s="2" t="s">
        <v>38</v>
      </c>
      <c r="B29">
        <v>2.2548499999999999E-2</v>
      </c>
      <c r="C29" s="3">
        <v>2.2548500000000001E-7</v>
      </c>
    </row>
    <row r="30" spans="1:3" x14ac:dyDescent="0.25">
      <c r="A30" s="2" t="s">
        <v>38</v>
      </c>
      <c r="B30">
        <v>1.8308399999999999E-2</v>
      </c>
      <c r="C30" s="3">
        <v>1.83084E-7</v>
      </c>
    </row>
    <row r="31" spans="1:3" x14ac:dyDescent="0.25">
      <c r="A31" s="2" t="s">
        <v>38</v>
      </c>
      <c r="B31">
        <v>2.5448700000000001E-2</v>
      </c>
      <c r="C31" s="3">
        <v>2.5448700000000002E-7</v>
      </c>
    </row>
    <row r="32" spans="1:3" x14ac:dyDescent="0.25">
      <c r="A32" s="2" t="s">
        <v>38</v>
      </c>
      <c r="B32">
        <v>2.2955900000000001E-2</v>
      </c>
      <c r="C32" s="3">
        <v>2.29559E-7</v>
      </c>
    </row>
    <row r="33" spans="1:3" x14ac:dyDescent="0.25">
      <c r="A33" s="2" t="s">
        <v>38</v>
      </c>
      <c r="B33">
        <v>1.7671699999999999E-2</v>
      </c>
      <c r="C33" s="3">
        <v>1.7671700000000001E-7</v>
      </c>
    </row>
    <row r="34" spans="1:3" x14ac:dyDescent="0.25">
      <c r="A34" s="2" t="s">
        <v>38</v>
      </c>
      <c r="B34">
        <v>1.83305E-2</v>
      </c>
      <c r="C34" s="3">
        <v>1.8330500000000001E-7</v>
      </c>
    </row>
    <row r="35" spans="1:3" x14ac:dyDescent="0.25">
      <c r="A35" s="2" t="s">
        <v>38</v>
      </c>
      <c r="B35">
        <v>1.7137900000000001E-2</v>
      </c>
      <c r="C35" s="3">
        <v>1.7137899999999999E-7</v>
      </c>
    </row>
    <row r="36" spans="1:3" x14ac:dyDescent="0.25">
      <c r="A36" s="2" t="s">
        <v>38</v>
      </c>
      <c r="B36">
        <v>2.83997E-2</v>
      </c>
      <c r="C36" s="3">
        <v>2.8399700000000003E-7</v>
      </c>
    </row>
    <row r="37" spans="1:3" x14ac:dyDescent="0.25">
      <c r="A37" s="2" t="s">
        <v>38</v>
      </c>
      <c r="B37">
        <v>3.2312100000000003E-2</v>
      </c>
      <c r="C37" s="3">
        <v>3.2312100000000003E-7</v>
      </c>
    </row>
    <row r="38" spans="1:3" x14ac:dyDescent="0.25">
      <c r="A38" s="2" t="s">
        <v>38</v>
      </c>
      <c r="B38">
        <v>2.5793400000000001E-2</v>
      </c>
      <c r="C38" s="3">
        <v>2.5793399999999999E-7</v>
      </c>
    </row>
    <row r="39" spans="1:3" x14ac:dyDescent="0.25">
      <c r="A39" s="2" t="s">
        <v>38</v>
      </c>
      <c r="B39">
        <v>2.55569E-2</v>
      </c>
      <c r="C39" s="3">
        <v>2.5556899999999998E-7</v>
      </c>
    </row>
    <row r="40" spans="1:3" x14ac:dyDescent="0.25">
      <c r="A40" s="2" t="s">
        <v>38</v>
      </c>
      <c r="B40">
        <v>2.2027700000000001E-2</v>
      </c>
      <c r="C40" s="3">
        <v>2.2027700000000001E-7</v>
      </c>
    </row>
    <row r="41" spans="1:3" x14ac:dyDescent="0.25">
      <c r="A41" s="2" t="s">
        <v>38</v>
      </c>
      <c r="B41">
        <v>3.2315900000000002E-2</v>
      </c>
      <c r="C41" s="3">
        <v>3.2315900000000002E-7</v>
      </c>
    </row>
    <row r="42" spans="1:3" x14ac:dyDescent="0.25">
      <c r="A42" s="2" t="s">
        <v>38</v>
      </c>
      <c r="B42">
        <v>3.6329800000000002E-2</v>
      </c>
      <c r="C42" s="3">
        <v>3.6329799999999998E-7</v>
      </c>
    </row>
    <row r="43" spans="1:3" x14ac:dyDescent="0.25">
      <c r="A43" s="2" t="s">
        <v>38</v>
      </c>
      <c r="B43">
        <v>3.3525899999999997E-2</v>
      </c>
      <c r="C43" s="3">
        <v>3.3525900000000002E-7</v>
      </c>
    </row>
    <row r="44" spans="1:3" x14ac:dyDescent="0.25">
      <c r="A44" s="2" t="s">
        <v>38</v>
      </c>
      <c r="B44">
        <v>2.6492000000000002E-2</v>
      </c>
      <c r="C44" s="3">
        <v>2.6492000000000002E-7</v>
      </c>
    </row>
    <row r="45" spans="1:3" x14ac:dyDescent="0.25">
      <c r="A45" s="2" t="s">
        <v>38</v>
      </c>
      <c r="B45">
        <v>2.2613100000000001E-2</v>
      </c>
      <c r="C45" s="3">
        <v>2.26131E-7</v>
      </c>
    </row>
    <row r="46" spans="1:3" x14ac:dyDescent="0.25">
      <c r="A46" t="s">
        <v>29</v>
      </c>
      <c r="B46" s="2">
        <f xml:space="preserve"> AVERAGE(B26:B45)</f>
        <v>2.5415055000000002E-2</v>
      </c>
      <c r="C46" s="2">
        <f xml:space="preserve"> AVERAGE(C26:C45)</f>
        <v>2.5415055000000002E-7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B3E9A-96EA-4302-A3B5-1E913B6872C5}">
  <dimension ref="A1:G49"/>
  <sheetViews>
    <sheetView topLeftCell="A18" workbookViewId="0">
      <selection activeCell="B50" sqref="B50"/>
    </sheetView>
  </sheetViews>
  <sheetFormatPr defaultRowHeight="15" x14ac:dyDescent="0.25"/>
  <cols>
    <col min="1" max="1" width="14.5703125" customWidth="1"/>
    <col min="2" max="3" width="18.28515625" customWidth="1"/>
  </cols>
  <sheetData>
    <row r="1" spans="1:7" x14ac:dyDescent="0.25">
      <c r="A1" s="2" t="s">
        <v>40</v>
      </c>
      <c r="B1" s="2"/>
      <c r="C1" s="2"/>
      <c r="D1" s="2"/>
      <c r="E1" s="2"/>
      <c r="F1" s="2"/>
      <c r="G1" s="2"/>
    </row>
    <row r="2" spans="1:7" x14ac:dyDescent="0.25">
      <c r="A2" s="2" t="s">
        <v>41</v>
      </c>
      <c r="B2" s="2" t="s">
        <v>39</v>
      </c>
      <c r="C2" s="2" t="s">
        <v>35</v>
      </c>
      <c r="D2" s="2"/>
      <c r="E2" s="2" t="s">
        <v>33</v>
      </c>
      <c r="F2" s="2"/>
      <c r="G2" s="2"/>
    </row>
    <row r="3" spans="1:7" x14ac:dyDescent="0.25">
      <c r="A3" s="2" t="s">
        <v>42</v>
      </c>
      <c r="B3" s="2">
        <v>2.9068400000000001E-2</v>
      </c>
      <c r="C3" s="3">
        <v>2.9068400000000001E-7</v>
      </c>
      <c r="D3" s="2"/>
      <c r="E3" s="2" t="s">
        <v>34</v>
      </c>
      <c r="F3" s="2"/>
      <c r="G3" s="2"/>
    </row>
    <row r="4" spans="1:7" x14ac:dyDescent="0.25">
      <c r="A4" s="2" t="s">
        <v>42</v>
      </c>
      <c r="B4" s="2">
        <v>4.1942399999999998E-2</v>
      </c>
      <c r="C4" s="3">
        <v>4.1942399999999998E-7</v>
      </c>
      <c r="D4" s="2"/>
      <c r="E4" s="2"/>
      <c r="F4" s="2"/>
      <c r="G4" s="2"/>
    </row>
    <row r="5" spans="1:7" x14ac:dyDescent="0.25">
      <c r="A5" s="2" t="s">
        <v>42</v>
      </c>
      <c r="B5" s="2">
        <v>6.8365899999999993E-2</v>
      </c>
      <c r="C5" s="3">
        <v>6.8365900000000005E-7</v>
      </c>
      <c r="D5" s="2"/>
      <c r="E5" s="2"/>
      <c r="F5" s="2"/>
      <c r="G5" s="2"/>
    </row>
    <row r="6" spans="1:7" x14ac:dyDescent="0.25">
      <c r="A6" s="2" t="s">
        <v>42</v>
      </c>
      <c r="B6" s="2">
        <v>5.5593499999999997E-2</v>
      </c>
      <c r="C6" s="3">
        <v>5.5593499999999996E-7</v>
      </c>
      <c r="D6" s="2"/>
      <c r="E6" s="2"/>
      <c r="F6" s="2"/>
      <c r="G6" s="2"/>
    </row>
    <row r="7" spans="1:7" x14ac:dyDescent="0.25">
      <c r="A7" s="2" t="s">
        <v>42</v>
      </c>
      <c r="B7" s="2">
        <v>4.0965000000000001E-2</v>
      </c>
      <c r="C7" s="3">
        <v>4.0965000000000002E-7</v>
      </c>
      <c r="D7" s="2"/>
      <c r="E7" s="2"/>
      <c r="F7" s="2"/>
      <c r="G7" s="2"/>
    </row>
    <row r="8" spans="1:7" x14ac:dyDescent="0.25">
      <c r="A8" s="2" t="s">
        <v>42</v>
      </c>
      <c r="B8" s="2">
        <v>2.9190899999999999E-2</v>
      </c>
      <c r="C8" s="3">
        <v>2.91909E-7</v>
      </c>
      <c r="D8" s="2"/>
      <c r="E8" s="2"/>
      <c r="F8" s="2"/>
      <c r="G8" s="2"/>
    </row>
    <row r="9" spans="1:7" x14ac:dyDescent="0.25">
      <c r="A9" s="2" t="s">
        <v>42</v>
      </c>
      <c r="B9" s="2">
        <v>2.96323E-2</v>
      </c>
      <c r="C9" s="3">
        <v>2.9632300000000003E-7</v>
      </c>
      <c r="D9" s="2"/>
      <c r="E9" s="2"/>
      <c r="F9" s="2"/>
      <c r="G9" s="2"/>
    </row>
    <row r="10" spans="1:7" x14ac:dyDescent="0.25">
      <c r="A10" s="2" t="s">
        <v>42</v>
      </c>
      <c r="B10" s="2">
        <v>2.8065099999999999E-2</v>
      </c>
      <c r="C10" s="3">
        <v>2.8065099999999999E-7</v>
      </c>
      <c r="D10" s="2"/>
      <c r="E10" s="2"/>
      <c r="F10" s="2"/>
      <c r="G10" s="2"/>
    </row>
    <row r="11" spans="1:7" x14ac:dyDescent="0.25">
      <c r="A11" s="2" t="s">
        <v>42</v>
      </c>
      <c r="B11" s="2">
        <v>8.6848999999999996E-2</v>
      </c>
      <c r="C11" s="3">
        <v>8.6848999999999996E-7</v>
      </c>
      <c r="D11" s="2"/>
      <c r="E11" s="2"/>
      <c r="F11" s="2"/>
      <c r="G11" s="2"/>
    </row>
    <row r="12" spans="1:7" x14ac:dyDescent="0.25">
      <c r="A12" s="2" t="s">
        <v>42</v>
      </c>
      <c r="B12" s="2">
        <v>4.7810600000000002E-2</v>
      </c>
      <c r="C12" s="3">
        <v>4.7810599999999998E-7</v>
      </c>
      <c r="D12" s="2"/>
      <c r="E12" s="2"/>
      <c r="F12" s="2"/>
      <c r="G12" s="2"/>
    </row>
    <row r="13" spans="1:7" x14ac:dyDescent="0.25">
      <c r="A13" s="2" t="s">
        <v>42</v>
      </c>
      <c r="B13" s="2">
        <v>4.8133000000000002E-2</v>
      </c>
      <c r="C13" s="3">
        <v>4.8133000000000004E-7</v>
      </c>
      <c r="D13" s="2"/>
      <c r="E13" s="2"/>
      <c r="F13" s="2"/>
      <c r="G13" s="2"/>
    </row>
    <row r="14" spans="1:7" x14ac:dyDescent="0.25">
      <c r="A14" s="2" t="s">
        <v>42</v>
      </c>
      <c r="B14" s="2">
        <v>3.8736300000000001E-2</v>
      </c>
      <c r="C14" s="3">
        <v>3.8736300000000003E-7</v>
      </c>
      <c r="D14" s="2"/>
      <c r="E14" s="2"/>
      <c r="F14" s="2"/>
      <c r="G14" s="2"/>
    </row>
    <row r="15" spans="1:7" x14ac:dyDescent="0.25">
      <c r="A15" s="2" t="s">
        <v>42</v>
      </c>
      <c r="B15" s="2">
        <v>3.6830700000000001E-2</v>
      </c>
      <c r="C15" s="3">
        <v>3.6830700000000002E-7</v>
      </c>
      <c r="D15" s="2"/>
      <c r="E15" s="2"/>
      <c r="F15" s="2"/>
      <c r="G15" s="2"/>
    </row>
    <row r="16" spans="1:7" x14ac:dyDescent="0.25">
      <c r="A16" s="2" t="s">
        <v>42</v>
      </c>
      <c r="B16" s="2">
        <v>3.2680500000000001E-2</v>
      </c>
      <c r="C16" s="3">
        <v>3.2680500000000002E-7</v>
      </c>
      <c r="D16" s="2"/>
      <c r="E16" s="2"/>
      <c r="F16" s="2"/>
      <c r="G16" s="2"/>
    </row>
    <row r="17" spans="1:7" x14ac:dyDescent="0.25">
      <c r="A17" s="2" t="s">
        <v>42</v>
      </c>
      <c r="B17" s="2">
        <v>4.0819899999999999E-2</v>
      </c>
      <c r="C17" s="3">
        <v>4.0819899999999999E-7</v>
      </c>
      <c r="D17" s="2"/>
      <c r="E17" s="2"/>
      <c r="F17" s="2"/>
      <c r="G17" s="2"/>
    </row>
    <row r="18" spans="1:7" x14ac:dyDescent="0.25">
      <c r="A18" s="2" t="s">
        <v>42</v>
      </c>
      <c r="B18" s="2">
        <v>4.0819899999999999E-2</v>
      </c>
      <c r="C18" s="3">
        <v>3.0891199999999998E-7</v>
      </c>
      <c r="D18" s="2"/>
      <c r="E18" s="2"/>
      <c r="F18" s="2"/>
      <c r="G18" s="2"/>
    </row>
    <row r="19" spans="1:7" x14ac:dyDescent="0.25">
      <c r="A19" s="2" t="s">
        <v>42</v>
      </c>
      <c r="B19" s="2">
        <v>5.1929900000000001E-2</v>
      </c>
      <c r="C19" s="3">
        <v>5.1929900000000002E-7</v>
      </c>
      <c r="D19" s="2"/>
      <c r="E19" s="2"/>
      <c r="F19" s="2"/>
      <c r="G19" s="2"/>
    </row>
    <row r="20" spans="1:7" x14ac:dyDescent="0.25">
      <c r="A20" s="2" t="s">
        <v>42</v>
      </c>
      <c r="B20" s="2">
        <v>4.0692800000000001E-2</v>
      </c>
      <c r="C20" s="3">
        <v>4.06928E-7</v>
      </c>
      <c r="D20" s="2"/>
      <c r="E20" s="2"/>
      <c r="F20" s="2"/>
      <c r="G20" s="2"/>
    </row>
    <row r="21" spans="1:7" x14ac:dyDescent="0.25">
      <c r="A21" s="2" t="s">
        <v>42</v>
      </c>
      <c r="B21" s="2">
        <v>3.1470100000000001E-2</v>
      </c>
      <c r="C21" s="3">
        <v>3.1470100000000001E-7</v>
      </c>
      <c r="D21" s="2"/>
      <c r="E21" s="2"/>
      <c r="F21" s="2"/>
      <c r="G21" s="2"/>
    </row>
    <row r="22" spans="1:7" x14ac:dyDescent="0.25">
      <c r="A22" s="2" t="s">
        <v>42</v>
      </c>
      <c r="B22" s="2">
        <v>3.2251599999999998E-2</v>
      </c>
      <c r="C22" s="3">
        <v>3.22516E-7</v>
      </c>
      <c r="D22" s="2"/>
      <c r="E22" s="2"/>
      <c r="F22" s="2"/>
      <c r="G22" s="2"/>
    </row>
    <row r="23" spans="1:7" x14ac:dyDescent="0.25">
      <c r="A23" s="2" t="s">
        <v>29</v>
      </c>
      <c r="B23" s="2">
        <f xml:space="preserve"> AVERAGE(B3:B22)</f>
        <v>4.2592389999999994E-2</v>
      </c>
      <c r="C23" s="2">
        <f t="shared" ref="C23" si="0" xml:space="preserve"> AVERAGE(C3:C22)</f>
        <v>4.2095955000000004E-7</v>
      </c>
      <c r="D23" s="2"/>
      <c r="E23" s="2"/>
      <c r="F23" s="2"/>
      <c r="G23" s="2"/>
    </row>
    <row r="25" spans="1:7" x14ac:dyDescent="0.25">
      <c r="A25" s="2" t="s">
        <v>41</v>
      </c>
      <c r="B25" s="2" t="s">
        <v>39</v>
      </c>
      <c r="C25" s="2" t="s">
        <v>35</v>
      </c>
    </row>
    <row r="26" spans="1:7" x14ac:dyDescent="0.25">
      <c r="A26" s="2" t="s">
        <v>43</v>
      </c>
      <c r="B26" s="2">
        <v>5.9040000000000004E-4</v>
      </c>
      <c r="C26" s="3">
        <v>5.9040000000000003E-9</v>
      </c>
      <c r="E26">
        <v>1</v>
      </c>
    </row>
    <row r="27" spans="1:7" x14ac:dyDescent="0.25">
      <c r="A27" s="2" t="s">
        <v>43</v>
      </c>
      <c r="B27" s="2">
        <v>1.3329999999999999E-4</v>
      </c>
      <c r="C27" s="3">
        <v>1.333E-9</v>
      </c>
      <c r="E27">
        <v>2</v>
      </c>
    </row>
    <row r="28" spans="1:7" x14ac:dyDescent="0.25">
      <c r="A28" s="2" t="s">
        <v>43</v>
      </c>
      <c r="B28" s="2">
        <v>1.3640000000000001E-4</v>
      </c>
      <c r="C28" s="3">
        <v>1.364E-9</v>
      </c>
      <c r="E28" s="2">
        <v>3</v>
      </c>
    </row>
    <row r="29" spans="1:7" x14ac:dyDescent="0.25">
      <c r="A29" s="2" t="s">
        <v>43</v>
      </c>
      <c r="B29" s="2">
        <v>1.472E-4</v>
      </c>
      <c r="C29" s="3">
        <v>1.4720000000000001E-9</v>
      </c>
      <c r="E29" s="2">
        <v>4</v>
      </c>
    </row>
    <row r="30" spans="1:7" x14ac:dyDescent="0.25">
      <c r="A30" s="2" t="s">
        <v>43</v>
      </c>
      <c r="B30" s="2">
        <v>1.339E-4</v>
      </c>
      <c r="C30" s="3">
        <v>1.339E-9</v>
      </c>
      <c r="E30" s="2">
        <v>5</v>
      </c>
    </row>
    <row r="31" spans="1:7" x14ac:dyDescent="0.25">
      <c r="A31" s="2" t="s">
        <v>43</v>
      </c>
      <c r="B31" s="2">
        <v>1.315E-4</v>
      </c>
      <c r="C31" s="3">
        <v>1.3149999999999999E-9</v>
      </c>
      <c r="E31" s="2">
        <v>6</v>
      </c>
    </row>
    <row r="32" spans="1:7" x14ac:dyDescent="0.25">
      <c r="A32" s="2" t="s">
        <v>43</v>
      </c>
      <c r="B32" s="2">
        <v>1.3909999999999999E-4</v>
      </c>
      <c r="C32" s="3">
        <v>1.3910000000000001E-9</v>
      </c>
      <c r="E32" s="2">
        <v>7</v>
      </c>
    </row>
    <row r="33" spans="1:5" x14ac:dyDescent="0.25">
      <c r="A33" s="2" t="s">
        <v>43</v>
      </c>
      <c r="B33" s="2">
        <v>1.4799999999999999E-4</v>
      </c>
      <c r="C33" s="3">
        <v>1.4800000000000001E-9</v>
      </c>
      <c r="E33" s="2">
        <v>8</v>
      </c>
    </row>
    <row r="34" spans="1:5" x14ac:dyDescent="0.25">
      <c r="A34" s="2" t="s">
        <v>43</v>
      </c>
      <c r="B34" s="2">
        <v>1.3540000000000001E-4</v>
      </c>
      <c r="C34" s="3">
        <v>1.3540000000000001E-9</v>
      </c>
      <c r="E34" s="2">
        <v>9</v>
      </c>
    </row>
    <row r="35" spans="1:5" x14ac:dyDescent="0.25">
      <c r="A35" s="2" t="s">
        <v>43</v>
      </c>
      <c r="B35" s="2">
        <v>1.3420000000000001E-4</v>
      </c>
      <c r="C35" s="3">
        <v>1.3419999999999999E-9</v>
      </c>
      <c r="E35" s="2">
        <v>10</v>
      </c>
    </row>
    <row r="36" spans="1:5" x14ac:dyDescent="0.25">
      <c r="A36" s="2" t="s">
        <v>43</v>
      </c>
      <c r="B36" s="2">
        <v>1.7220000000000001E-4</v>
      </c>
      <c r="C36" s="3">
        <v>1.7220000000000001E-9</v>
      </c>
      <c r="E36" s="2">
        <v>11</v>
      </c>
    </row>
    <row r="37" spans="1:5" x14ac:dyDescent="0.25">
      <c r="A37" s="2" t="s">
        <v>43</v>
      </c>
      <c r="B37" s="2">
        <v>1.8489999999999999E-4</v>
      </c>
      <c r="C37" s="3">
        <v>1.8489999999999999E-9</v>
      </c>
      <c r="E37" s="2">
        <v>12</v>
      </c>
    </row>
    <row r="38" spans="1:5" x14ac:dyDescent="0.25">
      <c r="A38" s="2" t="s">
        <v>43</v>
      </c>
      <c r="B38" s="2">
        <v>1.348E-4</v>
      </c>
      <c r="C38" s="3">
        <v>1.3480000000000001E-9</v>
      </c>
      <c r="E38" s="2">
        <v>13</v>
      </c>
    </row>
    <row r="39" spans="1:5" x14ac:dyDescent="0.25">
      <c r="A39" s="2" t="s">
        <v>43</v>
      </c>
      <c r="B39" s="2">
        <v>1.329E-4</v>
      </c>
      <c r="C39" s="3">
        <v>1.3290000000000001E-9</v>
      </c>
      <c r="E39" s="2">
        <v>14</v>
      </c>
    </row>
    <row r="40" spans="1:5" x14ac:dyDescent="0.25">
      <c r="A40" s="2" t="s">
        <v>43</v>
      </c>
      <c r="B40" s="2">
        <v>1.3339999999999999E-4</v>
      </c>
      <c r="C40" s="3">
        <v>1.3339999999999999E-9</v>
      </c>
      <c r="E40" s="2">
        <v>15</v>
      </c>
    </row>
    <row r="41" spans="1:5" x14ac:dyDescent="0.25">
      <c r="A41" s="2" t="s">
        <v>43</v>
      </c>
      <c r="B41" s="2">
        <v>1.4349999999999999E-4</v>
      </c>
      <c r="C41" s="3">
        <v>1.4349999999999999E-9</v>
      </c>
      <c r="E41" s="2">
        <v>16</v>
      </c>
    </row>
    <row r="42" spans="1:5" x14ac:dyDescent="0.25">
      <c r="A42" s="2" t="s">
        <v>43</v>
      </c>
      <c r="B42" s="2">
        <v>1.3779999999999999E-4</v>
      </c>
      <c r="C42" s="3">
        <v>1.378E-9</v>
      </c>
      <c r="E42" s="2">
        <v>17</v>
      </c>
    </row>
    <row r="43" spans="1:5" x14ac:dyDescent="0.25">
      <c r="A43" s="2" t="s">
        <v>43</v>
      </c>
      <c r="B43" s="2">
        <v>1.3740000000000001E-4</v>
      </c>
      <c r="C43" s="3">
        <v>1.374E-9</v>
      </c>
      <c r="E43" s="2">
        <v>18</v>
      </c>
    </row>
    <row r="44" spans="1:5" x14ac:dyDescent="0.25">
      <c r="A44" s="2" t="s">
        <v>43</v>
      </c>
      <c r="B44" s="2">
        <v>1.37E-4</v>
      </c>
      <c r="C44" s="3">
        <v>1.37E-9</v>
      </c>
      <c r="E44" s="2">
        <v>19</v>
      </c>
    </row>
    <row r="45" spans="1:5" x14ac:dyDescent="0.25">
      <c r="A45" s="2" t="s">
        <v>43</v>
      </c>
      <c r="B45" s="2">
        <v>1.593E-4</v>
      </c>
      <c r="C45" s="3">
        <v>1.593E-9</v>
      </c>
      <c r="E45" s="2">
        <v>20</v>
      </c>
    </row>
    <row r="46" spans="1:5" x14ac:dyDescent="0.25">
      <c r="A46" s="2" t="s">
        <v>29</v>
      </c>
      <c r="B46" s="2">
        <f xml:space="preserve"> AVERAGE(B26:B45)</f>
        <v>1.6512999999999999E-4</v>
      </c>
      <c r="C46" s="2">
        <f t="shared" ref="C46" si="1" xml:space="preserve"> AVERAGE(C26:C45)</f>
        <v>1.6513000000000001E-9</v>
      </c>
    </row>
    <row r="49" spans="2:2" x14ac:dyDescent="0.25">
      <c r="B49">
        <f xml:space="preserve"> B23 / B46</f>
        <v>257.93247744201534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Single Tests</vt:lpstr>
      <vt:lpstr>Ramp-Up Testing</vt:lpstr>
      <vt:lpstr>Ramp-Up vs Ramp Down</vt:lpstr>
      <vt:lpstr>Repeatability</vt:lpstr>
      <vt:lpstr>Function Comparison</vt:lpstr>
      <vt:lpstr>IDE Settings</vt:lpstr>
      <vt:lpstr>Compiler 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Huffer</dc:creator>
  <cp:lastModifiedBy>Sam Huffer</cp:lastModifiedBy>
  <dcterms:created xsi:type="dcterms:W3CDTF">2019-08-20T10:04:39Z</dcterms:created>
  <dcterms:modified xsi:type="dcterms:W3CDTF">2019-08-27T06:25:01Z</dcterms:modified>
</cp:coreProperties>
</file>