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Archetype Template\"/>
    </mc:Choice>
  </mc:AlternateContent>
  <xr:revisionPtr revIDLastSave="0" documentId="8_{AB03B016-7553-4242-840A-C390FB03AF49}" xr6:coauthVersionLast="47" xr6:coauthVersionMax="47" xr10:uidLastSave="{00000000-0000-0000-0000-000000000000}"/>
  <bookViews>
    <workbookView xWindow="-120" yWindow="-120" windowWidth="29040" windowHeight="15840" activeTab="5" xr2:uid="{AD9CF55C-5A2C-43F9-8449-28DA4DBE7F5E}"/>
  </bookViews>
  <sheets>
    <sheet name="Test Environment Changes" sheetId="6" r:id="rId1"/>
    <sheet name="Formats" sheetId="2" r:id="rId2"/>
    <sheet name="Decks" sheetId="1" r:id="rId3"/>
    <sheet name="Match Records" sheetId="3" r:id="rId4"/>
    <sheet name="Match Records Overview" sheetId="4" r:id="rId5"/>
    <sheet name="Format Overview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D4" i="5"/>
  <c r="E4" i="5"/>
  <c r="F4" i="5"/>
  <c r="G4" i="5"/>
  <c r="H4" i="5"/>
  <c r="I4" i="5"/>
  <c r="D5" i="5"/>
  <c r="E5" i="5"/>
  <c r="F5" i="5"/>
  <c r="G5" i="5"/>
  <c r="H5" i="5"/>
  <c r="I5" i="5"/>
  <c r="D6" i="5"/>
  <c r="E6" i="5"/>
  <c r="F6" i="5"/>
  <c r="G6" i="5"/>
  <c r="H6" i="5"/>
  <c r="I6" i="5"/>
  <c r="D7" i="5"/>
  <c r="E7" i="5"/>
  <c r="F7" i="5"/>
  <c r="G7" i="5"/>
  <c r="H7" i="5"/>
  <c r="I7" i="5"/>
  <c r="D8" i="5"/>
  <c r="E8" i="5"/>
  <c r="F8" i="5"/>
  <c r="G8" i="5"/>
  <c r="H8" i="5"/>
  <c r="I8" i="5"/>
  <c r="D9" i="5"/>
  <c r="E9" i="5"/>
  <c r="F9" i="5"/>
  <c r="G9" i="5"/>
  <c r="H9" i="5"/>
  <c r="I9" i="5"/>
  <c r="D10" i="5"/>
  <c r="E10" i="5"/>
  <c r="F10" i="5"/>
  <c r="G10" i="5"/>
  <c r="H10" i="5"/>
  <c r="I10" i="5"/>
  <c r="D11" i="5"/>
  <c r="E11" i="5"/>
  <c r="F11" i="5"/>
  <c r="G11" i="5"/>
  <c r="H11" i="5"/>
  <c r="I11" i="5"/>
  <c r="G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F3" i="4"/>
  <c r="G3" i="4"/>
  <c r="H3" i="4"/>
  <c r="I3" i="4"/>
  <c r="J3" i="4"/>
  <c r="K3" i="4"/>
  <c r="F4" i="4"/>
  <c r="G4" i="4"/>
  <c r="H4" i="4"/>
  <c r="I4" i="4"/>
  <c r="J4" i="4"/>
  <c r="K4" i="4"/>
  <c r="F5" i="4"/>
  <c r="D13" i="5" s="1"/>
  <c r="G5" i="4"/>
  <c r="E13" i="5" s="1"/>
  <c r="H5" i="4"/>
  <c r="F13" i="5" s="1"/>
  <c r="I5" i="4"/>
  <c r="J5" i="4"/>
  <c r="H13" i="5" s="1"/>
  <c r="K5" i="4"/>
  <c r="I13" i="5" s="1"/>
  <c r="F6" i="4"/>
  <c r="G6" i="4"/>
  <c r="H6" i="4"/>
  <c r="I6" i="4"/>
  <c r="J6" i="4"/>
  <c r="K6" i="4"/>
  <c r="F7" i="4"/>
  <c r="G7" i="4"/>
  <c r="H7" i="4"/>
  <c r="I7" i="4"/>
  <c r="J7" i="4"/>
  <c r="K7" i="4"/>
  <c r="F8" i="4"/>
  <c r="D17" i="5" s="1"/>
  <c r="G8" i="4"/>
  <c r="E17" i="5" s="1"/>
  <c r="H8" i="4"/>
  <c r="F17" i="5" s="1"/>
  <c r="I8" i="4"/>
  <c r="G17" i="5" s="1"/>
  <c r="J8" i="4"/>
  <c r="H17" i="5" s="1"/>
  <c r="K8" i="4"/>
  <c r="I17" i="5" s="1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F12" i="4"/>
  <c r="G12" i="4"/>
  <c r="H12" i="4"/>
  <c r="I12" i="4"/>
  <c r="J12" i="4"/>
  <c r="K12" i="4"/>
  <c r="F13" i="4"/>
  <c r="D18" i="5" s="1"/>
  <c r="G13" i="4"/>
  <c r="E18" i="5" s="1"/>
  <c r="H13" i="4"/>
  <c r="F18" i="5" s="1"/>
  <c r="I13" i="4"/>
  <c r="G18" i="5" s="1"/>
  <c r="J13" i="4"/>
  <c r="H18" i="5" s="1"/>
  <c r="K13" i="4"/>
  <c r="I18" i="5" s="1"/>
  <c r="F14" i="4"/>
  <c r="G14" i="4"/>
  <c r="H14" i="4"/>
  <c r="I14" i="4"/>
  <c r="J14" i="4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F19" i="4"/>
  <c r="G19" i="4"/>
  <c r="H19" i="4"/>
  <c r="I19" i="4"/>
  <c r="J19" i="4"/>
  <c r="K19" i="4"/>
  <c r="F20" i="4"/>
  <c r="G20" i="4"/>
  <c r="H20" i="4"/>
  <c r="I20" i="4"/>
  <c r="J20" i="4"/>
  <c r="K20" i="4"/>
  <c r="F21" i="4"/>
  <c r="G21" i="4"/>
  <c r="H21" i="4"/>
  <c r="I21" i="4"/>
  <c r="J21" i="4"/>
  <c r="K21" i="4"/>
  <c r="F22" i="4"/>
  <c r="G22" i="4"/>
  <c r="H22" i="4"/>
  <c r="I22" i="4"/>
  <c r="J22" i="4"/>
  <c r="K22" i="4"/>
  <c r="F23" i="4"/>
  <c r="G23" i="4"/>
  <c r="H23" i="4"/>
  <c r="I23" i="4"/>
  <c r="J23" i="4"/>
  <c r="K23" i="4"/>
  <c r="F24" i="4"/>
  <c r="G24" i="4"/>
  <c r="H24" i="4"/>
  <c r="I24" i="4"/>
  <c r="J24" i="4"/>
  <c r="K24" i="4"/>
  <c r="F25" i="4"/>
  <c r="G25" i="4"/>
  <c r="H25" i="4"/>
  <c r="I25" i="4"/>
  <c r="J25" i="4"/>
  <c r="K25" i="4"/>
  <c r="B3" i="3"/>
  <c r="B2" i="3"/>
  <c r="B4" i="3"/>
  <c r="B5" i="3"/>
  <c r="I2" i="5"/>
  <c r="H2" i="5"/>
  <c r="G2" i="5"/>
  <c r="F2" i="5"/>
  <c r="E2" i="5"/>
  <c r="D2" i="5"/>
  <c r="K2" i="4"/>
  <c r="I12" i="5" s="1"/>
  <c r="J2" i="4"/>
  <c r="H12" i="5" s="1"/>
  <c r="I2" i="4"/>
  <c r="G12" i="5" s="1"/>
  <c r="A2" i="4"/>
  <c r="F3" i="6"/>
  <c r="A8" i="1"/>
  <c r="F2" i="6"/>
  <c r="A19" i="5"/>
  <c r="A16" i="5"/>
  <c r="A13" i="5"/>
  <c r="A10" i="5"/>
  <c r="A7" i="5"/>
  <c r="A4" i="5"/>
  <c r="A18" i="5"/>
  <c r="A15" i="5"/>
  <c r="A12" i="5"/>
  <c r="A9" i="5"/>
  <c r="A6" i="5"/>
  <c r="A3" i="5"/>
  <c r="A5" i="5"/>
  <c r="A8" i="5"/>
  <c r="A11" i="5"/>
  <c r="A14" i="5"/>
  <c r="A17" i="5"/>
  <c r="A2" i="5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5" i="1"/>
  <c r="A3" i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  <c r="F2" i="4" l="1"/>
  <c r="D12" i="5" s="1"/>
  <c r="G2" i="4"/>
  <c r="E12" i="5" s="1"/>
  <c r="H2" i="4"/>
  <c r="F12" i="5" s="1"/>
</calcChain>
</file>

<file path=xl/sharedStrings.xml><?xml version="1.0" encoding="utf-8"?>
<sst xmlns="http://schemas.openxmlformats.org/spreadsheetml/2006/main" count="223" uniqueCount="57">
  <si>
    <t>Deck</t>
  </si>
  <si>
    <t>Tier</t>
  </si>
  <si>
    <t>HAT</t>
  </si>
  <si>
    <t>Notes</t>
  </si>
  <si>
    <t>Geargia Hand</t>
  </si>
  <si>
    <t>Geargia</t>
  </si>
  <si>
    <t>Infernity</t>
  </si>
  <si>
    <t>Mermail</t>
  </si>
  <si>
    <t>Bujin</t>
  </si>
  <si>
    <t>Constellar</t>
  </si>
  <si>
    <t>Evilswarm</t>
  </si>
  <si>
    <t>Fire Fist</t>
  </si>
  <si>
    <t>Fire Fist Hand</t>
  </si>
  <si>
    <t>Frog</t>
  </si>
  <si>
    <t>Hieratic Dragon Ruler</t>
  </si>
  <si>
    <t>Lightsworn Dragon Ruler</t>
  </si>
  <si>
    <t>Mythic Dragon Ruler</t>
  </si>
  <si>
    <t>Madolche Hand</t>
  </si>
  <si>
    <t>Spellbook</t>
  </si>
  <si>
    <t>Spirit</t>
  </si>
  <si>
    <t>Sylvan</t>
  </si>
  <si>
    <t>Format Name</t>
  </si>
  <si>
    <t>Edison</t>
  </si>
  <si>
    <t>Disaster Dragons</t>
  </si>
  <si>
    <t>Dragon Turbo</t>
  </si>
  <si>
    <t>Quickdraw Dandywarrior</t>
  </si>
  <si>
    <t>Hopeless Dragons</t>
  </si>
  <si>
    <t>Machina Gadgets</t>
  </si>
  <si>
    <t>Date</t>
  </si>
  <si>
    <t>Name</t>
  </si>
  <si>
    <t>Gladiator</t>
  </si>
  <si>
    <t>Perfect Circle</t>
  </si>
  <si>
    <t>Goat</t>
  </si>
  <si>
    <t>Tengu Plant</t>
  </si>
  <si>
    <t>Format Date</t>
  </si>
  <si>
    <t>Deck Type</t>
  </si>
  <si>
    <t>Test</t>
  </si>
  <si>
    <t>Rescue Agent</t>
  </si>
  <si>
    <t>Custom</t>
  </si>
  <si>
    <t>Result</t>
  </si>
  <si>
    <t>Wins</t>
  </si>
  <si>
    <t>Losses</t>
  </si>
  <si>
    <t>Draws</t>
  </si>
  <si>
    <t>Match Wins</t>
  </si>
  <si>
    <t>Match Losses</t>
  </si>
  <si>
    <t>Match Draws</t>
  </si>
  <si>
    <t>Duel Wins</t>
  </si>
  <si>
    <t>Duel Losses</t>
  </si>
  <si>
    <t>Duel Draws</t>
  </si>
  <si>
    <t>Category</t>
  </si>
  <si>
    <t>Change Notes</t>
  </si>
  <si>
    <t>Major</t>
  </si>
  <si>
    <t>Setting up spreadsheet</t>
  </si>
  <si>
    <t>Latest Change</t>
  </si>
  <si>
    <t>All</t>
  </si>
  <si>
    <t>Note</t>
  </si>
  <si>
    <t>Must sort A:C by Date, Newest to Oldest for formula to work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</si>
</sst>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\-yyyy"/>
    <numFmt numFmtId="166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7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1FBB-F5E1-4E55-9B32-F360CDEA6ABD}">
  <dimension ref="A1:G7"/>
  <sheetViews>
    <sheetView workbookViewId="0">
      <selection activeCell="G3" sqref="G3"/>
    </sheetView>
  </sheetViews>
  <sheetFormatPr defaultRowHeight="15" x14ac:dyDescent="0.25"/>
  <cols>
    <col min="1" max="1" width="10.7109375" bestFit="1" customWidth="1"/>
    <col min="2" max="2" width="8.85546875" bestFit="1" customWidth="1"/>
    <col min="3" max="3" width="21.85546875" bestFit="1" customWidth="1"/>
    <col min="5" max="6" width="13.42578125" style="11" bestFit="1" customWidth="1"/>
  </cols>
  <sheetData>
    <row r="1" spans="1:7" x14ac:dyDescent="0.25">
      <c r="A1" s="1" t="s">
        <v>28</v>
      </c>
      <c r="B1" s="1" t="s">
        <v>49</v>
      </c>
      <c r="C1" s="1" t="s">
        <v>50</v>
      </c>
      <c r="E1" s="10" t="s">
        <v>49</v>
      </c>
      <c r="F1" s="10" t="s">
        <v>53</v>
      </c>
      <c r="G1" t="s">
        <v>55</v>
      </c>
    </row>
    <row r="2" spans="1:7" x14ac:dyDescent="0.25">
      <c r="A2" s="9">
        <v>45552</v>
      </c>
      <c r="B2" t="s">
        <v>51</v>
      </c>
      <c r="C2" t="s">
        <v>52</v>
      </c>
      <c r="E2" s="11" t="s">
        <v>54</v>
      </c>
      <c r="F2" s="11">
        <f>MAX(A:A)</f>
        <v>45552</v>
      </c>
    </row>
    <row r="3" spans="1:7" x14ac:dyDescent="0.25">
      <c r="A3" s="9"/>
      <c r="E3" s="11" t="s">
        <v>51</v>
      </c>
      <c r="F3" s="11">
        <f>MAX(INDEX(A:A, MATCH(E3, B:B, 0), 0))</f>
        <v>45552</v>
      </c>
      <c r="G3" t="s">
        <v>56</v>
      </c>
    </row>
    <row r="4" spans="1:7" x14ac:dyDescent="0.25">
      <c r="A4" s="9"/>
      <c r="F4" s="12"/>
    </row>
    <row r="5" spans="1:7" x14ac:dyDescent="0.25">
      <c r="A5" s="9"/>
    </row>
    <row r="6" spans="1:7" x14ac:dyDescent="0.25">
      <c r="A6" s="9"/>
    </row>
    <row r="7" spans="1:7" x14ac:dyDescent="0.25">
      <c r="A7" s="9"/>
      <c r="C7" s="11"/>
    </row>
  </sheetData>
  <sortState xmlns:xlrd2="http://schemas.microsoft.com/office/spreadsheetml/2017/richdata2" ref="A2:C18">
    <sortCondition descending="1" ref="A2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4842-6837-4BFE-ADAA-8D7A79608567}">
  <dimension ref="A1:B7"/>
  <sheetViews>
    <sheetView workbookViewId="0">
      <selection activeCell="A2" sqref="A2"/>
    </sheetView>
  </sheetViews>
  <sheetFormatPr defaultRowHeight="15" x14ac:dyDescent="0.25"/>
  <cols>
    <col min="1" max="1" width="9.140625" style="4"/>
    <col min="2" max="2" width="12.85546875" bestFit="1" customWidth="1"/>
  </cols>
  <sheetData>
    <row r="1" spans="1:2" x14ac:dyDescent="0.25">
      <c r="A1" s="3" t="s">
        <v>28</v>
      </c>
      <c r="B1" s="1" t="s">
        <v>29</v>
      </c>
    </row>
    <row r="2" spans="1:2" x14ac:dyDescent="0.25">
      <c r="A2" s="4">
        <v>38565</v>
      </c>
      <c r="B2" t="s">
        <v>32</v>
      </c>
    </row>
    <row r="3" spans="1:2" x14ac:dyDescent="0.25">
      <c r="A3" s="4">
        <v>39448</v>
      </c>
      <c r="B3" t="s">
        <v>31</v>
      </c>
    </row>
    <row r="4" spans="1:2" x14ac:dyDescent="0.25">
      <c r="A4" s="4">
        <v>39630</v>
      </c>
      <c r="B4" t="s">
        <v>30</v>
      </c>
    </row>
    <row r="5" spans="1:2" x14ac:dyDescent="0.25">
      <c r="A5" s="4">
        <v>40269</v>
      </c>
      <c r="B5" t="s">
        <v>22</v>
      </c>
    </row>
    <row r="6" spans="1:2" x14ac:dyDescent="0.25">
      <c r="A6" s="4">
        <v>40817</v>
      </c>
      <c r="B6" t="s">
        <v>33</v>
      </c>
    </row>
    <row r="7" spans="1:2" x14ac:dyDescent="0.25">
      <c r="A7" s="4">
        <v>41821</v>
      </c>
      <c r="B7" t="s">
        <v>2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C623-D4B8-4C22-A988-D9BD9517564D}">
  <dimension ref="A1:F26"/>
  <sheetViews>
    <sheetView workbookViewId="0">
      <selection activeCell="A8" sqref="A8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4.42578125" bestFit="1" customWidth="1"/>
    <col min="4" max="4" width="28.85546875" customWidth="1"/>
    <col min="5" max="5" width="10" bestFit="1" customWidth="1"/>
  </cols>
  <sheetData>
    <row r="1" spans="1:6" x14ac:dyDescent="0.25">
      <c r="A1" s="3" t="s">
        <v>34</v>
      </c>
      <c r="B1" s="1" t="s">
        <v>21</v>
      </c>
      <c r="C1" s="1" t="s">
        <v>1</v>
      </c>
      <c r="D1" s="1" t="s">
        <v>0</v>
      </c>
      <c r="E1" s="1" t="s">
        <v>35</v>
      </c>
      <c r="F1" s="1" t="s">
        <v>3</v>
      </c>
    </row>
    <row r="2" spans="1:6" x14ac:dyDescent="0.25">
      <c r="A2" s="4">
        <f>INDEX(Formats!A:A, MATCH(B2, Formats!B:B, 0), 0)</f>
        <v>40269</v>
      </c>
      <c r="B2" s="2" t="s">
        <v>22</v>
      </c>
      <c r="C2">
        <v>2</v>
      </c>
      <c r="D2" t="s">
        <v>23</v>
      </c>
      <c r="E2" t="s">
        <v>36</v>
      </c>
    </row>
    <row r="3" spans="1:6" x14ac:dyDescent="0.25">
      <c r="A3" s="4">
        <f>INDEX(Formats!A:A, MATCH(B3, Formats!B:B, 0), 0)</f>
        <v>40269</v>
      </c>
      <c r="B3" s="2" t="s">
        <v>22</v>
      </c>
      <c r="C3">
        <v>2</v>
      </c>
      <c r="D3" t="s">
        <v>24</v>
      </c>
      <c r="E3" t="s">
        <v>36</v>
      </c>
    </row>
    <row r="4" spans="1:6" x14ac:dyDescent="0.25">
      <c r="A4" s="4">
        <f>INDEX(Formats!A:A, MATCH(B4, Formats!B:B, 0), 0)</f>
        <v>40269</v>
      </c>
      <c r="B4" s="2" t="s">
        <v>22</v>
      </c>
      <c r="C4">
        <v>2</v>
      </c>
      <c r="D4" t="s">
        <v>25</v>
      </c>
      <c r="E4" t="s">
        <v>36</v>
      </c>
    </row>
    <row r="5" spans="1:6" x14ac:dyDescent="0.25">
      <c r="A5" s="4">
        <f>INDEX(Formats!A:A, MATCH(B5, Formats!B:B, 0), 0)</f>
        <v>40269</v>
      </c>
      <c r="B5" s="2" t="s">
        <v>22</v>
      </c>
      <c r="C5">
        <v>3</v>
      </c>
      <c r="D5" t="s">
        <v>26</v>
      </c>
      <c r="E5" t="s">
        <v>36</v>
      </c>
    </row>
    <row r="6" spans="1:6" x14ac:dyDescent="0.25">
      <c r="A6" s="4">
        <f>INDEX(Formats!A:A, MATCH(B6, Formats!B:B, 0), 0)</f>
        <v>40269</v>
      </c>
      <c r="B6" s="2" t="s">
        <v>22</v>
      </c>
      <c r="C6">
        <v>3</v>
      </c>
      <c r="D6" t="s">
        <v>27</v>
      </c>
      <c r="E6" t="s">
        <v>36</v>
      </c>
    </row>
    <row r="7" spans="1:6" x14ac:dyDescent="0.25">
      <c r="A7" s="4">
        <f>INDEX(Formats!A:A, MATCH(B7, Formats!B:B, 0), 0)</f>
        <v>41821</v>
      </c>
      <c r="B7" s="2" t="s">
        <v>2</v>
      </c>
      <c r="C7">
        <v>1</v>
      </c>
      <c r="D7" t="s">
        <v>5</v>
      </c>
      <c r="E7" t="s">
        <v>36</v>
      </c>
    </row>
    <row r="8" spans="1:6" x14ac:dyDescent="0.25">
      <c r="A8" s="4">
        <f>INDEX(Formats!A:A, MATCH(B8, Formats!B:B, 0), 0)</f>
        <v>41821</v>
      </c>
      <c r="B8" s="2" t="s">
        <v>2</v>
      </c>
      <c r="C8">
        <v>1</v>
      </c>
      <c r="D8" t="s">
        <v>4</v>
      </c>
      <c r="E8" t="s">
        <v>36</v>
      </c>
    </row>
    <row r="9" spans="1:6" x14ac:dyDescent="0.25">
      <c r="A9" s="4">
        <f>INDEX(Formats!A:A, MATCH(B9, Formats!B:B, 0), 0)</f>
        <v>41821</v>
      </c>
      <c r="B9" s="2" t="s">
        <v>2</v>
      </c>
      <c r="C9">
        <v>1</v>
      </c>
      <c r="D9" t="s">
        <v>2</v>
      </c>
      <c r="E9" t="s">
        <v>36</v>
      </c>
    </row>
    <row r="10" spans="1:6" x14ac:dyDescent="0.25">
      <c r="A10" s="4">
        <f>INDEX(Formats!A:A, MATCH(B10, Formats!B:B, 0), 0)</f>
        <v>41821</v>
      </c>
      <c r="B10" s="2" t="s">
        <v>2</v>
      </c>
      <c r="C10">
        <v>1</v>
      </c>
      <c r="D10" t="s">
        <v>6</v>
      </c>
      <c r="E10" t="s">
        <v>36</v>
      </c>
    </row>
    <row r="11" spans="1:6" x14ac:dyDescent="0.25">
      <c r="A11" s="4">
        <f>INDEX(Formats!A:A, MATCH(B11, Formats!B:B, 0), 0)</f>
        <v>41821</v>
      </c>
      <c r="B11" s="2" t="s">
        <v>2</v>
      </c>
      <c r="C11">
        <v>1</v>
      </c>
      <c r="D11" t="s">
        <v>7</v>
      </c>
      <c r="E11" t="s">
        <v>36</v>
      </c>
    </row>
    <row r="12" spans="1:6" x14ac:dyDescent="0.25">
      <c r="A12" s="4">
        <f>INDEX(Formats!A:A, MATCH(B12, Formats!B:B, 0), 0)</f>
        <v>41821</v>
      </c>
      <c r="B12" s="2" t="s">
        <v>2</v>
      </c>
      <c r="C12">
        <v>2</v>
      </c>
      <c r="D12" t="s">
        <v>8</v>
      </c>
      <c r="E12" t="s">
        <v>36</v>
      </c>
    </row>
    <row r="13" spans="1:6" x14ac:dyDescent="0.25">
      <c r="A13" s="4">
        <f>INDEX(Formats!A:A, MATCH(B13, Formats!B:B, 0), 0)</f>
        <v>41821</v>
      </c>
      <c r="B13" s="2" t="s">
        <v>2</v>
      </c>
      <c r="C13">
        <v>2</v>
      </c>
      <c r="D13" t="s">
        <v>9</v>
      </c>
      <c r="E13" t="s">
        <v>36</v>
      </c>
    </row>
    <row r="14" spans="1:6" x14ac:dyDescent="0.25">
      <c r="A14" s="4">
        <f>INDEX(Formats!A:A, MATCH(B14, Formats!B:B, 0), 0)</f>
        <v>41821</v>
      </c>
      <c r="B14" s="2" t="s">
        <v>2</v>
      </c>
      <c r="C14">
        <v>2</v>
      </c>
      <c r="D14" t="s">
        <v>10</v>
      </c>
      <c r="E14" t="s">
        <v>36</v>
      </c>
    </row>
    <row r="15" spans="1:6" x14ac:dyDescent="0.25">
      <c r="A15" s="4">
        <f>INDEX(Formats!A:A, MATCH(B15, Formats!B:B, 0), 0)</f>
        <v>41821</v>
      </c>
      <c r="B15" s="2" t="s">
        <v>2</v>
      </c>
      <c r="C15">
        <v>2</v>
      </c>
      <c r="D15" t="s">
        <v>11</v>
      </c>
      <c r="E15" t="s">
        <v>36</v>
      </c>
    </row>
    <row r="16" spans="1:6" x14ac:dyDescent="0.25">
      <c r="A16" s="4">
        <f>INDEX(Formats!A:A, MATCH(B16, Formats!B:B, 0), 0)</f>
        <v>41821</v>
      </c>
      <c r="B16" s="2" t="s">
        <v>2</v>
      </c>
      <c r="C16">
        <v>2</v>
      </c>
      <c r="D16" t="s">
        <v>12</v>
      </c>
      <c r="E16" t="s">
        <v>36</v>
      </c>
    </row>
    <row r="17" spans="1:5" x14ac:dyDescent="0.25">
      <c r="A17" s="4">
        <f>INDEX(Formats!A:A, MATCH(B17, Formats!B:B, 0), 0)</f>
        <v>41821</v>
      </c>
      <c r="B17" s="2" t="s">
        <v>2</v>
      </c>
      <c r="C17">
        <v>2</v>
      </c>
      <c r="D17" t="s">
        <v>13</v>
      </c>
      <c r="E17" t="s">
        <v>36</v>
      </c>
    </row>
    <row r="18" spans="1:5" x14ac:dyDescent="0.25">
      <c r="A18" s="4">
        <f>INDEX(Formats!A:A, MATCH(B18, Formats!B:B, 0), 0)</f>
        <v>41821</v>
      </c>
      <c r="B18" s="2" t="s">
        <v>2</v>
      </c>
      <c r="C18">
        <v>2</v>
      </c>
      <c r="D18" t="s">
        <v>14</v>
      </c>
      <c r="E18" t="s">
        <v>36</v>
      </c>
    </row>
    <row r="19" spans="1:5" x14ac:dyDescent="0.25">
      <c r="A19" s="4">
        <f>INDEX(Formats!A:A, MATCH(B19, Formats!B:B, 0), 0)</f>
        <v>41821</v>
      </c>
      <c r="B19" s="2" t="s">
        <v>2</v>
      </c>
      <c r="C19">
        <v>2</v>
      </c>
      <c r="D19" t="s">
        <v>15</v>
      </c>
      <c r="E19" t="s">
        <v>36</v>
      </c>
    </row>
    <row r="20" spans="1:5" x14ac:dyDescent="0.25">
      <c r="A20" s="4">
        <f>INDEX(Formats!A:A, MATCH(B20, Formats!B:B, 0), 0)</f>
        <v>41821</v>
      </c>
      <c r="B20" s="2" t="s">
        <v>2</v>
      </c>
      <c r="C20">
        <v>2</v>
      </c>
      <c r="D20" t="s">
        <v>17</v>
      </c>
      <c r="E20" t="s">
        <v>36</v>
      </c>
    </row>
    <row r="21" spans="1:5" x14ac:dyDescent="0.25">
      <c r="A21" s="4">
        <f>INDEX(Formats!A:A, MATCH(B21, Formats!B:B, 0), 0)</f>
        <v>41821</v>
      </c>
      <c r="B21" s="2" t="s">
        <v>2</v>
      </c>
      <c r="C21">
        <v>2</v>
      </c>
      <c r="D21" t="s">
        <v>16</v>
      </c>
      <c r="E21" t="s">
        <v>36</v>
      </c>
    </row>
    <row r="22" spans="1:5" x14ac:dyDescent="0.25">
      <c r="A22" s="4">
        <f>INDEX(Formats!A:A, MATCH(B22, Formats!B:B, 0), 0)</f>
        <v>41821</v>
      </c>
      <c r="B22" s="2" t="s">
        <v>2</v>
      </c>
      <c r="C22">
        <v>2</v>
      </c>
      <c r="D22" t="s">
        <v>18</v>
      </c>
      <c r="E22" t="s">
        <v>36</v>
      </c>
    </row>
    <row r="23" spans="1:5" x14ac:dyDescent="0.25">
      <c r="A23" s="4">
        <f>INDEX(Formats!A:A, MATCH(B23, Formats!B:B, 0), 0)</f>
        <v>41821</v>
      </c>
      <c r="B23" s="2" t="s">
        <v>2</v>
      </c>
      <c r="C23">
        <v>2</v>
      </c>
      <c r="D23" t="s">
        <v>19</v>
      </c>
      <c r="E23" t="s">
        <v>36</v>
      </c>
    </row>
    <row r="24" spans="1:5" x14ac:dyDescent="0.25">
      <c r="A24" s="4">
        <f>INDEX(Formats!A:A, MATCH(B24, Formats!B:B, 0), 0)</f>
        <v>41821</v>
      </c>
      <c r="B24" s="2" t="s">
        <v>2</v>
      </c>
      <c r="C24">
        <v>2</v>
      </c>
      <c r="D24" t="s">
        <v>20</v>
      </c>
      <c r="E24" t="s">
        <v>36</v>
      </c>
    </row>
    <row r="25" spans="1:5" x14ac:dyDescent="0.25">
      <c r="A25" s="4">
        <f>INDEX(Formats!A:A, MATCH(B25, Formats!B:B, 0), 0)</f>
        <v>41821</v>
      </c>
      <c r="B25" s="2" t="s">
        <v>2</v>
      </c>
      <c r="D25" t="s">
        <v>37</v>
      </c>
      <c r="E25" t="s">
        <v>38</v>
      </c>
    </row>
    <row r="26" spans="1:5" x14ac:dyDescent="0.25">
      <c r="B26" s="2"/>
    </row>
  </sheetData>
  <sortState xmlns:xlrd2="http://schemas.microsoft.com/office/spreadsheetml/2017/richdata2" ref="A2:F26">
    <sortCondition ref="A2:A26"/>
    <sortCondition descending="1" ref="E2:E26"/>
    <sortCondition ref="C2:C26"/>
    <sortCondition ref="D2:D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30D7-F746-4F8D-8170-0D055311D58C}">
  <dimension ref="A1:H5"/>
  <sheetViews>
    <sheetView workbookViewId="0">
      <selection activeCell="E2" sqref="E2:H5"/>
    </sheetView>
  </sheetViews>
  <sheetFormatPr defaultRowHeight="15" x14ac:dyDescent="0.25"/>
  <cols>
    <col min="2" max="2" width="11.85546875" bestFit="1" customWidth="1"/>
    <col min="3" max="3" width="13.140625" bestFit="1" customWidth="1"/>
    <col min="4" max="4" width="15.85546875" bestFit="1" customWidth="1"/>
  </cols>
  <sheetData>
    <row r="1" spans="1:8" x14ac:dyDescent="0.25">
      <c r="A1" s="1" t="s">
        <v>28</v>
      </c>
      <c r="B1" s="1" t="s">
        <v>34</v>
      </c>
      <c r="C1" s="1" t="s">
        <v>21</v>
      </c>
      <c r="D1" s="1" t="s">
        <v>0</v>
      </c>
      <c r="E1" s="1" t="s">
        <v>40</v>
      </c>
      <c r="F1" s="1" t="s">
        <v>41</v>
      </c>
      <c r="G1" s="1" t="s">
        <v>42</v>
      </c>
      <c r="H1" s="1" t="s">
        <v>39</v>
      </c>
    </row>
    <row r="2" spans="1:8" x14ac:dyDescent="0.25">
      <c r="B2" s="2">
        <f>INDEX(Formats!A:A, MATCH(C2, Formats!B:B, 0), 0)</f>
        <v>40269</v>
      </c>
      <c r="C2" t="s">
        <v>22</v>
      </c>
      <c r="D2" t="s">
        <v>23</v>
      </c>
    </row>
    <row r="3" spans="1:8" x14ac:dyDescent="0.25">
      <c r="B3" s="2">
        <f>INDEX(Formats!A:A, MATCH(C3, Formats!B:B, 0), 0)</f>
        <v>41821</v>
      </c>
      <c r="C3" t="s">
        <v>2</v>
      </c>
      <c r="D3" t="s">
        <v>13</v>
      </c>
    </row>
    <row r="4" spans="1:8" x14ac:dyDescent="0.25">
      <c r="B4" s="2">
        <f>INDEX(Formats!A:A, MATCH(C4, Formats!B:B, 0), 0)</f>
        <v>40269</v>
      </c>
      <c r="C4" t="s">
        <v>22</v>
      </c>
      <c r="D4" t="s">
        <v>24</v>
      </c>
    </row>
    <row r="5" spans="1:8" x14ac:dyDescent="0.25">
      <c r="B5" s="2">
        <f>INDEX(Formats!A:A, MATCH(C5, Formats!B:B, 0), 0)</f>
        <v>40269</v>
      </c>
      <c r="C5" t="s">
        <v>22</v>
      </c>
      <c r="D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DD82-E2CC-4FA6-A945-41CFC8AD47C7}">
  <dimension ref="A1:K25"/>
  <sheetViews>
    <sheetView workbookViewId="0">
      <selection activeCell="F2" sqref="F2:K25"/>
    </sheetView>
  </sheetViews>
  <sheetFormatPr defaultRowHeight="15" x14ac:dyDescent="0.25"/>
  <cols>
    <col min="1" max="1" width="11.85546875" bestFit="1" customWidth="1"/>
    <col min="2" max="2" width="13.140625" bestFit="1" customWidth="1"/>
    <col min="3" max="3" width="4.42578125" bestFit="1" customWidth="1"/>
    <col min="4" max="4" width="23.28515625" bestFit="1" customWidth="1"/>
    <col min="5" max="5" width="10" bestFit="1" customWidth="1"/>
    <col min="6" max="6" width="6.5703125" bestFit="1" customWidth="1"/>
    <col min="7" max="7" width="6.7109375" bestFit="1" customWidth="1"/>
    <col min="8" max="8" width="6.42578125" bestFit="1" customWidth="1"/>
    <col min="9" max="9" width="5.5703125" bestFit="1" customWidth="1"/>
    <col min="10" max="10" width="6.7109375" bestFit="1" customWidth="1"/>
    <col min="11" max="11" width="6.42578125" bestFit="1" customWidth="1"/>
  </cols>
  <sheetData>
    <row r="1" spans="1:11" s="8" customFormat="1" ht="30.75" customHeight="1" x14ac:dyDescent="0.25">
      <c r="A1" s="5" t="s">
        <v>34</v>
      </c>
      <c r="B1" s="6" t="s">
        <v>21</v>
      </c>
      <c r="C1" s="6" t="s">
        <v>1</v>
      </c>
      <c r="D1" s="6" t="s">
        <v>0</v>
      </c>
      <c r="E1" s="6" t="s">
        <v>35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</row>
    <row r="2" spans="1:11" x14ac:dyDescent="0.25">
      <c r="A2" s="4">
        <f>INDEX(Formats!A:A, MATCH(B2, Formats!B:B, 0), 0)</f>
        <v>40269</v>
      </c>
      <c r="B2" s="2" t="s">
        <v>22</v>
      </c>
      <c r="C2">
        <v>2</v>
      </c>
      <c r="D2" t="s">
        <v>23</v>
      </c>
      <c r="E2" t="s">
        <v>36</v>
      </c>
      <c r="F2">
        <f>COUNTIFS('Match Records'!B:B, 'Match Records Overview'!A2, 'Match Records'!D:D, 'Match Records Overview'!D2, 'Match Records'!H:H, "Win")</f>
        <v>0</v>
      </c>
      <c r="G2">
        <f>COUNTIFS('Match Records'!B:B, 'Match Records Overview'!A2, 'Match Records'!D:D, 'Match Records Overview'!D2, 'Match Records'!H:H, "Lose")</f>
        <v>0</v>
      </c>
      <c r="H2">
        <f>COUNTIFS('Match Records'!B:B, 'Match Records Overview'!A2, 'Match Records'!D:D, 'Match Records Overview'!D2, 'Match Records'!H:H, "Draw")</f>
        <v>0</v>
      </c>
      <c r="I2">
        <f>SUMIFS('Match Records'!E:E, 'Match Records'!B:B, 'Match Records Overview'!A2, 'Match Records'!D:D, 'Match Records Overview'!D2)</f>
        <v>0</v>
      </c>
      <c r="J2">
        <f>SUMIFS('Match Records'!F:F, 'Match Records'!B:B, 'Match Records Overview'!A2, 'Match Records'!D:D, 'Match Records Overview'!D2)</f>
        <v>0</v>
      </c>
      <c r="K2">
        <f>SUMIFS('Match Records'!G:G, 'Match Records'!B:B, 'Match Records Overview'!A2, 'Match Records'!D:D, 'Match Records Overview'!D2)</f>
        <v>0</v>
      </c>
    </row>
    <row r="3" spans="1:11" x14ac:dyDescent="0.25">
      <c r="A3" s="4">
        <f>INDEX(Formats!A:A, MATCH(B3, Formats!B:B, 0), 0)</f>
        <v>40269</v>
      </c>
      <c r="B3" s="2" t="s">
        <v>22</v>
      </c>
      <c r="C3">
        <v>2</v>
      </c>
      <c r="D3" t="s">
        <v>24</v>
      </c>
      <c r="E3" t="s">
        <v>36</v>
      </c>
      <c r="F3">
        <f>COUNTIFS('Match Records'!B:B, 'Match Records Overview'!A3, 'Match Records'!D:D, 'Match Records Overview'!D3, 'Match Records'!H:H, "Win")</f>
        <v>0</v>
      </c>
      <c r="G3">
        <f>COUNTIFS('Match Records'!B:B, 'Match Records Overview'!A3, 'Match Records'!D:D, 'Match Records Overview'!D3, 'Match Records'!H:H, "Lose")</f>
        <v>0</v>
      </c>
      <c r="H3">
        <f>COUNTIFS('Match Records'!B:B, 'Match Records Overview'!A3, 'Match Records'!D:D, 'Match Records Overview'!D3, 'Match Records'!H:H, "Draw")</f>
        <v>0</v>
      </c>
      <c r="I3">
        <f>SUMIFS('Match Records'!E:E, 'Match Records'!B:B, 'Match Records Overview'!A3, 'Match Records'!D:D, 'Match Records Overview'!D3)</f>
        <v>0</v>
      </c>
      <c r="J3">
        <f>SUMIFS('Match Records'!F:F, 'Match Records'!B:B, 'Match Records Overview'!A3, 'Match Records'!D:D, 'Match Records Overview'!D3)</f>
        <v>0</v>
      </c>
      <c r="K3">
        <f>SUMIFS('Match Records'!G:G, 'Match Records'!B:B, 'Match Records Overview'!A3, 'Match Records'!D:D, 'Match Records Overview'!D3)</f>
        <v>0</v>
      </c>
    </row>
    <row r="4" spans="1:11" x14ac:dyDescent="0.25">
      <c r="A4" s="4">
        <f>INDEX(Formats!A:A, MATCH(B4, Formats!B:B, 0), 0)</f>
        <v>40269</v>
      </c>
      <c r="B4" s="2" t="s">
        <v>22</v>
      </c>
      <c r="C4">
        <v>2</v>
      </c>
      <c r="D4" t="s">
        <v>25</v>
      </c>
      <c r="E4" t="s">
        <v>36</v>
      </c>
      <c r="F4">
        <f>COUNTIFS('Match Records'!B:B, 'Match Records Overview'!A4, 'Match Records'!D:D, 'Match Records Overview'!D4, 'Match Records'!H:H, "Win")</f>
        <v>0</v>
      </c>
      <c r="G4">
        <f>COUNTIFS('Match Records'!B:B, 'Match Records Overview'!A4, 'Match Records'!D:D, 'Match Records Overview'!D4, 'Match Records'!H:H, "Lose")</f>
        <v>0</v>
      </c>
      <c r="H4">
        <f>COUNTIFS('Match Records'!B:B, 'Match Records Overview'!A4, 'Match Records'!D:D, 'Match Records Overview'!D4, 'Match Records'!H:H, "Draw")</f>
        <v>0</v>
      </c>
      <c r="I4">
        <f>SUMIFS('Match Records'!E:E, 'Match Records'!B:B, 'Match Records Overview'!A4, 'Match Records'!D:D, 'Match Records Overview'!D4)</f>
        <v>0</v>
      </c>
      <c r="J4">
        <f>SUMIFS('Match Records'!F:F, 'Match Records'!B:B, 'Match Records Overview'!A4, 'Match Records'!D:D, 'Match Records Overview'!D4)</f>
        <v>0</v>
      </c>
      <c r="K4">
        <f>SUMIFS('Match Records'!G:G, 'Match Records'!B:B, 'Match Records Overview'!A4, 'Match Records'!D:D, 'Match Records Overview'!D4)</f>
        <v>0</v>
      </c>
    </row>
    <row r="5" spans="1:11" x14ac:dyDescent="0.25">
      <c r="A5" s="4">
        <f>INDEX(Formats!A:A, MATCH(B5, Formats!B:B, 0), 0)</f>
        <v>40269</v>
      </c>
      <c r="B5" s="2" t="s">
        <v>22</v>
      </c>
      <c r="C5">
        <v>3</v>
      </c>
      <c r="D5" t="s">
        <v>26</v>
      </c>
      <c r="E5" t="s">
        <v>36</v>
      </c>
      <c r="F5">
        <f>COUNTIFS('Match Records'!B:B, 'Match Records Overview'!A5, 'Match Records'!D:D, 'Match Records Overview'!D5, 'Match Records'!H:H, "Win")</f>
        <v>0</v>
      </c>
      <c r="G5">
        <f>COUNTIFS('Match Records'!B:B, 'Match Records Overview'!A5, 'Match Records'!D:D, 'Match Records Overview'!D5, 'Match Records'!H:H, "Lose")</f>
        <v>0</v>
      </c>
      <c r="H5">
        <f>COUNTIFS('Match Records'!B:B, 'Match Records Overview'!A5, 'Match Records'!D:D, 'Match Records Overview'!D5, 'Match Records'!H:H, "Draw")</f>
        <v>0</v>
      </c>
      <c r="I5">
        <f>SUMIFS('Match Records'!E:E, 'Match Records'!B:B, 'Match Records Overview'!A5, 'Match Records'!D:D, 'Match Records Overview'!D5)</f>
        <v>0</v>
      </c>
      <c r="J5">
        <f>SUMIFS('Match Records'!F:F, 'Match Records'!B:B, 'Match Records Overview'!A5, 'Match Records'!D:D, 'Match Records Overview'!D5)</f>
        <v>0</v>
      </c>
      <c r="K5">
        <f>SUMIFS('Match Records'!G:G, 'Match Records'!B:B, 'Match Records Overview'!A5, 'Match Records'!D:D, 'Match Records Overview'!D5)</f>
        <v>0</v>
      </c>
    </row>
    <row r="6" spans="1:11" x14ac:dyDescent="0.25">
      <c r="A6" s="4">
        <f>INDEX(Formats!A:A, MATCH(B6, Formats!B:B, 0), 0)</f>
        <v>40269</v>
      </c>
      <c r="B6" s="2" t="s">
        <v>22</v>
      </c>
      <c r="C6">
        <v>3</v>
      </c>
      <c r="D6" t="s">
        <v>27</v>
      </c>
      <c r="E6" t="s">
        <v>36</v>
      </c>
      <c r="F6">
        <f>COUNTIFS('Match Records'!B:B, 'Match Records Overview'!A6, 'Match Records'!D:D, 'Match Records Overview'!D6, 'Match Records'!H:H, "Win")</f>
        <v>0</v>
      </c>
      <c r="G6">
        <f>COUNTIFS('Match Records'!B:B, 'Match Records Overview'!A6, 'Match Records'!D:D, 'Match Records Overview'!D6, 'Match Records'!H:H, "Lose")</f>
        <v>0</v>
      </c>
      <c r="H6">
        <f>COUNTIFS('Match Records'!B:B, 'Match Records Overview'!A6, 'Match Records'!D:D, 'Match Records Overview'!D6, 'Match Records'!H:H, "Draw")</f>
        <v>0</v>
      </c>
      <c r="I6">
        <f>SUMIFS('Match Records'!E:E, 'Match Records'!B:B, 'Match Records Overview'!A6, 'Match Records'!D:D, 'Match Records Overview'!D6)</f>
        <v>0</v>
      </c>
      <c r="J6">
        <f>SUMIFS('Match Records'!F:F, 'Match Records'!B:B, 'Match Records Overview'!A6, 'Match Records'!D:D, 'Match Records Overview'!D6)</f>
        <v>0</v>
      </c>
      <c r="K6">
        <f>SUMIFS('Match Records'!G:G, 'Match Records'!B:B, 'Match Records Overview'!A6, 'Match Records'!D:D, 'Match Records Overview'!D6)</f>
        <v>0</v>
      </c>
    </row>
    <row r="7" spans="1:11" x14ac:dyDescent="0.25">
      <c r="A7" s="4">
        <f>INDEX(Formats!A:A, MATCH(B7, Formats!B:B, 0), 0)</f>
        <v>41821</v>
      </c>
      <c r="B7" s="2" t="s">
        <v>2</v>
      </c>
      <c r="D7" t="s">
        <v>37</v>
      </c>
      <c r="E7" t="s">
        <v>38</v>
      </c>
      <c r="F7">
        <f>COUNTIFS('Match Records'!B:B, 'Match Records Overview'!A7, 'Match Records'!D:D, 'Match Records Overview'!D7, 'Match Records'!H:H, "Win")</f>
        <v>0</v>
      </c>
      <c r="G7">
        <f>COUNTIFS('Match Records'!B:B, 'Match Records Overview'!A7, 'Match Records'!D:D, 'Match Records Overview'!D7, 'Match Records'!H:H, "Lose")</f>
        <v>0</v>
      </c>
      <c r="H7">
        <f>COUNTIFS('Match Records'!B:B, 'Match Records Overview'!A7, 'Match Records'!D:D, 'Match Records Overview'!D7, 'Match Records'!H:H, "Draw")</f>
        <v>0</v>
      </c>
      <c r="I7">
        <f>SUMIFS('Match Records'!E:E, 'Match Records'!B:B, 'Match Records Overview'!A7, 'Match Records'!D:D, 'Match Records Overview'!D7)</f>
        <v>0</v>
      </c>
      <c r="J7">
        <f>SUMIFS('Match Records'!F:F, 'Match Records'!B:B, 'Match Records Overview'!A7, 'Match Records'!D:D, 'Match Records Overview'!D7)</f>
        <v>0</v>
      </c>
      <c r="K7">
        <f>SUMIFS('Match Records'!G:G, 'Match Records'!B:B, 'Match Records Overview'!A7, 'Match Records'!D:D, 'Match Records Overview'!D7)</f>
        <v>0</v>
      </c>
    </row>
    <row r="8" spans="1:11" x14ac:dyDescent="0.25">
      <c r="A8" s="4">
        <f>INDEX(Formats!A:A, MATCH(B8, Formats!B:B, 0), 0)</f>
        <v>41821</v>
      </c>
      <c r="B8" s="2" t="s">
        <v>2</v>
      </c>
      <c r="C8">
        <v>1</v>
      </c>
      <c r="D8" t="s">
        <v>5</v>
      </c>
      <c r="E8" t="s">
        <v>36</v>
      </c>
      <c r="F8">
        <f>COUNTIFS('Match Records'!B:B, 'Match Records Overview'!A8, 'Match Records'!D:D, 'Match Records Overview'!D8, 'Match Records'!H:H, "Win")</f>
        <v>0</v>
      </c>
      <c r="G8">
        <f>COUNTIFS('Match Records'!B:B, 'Match Records Overview'!A8, 'Match Records'!D:D, 'Match Records Overview'!D8, 'Match Records'!H:H, "Lose")</f>
        <v>0</v>
      </c>
      <c r="H8">
        <f>COUNTIFS('Match Records'!B:B, 'Match Records Overview'!A8, 'Match Records'!D:D, 'Match Records Overview'!D8, 'Match Records'!H:H, "Draw")</f>
        <v>0</v>
      </c>
      <c r="I8">
        <f>SUMIFS('Match Records'!E:E, 'Match Records'!B:B, 'Match Records Overview'!A8, 'Match Records'!D:D, 'Match Records Overview'!D8)</f>
        <v>0</v>
      </c>
      <c r="J8">
        <f>SUMIFS('Match Records'!F:F, 'Match Records'!B:B, 'Match Records Overview'!A8, 'Match Records'!D:D, 'Match Records Overview'!D8)</f>
        <v>0</v>
      </c>
      <c r="K8">
        <f>SUMIFS('Match Records'!G:G, 'Match Records'!B:B, 'Match Records Overview'!A8, 'Match Records'!D:D, 'Match Records Overview'!D8)</f>
        <v>0</v>
      </c>
    </row>
    <row r="9" spans="1:11" x14ac:dyDescent="0.25">
      <c r="A9" s="4">
        <f>INDEX(Formats!A:A, MATCH(B9, Formats!B:B, 0), 0)</f>
        <v>41821</v>
      </c>
      <c r="B9" s="2" t="s">
        <v>2</v>
      </c>
      <c r="C9">
        <v>1</v>
      </c>
      <c r="D9" t="s">
        <v>4</v>
      </c>
      <c r="E9" t="s">
        <v>36</v>
      </c>
      <c r="F9">
        <f>COUNTIFS('Match Records'!B:B, 'Match Records Overview'!A9, 'Match Records'!D:D, 'Match Records Overview'!D9, 'Match Records'!H:H, "Win")</f>
        <v>0</v>
      </c>
      <c r="G9">
        <f>COUNTIFS('Match Records'!B:B, 'Match Records Overview'!A9, 'Match Records'!D:D, 'Match Records Overview'!D9, 'Match Records'!H:H, "Lose")</f>
        <v>0</v>
      </c>
      <c r="H9">
        <f>COUNTIFS('Match Records'!B:B, 'Match Records Overview'!A9, 'Match Records'!D:D, 'Match Records Overview'!D9, 'Match Records'!H:H, "Draw")</f>
        <v>0</v>
      </c>
      <c r="I9">
        <f>SUMIFS('Match Records'!E:E, 'Match Records'!B:B, 'Match Records Overview'!A9, 'Match Records'!D:D, 'Match Records Overview'!D9)</f>
        <v>0</v>
      </c>
      <c r="J9">
        <f>SUMIFS('Match Records'!F:F, 'Match Records'!B:B, 'Match Records Overview'!A9, 'Match Records'!D:D, 'Match Records Overview'!D9)</f>
        <v>0</v>
      </c>
      <c r="K9">
        <f>SUMIFS('Match Records'!G:G, 'Match Records'!B:B, 'Match Records Overview'!A9, 'Match Records'!D:D, 'Match Records Overview'!D9)</f>
        <v>0</v>
      </c>
    </row>
    <row r="10" spans="1:11" x14ac:dyDescent="0.25">
      <c r="A10" s="4">
        <f>INDEX(Formats!A:A, MATCH(B10, Formats!B:B, 0), 0)</f>
        <v>41821</v>
      </c>
      <c r="B10" s="2" t="s">
        <v>2</v>
      </c>
      <c r="C10">
        <v>1</v>
      </c>
      <c r="D10" t="s">
        <v>2</v>
      </c>
      <c r="E10" t="s">
        <v>36</v>
      </c>
      <c r="F10">
        <f>COUNTIFS('Match Records'!B:B, 'Match Records Overview'!A10, 'Match Records'!D:D, 'Match Records Overview'!D10, 'Match Records'!H:H, "Win")</f>
        <v>0</v>
      </c>
      <c r="G10">
        <f>COUNTIFS('Match Records'!B:B, 'Match Records Overview'!A10, 'Match Records'!D:D, 'Match Records Overview'!D10, 'Match Records'!H:H, "Lose")</f>
        <v>0</v>
      </c>
      <c r="H10">
        <f>COUNTIFS('Match Records'!B:B, 'Match Records Overview'!A10, 'Match Records'!D:D, 'Match Records Overview'!D10, 'Match Records'!H:H, "Draw")</f>
        <v>0</v>
      </c>
      <c r="I10">
        <f>SUMIFS('Match Records'!E:E, 'Match Records'!B:B, 'Match Records Overview'!A10, 'Match Records'!D:D, 'Match Records Overview'!D10)</f>
        <v>0</v>
      </c>
      <c r="J10">
        <f>SUMIFS('Match Records'!F:F, 'Match Records'!B:B, 'Match Records Overview'!A10, 'Match Records'!D:D, 'Match Records Overview'!D10)</f>
        <v>0</v>
      </c>
      <c r="K10">
        <f>SUMIFS('Match Records'!G:G, 'Match Records'!B:B, 'Match Records Overview'!A10, 'Match Records'!D:D, 'Match Records Overview'!D10)</f>
        <v>0</v>
      </c>
    </row>
    <row r="11" spans="1:11" x14ac:dyDescent="0.25">
      <c r="A11" s="4">
        <f>INDEX(Formats!A:A, MATCH(B11, Formats!B:B, 0), 0)</f>
        <v>41821</v>
      </c>
      <c r="B11" s="2" t="s">
        <v>2</v>
      </c>
      <c r="C11">
        <v>1</v>
      </c>
      <c r="D11" t="s">
        <v>6</v>
      </c>
      <c r="E11" t="s">
        <v>36</v>
      </c>
      <c r="F11">
        <f>COUNTIFS('Match Records'!B:B, 'Match Records Overview'!A11, 'Match Records'!D:D, 'Match Records Overview'!D11, 'Match Records'!H:H, "Win")</f>
        <v>0</v>
      </c>
      <c r="G11">
        <f>COUNTIFS('Match Records'!B:B, 'Match Records Overview'!A11, 'Match Records'!D:D, 'Match Records Overview'!D11, 'Match Records'!H:H, "Lose")</f>
        <v>0</v>
      </c>
      <c r="H11">
        <f>COUNTIFS('Match Records'!B:B, 'Match Records Overview'!A11, 'Match Records'!D:D, 'Match Records Overview'!D11, 'Match Records'!H:H, "Draw")</f>
        <v>0</v>
      </c>
      <c r="I11">
        <f>SUMIFS('Match Records'!E:E, 'Match Records'!B:B, 'Match Records Overview'!A11, 'Match Records'!D:D, 'Match Records Overview'!D11)</f>
        <v>0</v>
      </c>
      <c r="J11">
        <f>SUMIFS('Match Records'!F:F, 'Match Records'!B:B, 'Match Records Overview'!A11, 'Match Records'!D:D, 'Match Records Overview'!D11)</f>
        <v>0</v>
      </c>
      <c r="K11">
        <f>SUMIFS('Match Records'!G:G, 'Match Records'!B:B, 'Match Records Overview'!A11, 'Match Records'!D:D, 'Match Records Overview'!D11)</f>
        <v>0</v>
      </c>
    </row>
    <row r="12" spans="1:11" x14ac:dyDescent="0.25">
      <c r="A12" s="4">
        <f>INDEX(Formats!A:A, MATCH(B12, Formats!B:B, 0), 0)</f>
        <v>41821</v>
      </c>
      <c r="B12" s="2" t="s">
        <v>2</v>
      </c>
      <c r="C12">
        <v>1</v>
      </c>
      <c r="D12" t="s">
        <v>7</v>
      </c>
      <c r="E12" t="s">
        <v>36</v>
      </c>
      <c r="F12">
        <f>COUNTIFS('Match Records'!B:B, 'Match Records Overview'!A12, 'Match Records'!D:D, 'Match Records Overview'!D12, 'Match Records'!H:H, "Win")</f>
        <v>0</v>
      </c>
      <c r="G12">
        <f>COUNTIFS('Match Records'!B:B, 'Match Records Overview'!A12, 'Match Records'!D:D, 'Match Records Overview'!D12, 'Match Records'!H:H, "Lose")</f>
        <v>0</v>
      </c>
      <c r="H12">
        <f>COUNTIFS('Match Records'!B:B, 'Match Records Overview'!A12, 'Match Records'!D:D, 'Match Records Overview'!D12, 'Match Records'!H:H, "Draw")</f>
        <v>0</v>
      </c>
      <c r="I12">
        <f>SUMIFS('Match Records'!E:E, 'Match Records'!B:B, 'Match Records Overview'!A12, 'Match Records'!D:D, 'Match Records Overview'!D12)</f>
        <v>0</v>
      </c>
      <c r="J12">
        <f>SUMIFS('Match Records'!F:F, 'Match Records'!B:B, 'Match Records Overview'!A12, 'Match Records'!D:D, 'Match Records Overview'!D12)</f>
        <v>0</v>
      </c>
      <c r="K12">
        <f>SUMIFS('Match Records'!G:G, 'Match Records'!B:B, 'Match Records Overview'!A12, 'Match Records'!D:D, 'Match Records Overview'!D12)</f>
        <v>0</v>
      </c>
    </row>
    <row r="13" spans="1:11" x14ac:dyDescent="0.25">
      <c r="A13" s="4">
        <f>INDEX(Formats!A:A, MATCH(B13, Formats!B:B, 0), 0)</f>
        <v>41821</v>
      </c>
      <c r="B13" s="2" t="s">
        <v>2</v>
      </c>
      <c r="C13">
        <v>2</v>
      </c>
      <c r="D13" t="s">
        <v>8</v>
      </c>
      <c r="E13" t="s">
        <v>36</v>
      </c>
      <c r="F13">
        <f>COUNTIFS('Match Records'!B:B, 'Match Records Overview'!A13, 'Match Records'!D:D, 'Match Records Overview'!D13, 'Match Records'!H:H, "Win")</f>
        <v>0</v>
      </c>
      <c r="G13">
        <f>COUNTIFS('Match Records'!B:B, 'Match Records Overview'!A13, 'Match Records'!D:D, 'Match Records Overview'!D13, 'Match Records'!H:H, "Lose")</f>
        <v>0</v>
      </c>
      <c r="H13">
        <f>COUNTIFS('Match Records'!B:B, 'Match Records Overview'!A13, 'Match Records'!D:D, 'Match Records Overview'!D13, 'Match Records'!H:H, "Draw")</f>
        <v>0</v>
      </c>
      <c r="I13">
        <f>SUMIFS('Match Records'!E:E, 'Match Records'!B:B, 'Match Records Overview'!A13, 'Match Records'!D:D, 'Match Records Overview'!D13)</f>
        <v>0</v>
      </c>
      <c r="J13">
        <f>SUMIFS('Match Records'!F:F, 'Match Records'!B:B, 'Match Records Overview'!A13, 'Match Records'!D:D, 'Match Records Overview'!D13)</f>
        <v>0</v>
      </c>
      <c r="K13">
        <f>SUMIFS('Match Records'!G:G, 'Match Records'!B:B, 'Match Records Overview'!A13, 'Match Records'!D:D, 'Match Records Overview'!D13)</f>
        <v>0</v>
      </c>
    </row>
    <row r="14" spans="1:11" x14ac:dyDescent="0.25">
      <c r="A14" s="4">
        <f>INDEX(Formats!A:A, MATCH(B14, Formats!B:B, 0), 0)</f>
        <v>41821</v>
      </c>
      <c r="B14" s="2" t="s">
        <v>2</v>
      </c>
      <c r="C14">
        <v>2</v>
      </c>
      <c r="D14" t="s">
        <v>9</v>
      </c>
      <c r="E14" t="s">
        <v>36</v>
      </c>
      <c r="F14">
        <f>COUNTIFS('Match Records'!B:B, 'Match Records Overview'!A14, 'Match Records'!D:D, 'Match Records Overview'!D14, 'Match Records'!H:H, "Win")</f>
        <v>0</v>
      </c>
      <c r="G14">
        <f>COUNTIFS('Match Records'!B:B, 'Match Records Overview'!A14, 'Match Records'!D:D, 'Match Records Overview'!D14, 'Match Records'!H:H, "Lose")</f>
        <v>0</v>
      </c>
      <c r="H14">
        <f>COUNTIFS('Match Records'!B:B, 'Match Records Overview'!A14, 'Match Records'!D:D, 'Match Records Overview'!D14, 'Match Records'!H:H, "Draw")</f>
        <v>0</v>
      </c>
      <c r="I14">
        <f>SUMIFS('Match Records'!E:E, 'Match Records'!B:B, 'Match Records Overview'!A14, 'Match Records'!D:D, 'Match Records Overview'!D14)</f>
        <v>0</v>
      </c>
      <c r="J14">
        <f>SUMIFS('Match Records'!F:F, 'Match Records'!B:B, 'Match Records Overview'!A14, 'Match Records'!D:D, 'Match Records Overview'!D14)</f>
        <v>0</v>
      </c>
      <c r="K14">
        <f>SUMIFS('Match Records'!G:G, 'Match Records'!B:B, 'Match Records Overview'!A14, 'Match Records'!D:D, 'Match Records Overview'!D14)</f>
        <v>0</v>
      </c>
    </row>
    <row r="15" spans="1:11" x14ac:dyDescent="0.25">
      <c r="A15" s="4">
        <f>INDEX(Formats!A:A, MATCH(B15, Formats!B:B, 0), 0)</f>
        <v>41821</v>
      </c>
      <c r="B15" s="2" t="s">
        <v>2</v>
      </c>
      <c r="C15">
        <v>2</v>
      </c>
      <c r="D15" t="s">
        <v>10</v>
      </c>
      <c r="E15" t="s">
        <v>36</v>
      </c>
      <c r="F15">
        <f>COUNTIFS('Match Records'!B:B, 'Match Records Overview'!A15, 'Match Records'!D:D, 'Match Records Overview'!D15, 'Match Records'!H:H, "Win")</f>
        <v>0</v>
      </c>
      <c r="G15">
        <f>COUNTIFS('Match Records'!B:B, 'Match Records Overview'!A15, 'Match Records'!D:D, 'Match Records Overview'!D15, 'Match Records'!H:H, "Lose")</f>
        <v>0</v>
      </c>
      <c r="H15">
        <f>COUNTIFS('Match Records'!B:B, 'Match Records Overview'!A15, 'Match Records'!D:D, 'Match Records Overview'!D15, 'Match Records'!H:H, "Draw")</f>
        <v>0</v>
      </c>
      <c r="I15">
        <f>SUMIFS('Match Records'!E:E, 'Match Records'!B:B, 'Match Records Overview'!A15, 'Match Records'!D:D, 'Match Records Overview'!D15)</f>
        <v>0</v>
      </c>
      <c r="J15">
        <f>SUMIFS('Match Records'!F:F, 'Match Records'!B:B, 'Match Records Overview'!A15, 'Match Records'!D:D, 'Match Records Overview'!D15)</f>
        <v>0</v>
      </c>
      <c r="K15">
        <f>SUMIFS('Match Records'!G:G, 'Match Records'!B:B, 'Match Records Overview'!A15, 'Match Records'!D:D, 'Match Records Overview'!D15)</f>
        <v>0</v>
      </c>
    </row>
    <row r="16" spans="1:11" x14ac:dyDescent="0.25">
      <c r="A16" s="4">
        <f>INDEX(Formats!A:A, MATCH(B16, Formats!B:B, 0), 0)</f>
        <v>41821</v>
      </c>
      <c r="B16" s="2" t="s">
        <v>2</v>
      </c>
      <c r="C16">
        <v>2</v>
      </c>
      <c r="D16" t="s">
        <v>11</v>
      </c>
      <c r="E16" t="s">
        <v>36</v>
      </c>
      <c r="F16">
        <f>COUNTIFS('Match Records'!B:B, 'Match Records Overview'!A16, 'Match Records'!D:D, 'Match Records Overview'!D16, 'Match Records'!H:H, "Win")</f>
        <v>0</v>
      </c>
      <c r="G16">
        <f>COUNTIFS('Match Records'!B:B, 'Match Records Overview'!A16, 'Match Records'!D:D, 'Match Records Overview'!D16, 'Match Records'!H:H, "Lose")</f>
        <v>0</v>
      </c>
      <c r="H16">
        <f>COUNTIFS('Match Records'!B:B, 'Match Records Overview'!A16, 'Match Records'!D:D, 'Match Records Overview'!D16, 'Match Records'!H:H, "Draw")</f>
        <v>0</v>
      </c>
      <c r="I16">
        <f>SUMIFS('Match Records'!E:E, 'Match Records'!B:B, 'Match Records Overview'!A16, 'Match Records'!D:D, 'Match Records Overview'!D16)</f>
        <v>0</v>
      </c>
      <c r="J16">
        <f>SUMIFS('Match Records'!F:F, 'Match Records'!B:B, 'Match Records Overview'!A16, 'Match Records'!D:D, 'Match Records Overview'!D16)</f>
        <v>0</v>
      </c>
      <c r="K16">
        <f>SUMIFS('Match Records'!G:G, 'Match Records'!B:B, 'Match Records Overview'!A16, 'Match Records'!D:D, 'Match Records Overview'!D16)</f>
        <v>0</v>
      </c>
    </row>
    <row r="17" spans="1:11" x14ac:dyDescent="0.25">
      <c r="A17" s="4">
        <f>INDEX(Formats!A:A, MATCH(B17, Formats!B:B, 0), 0)</f>
        <v>41821</v>
      </c>
      <c r="B17" s="2" t="s">
        <v>2</v>
      </c>
      <c r="C17">
        <v>2</v>
      </c>
      <c r="D17" t="s">
        <v>12</v>
      </c>
      <c r="E17" t="s">
        <v>36</v>
      </c>
      <c r="F17">
        <f>COUNTIFS('Match Records'!B:B, 'Match Records Overview'!A17, 'Match Records'!D:D, 'Match Records Overview'!D17, 'Match Records'!H:H, "Win")</f>
        <v>0</v>
      </c>
      <c r="G17">
        <f>COUNTIFS('Match Records'!B:B, 'Match Records Overview'!A17, 'Match Records'!D:D, 'Match Records Overview'!D17, 'Match Records'!H:H, "Lose")</f>
        <v>0</v>
      </c>
      <c r="H17">
        <f>COUNTIFS('Match Records'!B:B, 'Match Records Overview'!A17, 'Match Records'!D:D, 'Match Records Overview'!D17, 'Match Records'!H:H, "Draw")</f>
        <v>0</v>
      </c>
      <c r="I17">
        <f>SUMIFS('Match Records'!E:E, 'Match Records'!B:B, 'Match Records Overview'!A17, 'Match Records'!D:D, 'Match Records Overview'!D17)</f>
        <v>0</v>
      </c>
      <c r="J17">
        <f>SUMIFS('Match Records'!F:F, 'Match Records'!B:B, 'Match Records Overview'!A17, 'Match Records'!D:D, 'Match Records Overview'!D17)</f>
        <v>0</v>
      </c>
      <c r="K17">
        <f>SUMIFS('Match Records'!G:G, 'Match Records'!B:B, 'Match Records Overview'!A17, 'Match Records'!D:D, 'Match Records Overview'!D17)</f>
        <v>0</v>
      </c>
    </row>
    <row r="18" spans="1:11" x14ac:dyDescent="0.25">
      <c r="A18" s="4">
        <f>INDEX(Formats!A:A, MATCH(B18, Formats!B:B, 0), 0)</f>
        <v>41821</v>
      </c>
      <c r="B18" s="2" t="s">
        <v>2</v>
      </c>
      <c r="C18">
        <v>2</v>
      </c>
      <c r="D18" t="s">
        <v>13</v>
      </c>
      <c r="E18" t="s">
        <v>36</v>
      </c>
      <c r="F18">
        <f>COUNTIFS('Match Records'!B:B, 'Match Records Overview'!A18, 'Match Records'!D:D, 'Match Records Overview'!D18, 'Match Records'!H:H, "Win")</f>
        <v>0</v>
      </c>
      <c r="G18">
        <f>COUNTIFS('Match Records'!B:B, 'Match Records Overview'!A18, 'Match Records'!D:D, 'Match Records Overview'!D18, 'Match Records'!H:H, "Lose")</f>
        <v>0</v>
      </c>
      <c r="H18">
        <f>COUNTIFS('Match Records'!B:B, 'Match Records Overview'!A18, 'Match Records'!D:D, 'Match Records Overview'!D18, 'Match Records'!H:H, "Draw")</f>
        <v>0</v>
      </c>
      <c r="I18">
        <f>SUMIFS('Match Records'!E:E, 'Match Records'!B:B, 'Match Records Overview'!A18, 'Match Records'!D:D, 'Match Records Overview'!D18)</f>
        <v>0</v>
      </c>
      <c r="J18">
        <f>SUMIFS('Match Records'!F:F, 'Match Records'!B:B, 'Match Records Overview'!A18, 'Match Records'!D:D, 'Match Records Overview'!D18)</f>
        <v>0</v>
      </c>
      <c r="K18">
        <f>SUMIFS('Match Records'!G:G, 'Match Records'!B:B, 'Match Records Overview'!A18, 'Match Records'!D:D, 'Match Records Overview'!D18)</f>
        <v>0</v>
      </c>
    </row>
    <row r="19" spans="1:11" x14ac:dyDescent="0.25">
      <c r="A19" s="4">
        <f>INDEX(Formats!A:A, MATCH(B19, Formats!B:B, 0), 0)</f>
        <v>41821</v>
      </c>
      <c r="B19" s="2" t="s">
        <v>2</v>
      </c>
      <c r="C19">
        <v>2</v>
      </c>
      <c r="D19" t="s">
        <v>14</v>
      </c>
      <c r="E19" t="s">
        <v>36</v>
      </c>
      <c r="F19">
        <f>COUNTIFS('Match Records'!B:B, 'Match Records Overview'!A19, 'Match Records'!D:D, 'Match Records Overview'!D19, 'Match Records'!H:H, "Win")</f>
        <v>0</v>
      </c>
      <c r="G19">
        <f>COUNTIFS('Match Records'!B:B, 'Match Records Overview'!A19, 'Match Records'!D:D, 'Match Records Overview'!D19, 'Match Records'!H:H, "Lose")</f>
        <v>0</v>
      </c>
      <c r="H19">
        <f>COUNTIFS('Match Records'!B:B, 'Match Records Overview'!A19, 'Match Records'!D:D, 'Match Records Overview'!D19, 'Match Records'!H:H, "Draw")</f>
        <v>0</v>
      </c>
      <c r="I19">
        <f>SUMIFS('Match Records'!E:E, 'Match Records'!B:B, 'Match Records Overview'!A19, 'Match Records'!D:D, 'Match Records Overview'!D19)</f>
        <v>0</v>
      </c>
      <c r="J19">
        <f>SUMIFS('Match Records'!F:F, 'Match Records'!B:B, 'Match Records Overview'!A19, 'Match Records'!D:D, 'Match Records Overview'!D19)</f>
        <v>0</v>
      </c>
      <c r="K19">
        <f>SUMIFS('Match Records'!G:G, 'Match Records'!B:B, 'Match Records Overview'!A19, 'Match Records'!D:D, 'Match Records Overview'!D19)</f>
        <v>0</v>
      </c>
    </row>
    <row r="20" spans="1:11" x14ac:dyDescent="0.25">
      <c r="A20" s="4">
        <f>INDEX(Formats!A:A, MATCH(B20, Formats!B:B, 0), 0)</f>
        <v>41821</v>
      </c>
      <c r="B20" s="2" t="s">
        <v>2</v>
      </c>
      <c r="C20">
        <v>2</v>
      </c>
      <c r="D20" t="s">
        <v>15</v>
      </c>
      <c r="E20" t="s">
        <v>36</v>
      </c>
      <c r="F20">
        <f>COUNTIFS('Match Records'!B:B, 'Match Records Overview'!A20, 'Match Records'!D:D, 'Match Records Overview'!D20, 'Match Records'!H:H, "Win")</f>
        <v>0</v>
      </c>
      <c r="G20">
        <f>COUNTIFS('Match Records'!B:B, 'Match Records Overview'!A20, 'Match Records'!D:D, 'Match Records Overview'!D20, 'Match Records'!H:H, "Lose")</f>
        <v>0</v>
      </c>
      <c r="H20">
        <f>COUNTIFS('Match Records'!B:B, 'Match Records Overview'!A20, 'Match Records'!D:D, 'Match Records Overview'!D20, 'Match Records'!H:H, "Draw")</f>
        <v>0</v>
      </c>
      <c r="I20">
        <f>SUMIFS('Match Records'!E:E, 'Match Records'!B:B, 'Match Records Overview'!A20, 'Match Records'!D:D, 'Match Records Overview'!D20)</f>
        <v>0</v>
      </c>
      <c r="J20">
        <f>SUMIFS('Match Records'!F:F, 'Match Records'!B:B, 'Match Records Overview'!A20, 'Match Records'!D:D, 'Match Records Overview'!D20)</f>
        <v>0</v>
      </c>
      <c r="K20">
        <f>SUMIFS('Match Records'!G:G, 'Match Records'!B:B, 'Match Records Overview'!A20, 'Match Records'!D:D, 'Match Records Overview'!D20)</f>
        <v>0</v>
      </c>
    </row>
    <row r="21" spans="1:11" x14ac:dyDescent="0.25">
      <c r="A21" s="4">
        <f>INDEX(Formats!A:A, MATCH(B21, Formats!B:B, 0), 0)</f>
        <v>41821</v>
      </c>
      <c r="B21" s="2" t="s">
        <v>2</v>
      </c>
      <c r="C21">
        <v>2</v>
      </c>
      <c r="D21" t="s">
        <v>17</v>
      </c>
      <c r="E21" t="s">
        <v>36</v>
      </c>
      <c r="F21">
        <f>COUNTIFS('Match Records'!B:B, 'Match Records Overview'!A21, 'Match Records'!D:D, 'Match Records Overview'!D21, 'Match Records'!H:H, "Win")</f>
        <v>0</v>
      </c>
      <c r="G21">
        <f>COUNTIFS('Match Records'!B:B, 'Match Records Overview'!A21, 'Match Records'!D:D, 'Match Records Overview'!D21, 'Match Records'!H:H, "Lose")</f>
        <v>0</v>
      </c>
      <c r="H21">
        <f>COUNTIFS('Match Records'!B:B, 'Match Records Overview'!A21, 'Match Records'!D:D, 'Match Records Overview'!D21, 'Match Records'!H:H, "Draw")</f>
        <v>0</v>
      </c>
      <c r="I21">
        <f>SUMIFS('Match Records'!E:E, 'Match Records'!B:B, 'Match Records Overview'!A21, 'Match Records'!D:D, 'Match Records Overview'!D21)</f>
        <v>0</v>
      </c>
      <c r="J21">
        <f>SUMIFS('Match Records'!F:F, 'Match Records'!B:B, 'Match Records Overview'!A21, 'Match Records'!D:D, 'Match Records Overview'!D21)</f>
        <v>0</v>
      </c>
      <c r="K21">
        <f>SUMIFS('Match Records'!G:G, 'Match Records'!B:B, 'Match Records Overview'!A21, 'Match Records'!D:D, 'Match Records Overview'!D21)</f>
        <v>0</v>
      </c>
    </row>
    <row r="22" spans="1:11" x14ac:dyDescent="0.25">
      <c r="A22" s="4">
        <f>INDEX(Formats!A:A, MATCH(B22, Formats!B:B, 0), 0)</f>
        <v>41821</v>
      </c>
      <c r="B22" s="2" t="s">
        <v>2</v>
      </c>
      <c r="C22">
        <v>2</v>
      </c>
      <c r="D22" t="s">
        <v>16</v>
      </c>
      <c r="E22" t="s">
        <v>36</v>
      </c>
      <c r="F22">
        <f>COUNTIFS('Match Records'!B:B, 'Match Records Overview'!A22, 'Match Records'!D:D, 'Match Records Overview'!D22, 'Match Records'!H:H, "Win")</f>
        <v>0</v>
      </c>
      <c r="G22">
        <f>COUNTIFS('Match Records'!B:B, 'Match Records Overview'!A22, 'Match Records'!D:D, 'Match Records Overview'!D22, 'Match Records'!H:H, "Lose")</f>
        <v>0</v>
      </c>
      <c r="H22">
        <f>COUNTIFS('Match Records'!B:B, 'Match Records Overview'!A22, 'Match Records'!D:D, 'Match Records Overview'!D22, 'Match Records'!H:H, "Draw")</f>
        <v>0</v>
      </c>
      <c r="I22">
        <f>SUMIFS('Match Records'!E:E, 'Match Records'!B:B, 'Match Records Overview'!A22, 'Match Records'!D:D, 'Match Records Overview'!D22)</f>
        <v>0</v>
      </c>
      <c r="J22">
        <f>SUMIFS('Match Records'!F:F, 'Match Records'!B:B, 'Match Records Overview'!A22, 'Match Records'!D:D, 'Match Records Overview'!D22)</f>
        <v>0</v>
      </c>
      <c r="K22">
        <f>SUMIFS('Match Records'!G:G, 'Match Records'!B:B, 'Match Records Overview'!A22, 'Match Records'!D:D, 'Match Records Overview'!D22)</f>
        <v>0</v>
      </c>
    </row>
    <row r="23" spans="1:11" x14ac:dyDescent="0.25">
      <c r="A23" s="4">
        <f>INDEX(Formats!A:A, MATCH(B23, Formats!B:B, 0), 0)</f>
        <v>41821</v>
      </c>
      <c r="B23" s="2" t="s">
        <v>2</v>
      </c>
      <c r="C23">
        <v>2</v>
      </c>
      <c r="D23" t="s">
        <v>18</v>
      </c>
      <c r="E23" t="s">
        <v>36</v>
      </c>
      <c r="F23">
        <f>COUNTIFS('Match Records'!B:B, 'Match Records Overview'!A23, 'Match Records'!D:D, 'Match Records Overview'!D23, 'Match Records'!H:H, "Win")</f>
        <v>0</v>
      </c>
      <c r="G23">
        <f>COUNTIFS('Match Records'!B:B, 'Match Records Overview'!A23, 'Match Records'!D:D, 'Match Records Overview'!D23, 'Match Records'!H:H, "Lose")</f>
        <v>0</v>
      </c>
      <c r="H23">
        <f>COUNTIFS('Match Records'!B:B, 'Match Records Overview'!A23, 'Match Records'!D:D, 'Match Records Overview'!D23, 'Match Records'!H:H, "Draw")</f>
        <v>0</v>
      </c>
      <c r="I23">
        <f>SUMIFS('Match Records'!E:E, 'Match Records'!B:B, 'Match Records Overview'!A23, 'Match Records'!D:D, 'Match Records Overview'!D23)</f>
        <v>0</v>
      </c>
      <c r="J23">
        <f>SUMIFS('Match Records'!F:F, 'Match Records'!B:B, 'Match Records Overview'!A23, 'Match Records'!D:D, 'Match Records Overview'!D23)</f>
        <v>0</v>
      </c>
      <c r="K23">
        <f>SUMIFS('Match Records'!G:G, 'Match Records'!B:B, 'Match Records Overview'!A23, 'Match Records'!D:D, 'Match Records Overview'!D23)</f>
        <v>0</v>
      </c>
    </row>
    <row r="24" spans="1:11" x14ac:dyDescent="0.25">
      <c r="A24" s="4">
        <f>INDEX(Formats!A:A, MATCH(B24, Formats!B:B, 0), 0)</f>
        <v>41821</v>
      </c>
      <c r="B24" s="2" t="s">
        <v>2</v>
      </c>
      <c r="C24">
        <v>2</v>
      </c>
      <c r="D24" t="s">
        <v>19</v>
      </c>
      <c r="E24" t="s">
        <v>36</v>
      </c>
      <c r="F24">
        <f>COUNTIFS('Match Records'!B:B, 'Match Records Overview'!A24, 'Match Records'!D:D, 'Match Records Overview'!D24, 'Match Records'!H:H, "Win")</f>
        <v>0</v>
      </c>
      <c r="G24">
        <f>COUNTIFS('Match Records'!B:B, 'Match Records Overview'!A24, 'Match Records'!D:D, 'Match Records Overview'!D24, 'Match Records'!H:H, "Lose")</f>
        <v>0</v>
      </c>
      <c r="H24">
        <f>COUNTIFS('Match Records'!B:B, 'Match Records Overview'!A24, 'Match Records'!D:D, 'Match Records Overview'!D24, 'Match Records'!H:H, "Draw")</f>
        <v>0</v>
      </c>
      <c r="I24">
        <f>SUMIFS('Match Records'!E:E, 'Match Records'!B:B, 'Match Records Overview'!A24, 'Match Records'!D:D, 'Match Records Overview'!D24)</f>
        <v>0</v>
      </c>
      <c r="J24">
        <f>SUMIFS('Match Records'!F:F, 'Match Records'!B:B, 'Match Records Overview'!A24, 'Match Records'!D:D, 'Match Records Overview'!D24)</f>
        <v>0</v>
      </c>
      <c r="K24">
        <f>SUMIFS('Match Records'!G:G, 'Match Records'!B:B, 'Match Records Overview'!A24, 'Match Records'!D:D, 'Match Records Overview'!D24)</f>
        <v>0</v>
      </c>
    </row>
    <row r="25" spans="1:11" x14ac:dyDescent="0.25">
      <c r="A25" s="4">
        <f>INDEX(Formats!A:A, MATCH(B25, Formats!B:B, 0), 0)</f>
        <v>41821</v>
      </c>
      <c r="B25" s="2" t="s">
        <v>2</v>
      </c>
      <c r="C25">
        <v>2</v>
      </c>
      <c r="D25" t="s">
        <v>20</v>
      </c>
      <c r="E25" t="s">
        <v>36</v>
      </c>
      <c r="F25">
        <f>COUNTIFS('Match Records'!B:B, 'Match Records Overview'!A25, 'Match Records'!D:D, 'Match Records Overview'!D25, 'Match Records'!H:H, "Win")</f>
        <v>0</v>
      </c>
      <c r="G25">
        <f>COUNTIFS('Match Records'!B:B, 'Match Records Overview'!A25, 'Match Records'!D:D, 'Match Records Overview'!D25, 'Match Records'!H:H, "Lose")</f>
        <v>0</v>
      </c>
      <c r="H25">
        <f>COUNTIFS('Match Records'!B:B, 'Match Records Overview'!A25, 'Match Records'!D:D, 'Match Records Overview'!D25, 'Match Records'!H:H, "Draw")</f>
        <v>0</v>
      </c>
      <c r="I25">
        <f>SUMIFS('Match Records'!E:E, 'Match Records'!B:B, 'Match Records Overview'!A25, 'Match Records'!D:D, 'Match Records Overview'!D25)</f>
        <v>0</v>
      </c>
      <c r="J25">
        <f>SUMIFS('Match Records'!F:F, 'Match Records'!B:B, 'Match Records Overview'!A25, 'Match Records'!D:D, 'Match Records Overview'!D25)</f>
        <v>0</v>
      </c>
      <c r="K25">
        <f>SUMIFS('Match Records'!G:G, 'Match Records'!B:B, 'Match Records Overview'!A25, 'Match Records'!D:D, 'Match Records Overview'!D25)</f>
        <v>0</v>
      </c>
    </row>
  </sheetData>
  <sortState xmlns:xlrd2="http://schemas.microsoft.com/office/spreadsheetml/2017/richdata2" ref="A2:K25">
    <sortCondition ref="A2:A25"/>
    <sortCondition ref="E2:E25"/>
    <sortCondition ref="C2:C25"/>
    <sortCondition ref="D2:D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D2B9-9D46-4B9E-9494-05F1699F9F2F}">
  <dimension ref="A1:I19"/>
  <sheetViews>
    <sheetView tabSelected="1" workbookViewId="0">
      <selection activeCell="D2" sqref="D2:I19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4.42578125" bestFit="1" customWidth="1"/>
    <col min="4" max="4" width="6.5703125" bestFit="1" customWidth="1"/>
    <col min="5" max="5" width="6.7109375" bestFit="1" customWidth="1"/>
    <col min="6" max="6" width="6.42578125" bestFit="1" customWidth="1"/>
    <col min="7" max="7" width="5.5703125" bestFit="1" customWidth="1"/>
    <col min="8" max="8" width="6.7109375" bestFit="1" customWidth="1"/>
    <col min="9" max="9" width="6.42578125" bestFit="1" customWidth="1"/>
  </cols>
  <sheetData>
    <row r="1" spans="1:9" s="8" customFormat="1" ht="30" customHeight="1" x14ac:dyDescent="0.25">
      <c r="A1" s="5" t="s">
        <v>34</v>
      </c>
      <c r="B1" s="6" t="s">
        <v>21</v>
      </c>
      <c r="C1" s="6" t="s">
        <v>1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</row>
    <row r="2" spans="1:9" s="1" customFormat="1" x14ac:dyDescent="0.25">
      <c r="A2" s="4">
        <f>INDEX(Formats!A:A, MATCH(B2, Formats!B:B, 0), 0)</f>
        <v>38565</v>
      </c>
      <c r="B2" t="s">
        <v>32</v>
      </c>
      <c r="C2">
        <v>1</v>
      </c>
      <c r="D2">
        <f>SUMIFS('Match Records Overview'!F:F, 'Match Records Overview'!A:A, 'Format Overview'!A2, 'Match Records Overview'!C:C, 'Format Overview'!C2)</f>
        <v>0</v>
      </c>
      <c r="E2">
        <f>SUMIFS('Match Records Overview'!G:G, 'Match Records Overview'!A:A, 'Format Overview'!A2, 'Match Records Overview'!C:C, 'Format Overview'!C2)</f>
        <v>0</v>
      </c>
      <c r="F2">
        <f>SUMIFS('Match Records Overview'!H:H, 'Match Records Overview'!A:A, 'Format Overview'!A2, 'Match Records Overview'!C:C, 'Format Overview'!C2)</f>
        <v>0</v>
      </c>
      <c r="G2">
        <f>SUMIFS('Match Records Overview'!I:I, 'Match Records Overview'!A:A, 'Format Overview'!A2, 'Match Records Overview'!C:C, 'Format Overview'!C2)</f>
        <v>0</v>
      </c>
      <c r="H2">
        <f>SUMIFS('Match Records Overview'!J:J, 'Match Records Overview'!A:A, 'Format Overview'!A2, 'Match Records Overview'!C:C, 'Format Overview'!C2)</f>
        <v>0</v>
      </c>
      <c r="I2">
        <f>SUMIFS('Match Records Overview'!K:K, 'Match Records Overview'!A:A, 'Format Overview'!A2, 'Match Records Overview'!C:C, 'Format Overview'!C2)</f>
        <v>0</v>
      </c>
    </row>
    <row r="3" spans="1:9" x14ac:dyDescent="0.25">
      <c r="A3" s="4">
        <f>INDEX(Formats!A:A, MATCH(B3, Formats!B:B, 0), 0)</f>
        <v>38565</v>
      </c>
      <c r="B3" t="s">
        <v>32</v>
      </c>
      <c r="C3">
        <v>2</v>
      </c>
      <c r="D3">
        <f>SUMIFS('Match Records Overview'!F:F, 'Match Records Overview'!A:A, 'Format Overview'!A3, 'Match Records Overview'!C:C, 'Format Overview'!C3)</f>
        <v>0</v>
      </c>
      <c r="E3">
        <f>SUMIFS('Match Records Overview'!G:G, 'Match Records Overview'!A:A, 'Format Overview'!A3, 'Match Records Overview'!C:C, 'Format Overview'!C3)</f>
        <v>0</v>
      </c>
      <c r="F3">
        <f>SUMIFS('Match Records Overview'!H:H, 'Match Records Overview'!A:A, 'Format Overview'!A3, 'Match Records Overview'!C:C, 'Format Overview'!C3)</f>
        <v>0</v>
      </c>
      <c r="G3">
        <f>SUMIFS('Match Records Overview'!I:I, 'Match Records Overview'!A:A, 'Format Overview'!A3, 'Match Records Overview'!C:C, 'Format Overview'!C3)</f>
        <v>0</v>
      </c>
      <c r="H3">
        <f>SUMIFS('Match Records Overview'!J:J, 'Match Records Overview'!A:A, 'Format Overview'!A3, 'Match Records Overview'!C:C, 'Format Overview'!C3)</f>
        <v>0</v>
      </c>
      <c r="I3">
        <f>SUMIFS('Match Records Overview'!K:K, 'Match Records Overview'!A:A, 'Format Overview'!A3, 'Match Records Overview'!C:C, 'Format Overview'!C3)</f>
        <v>0</v>
      </c>
    </row>
    <row r="4" spans="1:9" x14ac:dyDescent="0.25">
      <c r="A4" s="4">
        <f>INDEX(Formats!A:A, MATCH(B4, Formats!B:B, 0), 0)</f>
        <v>38565</v>
      </c>
      <c r="B4" t="s">
        <v>32</v>
      </c>
      <c r="C4">
        <v>3</v>
      </c>
      <c r="D4">
        <f>SUMIFS('Match Records Overview'!F:F, 'Match Records Overview'!A:A, 'Format Overview'!A4, 'Match Records Overview'!C:C, 'Format Overview'!C4)</f>
        <v>0</v>
      </c>
      <c r="E4">
        <f>SUMIFS('Match Records Overview'!G:G, 'Match Records Overview'!A:A, 'Format Overview'!A4, 'Match Records Overview'!C:C, 'Format Overview'!C4)</f>
        <v>0</v>
      </c>
      <c r="F4">
        <f>SUMIFS('Match Records Overview'!H:H, 'Match Records Overview'!A:A, 'Format Overview'!A4, 'Match Records Overview'!C:C, 'Format Overview'!C4)</f>
        <v>0</v>
      </c>
      <c r="G4">
        <f>SUMIFS('Match Records Overview'!I:I, 'Match Records Overview'!A:A, 'Format Overview'!A4, 'Match Records Overview'!C:C, 'Format Overview'!C4)</f>
        <v>0</v>
      </c>
      <c r="H4">
        <f>SUMIFS('Match Records Overview'!J:J, 'Match Records Overview'!A:A, 'Format Overview'!A4, 'Match Records Overview'!C:C, 'Format Overview'!C4)</f>
        <v>0</v>
      </c>
      <c r="I4">
        <f>SUMIFS('Match Records Overview'!K:K, 'Match Records Overview'!A:A, 'Format Overview'!A4, 'Match Records Overview'!C:C, 'Format Overview'!C4)</f>
        <v>0</v>
      </c>
    </row>
    <row r="5" spans="1:9" x14ac:dyDescent="0.25">
      <c r="A5" s="4">
        <f>INDEX(Formats!A:A, MATCH(B5, Formats!B:B, 0), 0)</f>
        <v>39448</v>
      </c>
      <c r="B5" t="s">
        <v>31</v>
      </c>
      <c r="C5">
        <v>1</v>
      </c>
      <c r="D5">
        <f>SUMIFS('Match Records Overview'!F:F, 'Match Records Overview'!A:A, 'Format Overview'!A5, 'Match Records Overview'!C:C, 'Format Overview'!C5)</f>
        <v>0</v>
      </c>
      <c r="E5">
        <f>SUMIFS('Match Records Overview'!G:G, 'Match Records Overview'!A:A, 'Format Overview'!A5, 'Match Records Overview'!C:C, 'Format Overview'!C5)</f>
        <v>0</v>
      </c>
      <c r="F5">
        <f>SUMIFS('Match Records Overview'!H:H, 'Match Records Overview'!A:A, 'Format Overview'!A5, 'Match Records Overview'!C:C, 'Format Overview'!C5)</f>
        <v>0</v>
      </c>
      <c r="G5">
        <f>SUMIFS('Match Records Overview'!I:I, 'Match Records Overview'!A:A, 'Format Overview'!A5, 'Match Records Overview'!C:C, 'Format Overview'!C5)</f>
        <v>0</v>
      </c>
      <c r="H5">
        <f>SUMIFS('Match Records Overview'!J:J, 'Match Records Overview'!A:A, 'Format Overview'!A5, 'Match Records Overview'!C:C, 'Format Overview'!C5)</f>
        <v>0</v>
      </c>
      <c r="I5">
        <f>SUMIFS('Match Records Overview'!K:K, 'Match Records Overview'!A:A, 'Format Overview'!A5, 'Match Records Overview'!C:C, 'Format Overview'!C5)</f>
        <v>0</v>
      </c>
    </row>
    <row r="6" spans="1:9" x14ac:dyDescent="0.25">
      <c r="A6" s="4">
        <f>INDEX(Formats!A:A, MATCH(B6, Formats!B:B, 0), 0)</f>
        <v>39448</v>
      </c>
      <c r="B6" t="s">
        <v>31</v>
      </c>
      <c r="C6">
        <v>2</v>
      </c>
      <c r="D6">
        <f>SUMIFS('Match Records Overview'!F:F, 'Match Records Overview'!A:A, 'Format Overview'!A6, 'Match Records Overview'!C:C, 'Format Overview'!C6)</f>
        <v>0</v>
      </c>
      <c r="E6">
        <f>SUMIFS('Match Records Overview'!G:G, 'Match Records Overview'!A:A, 'Format Overview'!A6, 'Match Records Overview'!C:C, 'Format Overview'!C6)</f>
        <v>0</v>
      </c>
      <c r="F6">
        <f>SUMIFS('Match Records Overview'!H:H, 'Match Records Overview'!A:A, 'Format Overview'!A6, 'Match Records Overview'!C:C, 'Format Overview'!C6)</f>
        <v>0</v>
      </c>
      <c r="G6">
        <f>SUMIFS('Match Records Overview'!I:I, 'Match Records Overview'!A:A, 'Format Overview'!A6, 'Match Records Overview'!C:C, 'Format Overview'!C6)</f>
        <v>0</v>
      </c>
      <c r="H6">
        <f>SUMIFS('Match Records Overview'!J:J, 'Match Records Overview'!A:A, 'Format Overview'!A6, 'Match Records Overview'!C:C, 'Format Overview'!C6)</f>
        <v>0</v>
      </c>
      <c r="I6">
        <f>SUMIFS('Match Records Overview'!K:K, 'Match Records Overview'!A:A, 'Format Overview'!A6, 'Match Records Overview'!C:C, 'Format Overview'!C6)</f>
        <v>0</v>
      </c>
    </row>
    <row r="7" spans="1:9" x14ac:dyDescent="0.25">
      <c r="A7" s="4">
        <f>INDEX(Formats!A:A, MATCH(B7, Formats!B:B, 0), 0)</f>
        <v>39448</v>
      </c>
      <c r="B7" t="s">
        <v>31</v>
      </c>
      <c r="C7">
        <v>3</v>
      </c>
      <c r="D7">
        <f>SUMIFS('Match Records Overview'!F:F, 'Match Records Overview'!A:A, 'Format Overview'!A7, 'Match Records Overview'!C:C, 'Format Overview'!C7)</f>
        <v>0</v>
      </c>
      <c r="E7">
        <f>SUMIFS('Match Records Overview'!G:G, 'Match Records Overview'!A:A, 'Format Overview'!A7, 'Match Records Overview'!C:C, 'Format Overview'!C7)</f>
        <v>0</v>
      </c>
      <c r="F7">
        <f>SUMIFS('Match Records Overview'!H:H, 'Match Records Overview'!A:A, 'Format Overview'!A7, 'Match Records Overview'!C:C, 'Format Overview'!C7)</f>
        <v>0</v>
      </c>
      <c r="G7">
        <f>SUMIFS('Match Records Overview'!I:I, 'Match Records Overview'!A:A, 'Format Overview'!A7, 'Match Records Overview'!C:C, 'Format Overview'!C7)</f>
        <v>0</v>
      </c>
      <c r="H7">
        <f>SUMIFS('Match Records Overview'!J:J, 'Match Records Overview'!A:A, 'Format Overview'!A7, 'Match Records Overview'!C:C, 'Format Overview'!C7)</f>
        <v>0</v>
      </c>
      <c r="I7">
        <f>SUMIFS('Match Records Overview'!K:K, 'Match Records Overview'!A:A, 'Format Overview'!A7, 'Match Records Overview'!C:C, 'Format Overview'!C7)</f>
        <v>0</v>
      </c>
    </row>
    <row r="8" spans="1:9" x14ac:dyDescent="0.25">
      <c r="A8" s="4">
        <f>INDEX(Formats!A:A, MATCH(B8, Formats!B:B, 0), 0)</f>
        <v>39630</v>
      </c>
      <c r="B8" t="s">
        <v>30</v>
      </c>
      <c r="C8">
        <v>1</v>
      </c>
      <c r="D8">
        <f>SUMIFS('Match Records Overview'!F:F, 'Match Records Overview'!A:A, 'Format Overview'!A8, 'Match Records Overview'!C:C, 'Format Overview'!C8)</f>
        <v>0</v>
      </c>
      <c r="E8">
        <f>SUMIFS('Match Records Overview'!G:G, 'Match Records Overview'!A:A, 'Format Overview'!A8, 'Match Records Overview'!C:C, 'Format Overview'!C8)</f>
        <v>0</v>
      </c>
      <c r="F8">
        <f>SUMIFS('Match Records Overview'!H:H, 'Match Records Overview'!A:A, 'Format Overview'!A8, 'Match Records Overview'!C:C, 'Format Overview'!C8)</f>
        <v>0</v>
      </c>
      <c r="G8">
        <f>SUMIFS('Match Records Overview'!I:I, 'Match Records Overview'!A:A, 'Format Overview'!A8, 'Match Records Overview'!C:C, 'Format Overview'!C8)</f>
        <v>0</v>
      </c>
      <c r="H8">
        <f>SUMIFS('Match Records Overview'!J:J, 'Match Records Overview'!A:A, 'Format Overview'!A8, 'Match Records Overview'!C:C, 'Format Overview'!C8)</f>
        <v>0</v>
      </c>
      <c r="I8">
        <f>SUMIFS('Match Records Overview'!K:K, 'Match Records Overview'!A:A, 'Format Overview'!A8, 'Match Records Overview'!C:C, 'Format Overview'!C8)</f>
        <v>0</v>
      </c>
    </row>
    <row r="9" spans="1:9" x14ac:dyDescent="0.25">
      <c r="A9" s="4">
        <f>INDEX(Formats!A:A, MATCH(B9, Formats!B:B, 0), 0)</f>
        <v>39630</v>
      </c>
      <c r="B9" t="s">
        <v>30</v>
      </c>
      <c r="C9">
        <v>2</v>
      </c>
      <c r="D9">
        <f>SUMIFS('Match Records Overview'!F:F, 'Match Records Overview'!A:A, 'Format Overview'!A9, 'Match Records Overview'!C:C, 'Format Overview'!C9)</f>
        <v>0</v>
      </c>
      <c r="E9">
        <f>SUMIFS('Match Records Overview'!G:G, 'Match Records Overview'!A:A, 'Format Overview'!A9, 'Match Records Overview'!C:C, 'Format Overview'!C9)</f>
        <v>0</v>
      </c>
      <c r="F9">
        <f>SUMIFS('Match Records Overview'!H:H, 'Match Records Overview'!A:A, 'Format Overview'!A9, 'Match Records Overview'!C:C, 'Format Overview'!C9)</f>
        <v>0</v>
      </c>
      <c r="G9">
        <f>SUMIFS('Match Records Overview'!I:I, 'Match Records Overview'!A:A, 'Format Overview'!A9, 'Match Records Overview'!C:C, 'Format Overview'!C9)</f>
        <v>0</v>
      </c>
      <c r="H9">
        <f>SUMIFS('Match Records Overview'!J:J, 'Match Records Overview'!A:A, 'Format Overview'!A9, 'Match Records Overview'!C:C, 'Format Overview'!C9)</f>
        <v>0</v>
      </c>
      <c r="I9">
        <f>SUMIFS('Match Records Overview'!K:K, 'Match Records Overview'!A:A, 'Format Overview'!A9, 'Match Records Overview'!C:C, 'Format Overview'!C9)</f>
        <v>0</v>
      </c>
    </row>
    <row r="10" spans="1:9" x14ac:dyDescent="0.25">
      <c r="A10" s="4">
        <f>INDEX(Formats!A:A, MATCH(B10, Formats!B:B, 0), 0)</f>
        <v>39630</v>
      </c>
      <c r="B10" t="s">
        <v>30</v>
      </c>
      <c r="C10">
        <v>3</v>
      </c>
      <c r="D10">
        <f>SUMIFS('Match Records Overview'!F:F, 'Match Records Overview'!A:A, 'Format Overview'!A10, 'Match Records Overview'!C:C, 'Format Overview'!C10)</f>
        <v>0</v>
      </c>
      <c r="E10">
        <f>SUMIFS('Match Records Overview'!G:G, 'Match Records Overview'!A:A, 'Format Overview'!A10, 'Match Records Overview'!C:C, 'Format Overview'!C10)</f>
        <v>0</v>
      </c>
      <c r="F10">
        <f>SUMIFS('Match Records Overview'!H:H, 'Match Records Overview'!A:A, 'Format Overview'!A10, 'Match Records Overview'!C:C, 'Format Overview'!C10)</f>
        <v>0</v>
      </c>
      <c r="G10">
        <f>SUMIFS('Match Records Overview'!I:I, 'Match Records Overview'!A:A, 'Format Overview'!A10, 'Match Records Overview'!C:C, 'Format Overview'!C10)</f>
        <v>0</v>
      </c>
      <c r="H10">
        <f>SUMIFS('Match Records Overview'!J:J, 'Match Records Overview'!A:A, 'Format Overview'!A10, 'Match Records Overview'!C:C, 'Format Overview'!C10)</f>
        <v>0</v>
      </c>
      <c r="I10">
        <f>SUMIFS('Match Records Overview'!K:K, 'Match Records Overview'!A:A, 'Format Overview'!A10, 'Match Records Overview'!C:C, 'Format Overview'!C10)</f>
        <v>0</v>
      </c>
    </row>
    <row r="11" spans="1:9" x14ac:dyDescent="0.25">
      <c r="A11" s="4">
        <f>INDEX(Formats!A:A, MATCH(B11, Formats!B:B, 0), 0)</f>
        <v>40269</v>
      </c>
      <c r="B11" t="s">
        <v>22</v>
      </c>
      <c r="C11">
        <v>1</v>
      </c>
      <c r="D11">
        <f>SUMIFS('Match Records Overview'!F:F, 'Match Records Overview'!A:A, 'Format Overview'!A11, 'Match Records Overview'!C:C, 'Format Overview'!C11)</f>
        <v>0</v>
      </c>
      <c r="E11">
        <f>SUMIFS('Match Records Overview'!G:G, 'Match Records Overview'!A:A, 'Format Overview'!A11, 'Match Records Overview'!C:C, 'Format Overview'!C11)</f>
        <v>0</v>
      </c>
      <c r="F11">
        <f>SUMIFS('Match Records Overview'!H:H, 'Match Records Overview'!A:A, 'Format Overview'!A11, 'Match Records Overview'!C:C, 'Format Overview'!C11)</f>
        <v>0</v>
      </c>
      <c r="G11">
        <f>SUMIFS('Match Records Overview'!I:I, 'Match Records Overview'!A:A, 'Format Overview'!A11, 'Match Records Overview'!C:C, 'Format Overview'!C11)</f>
        <v>0</v>
      </c>
      <c r="H11">
        <f>SUMIFS('Match Records Overview'!J:J, 'Match Records Overview'!A:A, 'Format Overview'!A11, 'Match Records Overview'!C:C, 'Format Overview'!C11)</f>
        <v>0</v>
      </c>
      <c r="I11">
        <f>SUMIFS('Match Records Overview'!K:K, 'Match Records Overview'!A:A, 'Format Overview'!A11, 'Match Records Overview'!C:C, 'Format Overview'!C11)</f>
        <v>0</v>
      </c>
    </row>
    <row r="12" spans="1:9" x14ac:dyDescent="0.25">
      <c r="A12" s="4">
        <f>INDEX(Formats!A:A, MATCH(B12, Formats!B:B, 0), 0)</f>
        <v>40269</v>
      </c>
      <c r="B12" t="s">
        <v>22</v>
      </c>
      <c r="C12">
        <v>2</v>
      </c>
      <c r="D12">
        <f>SUMIFS('Match Records Overview'!F:F, 'Match Records Overview'!A:A, 'Format Overview'!A12, 'Match Records Overview'!C:C, 'Format Overview'!C12)</f>
        <v>0</v>
      </c>
      <c r="E12">
        <f>SUMIFS('Match Records Overview'!G:G, 'Match Records Overview'!A:A, 'Format Overview'!A12, 'Match Records Overview'!C:C, 'Format Overview'!C12)</f>
        <v>0</v>
      </c>
      <c r="F12">
        <f>SUMIFS('Match Records Overview'!H:H, 'Match Records Overview'!A:A, 'Format Overview'!A12, 'Match Records Overview'!C:C, 'Format Overview'!C12)</f>
        <v>0</v>
      </c>
      <c r="G12">
        <f>SUMIFS('Match Records Overview'!I:I, 'Match Records Overview'!A:A, 'Format Overview'!A12, 'Match Records Overview'!C:C, 'Format Overview'!C12)</f>
        <v>0</v>
      </c>
      <c r="H12">
        <f>SUMIFS('Match Records Overview'!J:J, 'Match Records Overview'!A:A, 'Format Overview'!A12, 'Match Records Overview'!C:C, 'Format Overview'!C12)</f>
        <v>0</v>
      </c>
      <c r="I12">
        <f>SUMIFS('Match Records Overview'!K:K, 'Match Records Overview'!A:A, 'Format Overview'!A12, 'Match Records Overview'!C:C, 'Format Overview'!C12)</f>
        <v>0</v>
      </c>
    </row>
    <row r="13" spans="1:9" x14ac:dyDescent="0.25">
      <c r="A13" s="4">
        <f>INDEX(Formats!A:A, MATCH(B13, Formats!B:B, 0), 0)</f>
        <v>40269</v>
      </c>
      <c r="B13" t="s">
        <v>22</v>
      </c>
      <c r="C13">
        <v>3</v>
      </c>
      <c r="D13">
        <f>SUMIFS('Match Records Overview'!F:F, 'Match Records Overview'!A:A, 'Format Overview'!A13, 'Match Records Overview'!C:C, 'Format Overview'!C13)</f>
        <v>0</v>
      </c>
      <c r="E13">
        <f>SUMIFS('Match Records Overview'!G:G, 'Match Records Overview'!A:A, 'Format Overview'!A13, 'Match Records Overview'!C:C, 'Format Overview'!C13)</f>
        <v>0</v>
      </c>
      <c r="F13">
        <f>SUMIFS('Match Records Overview'!H:H, 'Match Records Overview'!A:A, 'Format Overview'!A13, 'Match Records Overview'!C:C, 'Format Overview'!C13)</f>
        <v>0</v>
      </c>
      <c r="G13">
        <f>SUMIFS('Match Records Overview'!I:I, 'Match Records Overview'!A:A, 'Format Overview'!A13, 'Match Records Overview'!C:C, 'Format Overview'!C13)</f>
        <v>0</v>
      </c>
      <c r="H13">
        <f>SUMIFS('Match Records Overview'!J:J, 'Match Records Overview'!A:A, 'Format Overview'!A13, 'Match Records Overview'!C:C, 'Format Overview'!C13)</f>
        <v>0</v>
      </c>
      <c r="I13">
        <f>SUMIFS('Match Records Overview'!K:K, 'Match Records Overview'!A:A, 'Format Overview'!A13, 'Match Records Overview'!C:C, 'Format Overview'!C13)</f>
        <v>0</v>
      </c>
    </row>
    <row r="14" spans="1:9" x14ac:dyDescent="0.25">
      <c r="A14" s="4">
        <f>INDEX(Formats!A:A, MATCH(B14, Formats!B:B, 0), 0)</f>
        <v>40817</v>
      </c>
      <c r="B14" t="s">
        <v>33</v>
      </c>
      <c r="C14">
        <v>1</v>
      </c>
      <c r="D14">
        <f>SUMIFS('Match Records Overview'!F:F, 'Match Records Overview'!A:A, 'Format Overview'!A14, 'Match Records Overview'!C:C, 'Format Overview'!C14)</f>
        <v>0</v>
      </c>
      <c r="E14">
        <f>SUMIFS('Match Records Overview'!G:G, 'Match Records Overview'!A:A, 'Format Overview'!A14, 'Match Records Overview'!C:C, 'Format Overview'!C14)</f>
        <v>0</v>
      </c>
      <c r="F14">
        <f>SUMIFS('Match Records Overview'!H:H, 'Match Records Overview'!A:A, 'Format Overview'!A14, 'Match Records Overview'!C:C, 'Format Overview'!C14)</f>
        <v>0</v>
      </c>
      <c r="G14">
        <f>SUMIFS('Match Records Overview'!I:I, 'Match Records Overview'!A:A, 'Format Overview'!A14, 'Match Records Overview'!C:C, 'Format Overview'!C14)</f>
        <v>0</v>
      </c>
      <c r="H14">
        <f>SUMIFS('Match Records Overview'!J:J, 'Match Records Overview'!A:A, 'Format Overview'!A14, 'Match Records Overview'!C:C, 'Format Overview'!C14)</f>
        <v>0</v>
      </c>
      <c r="I14">
        <f>SUMIFS('Match Records Overview'!K:K, 'Match Records Overview'!A:A, 'Format Overview'!A14, 'Match Records Overview'!C:C, 'Format Overview'!C14)</f>
        <v>0</v>
      </c>
    </row>
    <row r="15" spans="1:9" x14ac:dyDescent="0.25">
      <c r="A15" s="4">
        <f>INDEX(Formats!A:A, MATCH(B15, Formats!B:B, 0), 0)</f>
        <v>40817</v>
      </c>
      <c r="B15" t="s">
        <v>33</v>
      </c>
      <c r="C15">
        <v>2</v>
      </c>
      <c r="D15">
        <f>SUMIFS('Match Records Overview'!F:F, 'Match Records Overview'!A:A, 'Format Overview'!A15, 'Match Records Overview'!C:C, 'Format Overview'!C15)</f>
        <v>0</v>
      </c>
      <c r="E15">
        <f>SUMIFS('Match Records Overview'!G:G, 'Match Records Overview'!A:A, 'Format Overview'!A15, 'Match Records Overview'!C:C, 'Format Overview'!C15)</f>
        <v>0</v>
      </c>
      <c r="F15">
        <f>SUMIFS('Match Records Overview'!H:H, 'Match Records Overview'!A:A, 'Format Overview'!A15, 'Match Records Overview'!C:C, 'Format Overview'!C15)</f>
        <v>0</v>
      </c>
      <c r="G15">
        <f>SUMIFS('Match Records Overview'!I:I, 'Match Records Overview'!A:A, 'Format Overview'!A15, 'Match Records Overview'!C:C, 'Format Overview'!C15)</f>
        <v>0</v>
      </c>
      <c r="H15">
        <f>SUMIFS('Match Records Overview'!J:J, 'Match Records Overview'!A:A, 'Format Overview'!A15, 'Match Records Overview'!C:C, 'Format Overview'!C15)</f>
        <v>0</v>
      </c>
      <c r="I15">
        <f>SUMIFS('Match Records Overview'!K:K, 'Match Records Overview'!A:A, 'Format Overview'!A15, 'Match Records Overview'!C:C, 'Format Overview'!C15)</f>
        <v>0</v>
      </c>
    </row>
    <row r="16" spans="1:9" x14ac:dyDescent="0.25">
      <c r="A16" s="4">
        <f>INDEX(Formats!A:A, MATCH(B16, Formats!B:B, 0), 0)</f>
        <v>40817</v>
      </c>
      <c r="B16" t="s">
        <v>33</v>
      </c>
      <c r="C16">
        <v>3</v>
      </c>
      <c r="D16">
        <f>SUMIFS('Match Records Overview'!F:F, 'Match Records Overview'!A:A, 'Format Overview'!A16, 'Match Records Overview'!C:C, 'Format Overview'!C16)</f>
        <v>0</v>
      </c>
      <c r="E16">
        <f>SUMIFS('Match Records Overview'!G:G, 'Match Records Overview'!A:A, 'Format Overview'!A16, 'Match Records Overview'!C:C, 'Format Overview'!C16)</f>
        <v>0</v>
      </c>
      <c r="F16">
        <f>SUMIFS('Match Records Overview'!H:H, 'Match Records Overview'!A:A, 'Format Overview'!A16, 'Match Records Overview'!C:C, 'Format Overview'!C16)</f>
        <v>0</v>
      </c>
      <c r="G16">
        <f>SUMIFS('Match Records Overview'!I:I, 'Match Records Overview'!A:A, 'Format Overview'!A16, 'Match Records Overview'!C:C, 'Format Overview'!C16)</f>
        <v>0</v>
      </c>
      <c r="H16">
        <f>SUMIFS('Match Records Overview'!J:J, 'Match Records Overview'!A:A, 'Format Overview'!A16, 'Match Records Overview'!C:C, 'Format Overview'!C16)</f>
        <v>0</v>
      </c>
      <c r="I16">
        <f>SUMIFS('Match Records Overview'!K:K, 'Match Records Overview'!A:A, 'Format Overview'!A16, 'Match Records Overview'!C:C, 'Format Overview'!C16)</f>
        <v>0</v>
      </c>
    </row>
    <row r="17" spans="1:9" x14ac:dyDescent="0.25">
      <c r="A17" s="4">
        <f>INDEX(Formats!A:A, MATCH(B17, Formats!B:B, 0), 0)</f>
        <v>41821</v>
      </c>
      <c r="B17" t="s">
        <v>2</v>
      </c>
      <c r="C17">
        <v>1</v>
      </c>
      <c r="D17">
        <f>SUMIFS('Match Records Overview'!F:F, 'Match Records Overview'!A:A, 'Format Overview'!A17, 'Match Records Overview'!C:C, 'Format Overview'!C17)</f>
        <v>0</v>
      </c>
      <c r="E17">
        <f>SUMIFS('Match Records Overview'!G:G, 'Match Records Overview'!A:A, 'Format Overview'!A17, 'Match Records Overview'!C:C, 'Format Overview'!C17)</f>
        <v>0</v>
      </c>
      <c r="F17">
        <f>SUMIFS('Match Records Overview'!H:H, 'Match Records Overview'!A:A, 'Format Overview'!A17, 'Match Records Overview'!C:C, 'Format Overview'!C17)</f>
        <v>0</v>
      </c>
      <c r="G17">
        <f>SUMIFS('Match Records Overview'!I:I, 'Match Records Overview'!A:A, 'Format Overview'!A17, 'Match Records Overview'!C:C, 'Format Overview'!C17)</f>
        <v>0</v>
      </c>
      <c r="H17">
        <f>SUMIFS('Match Records Overview'!J:J, 'Match Records Overview'!A:A, 'Format Overview'!A17, 'Match Records Overview'!C:C, 'Format Overview'!C17)</f>
        <v>0</v>
      </c>
      <c r="I17">
        <f>SUMIFS('Match Records Overview'!K:K, 'Match Records Overview'!A:A, 'Format Overview'!A17, 'Match Records Overview'!C:C, 'Format Overview'!C17)</f>
        <v>0</v>
      </c>
    </row>
    <row r="18" spans="1:9" x14ac:dyDescent="0.25">
      <c r="A18" s="4">
        <f>INDEX(Formats!A:A, MATCH(B18, Formats!B:B, 0), 0)</f>
        <v>41821</v>
      </c>
      <c r="B18" t="s">
        <v>2</v>
      </c>
      <c r="C18">
        <v>2</v>
      </c>
      <c r="D18">
        <f>SUMIFS('Match Records Overview'!F:F, 'Match Records Overview'!A:A, 'Format Overview'!A18, 'Match Records Overview'!C:C, 'Format Overview'!C18)</f>
        <v>0</v>
      </c>
      <c r="E18">
        <f>SUMIFS('Match Records Overview'!G:G, 'Match Records Overview'!A:A, 'Format Overview'!A18, 'Match Records Overview'!C:C, 'Format Overview'!C18)</f>
        <v>0</v>
      </c>
      <c r="F18">
        <f>SUMIFS('Match Records Overview'!H:H, 'Match Records Overview'!A:A, 'Format Overview'!A18, 'Match Records Overview'!C:C, 'Format Overview'!C18)</f>
        <v>0</v>
      </c>
      <c r="G18">
        <f>SUMIFS('Match Records Overview'!I:I, 'Match Records Overview'!A:A, 'Format Overview'!A18, 'Match Records Overview'!C:C, 'Format Overview'!C18)</f>
        <v>0</v>
      </c>
      <c r="H18">
        <f>SUMIFS('Match Records Overview'!J:J, 'Match Records Overview'!A:A, 'Format Overview'!A18, 'Match Records Overview'!C:C, 'Format Overview'!C18)</f>
        <v>0</v>
      </c>
      <c r="I18">
        <f>SUMIFS('Match Records Overview'!K:K, 'Match Records Overview'!A:A, 'Format Overview'!A18, 'Match Records Overview'!C:C, 'Format Overview'!C18)</f>
        <v>0</v>
      </c>
    </row>
    <row r="19" spans="1:9" x14ac:dyDescent="0.25">
      <c r="A19" s="4">
        <f>INDEX(Formats!A:A, MATCH(B19, Formats!B:B, 0), 0)</f>
        <v>41821</v>
      </c>
      <c r="B19" t="s">
        <v>2</v>
      </c>
      <c r="C19">
        <v>3</v>
      </c>
      <c r="D19">
        <f>SUMIFS('Match Records Overview'!F:F, 'Match Records Overview'!A:A, 'Format Overview'!A19, 'Match Records Overview'!C:C, 'Format Overview'!C19)</f>
        <v>0</v>
      </c>
      <c r="E19">
        <f>SUMIFS('Match Records Overview'!G:G, 'Match Records Overview'!A:A, 'Format Overview'!A19, 'Match Records Overview'!C:C, 'Format Overview'!C19)</f>
        <v>0</v>
      </c>
      <c r="F19">
        <f>SUMIFS('Match Records Overview'!H:H, 'Match Records Overview'!A:A, 'Format Overview'!A19, 'Match Records Overview'!C:C, 'Format Overview'!C19)</f>
        <v>0</v>
      </c>
      <c r="G19">
        <f>SUMIFS('Match Records Overview'!I:I, 'Match Records Overview'!A:A, 'Format Overview'!A19, 'Match Records Overview'!C:C, 'Format Overview'!C19)</f>
        <v>0</v>
      </c>
      <c r="H19">
        <f>SUMIFS('Match Records Overview'!J:J, 'Match Records Overview'!A:A, 'Format Overview'!A19, 'Match Records Overview'!C:C, 'Format Overview'!C19)</f>
        <v>0</v>
      </c>
      <c r="I19">
        <f>SUMIFS('Match Records Overview'!K:K, 'Match Records Overview'!A:A, 'Format Overview'!A19, 'Match Records Overview'!C:C, 'Format Overview'!C19)</f>
        <v>0</v>
      </c>
    </row>
  </sheetData>
  <sortState xmlns:xlrd2="http://schemas.microsoft.com/office/spreadsheetml/2017/richdata2" ref="A2:I19">
    <sortCondition ref="A2:A19"/>
    <sortCondition ref="C2:C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Environment Changes</vt:lpstr>
      <vt:lpstr>Formats</vt:lpstr>
      <vt:lpstr>Decks</vt:lpstr>
      <vt:lpstr>Match Records</vt:lpstr>
      <vt:lpstr>Match Records Overview</vt:lpstr>
      <vt:lpstr>Format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2024-09-17T00:47:36Z</dcterms:created>
  <dcterms:modified xsi:type="dcterms:W3CDTF">2024-09-17T03:24:17Z</dcterms:modified>
</cp:coreProperties>
</file>