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m\Dropbox\Cochlear_IIR_Project\Analysis\Scoring\"/>
    </mc:Choice>
  </mc:AlternateContent>
  <xr:revisionPtr revIDLastSave="40" documentId="13_ncr:1_{F035F820-FC9F-4F16-8880-34EDA75128FD}" xr6:coauthVersionLast="47" xr6:coauthVersionMax="47" xr10:uidLastSave="{32C7F369-BBE0-49F7-821C-A9697EA3FBA5}"/>
  <bookViews>
    <workbookView xWindow="22932" yWindow="-5388" windowWidth="30936" windowHeight="16896" firstSheet="2" activeTab="2" xr2:uid="{80AD65C6-6CAA-1D46-8051-E4FE3652767E}"/>
  </bookViews>
  <sheets>
    <sheet name="Scoring Summary" sheetId="3" r:id="rId1"/>
    <sheet name="Scoring Summary (No_)" sheetId="4" r:id="rId2"/>
    <sheet name="Scoring Summary First Draft" sheetId="2" r:id="rId3"/>
    <sheet name="Completion Summary" sheetId="1" r:id="rId4"/>
  </sheets>
  <definedNames>
    <definedName name="_xlnm._FilterDatabase" localSheetId="3" hidden="1">'Completion Summary'!$A$1:$Y$47</definedName>
    <definedName name="_xlnm._FilterDatabase" localSheetId="0" hidden="1">'Scoring Summary'!$DM$1:$DM$42</definedName>
    <definedName name="_xlnm._FilterDatabase" localSheetId="1" hidden="1">'Scoring Summary (No_)'!$DM$1:$DM$42</definedName>
    <definedName name="_xlnm._FilterDatabase" localSheetId="2" hidden="1">'Scoring Summary First Draft'!$A$1:$IA$98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1" i="3" l="1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R42" i="4"/>
  <c r="AQ42" i="4"/>
  <c r="AP42" i="4"/>
  <c r="AO42" i="4"/>
  <c r="AN42" i="4"/>
  <c r="AM42" i="4"/>
  <c r="AS42" i="4" s="1"/>
  <c r="AL42" i="4"/>
  <c r="AK42" i="4"/>
  <c r="AJ42" i="4"/>
  <c r="AI42" i="4"/>
  <c r="AH42" i="4"/>
  <c r="AG42" i="4"/>
  <c r="AE42" i="4"/>
  <c r="AD42" i="4"/>
  <c r="AC42" i="4"/>
  <c r="AB42" i="4"/>
  <c r="W42" i="4"/>
  <c r="V42" i="4"/>
  <c r="U42" i="4"/>
  <c r="P42" i="4"/>
  <c r="J42" i="4"/>
  <c r="E42" i="4"/>
  <c r="B42" i="4"/>
  <c r="A42" i="4"/>
  <c r="ES41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R41" i="4"/>
  <c r="AQ41" i="4"/>
  <c r="AP41" i="4"/>
  <c r="AO41" i="4"/>
  <c r="AN41" i="4"/>
  <c r="AM41" i="4"/>
  <c r="AS41" i="4" s="1"/>
  <c r="AL41" i="4"/>
  <c r="AK41" i="4"/>
  <c r="AJ41" i="4"/>
  <c r="AI41" i="4"/>
  <c r="AH41" i="4"/>
  <c r="AG41" i="4"/>
  <c r="AE41" i="4"/>
  <c r="AD41" i="4"/>
  <c r="AC41" i="4"/>
  <c r="AB41" i="4"/>
  <c r="W41" i="4"/>
  <c r="V41" i="4"/>
  <c r="U41" i="4"/>
  <c r="X41" i="4" s="1"/>
  <c r="P41" i="4"/>
  <c r="J41" i="4"/>
  <c r="E41" i="4"/>
  <c r="B41" i="4"/>
  <c r="A41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R40" i="4"/>
  <c r="AQ40" i="4"/>
  <c r="AP40" i="4"/>
  <c r="AO40" i="4"/>
  <c r="AN40" i="4"/>
  <c r="AM40" i="4"/>
  <c r="AS40" i="4" s="1"/>
  <c r="AL40" i="4"/>
  <c r="AK40" i="4"/>
  <c r="AJ40" i="4"/>
  <c r="AI40" i="4"/>
  <c r="AH40" i="4"/>
  <c r="AG40" i="4"/>
  <c r="AE40" i="4"/>
  <c r="AD40" i="4"/>
  <c r="AC40" i="4"/>
  <c r="AB40" i="4"/>
  <c r="W40" i="4"/>
  <c r="V40" i="4"/>
  <c r="U40" i="4"/>
  <c r="X40" i="4" s="1"/>
  <c r="P40" i="4"/>
  <c r="J40" i="4"/>
  <c r="E40" i="4"/>
  <c r="B40" i="4"/>
  <c r="A40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E39" i="4"/>
  <c r="AD39" i="4"/>
  <c r="AC39" i="4"/>
  <c r="AB39" i="4"/>
  <c r="W39" i="4"/>
  <c r="V39" i="4"/>
  <c r="U39" i="4"/>
  <c r="X39" i="4" s="1"/>
  <c r="P39" i="4"/>
  <c r="J39" i="4"/>
  <c r="E39" i="4"/>
  <c r="B39" i="4"/>
  <c r="A39" i="4"/>
  <c r="ES38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E38" i="4"/>
  <c r="AD38" i="4"/>
  <c r="AC38" i="4"/>
  <c r="AB38" i="4"/>
  <c r="W38" i="4"/>
  <c r="V38" i="4"/>
  <c r="U38" i="4"/>
  <c r="P38" i="4"/>
  <c r="J38" i="4"/>
  <c r="E38" i="4"/>
  <c r="B38" i="4"/>
  <c r="A38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R37" i="4"/>
  <c r="AQ37" i="4"/>
  <c r="AP37" i="4"/>
  <c r="AO37" i="4"/>
  <c r="AN37" i="4"/>
  <c r="AM37" i="4"/>
  <c r="AS37" i="4" s="1"/>
  <c r="AL37" i="4"/>
  <c r="AK37" i="4"/>
  <c r="AJ37" i="4"/>
  <c r="AI37" i="4"/>
  <c r="AH37" i="4"/>
  <c r="AG37" i="4"/>
  <c r="AE37" i="4"/>
  <c r="AD37" i="4"/>
  <c r="AC37" i="4"/>
  <c r="AB37" i="4"/>
  <c r="W37" i="4"/>
  <c r="V37" i="4"/>
  <c r="U37" i="4"/>
  <c r="X37" i="4" s="1"/>
  <c r="P37" i="4"/>
  <c r="J37" i="4"/>
  <c r="E37" i="4"/>
  <c r="B37" i="4"/>
  <c r="A37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E36" i="4"/>
  <c r="AD36" i="4"/>
  <c r="AC36" i="4"/>
  <c r="AB36" i="4"/>
  <c r="W36" i="4"/>
  <c r="V36" i="4"/>
  <c r="U36" i="4"/>
  <c r="J36" i="4"/>
  <c r="E36" i="4"/>
  <c r="B36" i="4"/>
  <c r="A36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R35" i="4"/>
  <c r="AQ35" i="4"/>
  <c r="AP35" i="4"/>
  <c r="AO35" i="4"/>
  <c r="AN35" i="4"/>
  <c r="AM35" i="4"/>
  <c r="AS35" i="4" s="1"/>
  <c r="AL35" i="4"/>
  <c r="AK35" i="4"/>
  <c r="AJ35" i="4"/>
  <c r="AI35" i="4"/>
  <c r="AH35" i="4"/>
  <c r="AG35" i="4"/>
  <c r="AE35" i="4"/>
  <c r="AD35" i="4"/>
  <c r="AC35" i="4"/>
  <c r="AB35" i="4"/>
  <c r="W35" i="4"/>
  <c r="V35" i="4"/>
  <c r="U35" i="4"/>
  <c r="X35" i="4" s="1"/>
  <c r="P35" i="4"/>
  <c r="J35" i="4"/>
  <c r="E35" i="4"/>
  <c r="B35" i="4"/>
  <c r="A35" i="4"/>
  <c r="ES34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M34" i="4"/>
  <c r="BL34" i="4"/>
  <c r="BK34" i="4"/>
  <c r="BJ34" i="4"/>
  <c r="BI34" i="4"/>
  <c r="BH34" i="4"/>
  <c r="BF34" i="4"/>
  <c r="BE34" i="4"/>
  <c r="BC34" i="4"/>
  <c r="BB34" i="4"/>
  <c r="BA34" i="4"/>
  <c r="AZ34" i="4"/>
  <c r="AY34" i="4"/>
  <c r="AL34" i="4"/>
  <c r="AK34" i="4"/>
  <c r="AJ34" i="4"/>
  <c r="AI34" i="4"/>
  <c r="AH34" i="4"/>
  <c r="AG34" i="4"/>
  <c r="AE34" i="4"/>
  <c r="AD34" i="4"/>
  <c r="AC34" i="4"/>
  <c r="AB34" i="4"/>
  <c r="W34" i="4"/>
  <c r="V34" i="4"/>
  <c r="U34" i="4"/>
  <c r="P34" i="4"/>
  <c r="J34" i="4"/>
  <c r="E34" i="4"/>
  <c r="B34" i="4"/>
  <c r="A34" i="4"/>
  <c r="ES33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R33" i="4"/>
  <c r="AQ33" i="4"/>
  <c r="AP33" i="4"/>
  <c r="AO33" i="4"/>
  <c r="AN33" i="4"/>
  <c r="AM33" i="4"/>
  <c r="AS33" i="4" s="1"/>
  <c r="AL33" i="4"/>
  <c r="AK33" i="4"/>
  <c r="AJ33" i="4"/>
  <c r="AI33" i="4"/>
  <c r="AH33" i="4"/>
  <c r="AG33" i="4"/>
  <c r="AD33" i="4"/>
  <c r="AC33" i="4"/>
  <c r="AB33" i="4"/>
  <c r="W33" i="4"/>
  <c r="V33" i="4"/>
  <c r="U33" i="4"/>
  <c r="P33" i="4"/>
  <c r="J33" i="4"/>
  <c r="E33" i="4"/>
  <c r="B33" i="4"/>
  <c r="A33" i="4"/>
  <c r="ES32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E32" i="4"/>
  <c r="AD32" i="4"/>
  <c r="AC32" i="4"/>
  <c r="AB32" i="4"/>
  <c r="W32" i="4"/>
  <c r="V32" i="4"/>
  <c r="U32" i="4"/>
  <c r="X32" i="4" s="1"/>
  <c r="J32" i="4"/>
  <c r="E32" i="4"/>
  <c r="B32" i="4"/>
  <c r="A32" i="4"/>
  <c r="ES31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R31" i="4"/>
  <c r="AQ31" i="4"/>
  <c r="AP31" i="4"/>
  <c r="AO31" i="4"/>
  <c r="AN31" i="4"/>
  <c r="AM31" i="4"/>
  <c r="AS31" i="4" s="1"/>
  <c r="AL31" i="4"/>
  <c r="AK31" i="4"/>
  <c r="AJ31" i="4"/>
  <c r="AI31" i="4"/>
  <c r="AH31" i="4"/>
  <c r="AG31" i="4"/>
  <c r="AE31" i="4"/>
  <c r="AD31" i="4"/>
  <c r="AC31" i="4"/>
  <c r="AB31" i="4"/>
  <c r="W31" i="4"/>
  <c r="V31" i="4"/>
  <c r="U31" i="4"/>
  <c r="P31" i="4"/>
  <c r="J31" i="4"/>
  <c r="E31" i="4"/>
  <c r="B31" i="4"/>
  <c r="A31" i="4"/>
  <c r="ES30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E30" i="4"/>
  <c r="AD30" i="4"/>
  <c r="AC30" i="4"/>
  <c r="AB30" i="4"/>
  <c r="W30" i="4"/>
  <c r="V30" i="4"/>
  <c r="U30" i="4"/>
  <c r="P30" i="4"/>
  <c r="J30" i="4"/>
  <c r="E30" i="4"/>
  <c r="B30" i="4"/>
  <c r="A30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E29" i="4"/>
  <c r="AD29" i="4"/>
  <c r="AC29" i="4"/>
  <c r="AB29" i="4"/>
  <c r="W29" i="4"/>
  <c r="V29" i="4"/>
  <c r="U29" i="4"/>
  <c r="X29" i="4" s="1"/>
  <c r="P29" i="4"/>
  <c r="J29" i="4"/>
  <c r="E29" i="4"/>
  <c r="B29" i="4"/>
  <c r="A29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R28" i="4"/>
  <c r="AQ28" i="4"/>
  <c r="AP28" i="4"/>
  <c r="AO28" i="4"/>
  <c r="AN28" i="4"/>
  <c r="AM28" i="4"/>
  <c r="AS28" i="4" s="1"/>
  <c r="AL28" i="4"/>
  <c r="AK28" i="4"/>
  <c r="AJ28" i="4"/>
  <c r="AI28" i="4"/>
  <c r="AH28" i="4"/>
  <c r="AG28" i="4"/>
  <c r="AE28" i="4"/>
  <c r="AD28" i="4"/>
  <c r="AC28" i="4"/>
  <c r="AB28" i="4"/>
  <c r="W28" i="4"/>
  <c r="V28" i="4"/>
  <c r="U28" i="4"/>
  <c r="X28" i="4" s="1"/>
  <c r="P28" i="4"/>
  <c r="J28" i="4"/>
  <c r="E28" i="4"/>
  <c r="B28" i="4"/>
  <c r="A28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R27" i="4"/>
  <c r="AQ27" i="4"/>
  <c r="AP27" i="4"/>
  <c r="AO27" i="4"/>
  <c r="AN27" i="4"/>
  <c r="AM27" i="4"/>
  <c r="AS27" i="4" s="1"/>
  <c r="AL27" i="4"/>
  <c r="AK27" i="4"/>
  <c r="AJ27" i="4"/>
  <c r="AI27" i="4"/>
  <c r="AH27" i="4"/>
  <c r="AG27" i="4"/>
  <c r="AE27" i="4"/>
  <c r="AD27" i="4"/>
  <c r="AC27" i="4"/>
  <c r="AB27" i="4"/>
  <c r="W27" i="4"/>
  <c r="V27" i="4"/>
  <c r="U27" i="4"/>
  <c r="X27" i="4" s="1"/>
  <c r="P27" i="4"/>
  <c r="J27" i="4"/>
  <c r="E27" i="4"/>
  <c r="B27" i="4"/>
  <c r="A27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E26" i="4"/>
  <c r="AD26" i="4"/>
  <c r="AC26" i="4"/>
  <c r="AB26" i="4"/>
  <c r="W26" i="4"/>
  <c r="V26" i="4"/>
  <c r="U26" i="4"/>
  <c r="X26" i="4" s="1"/>
  <c r="P26" i="4"/>
  <c r="J26" i="4"/>
  <c r="E26" i="4"/>
  <c r="B26" i="4"/>
  <c r="A26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R25" i="4"/>
  <c r="AQ25" i="4"/>
  <c r="AP25" i="4"/>
  <c r="AO25" i="4"/>
  <c r="AN25" i="4"/>
  <c r="AM25" i="4"/>
  <c r="AS25" i="4" s="1"/>
  <c r="AL25" i="4"/>
  <c r="AK25" i="4"/>
  <c r="AJ25" i="4"/>
  <c r="AI25" i="4"/>
  <c r="AH25" i="4"/>
  <c r="AG25" i="4"/>
  <c r="AE25" i="4"/>
  <c r="AD25" i="4"/>
  <c r="AC25" i="4"/>
  <c r="AB25" i="4"/>
  <c r="W25" i="4"/>
  <c r="V25" i="4"/>
  <c r="U25" i="4"/>
  <c r="P25" i="4"/>
  <c r="J25" i="4"/>
  <c r="E25" i="4"/>
  <c r="B25" i="4"/>
  <c r="A25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R24" i="4"/>
  <c r="AQ24" i="4"/>
  <c r="AP24" i="4"/>
  <c r="AO24" i="4"/>
  <c r="AN24" i="4"/>
  <c r="AM24" i="4"/>
  <c r="AS24" i="4" s="1"/>
  <c r="AL24" i="4"/>
  <c r="AK24" i="4"/>
  <c r="AJ24" i="4"/>
  <c r="AI24" i="4"/>
  <c r="AH24" i="4"/>
  <c r="AG24" i="4"/>
  <c r="AE24" i="4"/>
  <c r="AD24" i="4"/>
  <c r="AC24" i="4"/>
  <c r="AB24" i="4"/>
  <c r="W24" i="4"/>
  <c r="V24" i="4"/>
  <c r="U24" i="4"/>
  <c r="P24" i="4"/>
  <c r="J24" i="4"/>
  <c r="E24" i="4"/>
  <c r="B24" i="4"/>
  <c r="A24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R23" i="4"/>
  <c r="AQ23" i="4"/>
  <c r="AP23" i="4"/>
  <c r="AO23" i="4"/>
  <c r="AN23" i="4"/>
  <c r="AM23" i="4"/>
  <c r="AS23" i="4" s="1"/>
  <c r="AL23" i="4"/>
  <c r="AK23" i="4"/>
  <c r="AJ23" i="4"/>
  <c r="AI23" i="4"/>
  <c r="AH23" i="4"/>
  <c r="AG23" i="4"/>
  <c r="AE23" i="4"/>
  <c r="AD23" i="4"/>
  <c r="AC23" i="4"/>
  <c r="AB23" i="4"/>
  <c r="W23" i="4"/>
  <c r="V23" i="4"/>
  <c r="U23" i="4"/>
  <c r="X23" i="4" s="1"/>
  <c r="P23" i="4"/>
  <c r="J23" i="4"/>
  <c r="E23" i="4"/>
  <c r="B23" i="4"/>
  <c r="A23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R22" i="4"/>
  <c r="AQ22" i="4"/>
  <c r="AP22" i="4"/>
  <c r="AO22" i="4"/>
  <c r="AN22" i="4"/>
  <c r="AM22" i="4"/>
  <c r="AS22" i="4" s="1"/>
  <c r="AL22" i="4"/>
  <c r="AK22" i="4"/>
  <c r="AJ22" i="4"/>
  <c r="AI22" i="4"/>
  <c r="AH22" i="4"/>
  <c r="AG22" i="4"/>
  <c r="AE22" i="4"/>
  <c r="AD22" i="4"/>
  <c r="AC22" i="4"/>
  <c r="AB22" i="4"/>
  <c r="W22" i="4"/>
  <c r="V22" i="4"/>
  <c r="U22" i="4"/>
  <c r="P22" i="4"/>
  <c r="J22" i="4"/>
  <c r="E22" i="4"/>
  <c r="B22" i="4"/>
  <c r="A22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R21" i="4"/>
  <c r="AQ21" i="4"/>
  <c r="AP21" i="4"/>
  <c r="AO21" i="4"/>
  <c r="AN21" i="4"/>
  <c r="AM21" i="4"/>
  <c r="AS21" i="4" s="1"/>
  <c r="AL21" i="4"/>
  <c r="AK21" i="4"/>
  <c r="AJ21" i="4"/>
  <c r="AI21" i="4"/>
  <c r="AH21" i="4"/>
  <c r="AG21" i="4"/>
  <c r="AE21" i="4"/>
  <c r="AD21" i="4"/>
  <c r="AC21" i="4"/>
  <c r="AB21" i="4"/>
  <c r="W21" i="4"/>
  <c r="V21" i="4"/>
  <c r="U21" i="4"/>
  <c r="P21" i="4"/>
  <c r="J21" i="4"/>
  <c r="E21" i="4"/>
  <c r="B21" i="4"/>
  <c r="A21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R20" i="4"/>
  <c r="AQ20" i="4"/>
  <c r="AP20" i="4"/>
  <c r="AO20" i="4"/>
  <c r="AN20" i="4"/>
  <c r="AM20" i="4"/>
  <c r="AS20" i="4" s="1"/>
  <c r="AL20" i="4"/>
  <c r="AK20" i="4"/>
  <c r="AJ20" i="4"/>
  <c r="AI20" i="4"/>
  <c r="AH20" i="4"/>
  <c r="AG20" i="4"/>
  <c r="AE20" i="4"/>
  <c r="AD20" i="4"/>
  <c r="AC20" i="4"/>
  <c r="AB20" i="4"/>
  <c r="W20" i="4"/>
  <c r="V20" i="4"/>
  <c r="U20" i="4"/>
  <c r="X20" i="4" s="1"/>
  <c r="P20" i="4"/>
  <c r="J20" i="4"/>
  <c r="E20" i="4"/>
  <c r="B20" i="4"/>
  <c r="A20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R19" i="4"/>
  <c r="AQ19" i="4"/>
  <c r="AP19" i="4"/>
  <c r="AO19" i="4"/>
  <c r="AN19" i="4"/>
  <c r="AM19" i="4"/>
  <c r="AS19" i="4" s="1"/>
  <c r="AL19" i="4"/>
  <c r="AK19" i="4"/>
  <c r="AJ19" i="4"/>
  <c r="AI19" i="4"/>
  <c r="AH19" i="4"/>
  <c r="AG19" i="4"/>
  <c r="AE19" i="4"/>
  <c r="AD19" i="4"/>
  <c r="AC19" i="4"/>
  <c r="AB19" i="4"/>
  <c r="W19" i="4"/>
  <c r="V19" i="4"/>
  <c r="U19" i="4"/>
  <c r="X19" i="4" s="1"/>
  <c r="P19" i="4"/>
  <c r="J19" i="4"/>
  <c r="E19" i="4"/>
  <c r="B19" i="4"/>
  <c r="A19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R18" i="4"/>
  <c r="AQ18" i="4"/>
  <c r="AP18" i="4"/>
  <c r="AO18" i="4"/>
  <c r="AN18" i="4"/>
  <c r="AM18" i="4"/>
  <c r="AS18" i="4" s="1"/>
  <c r="AL18" i="4"/>
  <c r="AK18" i="4"/>
  <c r="AJ18" i="4"/>
  <c r="AI18" i="4"/>
  <c r="AH18" i="4"/>
  <c r="AG18" i="4"/>
  <c r="AE18" i="4"/>
  <c r="AD18" i="4"/>
  <c r="AC18" i="4"/>
  <c r="AB18" i="4"/>
  <c r="W18" i="4"/>
  <c r="V18" i="4"/>
  <c r="U18" i="4"/>
  <c r="X18" i="4" s="1"/>
  <c r="J18" i="4"/>
  <c r="E18" i="4"/>
  <c r="B18" i="4"/>
  <c r="A18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R17" i="4"/>
  <c r="AQ17" i="4"/>
  <c r="AP17" i="4"/>
  <c r="AO17" i="4"/>
  <c r="AN17" i="4"/>
  <c r="AM17" i="4"/>
  <c r="AS17" i="4" s="1"/>
  <c r="AL17" i="4"/>
  <c r="AK17" i="4"/>
  <c r="AJ17" i="4"/>
  <c r="AI17" i="4"/>
  <c r="AH17" i="4"/>
  <c r="AG17" i="4"/>
  <c r="AE17" i="4"/>
  <c r="AD17" i="4"/>
  <c r="AC17" i="4"/>
  <c r="AB17" i="4"/>
  <c r="W17" i="4"/>
  <c r="V17" i="4"/>
  <c r="U17" i="4"/>
  <c r="X17" i="4" s="1"/>
  <c r="P17" i="4"/>
  <c r="J17" i="4"/>
  <c r="E17" i="4"/>
  <c r="B17" i="4"/>
  <c r="A17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E16" i="4"/>
  <c r="AD16" i="4"/>
  <c r="AC16" i="4"/>
  <c r="AB16" i="4"/>
  <c r="W16" i="4"/>
  <c r="V16" i="4"/>
  <c r="U16" i="4"/>
  <c r="X16" i="4" s="1"/>
  <c r="P16" i="4"/>
  <c r="J16" i="4"/>
  <c r="E16" i="4"/>
  <c r="B16" i="4"/>
  <c r="A16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R15" i="4"/>
  <c r="AQ15" i="4"/>
  <c r="AP15" i="4"/>
  <c r="AO15" i="4"/>
  <c r="AN15" i="4"/>
  <c r="AM15" i="4"/>
  <c r="AS15" i="4" s="1"/>
  <c r="AL15" i="4"/>
  <c r="AK15" i="4"/>
  <c r="AJ15" i="4"/>
  <c r="AI15" i="4"/>
  <c r="AH15" i="4"/>
  <c r="AG15" i="4"/>
  <c r="AE15" i="4"/>
  <c r="AD15" i="4"/>
  <c r="AC15" i="4"/>
  <c r="AB15" i="4"/>
  <c r="W15" i="4"/>
  <c r="V15" i="4"/>
  <c r="U15" i="4"/>
  <c r="P15" i="4"/>
  <c r="J15" i="4"/>
  <c r="E15" i="4"/>
  <c r="B15" i="4"/>
  <c r="A15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R14" i="4"/>
  <c r="AQ14" i="4"/>
  <c r="AP14" i="4"/>
  <c r="AO14" i="4"/>
  <c r="AN14" i="4"/>
  <c r="AM14" i="4"/>
  <c r="AS14" i="4" s="1"/>
  <c r="AL14" i="4"/>
  <c r="AK14" i="4"/>
  <c r="AJ14" i="4"/>
  <c r="AI14" i="4"/>
  <c r="AH14" i="4"/>
  <c r="AG14" i="4"/>
  <c r="AE14" i="4"/>
  <c r="AD14" i="4"/>
  <c r="AC14" i="4"/>
  <c r="AB14" i="4"/>
  <c r="W14" i="4"/>
  <c r="V14" i="4"/>
  <c r="U14" i="4"/>
  <c r="P14" i="4"/>
  <c r="J14" i="4"/>
  <c r="E14" i="4"/>
  <c r="B14" i="4"/>
  <c r="A14" i="4"/>
  <c r="ES13" i="4"/>
  <c r="ER13" i="4"/>
  <c r="EQ13" i="4"/>
  <c r="EP13" i="4"/>
  <c r="EO13" i="4"/>
  <c r="EN13" i="4"/>
  <c r="EM13" i="4"/>
  <c r="EL13" i="4"/>
  <c r="EK13" i="4"/>
  <c r="EJ13" i="4"/>
  <c r="EI13" i="4"/>
  <c r="EH13" i="4"/>
  <c r="EG13" i="4"/>
  <c r="EF13" i="4"/>
  <c r="EE13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R13" i="4"/>
  <c r="AQ13" i="4"/>
  <c r="AP13" i="4"/>
  <c r="AO13" i="4"/>
  <c r="AN13" i="4"/>
  <c r="AM13" i="4"/>
  <c r="AS13" i="4" s="1"/>
  <c r="AL13" i="4"/>
  <c r="AK13" i="4"/>
  <c r="AJ13" i="4"/>
  <c r="AI13" i="4"/>
  <c r="AH13" i="4"/>
  <c r="AG13" i="4"/>
  <c r="AE13" i="4"/>
  <c r="AD13" i="4"/>
  <c r="AC13" i="4"/>
  <c r="AB13" i="4"/>
  <c r="W13" i="4"/>
  <c r="V13" i="4"/>
  <c r="U13" i="4"/>
  <c r="P13" i="4"/>
  <c r="J13" i="4"/>
  <c r="E13" i="4"/>
  <c r="B13" i="4"/>
  <c r="A13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R12" i="4"/>
  <c r="AQ12" i="4"/>
  <c r="AP12" i="4"/>
  <c r="AO12" i="4"/>
  <c r="AN12" i="4"/>
  <c r="AM12" i="4"/>
  <c r="AS12" i="4" s="1"/>
  <c r="AL12" i="4"/>
  <c r="AK12" i="4"/>
  <c r="AJ12" i="4"/>
  <c r="AI12" i="4"/>
  <c r="AH12" i="4"/>
  <c r="AG12" i="4"/>
  <c r="AE12" i="4"/>
  <c r="AD12" i="4"/>
  <c r="AC12" i="4"/>
  <c r="AB12" i="4"/>
  <c r="W12" i="4"/>
  <c r="V12" i="4"/>
  <c r="U12" i="4"/>
  <c r="P12" i="4"/>
  <c r="J12" i="4"/>
  <c r="E12" i="4"/>
  <c r="B12" i="4"/>
  <c r="A12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E11" i="4"/>
  <c r="AD11" i="4"/>
  <c r="AC11" i="4"/>
  <c r="AB11" i="4"/>
  <c r="W11" i="4"/>
  <c r="V11" i="4"/>
  <c r="U11" i="4"/>
  <c r="P11" i="4"/>
  <c r="J11" i="4"/>
  <c r="E11" i="4"/>
  <c r="B11" i="4"/>
  <c r="A11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E10" i="4"/>
  <c r="AD10" i="4"/>
  <c r="AC10" i="4"/>
  <c r="AB10" i="4"/>
  <c r="W10" i="4"/>
  <c r="V10" i="4"/>
  <c r="U10" i="4"/>
  <c r="X10" i="4" s="1"/>
  <c r="P10" i="4"/>
  <c r="J10" i="4"/>
  <c r="E10" i="4"/>
  <c r="B10" i="4"/>
  <c r="A10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R9" i="4"/>
  <c r="AQ9" i="4"/>
  <c r="AP9" i="4"/>
  <c r="AO9" i="4"/>
  <c r="AN9" i="4"/>
  <c r="AM9" i="4"/>
  <c r="AS9" i="4" s="1"/>
  <c r="AL9" i="4"/>
  <c r="AK9" i="4"/>
  <c r="AJ9" i="4"/>
  <c r="AI9" i="4"/>
  <c r="AH9" i="4"/>
  <c r="AG9" i="4"/>
  <c r="AE9" i="4"/>
  <c r="AD9" i="4"/>
  <c r="AC9" i="4"/>
  <c r="AB9" i="4"/>
  <c r="W9" i="4"/>
  <c r="V9" i="4"/>
  <c r="U9" i="4"/>
  <c r="P9" i="4"/>
  <c r="J9" i="4"/>
  <c r="E9" i="4"/>
  <c r="B9" i="4"/>
  <c r="A9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R8" i="4"/>
  <c r="AQ8" i="4"/>
  <c r="AP8" i="4"/>
  <c r="AO8" i="4"/>
  <c r="AN8" i="4"/>
  <c r="AM8" i="4"/>
  <c r="AS8" i="4" s="1"/>
  <c r="AL8" i="4"/>
  <c r="AK8" i="4"/>
  <c r="AJ8" i="4"/>
  <c r="AI8" i="4"/>
  <c r="AH8" i="4"/>
  <c r="AG8" i="4"/>
  <c r="AE8" i="4"/>
  <c r="AD8" i="4"/>
  <c r="AC8" i="4"/>
  <c r="AB8" i="4"/>
  <c r="W8" i="4"/>
  <c r="V8" i="4"/>
  <c r="U8" i="4"/>
  <c r="P8" i="4"/>
  <c r="J8" i="4"/>
  <c r="E8" i="4"/>
  <c r="B8" i="4"/>
  <c r="A8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R7" i="4"/>
  <c r="AQ7" i="4"/>
  <c r="AP7" i="4"/>
  <c r="AO7" i="4"/>
  <c r="AN7" i="4"/>
  <c r="AM7" i="4"/>
  <c r="AS7" i="4" s="1"/>
  <c r="AL7" i="4"/>
  <c r="AK7" i="4"/>
  <c r="AJ7" i="4"/>
  <c r="AI7" i="4"/>
  <c r="AH7" i="4"/>
  <c r="AG7" i="4"/>
  <c r="AE7" i="4"/>
  <c r="AD7" i="4"/>
  <c r="AC7" i="4"/>
  <c r="AB7" i="4"/>
  <c r="W7" i="4"/>
  <c r="V7" i="4"/>
  <c r="U7" i="4"/>
  <c r="P7" i="4"/>
  <c r="J7" i="4"/>
  <c r="E7" i="4"/>
  <c r="B7" i="4"/>
  <c r="A7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R6" i="4"/>
  <c r="AQ6" i="4"/>
  <c r="AP6" i="4"/>
  <c r="AO6" i="4"/>
  <c r="AN6" i="4"/>
  <c r="AM6" i="4"/>
  <c r="AS6" i="4" s="1"/>
  <c r="AL6" i="4"/>
  <c r="AK6" i="4"/>
  <c r="AJ6" i="4"/>
  <c r="AI6" i="4"/>
  <c r="AH6" i="4"/>
  <c r="AG6" i="4"/>
  <c r="AE6" i="4"/>
  <c r="AD6" i="4"/>
  <c r="AC6" i="4"/>
  <c r="AB6" i="4"/>
  <c r="W6" i="4"/>
  <c r="V6" i="4"/>
  <c r="U6" i="4"/>
  <c r="X6" i="4" s="1"/>
  <c r="P6" i="4"/>
  <c r="J6" i="4"/>
  <c r="E6" i="4"/>
  <c r="B6" i="4"/>
  <c r="A6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R5" i="4"/>
  <c r="AQ5" i="4"/>
  <c r="AP5" i="4"/>
  <c r="AO5" i="4"/>
  <c r="AN5" i="4"/>
  <c r="AM5" i="4"/>
  <c r="AL5" i="4"/>
  <c r="AK5" i="4"/>
  <c r="AJ5" i="4"/>
  <c r="AI5" i="4"/>
  <c r="AH5" i="4"/>
  <c r="AG5" i="4"/>
  <c r="AE5" i="4"/>
  <c r="AD5" i="4"/>
  <c r="AC5" i="4"/>
  <c r="AB5" i="4"/>
  <c r="W5" i="4"/>
  <c r="V5" i="4"/>
  <c r="U5" i="4"/>
  <c r="X5" i="4" s="1"/>
  <c r="P5" i="4"/>
  <c r="J5" i="4"/>
  <c r="E5" i="4"/>
  <c r="B5" i="4"/>
  <c r="A5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R4" i="4"/>
  <c r="AQ4" i="4"/>
  <c r="AP4" i="4"/>
  <c r="AO4" i="4"/>
  <c r="AN4" i="4"/>
  <c r="AM4" i="4"/>
  <c r="AS4" i="4" s="1"/>
  <c r="AL4" i="4"/>
  <c r="AK4" i="4"/>
  <c r="AJ4" i="4"/>
  <c r="AI4" i="4"/>
  <c r="AH4" i="4"/>
  <c r="AG4" i="4"/>
  <c r="AE4" i="4"/>
  <c r="AD4" i="4"/>
  <c r="AC4" i="4"/>
  <c r="AB4" i="4"/>
  <c r="W4" i="4"/>
  <c r="V4" i="4"/>
  <c r="U4" i="4"/>
  <c r="X4" i="4" s="1"/>
  <c r="P4" i="4"/>
  <c r="J4" i="4"/>
  <c r="E4" i="4"/>
  <c r="B4" i="4"/>
  <c r="A4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R3" i="4"/>
  <c r="AQ3" i="4"/>
  <c r="AP3" i="4"/>
  <c r="AO3" i="4"/>
  <c r="AN3" i="4"/>
  <c r="AM3" i="4"/>
  <c r="AS3" i="4" s="1"/>
  <c r="AL3" i="4"/>
  <c r="AK3" i="4"/>
  <c r="AJ3" i="4"/>
  <c r="AI3" i="4"/>
  <c r="AH3" i="4"/>
  <c r="AG3" i="4"/>
  <c r="AE3" i="4"/>
  <c r="AD3" i="4"/>
  <c r="AC3" i="4"/>
  <c r="AB3" i="4"/>
  <c r="W3" i="4"/>
  <c r="V3" i="4"/>
  <c r="U3" i="4"/>
  <c r="P3" i="4"/>
  <c r="J3" i="4"/>
  <c r="E3" i="4"/>
  <c r="B3" i="4"/>
  <c r="A3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2" i="4"/>
  <c r="EE2" i="4"/>
  <c r="ED2" i="4"/>
  <c r="EC2" i="4"/>
  <c r="EB2" i="4"/>
  <c r="EA2" i="4"/>
  <c r="DZ2" i="4"/>
  <c r="DY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BZ2" i="4"/>
  <c r="BY2" i="4"/>
  <c r="BX2" i="4"/>
  <c r="BW2" i="4"/>
  <c r="BV2" i="4"/>
  <c r="BU2" i="4"/>
  <c r="BT2" i="4"/>
  <c r="BQ2" i="4" a="1"/>
  <c r="BQ2" i="4" s="1"/>
  <c r="BI2" i="4" a="1"/>
  <c r="BI2" i="4" s="1"/>
  <c r="AW2" i="4" a="1"/>
  <c r="AW2" i="4" s="1"/>
  <c r="AT2" i="4" a="1"/>
  <c r="AT2" i="4" s="1"/>
  <c r="AM2" i="4" a="1"/>
  <c r="AM2" i="4" s="1"/>
  <c r="AS2" i="4" s="1"/>
  <c r="AG2" i="4" a="1"/>
  <c r="AG2" i="4" s="1"/>
  <c r="AE2" i="4"/>
  <c r="AD2" i="4"/>
  <c r="AC2" i="4"/>
  <c r="AB2" i="4"/>
  <c r="W2" i="4"/>
  <c r="V2" i="4"/>
  <c r="U2" i="4"/>
  <c r="X2" i="4" s="1"/>
  <c r="P2" i="4"/>
  <c r="O2" i="4"/>
  <c r="N2" i="4"/>
  <c r="M2" i="4"/>
  <c r="L2" i="4"/>
  <c r="J2" i="4"/>
  <c r="E2" i="4"/>
  <c r="B2" i="4"/>
  <c r="A2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R1" i="4"/>
  <c r="AQ1" i="4"/>
  <c r="AP1" i="4"/>
  <c r="AO1" i="4"/>
  <c r="AN1" i="4"/>
  <c r="AM1" i="4"/>
  <c r="AL1" i="4"/>
  <c r="AK1" i="4"/>
  <c r="AJ1" i="4"/>
  <c r="AI1" i="4"/>
  <c r="AH1" i="4"/>
  <c r="AG1" i="4"/>
  <c r="AE1" i="4"/>
  <c r="AD1" i="4"/>
  <c r="AC1" i="4"/>
  <c r="AB1" i="4"/>
  <c r="W1" i="4"/>
  <c r="V1" i="4"/>
  <c r="U1" i="4"/>
  <c r="P1" i="4"/>
  <c r="J1" i="4"/>
  <c r="E1" i="4"/>
  <c r="B1" i="4"/>
  <c r="AH34" i="3"/>
  <c r="AI34" i="3"/>
  <c r="AJ34" i="3"/>
  <c r="AK34" i="3"/>
  <c r="AL34" i="3"/>
  <c r="AH25" i="3"/>
  <c r="AG25" i="3"/>
  <c r="J41" i="3"/>
  <c r="O2" i="3"/>
  <c r="N2" i="3"/>
  <c r="L2" i="3"/>
  <c r="P6" i="3"/>
  <c r="P1" i="3"/>
  <c r="J29" i="3"/>
  <c r="E29" i="3"/>
  <c r="M2" i="3"/>
  <c r="A2" i="3"/>
  <c r="D2" i="4" l="1"/>
  <c r="C2" i="4"/>
  <c r="I2" i="4"/>
  <c r="H2" i="4"/>
  <c r="G2" i="4"/>
  <c r="F2" i="4"/>
  <c r="T2" i="4"/>
  <c r="S2" i="4"/>
  <c r="R2" i="4"/>
  <c r="Q2" i="4"/>
  <c r="AA2" i="4"/>
  <c r="Z2" i="4"/>
  <c r="Y2" i="4"/>
  <c r="CW1" i="3"/>
  <c r="CW42" i="3"/>
  <c r="CW41" i="3"/>
  <c r="CW40" i="3"/>
  <c r="CW39" i="3"/>
  <c r="CW38" i="3"/>
  <c r="CW37" i="3"/>
  <c r="CW36" i="3"/>
  <c r="CW35" i="3"/>
  <c r="CW34" i="3"/>
  <c r="CW33" i="3"/>
  <c r="CW32" i="3"/>
  <c r="CW31" i="3"/>
  <c r="CW30" i="3"/>
  <c r="CW29" i="3"/>
  <c r="CW28" i="3"/>
  <c r="CW27" i="3"/>
  <c r="CW26" i="3"/>
  <c r="CW25" i="3"/>
  <c r="CW24" i="3"/>
  <c r="CW23" i="3"/>
  <c r="CW22" i="3"/>
  <c r="CW21" i="3"/>
  <c r="CW20" i="3"/>
  <c r="CW19" i="3"/>
  <c r="CW18" i="3"/>
  <c r="CW17" i="3"/>
  <c r="CW16" i="3"/>
  <c r="CW15" i="3"/>
  <c r="CW14" i="3"/>
  <c r="CW13" i="3"/>
  <c r="CW12" i="3"/>
  <c r="CW11" i="3"/>
  <c r="CW10" i="3"/>
  <c r="CW9" i="3"/>
  <c r="CW8" i="3"/>
  <c r="CW7" i="3"/>
  <c r="CW6" i="3"/>
  <c r="CW5" i="3"/>
  <c r="CW4" i="3"/>
  <c r="CV2" i="3"/>
  <c r="CW2" i="3"/>
  <c r="CW3" i="3"/>
  <c r="CA42" i="3"/>
  <c r="CA41" i="3"/>
  <c r="CA40" i="3"/>
  <c r="CA39" i="3"/>
  <c r="CA38" i="3"/>
  <c r="CA37" i="3"/>
  <c r="CA36" i="3"/>
  <c r="CA35" i="3"/>
  <c r="CA34" i="3"/>
  <c r="CA33" i="3"/>
  <c r="CA32" i="3"/>
  <c r="CA31" i="3"/>
  <c r="CA30" i="3"/>
  <c r="CA29" i="3"/>
  <c r="CA28" i="3"/>
  <c r="CA27" i="3"/>
  <c r="CA26" i="3"/>
  <c r="CA25" i="3"/>
  <c r="CA24" i="3"/>
  <c r="CA23" i="3"/>
  <c r="CA22" i="3"/>
  <c r="CA21" i="3"/>
  <c r="CA20" i="3"/>
  <c r="CA19" i="3"/>
  <c r="CA18" i="3"/>
  <c r="CA17" i="3"/>
  <c r="CA16" i="3"/>
  <c r="CA15" i="3"/>
  <c r="CA14" i="3"/>
  <c r="CA13" i="3"/>
  <c r="CA12" i="3"/>
  <c r="CA11" i="3"/>
  <c r="CA10" i="3"/>
  <c r="CA9" i="3"/>
  <c r="CA8" i="3"/>
  <c r="CA7" i="3"/>
  <c r="CA6" i="3"/>
  <c r="CA5" i="3"/>
  <c r="CA4" i="3"/>
  <c r="CA3" i="3"/>
  <c r="BZ2" i="3"/>
  <c r="BZ3" i="3"/>
  <c r="CA1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X2" i="3"/>
  <c r="CY2" i="3"/>
  <c r="CZ2" i="3"/>
  <c r="DA2" i="3"/>
  <c r="DB2" i="3"/>
  <c r="DC2" i="3"/>
  <c r="DD2" i="3"/>
  <c r="DE2" i="3"/>
  <c r="DF2" i="3"/>
  <c r="DG2" i="3"/>
  <c r="DH2" i="3"/>
  <c r="DI2" i="3"/>
  <c r="BT2" i="3"/>
  <c r="BU2" i="3"/>
  <c r="BV2" i="3"/>
  <c r="BW2" i="3"/>
  <c r="BX2" i="3"/>
  <c r="BY2" i="3"/>
  <c r="BQ2" i="3" a="1"/>
  <c r="BQ2" i="3" s="1"/>
  <c r="BI2" i="3" a="1"/>
  <c r="BI2" i="3" s="1"/>
  <c r="AW2" i="3" a="1"/>
  <c r="AW2" i="3" s="1"/>
  <c r="AT2" i="3" a="1"/>
  <c r="AT2" i="3" s="1"/>
  <c r="AT3" i="3"/>
  <c r="AM2" i="3" a="1"/>
  <c r="AM2" i="3"/>
  <c r="AG2" i="3" a="1"/>
  <c r="AG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4" i="3"/>
  <c r="AE35" i="3"/>
  <c r="AE36" i="3"/>
  <c r="AE37" i="3"/>
  <c r="AE38" i="3"/>
  <c r="AE39" i="3"/>
  <c r="AE40" i="3"/>
  <c r="AE41" i="3"/>
  <c r="AE42" i="3"/>
  <c r="AC2" i="3"/>
  <c r="AD2" i="3"/>
  <c r="AC3" i="3"/>
  <c r="AD3" i="3"/>
  <c r="AC4" i="3"/>
  <c r="AD4" i="3"/>
  <c r="AC5" i="3"/>
  <c r="AD5" i="3"/>
  <c r="AC6" i="3"/>
  <c r="AD6" i="3"/>
  <c r="AC7" i="3"/>
  <c r="AD7" i="3"/>
  <c r="AC8" i="3"/>
  <c r="AD8" i="3"/>
  <c r="AC9" i="3"/>
  <c r="AD9" i="3"/>
  <c r="AC10" i="3"/>
  <c r="AD10" i="3"/>
  <c r="AC11" i="3"/>
  <c r="AD11" i="3"/>
  <c r="AC12" i="3"/>
  <c r="AD12" i="3"/>
  <c r="AC13" i="3"/>
  <c r="AD13" i="3"/>
  <c r="AC14" i="3"/>
  <c r="AD14" i="3"/>
  <c r="AC15" i="3"/>
  <c r="AD15" i="3"/>
  <c r="AC16" i="3"/>
  <c r="AD16" i="3"/>
  <c r="AC17" i="3"/>
  <c r="AD17" i="3"/>
  <c r="AC18" i="3"/>
  <c r="AD18" i="3"/>
  <c r="AC19" i="3"/>
  <c r="AD19" i="3"/>
  <c r="AC20" i="3"/>
  <c r="AD20" i="3"/>
  <c r="AC21" i="3"/>
  <c r="AD21" i="3"/>
  <c r="AC22" i="3"/>
  <c r="AD22" i="3"/>
  <c r="AC23" i="3"/>
  <c r="AD23" i="3"/>
  <c r="AC24" i="3"/>
  <c r="AD24" i="3"/>
  <c r="AC25" i="3"/>
  <c r="AD25" i="3"/>
  <c r="AC26" i="3"/>
  <c r="AD26" i="3"/>
  <c r="AC27" i="3"/>
  <c r="AD27" i="3"/>
  <c r="AC28" i="3"/>
  <c r="AD28" i="3"/>
  <c r="AC29" i="3"/>
  <c r="AD29" i="3"/>
  <c r="AC30" i="3"/>
  <c r="AD30" i="3"/>
  <c r="AC31" i="3"/>
  <c r="AD31" i="3"/>
  <c r="AC32" i="3"/>
  <c r="AD32" i="3"/>
  <c r="AC33" i="3"/>
  <c r="AD33" i="3"/>
  <c r="AC34" i="3"/>
  <c r="AD34" i="3"/>
  <c r="AC35" i="3"/>
  <c r="AD35" i="3"/>
  <c r="AC36" i="3"/>
  <c r="AD36" i="3"/>
  <c r="AC37" i="3"/>
  <c r="AD37" i="3"/>
  <c r="AC38" i="3"/>
  <c r="AD38" i="3"/>
  <c r="AC39" i="3"/>
  <c r="AD39" i="3"/>
  <c r="AC40" i="3"/>
  <c r="AD40" i="3"/>
  <c r="AC41" i="3"/>
  <c r="AD41" i="3"/>
  <c r="AC42" i="3"/>
  <c r="AD4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U3" i="3"/>
  <c r="U4" i="3"/>
  <c r="X4" i="3" s="1"/>
  <c r="U5" i="3"/>
  <c r="X5" i="3" s="1"/>
  <c r="U6" i="3"/>
  <c r="X6" i="3" s="1"/>
  <c r="U7" i="3"/>
  <c r="U8" i="3"/>
  <c r="U9" i="3"/>
  <c r="U10" i="3"/>
  <c r="X10" i="3" s="1"/>
  <c r="U11" i="3"/>
  <c r="U12" i="3"/>
  <c r="U13" i="3"/>
  <c r="U14" i="3"/>
  <c r="U15" i="3"/>
  <c r="U16" i="3"/>
  <c r="X16" i="3" s="1"/>
  <c r="U17" i="3"/>
  <c r="X17" i="3" s="1"/>
  <c r="U18" i="3"/>
  <c r="X18" i="3" s="1"/>
  <c r="U19" i="3"/>
  <c r="X19" i="3" s="1"/>
  <c r="U20" i="3"/>
  <c r="X20" i="3" s="1"/>
  <c r="U21" i="3"/>
  <c r="U22" i="3"/>
  <c r="U23" i="3"/>
  <c r="X23" i="3" s="1"/>
  <c r="U24" i="3"/>
  <c r="U25" i="3"/>
  <c r="U26" i="3"/>
  <c r="X26" i="3" s="1"/>
  <c r="U27" i="3"/>
  <c r="X27" i="3" s="1"/>
  <c r="U28" i="3"/>
  <c r="X28" i="3" s="1"/>
  <c r="U29" i="3"/>
  <c r="X29" i="3" s="1"/>
  <c r="U30" i="3"/>
  <c r="U31" i="3"/>
  <c r="U32" i="3"/>
  <c r="X32" i="3" s="1"/>
  <c r="U33" i="3"/>
  <c r="U34" i="3"/>
  <c r="U35" i="3"/>
  <c r="X35" i="3" s="1"/>
  <c r="U36" i="3"/>
  <c r="U37" i="3"/>
  <c r="X37" i="3" s="1"/>
  <c r="U38" i="3"/>
  <c r="U39" i="3"/>
  <c r="X39" i="3" s="1"/>
  <c r="U40" i="3"/>
  <c r="X40" i="3" s="1"/>
  <c r="U41" i="3"/>
  <c r="X41" i="3" s="1"/>
  <c r="U42" i="3"/>
  <c r="P3" i="3"/>
  <c r="P4" i="3"/>
  <c r="P5" i="3"/>
  <c r="P7" i="3"/>
  <c r="P8" i="3"/>
  <c r="P9" i="3"/>
  <c r="P10" i="3"/>
  <c r="P11" i="3"/>
  <c r="P12" i="3"/>
  <c r="P13" i="3"/>
  <c r="P14" i="3"/>
  <c r="P15" i="3"/>
  <c r="P16" i="3"/>
  <c r="P17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3" i="3"/>
  <c r="P34" i="3"/>
  <c r="P35" i="3"/>
  <c r="P37" i="3"/>
  <c r="P38" i="3"/>
  <c r="P39" i="3"/>
  <c r="P40" i="3"/>
  <c r="P41" i="3"/>
  <c r="P42" i="3"/>
  <c r="J3" i="3"/>
  <c r="J4" i="3"/>
  <c r="J5" i="3"/>
  <c r="J6" i="3"/>
  <c r="J7" i="3"/>
  <c r="J8" i="3"/>
  <c r="J9" i="3"/>
  <c r="J10" i="3"/>
  <c r="J11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30" i="3"/>
  <c r="J31" i="3"/>
  <c r="J32" i="3"/>
  <c r="J33" i="3"/>
  <c r="J34" i="3"/>
  <c r="J35" i="3"/>
  <c r="J36" i="3"/>
  <c r="J37" i="3"/>
  <c r="J38" i="3"/>
  <c r="J39" i="3"/>
  <c r="J40" i="3"/>
  <c r="J4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P2" i="3"/>
  <c r="AE2" i="3"/>
  <c r="E15" i="2"/>
  <c r="AM4" i="3"/>
  <c r="DZ1" i="3"/>
  <c r="BA1" i="3"/>
  <c r="BI1" i="3"/>
  <c r="V1" i="3"/>
  <c r="B2" i="3"/>
  <c r="E2" i="3"/>
  <c r="J2" i="3"/>
  <c r="U2" i="3"/>
  <c r="X2" i="3" s="1"/>
  <c r="AA2" i="3" s="1"/>
  <c r="V2" i="3"/>
  <c r="W2" i="3"/>
  <c r="AB2" i="3"/>
  <c r="E1" i="3"/>
  <c r="J1" i="3"/>
  <c r="U1" i="3"/>
  <c r="W1" i="3"/>
  <c r="AB1" i="3"/>
  <c r="AC1" i="3"/>
  <c r="AD1" i="3"/>
  <c r="AE1" i="3"/>
  <c r="B1" i="3"/>
  <c r="FS8" i="2"/>
  <c r="FS7" i="2"/>
  <c r="FS6" i="2"/>
  <c r="FS5" i="2"/>
  <c r="FS4" i="2"/>
  <c r="FS2" i="2"/>
  <c r="FS48" i="2"/>
  <c r="FS46" i="2"/>
  <c r="FS44" i="2"/>
  <c r="FS42" i="2"/>
  <c r="FS40" i="2"/>
  <c r="FS37" i="2"/>
  <c r="FS36" i="2"/>
  <c r="FS35" i="2"/>
  <c r="FS34" i="2"/>
  <c r="FS33" i="2"/>
  <c r="FS31" i="2"/>
  <c r="FS30" i="2"/>
  <c r="FS29" i="2"/>
  <c r="FS24" i="2"/>
  <c r="FS22" i="2"/>
  <c r="FS19" i="2"/>
  <c r="FS18" i="2"/>
  <c r="FS17" i="2"/>
  <c r="FS15" i="2"/>
  <c r="FS11" i="2"/>
  <c r="FS10" i="2"/>
  <c r="FS9" i="2"/>
  <c r="BE4" i="3"/>
  <c r="BF4" i="3"/>
  <c r="BG4" i="3"/>
  <c r="BH4" i="3"/>
  <c r="BE5" i="3"/>
  <c r="BF5" i="3"/>
  <c r="BG5" i="3"/>
  <c r="BH5" i="3"/>
  <c r="BE6" i="3"/>
  <c r="BF6" i="3"/>
  <c r="BG6" i="3"/>
  <c r="BH6" i="3"/>
  <c r="BE7" i="3"/>
  <c r="BF7" i="3"/>
  <c r="BG7" i="3"/>
  <c r="BH7" i="3"/>
  <c r="BE8" i="3"/>
  <c r="BF8" i="3"/>
  <c r="BG8" i="3"/>
  <c r="BH8" i="3"/>
  <c r="BE9" i="3"/>
  <c r="BF9" i="3"/>
  <c r="BG9" i="3"/>
  <c r="BH9" i="3"/>
  <c r="BE10" i="3"/>
  <c r="BF10" i="3"/>
  <c r="BG10" i="3"/>
  <c r="BH10" i="3"/>
  <c r="BE11" i="3"/>
  <c r="BF11" i="3"/>
  <c r="BG11" i="3"/>
  <c r="BH11" i="3"/>
  <c r="BE12" i="3"/>
  <c r="BF12" i="3"/>
  <c r="BG12" i="3"/>
  <c r="BH12" i="3"/>
  <c r="BE13" i="3"/>
  <c r="BF13" i="3"/>
  <c r="BG13" i="3"/>
  <c r="BH13" i="3"/>
  <c r="BE14" i="3"/>
  <c r="BF14" i="3"/>
  <c r="BG14" i="3"/>
  <c r="BH14" i="3"/>
  <c r="BE15" i="3"/>
  <c r="BF15" i="3"/>
  <c r="BG15" i="3"/>
  <c r="BH15" i="3"/>
  <c r="BE16" i="3"/>
  <c r="BF16" i="3"/>
  <c r="BG16" i="3"/>
  <c r="BH16" i="3"/>
  <c r="BE17" i="3"/>
  <c r="BF17" i="3"/>
  <c r="BG17" i="3"/>
  <c r="BH17" i="3"/>
  <c r="BE18" i="3"/>
  <c r="BF18" i="3"/>
  <c r="BG18" i="3"/>
  <c r="BH18" i="3"/>
  <c r="BE19" i="3"/>
  <c r="BF19" i="3"/>
  <c r="BG19" i="3"/>
  <c r="BH19" i="3"/>
  <c r="BE20" i="3"/>
  <c r="BF20" i="3"/>
  <c r="BG20" i="3"/>
  <c r="BH20" i="3"/>
  <c r="BE21" i="3"/>
  <c r="BF21" i="3"/>
  <c r="BG21" i="3"/>
  <c r="BH21" i="3"/>
  <c r="BE22" i="3"/>
  <c r="BF22" i="3"/>
  <c r="BG22" i="3"/>
  <c r="BH22" i="3"/>
  <c r="BE23" i="3"/>
  <c r="BF23" i="3"/>
  <c r="BG23" i="3"/>
  <c r="BH23" i="3"/>
  <c r="BE24" i="3"/>
  <c r="BF24" i="3"/>
  <c r="BG24" i="3"/>
  <c r="BH24" i="3"/>
  <c r="BE25" i="3"/>
  <c r="BF25" i="3"/>
  <c r="BG25" i="3"/>
  <c r="BH25" i="3"/>
  <c r="BE26" i="3"/>
  <c r="BF26" i="3"/>
  <c r="BG26" i="3"/>
  <c r="BH26" i="3"/>
  <c r="BE27" i="3"/>
  <c r="BF27" i="3"/>
  <c r="BG27" i="3"/>
  <c r="BH27" i="3"/>
  <c r="BE28" i="3"/>
  <c r="BF28" i="3"/>
  <c r="BG28" i="3"/>
  <c r="BH28" i="3"/>
  <c r="BE29" i="3"/>
  <c r="BF29" i="3"/>
  <c r="BG29" i="3"/>
  <c r="BH29" i="3"/>
  <c r="BE30" i="3"/>
  <c r="BF30" i="3"/>
  <c r="BG30" i="3"/>
  <c r="BH30" i="3"/>
  <c r="BE31" i="3"/>
  <c r="BF31" i="3"/>
  <c r="BG31" i="3"/>
  <c r="BH31" i="3"/>
  <c r="BE32" i="3"/>
  <c r="BF32" i="3"/>
  <c r="BG32" i="3"/>
  <c r="BH32" i="3"/>
  <c r="BE33" i="3"/>
  <c r="BF33" i="3"/>
  <c r="BG33" i="3"/>
  <c r="BH33" i="3"/>
  <c r="BE34" i="3"/>
  <c r="BF34" i="3"/>
  <c r="BH34" i="3"/>
  <c r="BE35" i="3"/>
  <c r="BF35" i="3"/>
  <c r="BG35" i="3"/>
  <c r="BH35" i="3"/>
  <c r="BE36" i="3"/>
  <c r="BF36" i="3"/>
  <c r="BG36" i="3"/>
  <c r="BH36" i="3"/>
  <c r="BE37" i="3"/>
  <c r="BF37" i="3"/>
  <c r="BG37" i="3"/>
  <c r="BH37" i="3"/>
  <c r="BE38" i="3"/>
  <c r="BF38" i="3"/>
  <c r="BG38" i="3"/>
  <c r="BH38" i="3"/>
  <c r="BE39" i="3"/>
  <c r="BF39" i="3"/>
  <c r="BG39" i="3"/>
  <c r="BH39" i="3"/>
  <c r="BE40" i="3"/>
  <c r="BF40" i="3"/>
  <c r="BG40" i="3"/>
  <c r="BH40" i="3"/>
  <c r="BE41" i="3"/>
  <c r="BF41" i="3"/>
  <c r="BG41" i="3"/>
  <c r="BH41" i="3"/>
  <c r="BE42" i="3"/>
  <c r="BF42" i="3"/>
  <c r="BG42" i="3"/>
  <c r="BH42" i="3"/>
  <c r="BF3" i="3"/>
  <c r="BG3" i="3"/>
  <c r="BH3" i="3"/>
  <c r="BE3" i="3"/>
  <c r="BF1" i="3"/>
  <c r="BG1" i="3"/>
  <c r="BH1" i="3"/>
  <c r="BE1" i="3"/>
  <c r="CF5" i="3"/>
  <c r="CC3" i="3"/>
  <c r="CD3" i="3"/>
  <c r="CE3" i="3"/>
  <c r="CF3" i="3"/>
  <c r="CG3" i="3"/>
  <c r="CH3" i="3"/>
  <c r="CC4" i="3"/>
  <c r="CD4" i="3"/>
  <c r="CE4" i="3"/>
  <c r="CF4" i="3"/>
  <c r="CG4" i="3"/>
  <c r="CH4" i="3"/>
  <c r="CC5" i="3"/>
  <c r="CD5" i="3"/>
  <c r="CE5" i="3"/>
  <c r="CG5" i="3"/>
  <c r="CH5" i="3"/>
  <c r="CC6" i="3"/>
  <c r="CD6" i="3"/>
  <c r="CE6" i="3"/>
  <c r="CF6" i="3"/>
  <c r="CG6" i="3"/>
  <c r="CH6" i="3"/>
  <c r="CC7" i="3"/>
  <c r="CD7" i="3"/>
  <c r="CE7" i="3"/>
  <c r="CF7" i="3"/>
  <c r="CG7" i="3"/>
  <c r="CH7" i="3"/>
  <c r="CC8" i="3"/>
  <c r="CD8" i="3"/>
  <c r="CE8" i="3"/>
  <c r="CF8" i="3"/>
  <c r="CG8" i="3"/>
  <c r="CH8" i="3"/>
  <c r="CC9" i="3"/>
  <c r="CD9" i="3"/>
  <c r="CE9" i="3"/>
  <c r="CF9" i="3"/>
  <c r="CG9" i="3"/>
  <c r="CH9" i="3"/>
  <c r="CC10" i="3"/>
  <c r="CD10" i="3"/>
  <c r="CE10" i="3"/>
  <c r="CF10" i="3"/>
  <c r="CG10" i="3"/>
  <c r="CH10" i="3"/>
  <c r="CC11" i="3"/>
  <c r="CD11" i="3"/>
  <c r="CE11" i="3"/>
  <c r="CF11" i="3"/>
  <c r="CG11" i="3"/>
  <c r="CH11" i="3"/>
  <c r="CC12" i="3"/>
  <c r="CD12" i="3"/>
  <c r="CE12" i="3"/>
  <c r="CF12" i="3"/>
  <c r="CG12" i="3"/>
  <c r="CH12" i="3"/>
  <c r="CC13" i="3"/>
  <c r="CD13" i="3"/>
  <c r="CE13" i="3"/>
  <c r="CF13" i="3"/>
  <c r="CG13" i="3"/>
  <c r="CH13" i="3"/>
  <c r="CC14" i="3"/>
  <c r="CD14" i="3"/>
  <c r="CE14" i="3"/>
  <c r="CF14" i="3"/>
  <c r="CG14" i="3"/>
  <c r="CH14" i="3"/>
  <c r="CC15" i="3"/>
  <c r="CD15" i="3"/>
  <c r="CE15" i="3"/>
  <c r="CF15" i="3"/>
  <c r="CG15" i="3"/>
  <c r="CH15" i="3"/>
  <c r="CC16" i="3"/>
  <c r="CD16" i="3"/>
  <c r="CE16" i="3"/>
  <c r="CF16" i="3"/>
  <c r="CG16" i="3"/>
  <c r="CH16" i="3"/>
  <c r="CC17" i="3"/>
  <c r="CD17" i="3"/>
  <c r="CE17" i="3"/>
  <c r="CF17" i="3"/>
  <c r="CG17" i="3"/>
  <c r="CH17" i="3"/>
  <c r="CC18" i="3"/>
  <c r="CD18" i="3"/>
  <c r="CE18" i="3"/>
  <c r="CF18" i="3"/>
  <c r="CG18" i="3"/>
  <c r="CH18" i="3"/>
  <c r="CC19" i="3"/>
  <c r="CD19" i="3"/>
  <c r="CE19" i="3"/>
  <c r="CF19" i="3"/>
  <c r="CG19" i="3"/>
  <c r="CH19" i="3"/>
  <c r="CC20" i="3"/>
  <c r="CD20" i="3"/>
  <c r="CE20" i="3"/>
  <c r="CF20" i="3"/>
  <c r="CG20" i="3"/>
  <c r="CH20" i="3"/>
  <c r="CC21" i="3"/>
  <c r="CD21" i="3"/>
  <c r="CE21" i="3"/>
  <c r="CF21" i="3"/>
  <c r="CG21" i="3"/>
  <c r="CH21" i="3"/>
  <c r="CC22" i="3"/>
  <c r="CD22" i="3"/>
  <c r="CE22" i="3"/>
  <c r="CF22" i="3"/>
  <c r="CG22" i="3"/>
  <c r="CH22" i="3"/>
  <c r="CC23" i="3"/>
  <c r="CD23" i="3"/>
  <c r="CE23" i="3"/>
  <c r="CF23" i="3"/>
  <c r="CG23" i="3"/>
  <c r="CH23" i="3"/>
  <c r="CC24" i="3"/>
  <c r="CD24" i="3"/>
  <c r="CE24" i="3"/>
  <c r="CF24" i="3"/>
  <c r="CG24" i="3"/>
  <c r="CH24" i="3"/>
  <c r="CC25" i="3"/>
  <c r="CD25" i="3"/>
  <c r="CE25" i="3"/>
  <c r="CF25" i="3"/>
  <c r="CG25" i="3"/>
  <c r="CH25" i="3"/>
  <c r="CC26" i="3"/>
  <c r="CD26" i="3"/>
  <c r="CE26" i="3"/>
  <c r="CF26" i="3"/>
  <c r="CG26" i="3"/>
  <c r="CH26" i="3"/>
  <c r="CC27" i="3"/>
  <c r="CD27" i="3"/>
  <c r="CE27" i="3"/>
  <c r="CF27" i="3"/>
  <c r="CG27" i="3"/>
  <c r="CH27" i="3"/>
  <c r="CC28" i="3"/>
  <c r="CD28" i="3"/>
  <c r="CE28" i="3"/>
  <c r="CF28" i="3"/>
  <c r="CG28" i="3"/>
  <c r="CH28" i="3"/>
  <c r="CC29" i="3"/>
  <c r="CD29" i="3"/>
  <c r="CE29" i="3"/>
  <c r="CF29" i="3"/>
  <c r="CG29" i="3"/>
  <c r="CH29" i="3"/>
  <c r="CC30" i="3"/>
  <c r="CD30" i="3"/>
  <c r="CE30" i="3"/>
  <c r="CF30" i="3"/>
  <c r="CG30" i="3"/>
  <c r="CH30" i="3"/>
  <c r="CC31" i="3"/>
  <c r="CD31" i="3"/>
  <c r="CE31" i="3"/>
  <c r="CF31" i="3"/>
  <c r="CG31" i="3"/>
  <c r="CH31" i="3"/>
  <c r="CC32" i="3"/>
  <c r="CD32" i="3"/>
  <c r="CE32" i="3"/>
  <c r="CF32" i="3"/>
  <c r="CG32" i="3"/>
  <c r="CH32" i="3"/>
  <c r="CC33" i="3"/>
  <c r="CD33" i="3"/>
  <c r="CE33" i="3"/>
  <c r="CF33" i="3"/>
  <c r="CG33" i="3"/>
  <c r="CH33" i="3"/>
  <c r="CC34" i="3"/>
  <c r="CD34" i="3"/>
  <c r="CE34" i="3"/>
  <c r="CF34" i="3"/>
  <c r="CG34" i="3"/>
  <c r="CH34" i="3"/>
  <c r="CC35" i="3"/>
  <c r="CD35" i="3"/>
  <c r="CE35" i="3"/>
  <c r="CF35" i="3"/>
  <c r="CG35" i="3"/>
  <c r="CH35" i="3"/>
  <c r="CC36" i="3"/>
  <c r="CD36" i="3"/>
  <c r="CE36" i="3"/>
  <c r="CF36" i="3"/>
  <c r="CG36" i="3"/>
  <c r="CH36" i="3"/>
  <c r="CC37" i="3"/>
  <c r="CD37" i="3"/>
  <c r="CE37" i="3"/>
  <c r="CF37" i="3"/>
  <c r="CG37" i="3"/>
  <c r="CH37" i="3"/>
  <c r="CC38" i="3"/>
  <c r="CD38" i="3"/>
  <c r="CE38" i="3"/>
  <c r="CF38" i="3"/>
  <c r="CG38" i="3"/>
  <c r="CH38" i="3"/>
  <c r="CC39" i="3"/>
  <c r="CD39" i="3"/>
  <c r="CE39" i="3"/>
  <c r="CF39" i="3"/>
  <c r="CG39" i="3"/>
  <c r="CH39" i="3"/>
  <c r="CC40" i="3"/>
  <c r="CD40" i="3"/>
  <c r="CE40" i="3"/>
  <c r="CF40" i="3"/>
  <c r="CG40" i="3"/>
  <c r="CH40" i="3"/>
  <c r="CC41" i="3"/>
  <c r="CD41" i="3"/>
  <c r="CE41" i="3"/>
  <c r="CF41" i="3"/>
  <c r="CG41" i="3"/>
  <c r="CH41" i="3"/>
  <c r="CC42" i="3"/>
  <c r="CD42" i="3"/>
  <c r="CE42" i="3"/>
  <c r="CF42" i="3"/>
  <c r="CG42" i="3"/>
  <c r="CH42" i="3"/>
  <c r="CB4" i="3"/>
  <c r="CB5" i="3"/>
  <c r="CB6" i="3"/>
  <c r="CB7" i="3"/>
  <c r="CB8" i="3"/>
  <c r="CB9" i="3"/>
  <c r="CB10" i="3"/>
  <c r="CB11" i="3"/>
  <c r="CB12" i="3"/>
  <c r="CB13" i="3"/>
  <c r="CB14" i="3"/>
  <c r="CB15" i="3"/>
  <c r="CB16" i="3"/>
  <c r="CB17" i="3"/>
  <c r="CB18" i="3"/>
  <c r="CB19" i="3"/>
  <c r="CB20" i="3"/>
  <c r="CB21" i="3"/>
  <c r="CB22" i="3"/>
  <c r="CB23" i="3"/>
  <c r="CB24" i="3"/>
  <c r="CB25" i="3"/>
  <c r="CB26" i="3"/>
  <c r="CB27" i="3"/>
  <c r="CB28" i="3"/>
  <c r="CB29" i="3"/>
  <c r="CB30" i="3"/>
  <c r="CB31" i="3"/>
  <c r="CB32" i="3"/>
  <c r="CB33" i="3"/>
  <c r="CB34" i="3"/>
  <c r="CB35" i="3"/>
  <c r="CB36" i="3"/>
  <c r="CB37" i="3"/>
  <c r="CB38" i="3"/>
  <c r="CB39" i="3"/>
  <c r="CB40" i="3"/>
  <c r="CB41" i="3"/>
  <c r="CB42" i="3"/>
  <c r="A23" i="3"/>
  <c r="EK34" i="3"/>
  <c r="EK14" i="3"/>
  <c r="EJ14" i="3"/>
  <c r="EJ13" i="3"/>
  <c r="EB33" i="3"/>
  <c r="EB25" i="3"/>
  <c r="EB12" i="3"/>
  <c r="EB8" i="3"/>
  <c r="DO39" i="3"/>
  <c r="DM16" i="3"/>
  <c r="DN16" i="3"/>
  <c r="DO16" i="3"/>
  <c r="DO15" i="3"/>
  <c r="DD24" i="3"/>
  <c r="DD20" i="3"/>
  <c r="CU37" i="3"/>
  <c r="CM37" i="3"/>
  <c r="CQ19" i="3"/>
  <c r="CU20" i="3"/>
  <c r="CQ17" i="3"/>
  <c r="BX14" i="3"/>
  <c r="BW7" i="3"/>
  <c r="AN28" i="3"/>
  <c r="AO28" i="3"/>
  <c r="AR20" i="3"/>
  <c r="AQ24" i="3"/>
  <c r="AN17" i="3"/>
  <c r="AR6" i="3"/>
  <c r="AO12" i="3"/>
  <c r="AM9" i="3"/>
  <c r="AM7" i="3"/>
  <c r="AN6" i="3"/>
  <c r="AO6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D13" i="3"/>
  <c r="EE13" i="3"/>
  <c r="EF13" i="3"/>
  <c r="EG13" i="3"/>
  <c r="EH13" i="3"/>
  <c r="EI13" i="3"/>
  <c r="EK13" i="3"/>
  <c r="EL13" i="3"/>
  <c r="EM13" i="3"/>
  <c r="EN13" i="3"/>
  <c r="EO13" i="3"/>
  <c r="EP13" i="3"/>
  <c r="EQ13" i="3"/>
  <c r="ER13" i="3"/>
  <c r="ES13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D14" i="3"/>
  <c r="EE14" i="3"/>
  <c r="EF14" i="3"/>
  <c r="EG14" i="3"/>
  <c r="EH14" i="3"/>
  <c r="EI14" i="3"/>
  <c r="EL14" i="3"/>
  <c r="EM14" i="3"/>
  <c r="EN14" i="3"/>
  <c r="EO14" i="3"/>
  <c r="EP14" i="3"/>
  <c r="EQ14" i="3"/>
  <c r="ER14" i="3"/>
  <c r="ES14" i="3"/>
  <c r="DJ15" i="3"/>
  <c r="DK15" i="3"/>
  <c r="DL15" i="3"/>
  <c r="DM15" i="3"/>
  <c r="DN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DJ16" i="3"/>
  <c r="DK16" i="3"/>
  <c r="DL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L34" i="3"/>
  <c r="EM34" i="3"/>
  <c r="EN34" i="3"/>
  <c r="EO34" i="3"/>
  <c r="EP34" i="3"/>
  <c r="EQ34" i="3"/>
  <c r="ER34" i="3"/>
  <c r="ES34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DJ39" i="3"/>
  <c r="DK39" i="3"/>
  <c r="DL39" i="3"/>
  <c r="DM39" i="3"/>
  <c r="DN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L1" i="3"/>
  <c r="EM1" i="3"/>
  <c r="EN1" i="3"/>
  <c r="EO1" i="3"/>
  <c r="EP1" i="3"/>
  <c r="EQ1" i="3"/>
  <c r="ER1" i="3"/>
  <c r="ES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EA1" i="3"/>
  <c r="EB1" i="3"/>
  <c r="EC1" i="3"/>
  <c r="ED1" i="3"/>
  <c r="EE1" i="3"/>
  <c r="EF1" i="3"/>
  <c r="EG1" i="3"/>
  <c r="EH1" i="3"/>
  <c r="EI1" i="3"/>
  <c r="EJ1" i="3"/>
  <c r="EK1" i="3"/>
  <c r="CX4" i="3"/>
  <c r="CY4" i="3"/>
  <c r="CZ4" i="3"/>
  <c r="DA4" i="3"/>
  <c r="DB4" i="3"/>
  <c r="DC4" i="3"/>
  <c r="DD4" i="3"/>
  <c r="DE4" i="3"/>
  <c r="DF4" i="3"/>
  <c r="DG4" i="3"/>
  <c r="DH4" i="3"/>
  <c r="DI4" i="3"/>
  <c r="CX5" i="3"/>
  <c r="CY5" i="3"/>
  <c r="CZ5" i="3"/>
  <c r="DA5" i="3"/>
  <c r="DB5" i="3"/>
  <c r="DC5" i="3"/>
  <c r="DD5" i="3"/>
  <c r="DE5" i="3"/>
  <c r="DF5" i="3"/>
  <c r="DG5" i="3"/>
  <c r="DH5" i="3"/>
  <c r="DI5" i="3"/>
  <c r="CX6" i="3"/>
  <c r="CY6" i="3"/>
  <c r="CZ6" i="3"/>
  <c r="DA6" i="3"/>
  <c r="DB6" i="3"/>
  <c r="DC6" i="3"/>
  <c r="DD6" i="3"/>
  <c r="DE6" i="3"/>
  <c r="DF6" i="3"/>
  <c r="DG6" i="3"/>
  <c r="DH6" i="3"/>
  <c r="DI6" i="3"/>
  <c r="CX7" i="3"/>
  <c r="CY7" i="3"/>
  <c r="CZ7" i="3"/>
  <c r="DA7" i="3"/>
  <c r="DB7" i="3"/>
  <c r="DC7" i="3"/>
  <c r="DD7" i="3"/>
  <c r="DE7" i="3"/>
  <c r="DF7" i="3"/>
  <c r="DG7" i="3"/>
  <c r="DH7" i="3"/>
  <c r="DI7" i="3"/>
  <c r="CX8" i="3"/>
  <c r="CY8" i="3"/>
  <c r="CZ8" i="3"/>
  <c r="DA8" i="3"/>
  <c r="DB8" i="3"/>
  <c r="DC8" i="3"/>
  <c r="DD8" i="3"/>
  <c r="DE8" i="3"/>
  <c r="DF8" i="3"/>
  <c r="DG8" i="3"/>
  <c r="DH8" i="3"/>
  <c r="DI8" i="3"/>
  <c r="CX9" i="3"/>
  <c r="CY9" i="3"/>
  <c r="CZ9" i="3"/>
  <c r="DA9" i="3"/>
  <c r="DB9" i="3"/>
  <c r="DC9" i="3"/>
  <c r="DD9" i="3"/>
  <c r="DE9" i="3"/>
  <c r="DF9" i="3"/>
  <c r="DG9" i="3"/>
  <c r="DH9" i="3"/>
  <c r="DI9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CX20" i="3"/>
  <c r="CY20" i="3"/>
  <c r="CZ20" i="3"/>
  <c r="DA20" i="3"/>
  <c r="DB20" i="3"/>
  <c r="DC20" i="3"/>
  <c r="DF20" i="3"/>
  <c r="DG20" i="3"/>
  <c r="DH20" i="3"/>
  <c r="DI20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CX24" i="3"/>
  <c r="CY24" i="3"/>
  <c r="CZ24" i="3"/>
  <c r="DA24" i="3"/>
  <c r="DB24" i="3"/>
  <c r="DC24" i="3"/>
  <c r="DF24" i="3"/>
  <c r="DG24" i="3"/>
  <c r="DH24" i="3"/>
  <c r="DI24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CY3" i="3"/>
  <c r="CZ3" i="3"/>
  <c r="DA3" i="3"/>
  <c r="DB3" i="3"/>
  <c r="DC3" i="3"/>
  <c r="DD3" i="3"/>
  <c r="DE3" i="3"/>
  <c r="DF3" i="3"/>
  <c r="DG3" i="3"/>
  <c r="DH3" i="3"/>
  <c r="DI3" i="3"/>
  <c r="CX3" i="3"/>
  <c r="CK4" i="3"/>
  <c r="CL4" i="3"/>
  <c r="CM4" i="3"/>
  <c r="CN4" i="3"/>
  <c r="CO4" i="3"/>
  <c r="CP4" i="3"/>
  <c r="CQ4" i="3"/>
  <c r="CR4" i="3"/>
  <c r="CS4" i="3"/>
  <c r="CT4" i="3"/>
  <c r="CU4" i="3"/>
  <c r="CV4" i="3"/>
  <c r="CK5" i="3"/>
  <c r="CL5" i="3"/>
  <c r="CM5" i="3"/>
  <c r="CN5" i="3"/>
  <c r="CO5" i="3"/>
  <c r="CP5" i="3"/>
  <c r="CQ5" i="3"/>
  <c r="CR5" i="3"/>
  <c r="CS5" i="3"/>
  <c r="CT5" i="3"/>
  <c r="CU5" i="3"/>
  <c r="CV5" i="3"/>
  <c r="CK6" i="3"/>
  <c r="CL6" i="3"/>
  <c r="CM6" i="3"/>
  <c r="CN6" i="3"/>
  <c r="CO6" i="3"/>
  <c r="CP6" i="3"/>
  <c r="CQ6" i="3"/>
  <c r="CR6" i="3"/>
  <c r="CS6" i="3"/>
  <c r="CT6" i="3"/>
  <c r="CU6" i="3"/>
  <c r="CV6" i="3"/>
  <c r="CK7" i="3"/>
  <c r="CL7" i="3"/>
  <c r="CM7" i="3"/>
  <c r="CN7" i="3"/>
  <c r="CO7" i="3"/>
  <c r="CP7" i="3"/>
  <c r="CQ7" i="3"/>
  <c r="CR7" i="3"/>
  <c r="CS7" i="3"/>
  <c r="CT7" i="3"/>
  <c r="CU7" i="3"/>
  <c r="CV7" i="3"/>
  <c r="CK8" i="3"/>
  <c r="CL8" i="3"/>
  <c r="CM8" i="3"/>
  <c r="CN8" i="3"/>
  <c r="CO8" i="3"/>
  <c r="CP8" i="3"/>
  <c r="CQ8" i="3"/>
  <c r="CR8" i="3"/>
  <c r="CS8" i="3"/>
  <c r="CT8" i="3"/>
  <c r="CU8" i="3"/>
  <c r="CV8" i="3"/>
  <c r="CK9" i="3"/>
  <c r="CL9" i="3"/>
  <c r="CM9" i="3"/>
  <c r="CN9" i="3"/>
  <c r="CO9" i="3"/>
  <c r="CP9" i="3"/>
  <c r="CQ9" i="3"/>
  <c r="CR9" i="3"/>
  <c r="CS9" i="3"/>
  <c r="CT9" i="3"/>
  <c r="CU9" i="3"/>
  <c r="CV9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K17" i="3"/>
  <c r="CL17" i="3"/>
  <c r="CM17" i="3"/>
  <c r="CN17" i="3"/>
  <c r="CO17" i="3"/>
  <c r="CP17" i="3"/>
  <c r="CR17" i="3"/>
  <c r="CS17" i="3"/>
  <c r="CT17" i="3"/>
  <c r="CU17" i="3"/>
  <c r="CV17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K19" i="3"/>
  <c r="CL19" i="3"/>
  <c r="CM19" i="3"/>
  <c r="CN19" i="3"/>
  <c r="CO19" i="3"/>
  <c r="CP19" i="3"/>
  <c r="CR19" i="3"/>
  <c r="CS19" i="3"/>
  <c r="CT19" i="3"/>
  <c r="CU19" i="3"/>
  <c r="CV19" i="3"/>
  <c r="CK20" i="3"/>
  <c r="CL20" i="3"/>
  <c r="CM20" i="3"/>
  <c r="CN20" i="3"/>
  <c r="CO20" i="3"/>
  <c r="CP20" i="3"/>
  <c r="CQ20" i="3"/>
  <c r="CR20" i="3"/>
  <c r="CS20" i="3"/>
  <c r="CT20" i="3"/>
  <c r="CV20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K37" i="3"/>
  <c r="CL37" i="3"/>
  <c r="CN37" i="3"/>
  <c r="CO37" i="3"/>
  <c r="CP37" i="3"/>
  <c r="CQ37" i="3"/>
  <c r="CR37" i="3"/>
  <c r="CS37" i="3"/>
  <c r="CT37" i="3"/>
  <c r="CV37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L3" i="3"/>
  <c r="CM3" i="3"/>
  <c r="CN3" i="3"/>
  <c r="CO3" i="3"/>
  <c r="CP3" i="3"/>
  <c r="CQ3" i="3"/>
  <c r="CR3" i="3"/>
  <c r="CS3" i="3"/>
  <c r="CT3" i="3"/>
  <c r="CU3" i="3"/>
  <c r="CV3" i="3"/>
  <c r="CK3" i="3"/>
  <c r="CI4" i="3"/>
  <c r="CJ4" i="3"/>
  <c r="CI5" i="3"/>
  <c r="CJ5" i="3"/>
  <c r="CI6" i="3"/>
  <c r="CJ6" i="3"/>
  <c r="CI7" i="3"/>
  <c r="CJ7" i="3"/>
  <c r="CI8" i="3"/>
  <c r="CJ8" i="3"/>
  <c r="CI9" i="3"/>
  <c r="CJ9" i="3"/>
  <c r="CI10" i="3"/>
  <c r="CJ10" i="3"/>
  <c r="CI11" i="3"/>
  <c r="CJ11" i="3"/>
  <c r="CI12" i="3"/>
  <c r="CJ12" i="3"/>
  <c r="CI13" i="3"/>
  <c r="CJ13" i="3"/>
  <c r="CI14" i="3"/>
  <c r="CJ14" i="3"/>
  <c r="CI15" i="3"/>
  <c r="CJ15" i="3"/>
  <c r="CI16" i="3"/>
  <c r="CJ16" i="3"/>
  <c r="CI17" i="3"/>
  <c r="CJ17" i="3"/>
  <c r="CI18" i="3"/>
  <c r="CJ18" i="3"/>
  <c r="CI19" i="3"/>
  <c r="CJ19" i="3"/>
  <c r="CI20" i="3"/>
  <c r="CJ20" i="3"/>
  <c r="CI21" i="3"/>
  <c r="CJ21" i="3"/>
  <c r="CI22" i="3"/>
  <c r="CJ22" i="3"/>
  <c r="CI23" i="3"/>
  <c r="CJ23" i="3"/>
  <c r="CI24" i="3"/>
  <c r="CJ24" i="3"/>
  <c r="CI25" i="3"/>
  <c r="CJ25" i="3"/>
  <c r="CI26" i="3"/>
  <c r="CJ26" i="3"/>
  <c r="CI27" i="3"/>
  <c r="CJ27" i="3"/>
  <c r="CI28" i="3"/>
  <c r="CJ28" i="3"/>
  <c r="CI29" i="3"/>
  <c r="CJ29" i="3"/>
  <c r="CI30" i="3"/>
  <c r="CJ30" i="3"/>
  <c r="CI31" i="3"/>
  <c r="CJ31" i="3"/>
  <c r="CI32" i="3"/>
  <c r="CJ32" i="3"/>
  <c r="CI33" i="3"/>
  <c r="CJ33" i="3"/>
  <c r="CI34" i="3"/>
  <c r="CJ34" i="3"/>
  <c r="CI35" i="3"/>
  <c r="CJ35" i="3"/>
  <c r="CI36" i="3"/>
  <c r="CJ36" i="3"/>
  <c r="CI37" i="3"/>
  <c r="CJ37" i="3"/>
  <c r="CI38" i="3"/>
  <c r="CJ38" i="3"/>
  <c r="CI39" i="3"/>
  <c r="CJ39" i="3"/>
  <c r="CI40" i="3"/>
  <c r="CJ40" i="3"/>
  <c r="CI41" i="3"/>
  <c r="CJ41" i="3"/>
  <c r="CI42" i="3"/>
  <c r="CJ42" i="3"/>
  <c r="CJ3" i="3"/>
  <c r="CI3" i="3"/>
  <c r="BX8" i="3"/>
  <c r="BX41" i="3"/>
  <c r="BX18" i="3"/>
  <c r="BX21" i="3"/>
  <c r="BX28" i="3"/>
  <c r="BX25" i="3"/>
  <c r="BX33" i="3"/>
  <c r="BX32" i="3"/>
  <c r="BZ42" i="3"/>
  <c r="BY42" i="3"/>
  <c r="BX42" i="3"/>
  <c r="BW42" i="3"/>
  <c r="BV42" i="3"/>
  <c r="BU42" i="3"/>
  <c r="BT42" i="3"/>
  <c r="BZ41" i="3"/>
  <c r="BY41" i="3"/>
  <c r="BW41" i="3"/>
  <c r="BV41" i="3"/>
  <c r="BU41" i="3"/>
  <c r="BT41" i="3"/>
  <c r="BZ40" i="3"/>
  <c r="BY40" i="3"/>
  <c r="BX40" i="3"/>
  <c r="BW40" i="3"/>
  <c r="BV40" i="3"/>
  <c r="BU40" i="3"/>
  <c r="BT40" i="3"/>
  <c r="BZ39" i="3"/>
  <c r="BY39" i="3"/>
  <c r="BX39" i="3"/>
  <c r="BW39" i="3"/>
  <c r="BV39" i="3"/>
  <c r="BU39" i="3"/>
  <c r="BT39" i="3"/>
  <c r="BZ38" i="3"/>
  <c r="BY38" i="3"/>
  <c r="BX38" i="3"/>
  <c r="BW38" i="3"/>
  <c r="BV38" i="3"/>
  <c r="BU38" i="3"/>
  <c r="BT38" i="3"/>
  <c r="BZ37" i="3"/>
  <c r="BY37" i="3"/>
  <c r="BX37" i="3"/>
  <c r="BW37" i="3"/>
  <c r="BV37" i="3"/>
  <c r="BU37" i="3"/>
  <c r="BT37" i="3"/>
  <c r="BZ36" i="3"/>
  <c r="BY36" i="3"/>
  <c r="BX36" i="3"/>
  <c r="BW36" i="3"/>
  <c r="BV36" i="3"/>
  <c r="BU36" i="3"/>
  <c r="BT36" i="3"/>
  <c r="BZ35" i="3"/>
  <c r="BY35" i="3"/>
  <c r="BX35" i="3"/>
  <c r="BW35" i="3"/>
  <c r="BV35" i="3"/>
  <c r="BU35" i="3"/>
  <c r="BT35" i="3"/>
  <c r="BZ34" i="3"/>
  <c r="BY34" i="3"/>
  <c r="BX34" i="3"/>
  <c r="BW34" i="3"/>
  <c r="BV34" i="3"/>
  <c r="BU34" i="3"/>
  <c r="BT34" i="3"/>
  <c r="BZ33" i="3"/>
  <c r="BY33" i="3"/>
  <c r="BW33" i="3"/>
  <c r="BV33" i="3"/>
  <c r="BU33" i="3"/>
  <c r="BT33" i="3"/>
  <c r="BZ32" i="3"/>
  <c r="BY32" i="3"/>
  <c r="BW32" i="3"/>
  <c r="BV32" i="3"/>
  <c r="BU32" i="3"/>
  <c r="BT32" i="3"/>
  <c r="BZ31" i="3"/>
  <c r="BY31" i="3"/>
  <c r="BX31" i="3"/>
  <c r="BW31" i="3"/>
  <c r="BV31" i="3"/>
  <c r="BU31" i="3"/>
  <c r="BT31" i="3"/>
  <c r="BZ30" i="3"/>
  <c r="BY30" i="3"/>
  <c r="BX30" i="3"/>
  <c r="BW30" i="3"/>
  <c r="BV30" i="3"/>
  <c r="BU30" i="3"/>
  <c r="BT30" i="3"/>
  <c r="BZ29" i="3"/>
  <c r="BY29" i="3"/>
  <c r="BX29" i="3"/>
  <c r="BW29" i="3"/>
  <c r="BV29" i="3"/>
  <c r="BU29" i="3"/>
  <c r="BT29" i="3"/>
  <c r="BZ28" i="3"/>
  <c r="BY28" i="3"/>
  <c r="BW28" i="3"/>
  <c r="BV28" i="3"/>
  <c r="BU28" i="3"/>
  <c r="BT28" i="3"/>
  <c r="BZ27" i="3"/>
  <c r="BY27" i="3"/>
  <c r="BX27" i="3"/>
  <c r="BW27" i="3"/>
  <c r="BV27" i="3"/>
  <c r="BU27" i="3"/>
  <c r="BT27" i="3"/>
  <c r="BZ26" i="3"/>
  <c r="BY26" i="3"/>
  <c r="BX26" i="3"/>
  <c r="BW26" i="3"/>
  <c r="BV26" i="3"/>
  <c r="BU26" i="3"/>
  <c r="BT26" i="3"/>
  <c r="BZ25" i="3"/>
  <c r="BY25" i="3"/>
  <c r="BW25" i="3"/>
  <c r="BV25" i="3"/>
  <c r="BU25" i="3"/>
  <c r="BT25" i="3"/>
  <c r="BZ24" i="3"/>
  <c r="BY24" i="3"/>
  <c r="BX24" i="3"/>
  <c r="BW24" i="3"/>
  <c r="BV24" i="3"/>
  <c r="BU24" i="3"/>
  <c r="BT24" i="3"/>
  <c r="BZ23" i="3"/>
  <c r="BY23" i="3"/>
  <c r="BX23" i="3"/>
  <c r="BW23" i="3"/>
  <c r="BV23" i="3"/>
  <c r="BU23" i="3"/>
  <c r="BT23" i="3"/>
  <c r="BZ22" i="3"/>
  <c r="BY22" i="3"/>
  <c r="BX22" i="3"/>
  <c r="BW22" i="3"/>
  <c r="BV22" i="3"/>
  <c r="BU22" i="3"/>
  <c r="BT22" i="3"/>
  <c r="BZ21" i="3"/>
  <c r="BY21" i="3"/>
  <c r="BW21" i="3"/>
  <c r="BV21" i="3"/>
  <c r="BU21" i="3"/>
  <c r="BT21" i="3"/>
  <c r="BZ20" i="3"/>
  <c r="BY20" i="3"/>
  <c r="BX20" i="3"/>
  <c r="BW20" i="3"/>
  <c r="BV20" i="3"/>
  <c r="BU20" i="3"/>
  <c r="BT20" i="3"/>
  <c r="BZ19" i="3"/>
  <c r="BY19" i="3"/>
  <c r="BX19" i="3"/>
  <c r="BW19" i="3"/>
  <c r="BV19" i="3"/>
  <c r="BU19" i="3"/>
  <c r="BT19" i="3"/>
  <c r="BZ18" i="3"/>
  <c r="BY18" i="3"/>
  <c r="BW18" i="3"/>
  <c r="BV18" i="3"/>
  <c r="BU18" i="3"/>
  <c r="BT18" i="3"/>
  <c r="BZ17" i="3"/>
  <c r="BY17" i="3"/>
  <c r="BX17" i="3"/>
  <c r="BW17" i="3"/>
  <c r="BV17" i="3"/>
  <c r="BU17" i="3"/>
  <c r="BT17" i="3"/>
  <c r="BZ16" i="3"/>
  <c r="BY16" i="3"/>
  <c r="BX16" i="3"/>
  <c r="BW16" i="3"/>
  <c r="BV16" i="3"/>
  <c r="BU16" i="3"/>
  <c r="BT16" i="3"/>
  <c r="BZ15" i="3"/>
  <c r="BY15" i="3"/>
  <c r="BX15" i="3"/>
  <c r="BW15" i="3"/>
  <c r="BV15" i="3"/>
  <c r="BU15" i="3"/>
  <c r="BT15" i="3"/>
  <c r="BZ14" i="3"/>
  <c r="BY14" i="3"/>
  <c r="BW14" i="3"/>
  <c r="BV14" i="3"/>
  <c r="BU14" i="3"/>
  <c r="BT14" i="3"/>
  <c r="BZ13" i="3"/>
  <c r="BY13" i="3"/>
  <c r="BX13" i="3"/>
  <c r="BW13" i="3"/>
  <c r="BV13" i="3"/>
  <c r="BU13" i="3"/>
  <c r="BT13" i="3"/>
  <c r="BZ12" i="3"/>
  <c r="BY12" i="3"/>
  <c r="BX12" i="3"/>
  <c r="BW12" i="3"/>
  <c r="BV12" i="3"/>
  <c r="BU12" i="3"/>
  <c r="BT12" i="3"/>
  <c r="BZ11" i="3"/>
  <c r="BY11" i="3"/>
  <c r="BX11" i="3"/>
  <c r="BW11" i="3"/>
  <c r="BV11" i="3"/>
  <c r="BU11" i="3"/>
  <c r="BT11" i="3"/>
  <c r="BZ10" i="3"/>
  <c r="BY10" i="3"/>
  <c r="BX10" i="3"/>
  <c r="BW10" i="3"/>
  <c r="BV10" i="3"/>
  <c r="BU10" i="3"/>
  <c r="BT10" i="3"/>
  <c r="BZ9" i="3"/>
  <c r="BY9" i="3"/>
  <c r="BX9" i="3"/>
  <c r="BW9" i="3"/>
  <c r="BV9" i="3"/>
  <c r="BU9" i="3"/>
  <c r="BT9" i="3"/>
  <c r="BZ8" i="3"/>
  <c r="BY8" i="3"/>
  <c r="BW8" i="3"/>
  <c r="BV8" i="3"/>
  <c r="BU8" i="3"/>
  <c r="BT8" i="3"/>
  <c r="BZ7" i="3"/>
  <c r="BY7" i="3"/>
  <c r="BX7" i="3"/>
  <c r="BV7" i="3"/>
  <c r="BU7" i="3"/>
  <c r="BT7" i="3"/>
  <c r="BZ6" i="3"/>
  <c r="BY6" i="3"/>
  <c r="BX6" i="3"/>
  <c r="BW6" i="3"/>
  <c r="BV6" i="3"/>
  <c r="BU6" i="3"/>
  <c r="BT6" i="3"/>
  <c r="BZ5" i="3"/>
  <c r="BY5" i="3"/>
  <c r="BX5" i="3"/>
  <c r="BW5" i="3"/>
  <c r="BV5" i="3"/>
  <c r="BU5" i="3"/>
  <c r="BT5" i="3"/>
  <c r="BZ4" i="3"/>
  <c r="BY4" i="3"/>
  <c r="BX4" i="3"/>
  <c r="BW4" i="3"/>
  <c r="BV4" i="3"/>
  <c r="BU4" i="3"/>
  <c r="BT4" i="3"/>
  <c r="BU3" i="3"/>
  <c r="BV3" i="3"/>
  <c r="BW3" i="3"/>
  <c r="BX3" i="3"/>
  <c r="BY3" i="3"/>
  <c r="BT3" i="3"/>
  <c r="BQ4" i="3"/>
  <c r="BR4" i="3"/>
  <c r="BS4" i="3"/>
  <c r="BQ5" i="3"/>
  <c r="BR5" i="3"/>
  <c r="BS5" i="3"/>
  <c r="BQ6" i="3"/>
  <c r="BR6" i="3"/>
  <c r="BS6" i="3"/>
  <c r="BQ7" i="3"/>
  <c r="BR7" i="3"/>
  <c r="BS7" i="3"/>
  <c r="BQ8" i="3"/>
  <c r="BR8" i="3"/>
  <c r="BS8" i="3"/>
  <c r="BQ9" i="3"/>
  <c r="BR9" i="3"/>
  <c r="BS9" i="3"/>
  <c r="BQ10" i="3"/>
  <c r="BR10" i="3"/>
  <c r="BS10" i="3"/>
  <c r="BQ11" i="3"/>
  <c r="BR11" i="3"/>
  <c r="BS11" i="3"/>
  <c r="BQ12" i="3"/>
  <c r="BR12" i="3"/>
  <c r="BS12" i="3"/>
  <c r="BQ13" i="3"/>
  <c r="BR13" i="3"/>
  <c r="BS13" i="3"/>
  <c r="BQ14" i="3"/>
  <c r="BR14" i="3"/>
  <c r="BS14" i="3"/>
  <c r="BQ15" i="3"/>
  <c r="BR15" i="3"/>
  <c r="BS15" i="3"/>
  <c r="BQ16" i="3"/>
  <c r="BR16" i="3"/>
  <c r="BS16" i="3"/>
  <c r="BQ17" i="3"/>
  <c r="BR17" i="3"/>
  <c r="BS17" i="3"/>
  <c r="BQ18" i="3"/>
  <c r="BR18" i="3"/>
  <c r="BS18" i="3"/>
  <c r="BQ19" i="3"/>
  <c r="BR19" i="3"/>
  <c r="BS19" i="3"/>
  <c r="BQ20" i="3"/>
  <c r="BR20" i="3"/>
  <c r="BS20" i="3"/>
  <c r="BQ21" i="3"/>
  <c r="BR21" i="3"/>
  <c r="BS21" i="3"/>
  <c r="BQ22" i="3"/>
  <c r="BR22" i="3"/>
  <c r="BS22" i="3"/>
  <c r="BQ23" i="3"/>
  <c r="BR23" i="3"/>
  <c r="BS23" i="3"/>
  <c r="BQ24" i="3"/>
  <c r="BR24" i="3"/>
  <c r="BS24" i="3"/>
  <c r="BQ25" i="3"/>
  <c r="BR25" i="3"/>
  <c r="BS25" i="3"/>
  <c r="BQ26" i="3"/>
  <c r="BR26" i="3"/>
  <c r="BS26" i="3"/>
  <c r="BQ27" i="3"/>
  <c r="BR27" i="3"/>
  <c r="BS27" i="3"/>
  <c r="BQ28" i="3"/>
  <c r="BR28" i="3"/>
  <c r="BS28" i="3"/>
  <c r="BQ29" i="3"/>
  <c r="BR29" i="3"/>
  <c r="BS29" i="3"/>
  <c r="BQ30" i="3"/>
  <c r="BR30" i="3"/>
  <c r="BS30" i="3"/>
  <c r="BQ31" i="3"/>
  <c r="BR31" i="3"/>
  <c r="BS31" i="3"/>
  <c r="BQ32" i="3"/>
  <c r="BR32" i="3"/>
  <c r="BS32" i="3"/>
  <c r="BQ33" i="3"/>
  <c r="BR33" i="3"/>
  <c r="BS33" i="3"/>
  <c r="BQ34" i="3"/>
  <c r="BR34" i="3"/>
  <c r="BS34" i="3"/>
  <c r="BQ35" i="3"/>
  <c r="BR35" i="3"/>
  <c r="BS35" i="3"/>
  <c r="BQ36" i="3"/>
  <c r="BR36" i="3"/>
  <c r="BS36" i="3"/>
  <c r="BQ37" i="3"/>
  <c r="BR37" i="3"/>
  <c r="BS37" i="3"/>
  <c r="BQ38" i="3"/>
  <c r="BR38" i="3"/>
  <c r="BS38" i="3"/>
  <c r="BQ39" i="3"/>
  <c r="BR39" i="3"/>
  <c r="BS39" i="3"/>
  <c r="BQ40" i="3"/>
  <c r="BR40" i="3"/>
  <c r="BS40" i="3"/>
  <c r="BQ41" i="3"/>
  <c r="BR41" i="3"/>
  <c r="BS41" i="3"/>
  <c r="BQ42" i="3"/>
  <c r="BR42" i="3"/>
  <c r="BS42" i="3"/>
  <c r="BQ3" i="3"/>
  <c r="BR3" i="3"/>
  <c r="BS3" i="3"/>
  <c r="BI4" i="3"/>
  <c r="BJ4" i="3"/>
  <c r="BK4" i="3"/>
  <c r="BL4" i="3"/>
  <c r="BM4" i="3"/>
  <c r="BN4" i="3"/>
  <c r="BO4" i="3"/>
  <c r="BP4" i="3"/>
  <c r="BI5" i="3"/>
  <c r="BJ5" i="3"/>
  <c r="BK5" i="3"/>
  <c r="BL5" i="3"/>
  <c r="BM5" i="3"/>
  <c r="BN5" i="3"/>
  <c r="BO5" i="3"/>
  <c r="BP5" i="3"/>
  <c r="BI6" i="3"/>
  <c r="BJ6" i="3"/>
  <c r="BK6" i="3"/>
  <c r="BL6" i="3"/>
  <c r="BM6" i="3"/>
  <c r="BN6" i="3"/>
  <c r="BO6" i="3"/>
  <c r="BP6" i="3"/>
  <c r="BI7" i="3"/>
  <c r="BJ7" i="3"/>
  <c r="BK7" i="3"/>
  <c r="BL7" i="3"/>
  <c r="BM7" i="3"/>
  <c r="BN7" i="3"/>
  <c r="BO7" i="3"/>
  <c r="BP7" i="3"/>
  <c r="BI8" i="3"/>
  <c r="BJ8" i="3"/>
  <c r="BK8" i="3"/>
  <c r="BL8" i="3"/>
  <c r="BM8" i="3"/>
  <c r="BN8" i="3"/>
  <c r="BO8" i="3"/>
  <c r="BP8" i="3"/>
  <c r="BI9" i="3"/>
  <c r="BJ9" i="3"/>
  <c r="BK9" i="3"/>
  <c r="BL9" i="3"/>
  <c r="BM9" i="3"/>
  <c r="BN9" i="3"/>
  <c r="BO9" i="3"/>
  <c r="BP9" i="3"/>
  <c r="BI10" i="3"/>
  <c r="BJ10" i="3"/>
  <c r="BK10" i="3"/>
  <c r="BL10" i="3"/>
  <c r="BM10" i="3"/>
  <c r="BN10" i="3"/>
  <c r="BO10" i="3"/>
  <c r="BP10" i="3"/>
  <c r="BI11" i="3"/>
  <c r="BJ11" i="3"/>
  <c r="BK11" i="3"/>
  <c r="BL11" i="3"/>
  <c r="BM11" i="3"/>
  <c r="BN11" i="3"/>
  <c r="BO11" i="3"/>
  <c r="BP11" i="3"/>
  <c r="BI12" i="3"/>
  <c r="BJ12" i="3"/>
  <c r="BK12" i="3"/>
  <c r="BL12" i="3"/>
  <c r="BM12" i="3"/>
  <c r="BN12" i="3"/>
  <c r="BO12" i="3"/>
  <c r="BP12" i="3"/>
  <c r="BI13" i="3"/>
  <c r="BJ13" i="3"/>
  <c r="BK13" i="3"/>
  <c r="BL13" i="3"/>
  <c r="BM13" i="3"/>
  <c r="BN13" i="3"/>
  <c r="BO13" i="3"/>
  <c r="BP13" i="3"/>
  <c r="BI14" i="3"/>
  <c r="BJ14" i="3"/>
  <c r="BK14" i="3"/>
  <c r="BL14" i="3"/>
  <c r="BM14" i="3"/>
  <c r="BN14" i="3"/>
  <c r="BO14" i="3"/>
  <c r="BP14" i="3"/>
  <c r="BI15" i="3"/>
  <c r="BJ15" i="3"/>
  <c r="BK15" i="3"/>
  <c r="BL15" i="3"/>
  <c r="BM15" i="3"/>
  <c r="BN15" i="3"/>
  <c r="BO15" i="3"/>
  <c r="BP15" i="3"/>
  <c r="BI16" i="3"/>
  <c r="BJ16" i="3"/>
  <c r="BK16" i="3"/>
  <c r="BL16" i="3"/>
  <c r="BM16" i="3"/>
  <c r="BN16" i="3"/>
  <c r="BO16" i="3"/>
  <c r="BP16" i="3"/>
  <c r="BI17" i="3"/>
  <c r="BJ17" i="3"/>
  <c r="BK17" i="3"/>
  <c r="BL17" i="3"/>
  <c r="BM17" i="3"/>
  <c r="BN17" i="3"/>
  <c r="BO17" i="3"/>
  <c r="BP17" i="3"/>
  <c r="BI18" i="3"/>
  <c r="BJ18" i="3"/>
  <c r="BK18" i="3"/>
  <c r="BL18" i="3"/>
  <c r="BM18" i="3"/>
  <c r="BN18" i="3"/>
  <c r="BO18" i="3"/>
  <c r="BP18" i="3"/>
  <c r="BI19" i="3"/>
  <c r="BJ19" i="3"/>
  <c r="BK19" i="3"/>
  <c r="BL19" i="3"/>
  <c r="BM19" i="3"/>
  <c r="BN19" i="3"/>
  <c r="BO19" i="3"/>
  <c r="BP19" i="3"/>
  <c r="BI20" i="3"/>
  <c r="BJ20" i="3"/>
  <c r="BK20" i="3"/>
  <c r="BL20" i="3"/>
  <c r="BM20" i="3"/>
  <c r="BN20" i="3"/>
  <c r="BO20" i="3"/>
  <c r="BP20" i="3"/>
  <c r="BI21" i="3"/>
  <c r="BJ21" i="3"/>
  <c r="BK21" i="3"/>
  <c r="BL21" i="3"/>
  <c r="BM21" i="3"/>
  <c r="BN21" i="3"/>
  <c r="BO21" i="3"/>
  <c r="BP21" i="3"/>
  <c r="BI22" i="3"/>
  <c r="BJ22" i="3"/>
  <c r="BK22" i="3"/>
  <c r="BL22" i="3"/>
  <c r="BM22" i="3"/>
  <c r="BN22" i="3"/>
  <c r="BO22" i="3"/>
  <c r="BP22" i="3"/>
  <c r="BI23" i="3"/>
  <c r="BJ23" i="3"/>
  <c r="BK23" i="3"/>
  <c r="BL23" i="3"/>
  <c r="BM23" i="3"/>
  <c r="BN23" i="3"/>
  <c r="BO23" i="3"/>
  <c r="BP23" i="3"/>
  <c r="BI24" i="3"/>
  <c r="BJ24" i="3"/>
  <c r="BK24" i="3"/>
  <c r="BL24" i="3"/>
  <c r="BM24" i="3"/>
  <c r="BN24" i="3"/>
  <c r="BO24" i="3"/>
  <c r="BP24" i="3"/>
  <c r="BI25" i="3"/>
  <c r="BJ25" i="3"/>
  <c r="BK25" i="3"/>
  <c r="BL25" i="3"/>
  <c r="BM25" i="3"/>
  <c r="BN25" i="3"/>
  <c r="BO25" i="3"/>
  <c r="BP25" i="3"/>
  <c r="BI26" i="3"/>
  <c r="BJ26" i="3"/>
  <c r="BK26" i="3"/>
  <c r="BL26" i="3"/>
  <c r="BM26" i="3"/>
  <c r="BN26" i="3"/>
  <c r="BO26" i="3"/>
  <c r="BP26" i="3"/>
  <c r="BI27" i="3"/>
  <c r="BJ27" i="3"/>
  <c r="BK27" i="3"/>
  <c r="BL27" i="3"/>
  <c r="BM27" i="3"/>
  <c r="BN27" i="3"/>
  <c r="BO27" i="3"/>
  <c r="BP27" i="3"/>
  <c r="BI28" i="3"/>
  <c r="BJ28" i="3"/>
  <c r="BK28" i="3"/>
  <c r="BL28" i="3"/>
  <c r="BM28" i="3"/>
  <c r="BN28" i="3"/>
  <c r="BO28" i="3"/>
  <c r="BP28" i="3"/>
  <c r="BI29" i="3"/>
  <c r="BJ29" i="3"/>
  <c r="BK29" i="3"/>
  <c r="BL29" i="3"/>
  <c r="BM29" i="3"/>
  <c r="BN29" i="3"/>
  <c r="BO29" i="3"/>
  <c r="BP29" i="3"/>
  <c r="BI30" i="3"/>
  <c r="BJ30" i="3"/>
  <c r="BK30" i="3"/>
  <c r="BL30" i="3"/>
  <c r="BM30" i="3"/>
  <c r="BN30" i="3"/>
  <c r="BO30" i="3"/>
  <c r="BP30" i="3"/>
  <c r="BI31" i="3"/>
  <c r="BJ31" i="3"/>
  <c r="BK31" i="3"/>
  <c r="BL31" i="3"/>
  <c r="BM31" i="3"/>
  <c r="BN31" i="3"/>
  <c r="BO31" i="3"/>
  <c r="BP31" i="3"/>
  <c r="BI32" i="3"/>
  <c r="BJ32" i="3"/>
  <c r="BK32" i="3"/>
  <c r="BL32" i="3"/>
  <c r="BM32" i="3"/>
  <c r="BN32" i="3"/>
  <c r="BO32" i="3"/>
  <c r="BP32" i="3"/>
  <c r="BI33" i="3"/>
  <c r="BJ33" i="3"/>
  <c r="BK33" i="3"/>
  <c r="BL33" i="3"/>
  <c r="BM33" i="3"/>
  <c r="BN33" i="3"/>
  <c r="BO33" i="3"/>
  <c r="BP33" i="3"/>
  <c r="BI34" i="3"/>
  <c r="BJ34" i="3"/>
  <c r="BK34" i="3"/>
  <c r="BL34" i="3"/>
  <c r="BM34" i="3"/>
  <c r="BO34" i="3"/>
  <c r="BP34" i="3"/>
  <c r="BI35" i="3"/>
  <c r="BJ35" i="3"/>
  <c r="BK35" i="3"/>
  <c r="BL35" i="3"/>
  <c r="BM35" i="3"/>
  <c r="BN35" i="3"/>
  <c r="BO35" i="3"/>
  <c r="BP35" i="3"/>
  <c r="BI36" i="3"/>
  <c r="BJ36" i="3"/>
  <c r="BK36" i="3"/>
  <c r="BL36" i="3"/>
  <c r="BM36" i="3"/>
  <c r="BN36" i="3"/>
  <c r="BO36" i="3"/>
  <c r="BP36" i="3"/>
  <c r="BI37" i="3"/>
  <c r="BJ37" i="3"/>
  <c r="BK37" i="3"/>
  <c r="BL37" i="3"/>
  <c r="BM37" i="3"/>
  <c r="BN37" i="3"/>
  <c r="BO37" i="3"/>
  <c r="BP37" i="3"/>
  <c r="BI38" i="3"/>
  <c r="BJ38" i="3"/>
  <c r="BK38" i="3"/>
  <c r="BL38" i="3"/>
  <c r="BM38" i="3"/>
  <c r="BN38" i="3"/>
  <c r="BO38" i="3"/>
  <c r="BP38" i="3"/>
  <c r="BI39" i="3"/>
  <c r="BJ39" i="3"/>
  <c r="BK39" i="3"/>
  <c r="BL39" i="3"/>
  <c r="BM39" i="3"/>
  <c r="BN39" i="3"/>
  <c r="BO39" i="3"/>
  <c r="BP39" i="3"/>
  <c r="BI40" i="3"/>
  <c r="BJ40" i="3"/>
  <c r="BK40" i="3"/>
  <c r="BL40" i="3"/>
  <c r="BM40" i="3"/>
  <c r="BN40" i="3"/>
  <c r="BO40" i="3"/>
  <c r="BP40" i="3"/>
  <c r="BI41" i="3"/>
  <c r="BJ41" i="3"/>
  <c r="BK41" i="3"/>
  <c r="BL41" i="3"/>
  <c r="BM41" i="3"/>
  <c r="BN41" i="3"/>
  <c r="BO41" i="3"/>
  <c r="BP41" i="3"/>
  <c r="BI42" i="3"/>
  <c r="BJ42" i="3"/>
  <c r="BK42" i="3"/>
  <c r="BL42" i="3"/>
  <c r="BM42" i="3"/>
  <c r="BN42" i="3"/>
  <c r="BO42" i="3"/>
  <c r="BP42" i="3"/>
  <c r="BJ3" i="3"/>
  <c r="BK3" i="3"/>
  <c r="BL3" i="3"/>
  <c r="BM3" i="3"/>
  <c r="BN3" i="3"/>
  <c r="BO3" i="3"/>
  <c r="BP3" i="3"/>
  <c r="BI3" i="3"/>
  <c r="AY3" i="3"/>
  <c r="AZ3" i="3"/>
  <c r="BA3" i="3"/>
  <c r="BB3" i="3"/>
  <c r="BC3" i="3"/>
  <c r="BD3" i="3"/>
  <c r="AY4" i="3"/>
  <c r="AZ4" i="3"/>
  <c r="BA4" i="3"/>
  <c r="BB4" i="3"/>
  <c r="BC4" i="3"/>
  <c r="BD4" i="3"/>
  <c r="AY5" i="3"/>
  <c r="AZ5" i="3"/>
  <c r="BA5" i="3"/>
  <c r="BB5" i="3"/>
  <c r="BC5" i="3"/>
  <c r="BD5" i="3"/>
  <c r="AY6" i="3"/>
  <c r="AZ6" i="3"/>
  <c r="BA6" i="3"/>
  <c r="BB6" i="3"/>
  <c r="BC6" i="3"/>
  <c r="BD6" i="3"/>
  <c r="AY7" i="3"/>
  <c r="AZ7" i="3"/>
  <c r="BA7" i="3"/>
  <c r="BB7" i="3"/>
  <c r="BC7" i="3"/>
  <c r="BD7" i="3"/>
  <c r="AY8" i="3"/>
  <c r="AZ8" i="3"/>
  <c r="BA8" i="3"/>
  <c r="BB8" i="3"/>
  <c r="BC8" i="3"/>
  <c r="BD8" i="3"/>
  <c r="AY9" i="3"/>
  <c r="AZ9" i="3"/>
  <c r="BA9" i="3"/>
  <c r="BB9" i="3"/>
  <c r="BC9" i="3"/>
  <c r="BD9" i="3"/>
  <c r="AY10" i="3"/>
  <c r="AZ10" i="3"/>
  <c r="BA10" i="3"/>
  <c r="BB10" i="3"/>
  <c r="BC10" i="3"/>
  <c r="BD10" i="3"/>
  <c r="AY11" i="3"/>
  <c r="AZ11" i="3"/>
  <c r="BA11" i="3"/>
  <c r="BB11" i="3"/>
  <c r="BC11" i="3"/>
  <c r="BD11" i="3"/>
  <c r="AY12" i="3"/>
  <c r="AZ12" i="3"/>
  <c r="BA12" i="3"/>
  <c r="BB12" i="3"/>
  <c r="BC12" i="3"/>
  <c r="BD12" i="3"/>
  <c r="AY13" i="3"/>
  <c r="AZ13" i="3"/>
  <c r="BA13" i="3"/>
  <c r="BB13" i="3"/>
  <c r="BC13" i="3"/>
  <c r="BD13" i="3"/>
  <c r="AY14" i="3"/>
  <c r="AZ14" i="3"/>
  <c r="BA14" i="3"/>
  <c r="BB14" i="3"/>
  <c r="BC14" i="3"/>
  <c r="BD14" i="3"/>
  <c r="AY15" i="3"/>
  <c r="AZ15" i="3"/>
  <c r="BA15" i="3"/>
  <c r="BB15" i="3"/>
  <c r="BC15" i="3"/>
  <c r="BD15" i="3"/>
  <c r="AY16" i="3"/>
  <c r="AZ16" i="3"/>
  <c r="BA16" i="3"/>
  <c r="BB16" i="3"/>
  <c r="BC16" i="3"/>
  <c r="BD16" i="3"/>
  <c r="AY17" i="3"/>
  <c r="AZ17" i="3"/>
  <c r="BA17" i="3"/>
  <c r="BB17" i="3"/>
  <c r="BC17" i="3"/>
  <c r="BD17" i="3"/>
  <c r="AY18" i="3"/>
  <c r="AZ18" i="3"/>
  <c r="BA18" i="3"/>
  <c r="BB18" i="3"/>
  <c r="BC18" i="3"/>
  <c r="BD18" i="3"/>
  <c r="AY19" i="3"/>
  <c r="AZ19" i="3"/>
  <c r="BA19" i="3"/>
  <c r="BB19" i="3"/>
  <c r="BC19" i="3"/>
  <c r="BD19" i="3"/>
  <c r="AY20" i="3"/>
  <c r="AZ20" i="3"/>
  <c r="BA20" i="3"/>
  <c r="BB20" i="3"/>
  <c r="BC20" i="3"/>
  <c r="BD20" i="3"/>
  <c r="AY21" i="3"/>
  <c r="AZ21" i="3"/>
  <c r="BA21" i="3"/>
  <c r="BB21" i="3"/>
  <c r="BC21" i="3"/>
  <c r="BD21" i="3"/>
  <c r="AY22" i="3"/>
  <c r="AZ22" i="3"/>
  <c r="BA22" i="3"/>
  <c r="BB22" i="3"/>
  <c r="BC22" i="3"/>
  <c r="BD22" i="3"/>
  <c r="AY23" i="3"/>
  <c r="AZ23" i="3"/>
  <c r="BA23" i="3"/>
  <c r="BB23" i="3"/>
  <c r="BC23" i="3"/>
  <c r="BD23" i="3"/>
  <c r="AY24" i="3"/>
  <c r="AZ24" i="3"/>
  <c r="BA24" i="3"/>
  <c r="BB24" i="3"/>
  <c r="BC24" i="3"/>
  <c r="BD24" i="3"/>
  <c r="AY25" i="3"/>
  <c r="AZ25" i="3"/>
  <c r="BA25" i="3"/>
  <c r="BB25" i="3"/>
  <c r="BC25" i="3"/>
  <c r="BD25" i="3"/>
  <c r="AY26" i="3"/>
  <c r="AZ26" i="3"/>
  <c r="BA26" i="3"/>
  <c r="BB26" i="3"/>
  <c r="BC26" i="3"/>
  <c r="BD26" i="3"/>
  <c r="AY27" i="3"/>
  <c r="AZ27" i="3"/>
  <c r="BA27" i="3"/>
  <c r="BB27" i="3"/>
  <c r="BC27" i="3"/>
  <c r="BD27" i="3"/>
  <c r="AY28" i="3"/>
  <c r="AZ28" i="3"/>
  <c r="BA28" i="3"/>
  <c r="BB28" i="3"/>
  <c r="BC28" i="3"/>
  <c r="BD28" i="3"/>
  <c r="AY29" i="3"/>
  <c r="AZ29" i="3"/>
  <c r="BA29" i="3"/>
  <c r="BB29" i="3"/>
  <c r="BC29" i="3"/>
  <c r="BD29" i="3"/>
  <c r="AY30" i="3"/>
  <c r="AZ30" i="3"/>
  <c r="BA30" i="3"/>
  <c r="BB30" i="3"/>
  <c r="BC30" i="3"/>
  <c r="BD30" i="3"/>
  <c r="AY31" i="3"/>
  <c r="AZ31" i="3"/>
  <c r="BA31" i="3"/>
  <c r="BB31" i="3"/>
  <c r="BC31" i="3"/>
  <c r="BD31" i="3"/>
  <c r="AY32" i="3"/>
  <c r="AZ32" i="3"/>
  <c r="BA32" i="3"/>
  <c r="BB32" i="3"/>
  <c r="BC32" i="3"/>
  <c r="BD32" i="3"/>
  <c r="AY33" i="3"/>
  <c r="AZ33" i="3"/>
  <c r="BA33" i="3"/>
  <c r="BB33" i="3"/>
  <c r="BC33" i="3"/>
  <c r="BD33" i="3"/>
  <c r="AY34" i="3"/>
  <c r="AZ34" i="3"/>
  <c r="BA34" i="3"/>
  <c r="BB34" i="3"/>
  <c r="BC34" i="3"/>
  <c r="AY35" i="3"/>
  <c r="AZ35" i="3"/>
  <c r="BA35" i="3"/>
  <c r="BB35" i="3"/>
  <c r="BC35" i="3"/>
  <c r="BD35" i="3"/>
  <c r="AY36" i="3"/>
  <c r="AZ36" i="3"/>
  <c r="BA36" i="3"/>
  <c r="BB36" i="3"/>
  <c r="BC36" i="3"/>
  <c r="BD36" i="3"/>
  <c r="AY37" i="3"/>
  <c r="AZ37" i="3"/>
  <c r="BA37" i="3"/>
  <c r="BB37" i="3"/>
  <c r="BC37" i="3"/>
  <c r="BD37" i="3"/>
  <c r="AY38" i="3"/>
  <c r="AZ38" i="3"/>
  <c r="BA38" i="3"/>
  <c r="BB38" i="3"/>
  <c r="BC38" i="3"/>
  <c r="BD38" i="3"/>
  <c r="AY39" i="3"/>
  <c r="AZ39" i="3"/>
  <c r="BA39" i="3"/>
  <c r="BB39" i="3"/>
  <c r="BC39" i="3"/>
  <c r="BD39" i="3"/>
  <c r="AY40" i="3"/>
  <c r="AZ40" i="3"/>
  <c r="BA40" i="3"/>
  <c r="BB40" i="3"/>
  <c r="BC40" i="3"/>
  <c r="BD40" i="3"/>
  <c r="AY41" i="3"/>
  <c r="AZ41" i="3"/>
  <c r="BA41" i="3"/>
  <c r="BB41" i="3"/>
  <c r="BC41" i="3"/>
  <c r="BD41" i="3"/>
  <c r="AY42" i="3"/>
  <c r="AZ42" i="3"/>
  <c r="BA42" i="3"/>
  <c r="BB42" i="3"/>
  <c r="BC42" i="3"/>
  <c r="BD42" i="3"/>
  <c r="AW4" i="3"/>
  <c r="AX4" i="3"/>
  <c r="AW5" i="3"/>
  <c r="AX5" i="3"/>
  <c r="AW6" i="3"/>
  <c r="AX6" i="3"/>
  <c r="AW7" i="3"/>
  <c r="AX7" i="3"/>
  <c r="AW8" i="3"/>
  <c r="AX8" i="3"/>
  <c r="AW9" i="3"/>
  <c r="AX9" i="3"/>
  <c r="AW10" i="3"/>
  <c r="AX10" i="3"/>
  <c r="AW11" i="3"/>
  <c r="AX11" i="3"/>
  <c r="AW12" i="3"/>
  <c r="AX12" i="3"/>
  <c r="AW13" i="3"/>
  <c r="AX13" i="3"/>
  <c r="AW14" i="3"/>
  <c r="AX14" i="3"/>
  <c r="AW15" i="3"/>
  <c r="AX15" i="3"/>
  <c r="AW16" i="3"/>
  <c r="AX16" i="3"/>
  <c r="AW17" i="3"/>
  <c r="AX17" i="3"/>
  <c r="AW18" i="3"/>
  <c r="AX18" i="3"/>
  <c r="AW19" i="3"/>
  <c r="AX19" i="3"/>
  <c r="AW20" i="3"/>
  <c r="AX20" i="3"/>
  <c r="AW21" i="3"/>
  <c r="AX21" i="3"/>
  <c r="AW22" i="3"/>
  <c r="AX22" i="3"/>
  <c r="AW23" i="3"/>
  <c r="AX23" i="3"/>
  <c r="AW24" i="3"/>
  <c r="AX24" i="3"/>
  <c r="AW25" i="3"/>
  <c r="AX25" i="3"/>
  <c r="AW26" i="3"/>
  <c r="AX26" i="3"/>
  <c r="AW27" i="3"/>
  <c r="AX27" i="3"/>
  <c r="AW28" i="3"/>
  <c r="AX28" i="3"/>
  <c r="AW29" i="3"/>
  <c r="AX29" i="3"/>
  <c r="AW30" i="3"/>
  <c r="AX30" i="3"/>
  <c r="AW31" i="3"/>
  <c r="AX31" i="3"/>
  <c r="AW32" i="3"/>
  <c r="AX32" i="3"/>
  <c r="AW33" i="3"/>
  <c r="AX33" i="3"/>
  <c r="AW35" i="3"/>
  <c r="AX35" i="3"/>
  <c r="AW36" i="3"/>
  <c r="AX36" i="3"/>
  <c r="AW37" i="3"/>
  <c r="AX37" i="3"/>
  <c r="AW38" i="3"/>
  <c r="AX38" i="3"/>
  <c r="AW39" i="3"/>
  <c r="AX39" i="3"/>
  <c r="AW40" i="3"/>
  <c r="AX40" i="3"/>
  <c r="AW41" i="3"/>
  <c r="AX41" i="3"/>
  <c r="AW42" i="3"/>
  <c r="AX42" i="3"/>
  <c r="AX3" i="3"/>
  <c r="AW3" i="3"/>
  <c r="AT4" i="3"/>
  <c r="AU4" i="3"/>
  <c r="AV4" i="3"/>
  <c r="AT5" i="3"/>
  <c r="AU5" i="3"/>
  <c r="AV5" i="3"/>
  <c r="AT6" i="3"/>
  <c r="AU6" i="3"/>
  <c r="AV6" i="3"/>
  <c r="AT7" i="3"/>
  <c r="AU7" i="3"/>
  <c r="AV7" i="3"/>
  <c r="AT8" i="3"/>
  <c r="AU8" i="3"/>
  <c r="AV8" i="3"/>
  <c r="AT9" i="3"/>
  <c r="AU9" i="3"/>
  <c r="AV9" i="3"/>
  <c r="AT10" i="3"/>
  <c r="AU10" i="3"/>
  <c r="AV10" i="3"/>
  <c r="AT11" i="3"/>
  <c r="AU11" i="3"/>
  <c r="AV11" i="3"/>
  <c r="AT12" i="3"/>
  <c r="AU12" i="3"/>
  <c r="AV12" i="3"/>
  <c r="AT13" i="3"/>
  <c r="AU13" i="3"/>
  <c r="AV13" i="3"/>
  <c r="AT14" i="3"/>
  <c r="AU14" i="3"/>
  <c r="AV14" i="3"/>
  <c r="AT15" i="3"/>
  <c r="AU15" i="3"/>
  <c r="AV15" i="3"/>
  <c r="AT16" i="3"/>
  <c r="AU16" i="3"/>
  <c r="AV16" i="3"/>
  <c r="AT17" i="3"/>
  <c r="AU17" i="3"/>
  <c r="AV17" i="3"/>
  <c r="AT18" i="3"/>
  <c r="AU18" i="3"/>
  <c r="AV18" i="3"/>
  <c r="AT19" i="3"/>
  <c r="AU19" i="3"/>
  <c r="AV19" i="3"/>
  <c r="AT20" i="3"/>
  <c r="AU20" i="3"/>
  <c r="AV20" i="3"/>
  <c r="AT21" i="3"/>
  <c r="AU21" i="3"/>
  <c r="AV21" i="3"/>
  <c r="AT22" i="3"/>
  <c r="AU22" i="3"/>
  <c r="AV22" i="3"/>
  <c r="AT23" i="3"/>
  <c r="AU23" i="3"/>
  <c r="AV23" i="3"/>
  <c r="AT24" i="3"/>
  <c r="AU24" i="3"/>
  <c r="AV24" i="3"/>
  <c r="AT25" i="3"/>
  <c r="AU25" i="3"/>
  <c r="AV25" i="3"/>
  <c r="AT26" i="3"/>
  <c r="AU26" i="3"/>
  <c r="AV26" i="3"/>
  <c r="AT27" i="3"/>
  <c r="AU27" i="3"/>
  <c r="AV27" i="3"/>
  <c r="AT28" i="3"/>
  <c r="AU28" i="3"/>
  <c r="AV28" i="3"/>
  <c r="AT29" i="3"/>
  <c r="AU29" i="3"/>
  <c r="AV29" i="3"/>
  <c r="AT30" i="3"/>
  <c r="AU30" i="3"/>
  <c r="AV30" i="3"/>
  <c r="AT31" i="3"/>
  <c r="AU31" i="3"/>
  <c r="AV31" i="3"/>
  <c r="AT32" i="3"/>
  <c r="AU32" i="3"/>
  <c r="AV32" i="3"/>
  <c r="AT33" i="3"/>
  <c r="AU33" i="3"/>
  <c r="AV33" i="3"/>
  <c r="AT35" i="3"/>
  <c r="AU35" i="3"/>
  <c r="AV35" i="3"/>
  <c r="AT36" i="3"/>
  <c r="AU36" i="3"/>
  <c r="AV36" i="3"/>
  <c r="AT37" i="3"/>
  <c r="AU37" i="3"/>
  <c r="AV37" i="3"/>
  <c r="AT38" i="3"/>
  <c r="AU38" i="3"/>
  <c r="AV38" i="3"/>
  <c r="AT39" i="3"/>
  <c r="AU39" i="3"/>
  <c r="AV39" i="3"/>
  <c r="AT40" i="3"/>
  <c r="AU40" i="3"/>
  <c r="AV40" i="3"/>
  <c r="AT41" i="3"/>
  <c r="AU41" i="3"/>
  <c r="AV41" i="3"/>
  <c r="AT42" i="3"/>
  <c r="AU42" i="3"/>
  <c r="AV42" i="3"/>
  <c r="AU3" i="3"/>
  <c r="AV3" i="3"/>
  <c r="AN4" i="3"/>
  <c r="AO4" i="3"/>
  <c r="AP4" i="3"/>
  <c r="AQ4" i="3"/>
  <c r="AR4" i="3"/>
  <c r="AM5" i="3"/>
  <c r="AN5" i="3"/>
  <c r="AO5" i="3"/>
  <c r="AP5" i="3"/>
  <c r="AQ5" i="3"/>
  <c r="AR5" i="3"/>
  <c r="AM6" i="3"/>
  <c r="AP6" i="3"/>
  <c r="AQ6" i="3"/>
  <c r="AN7" i="3"/>
  <c r="AO7" i="3"/>
  <c r="AP7" i="3"/>
  <c r="AQ7" i="3"/>
  <c r="AR7" i="3"/>
  <c r="AM8" i="3"/>
  <c r="AN8" i="3"/>
  <c r="AO8" i="3"/>
  <c r="AP8" i="3"/>
  <c r="AQ8" i="3"/>
  <c r="AR8" i="3"/>
  <c r="AN9" i="3"/>
  <c r="AO9" i="3"/>
  <c r="AP9" i="3"/>
  <c r="AQ9" i="3"/>
  <c r="AR9" i="3"/>
  <c r="AM10" i="3"/>
  <c r="AN10" i="3"/>
  <c r="AO10" i="3"/>
  <c r="AP10" i="3"/>
  <c r="AQ10" i="3"/>
  <c r="AR10" i="3"/>
  <c r="AM11" i="3"/>
  <c r="AN11" i="3"/>
  <c r="AO11" i="3"/>
  <c r="AP11" i="3"/>
  <c r="AQ11" i="3"/>
  <c r="AR11" i="3"/>
  <c r="AM12" i="3"/>
  <c r="AN12" i="3"/>
  <c r="AP12" i="3"/>
  <c r="AQ12" i="3"/>
  <c r="AR12" i="3"/>
  <c r="AM13" i="3"/>
  <c r="AN13" i="3"/>
  <c r="AO13" i="3"/>
  <c r="AP13" i="3"/>
  <c r="AQ13" i="3"/>
  <c r="AR13" i="3"/>
  <c r="AM14" i="3"/>
  <c r="AN14" i="3"/>
  <c r="AO14" i="3"/>
  <c r="AP14" i="3"/>
  <c r="AQ14" i="3"/>
  <c r="AR14" i="3"/>
  <c r="AM15" i="3"/>
  <c r="AN15" i="3"/>
  <c r="AO15" i="3"/>
  <c r="AP15" i="3"/>
  <c r="AQ15" i="3"/>
  <c r="AR15" i="3"/>
  <c r="AM16" i="3"/>
  <c r="AN16" i="3"/>
  <c r="AO16" i="3"/>
  <c r="AP16" i="3"/>
  <c r="AQ16" i="3"/>
  <c r="AR16" i="3"/>
  <c r="AM17" i="3"/>
  <c r="AO17" i="3"/>
  <c r="AP17" i="3"/>
  <c r="AQ17" i="3"/>
  <c r="AR17" i="3"/>
  <c r="AM18" i="3"/>
  <c r="AN18" i="3"/>
  <c r="AO18" i="3"/>
  <c r="AP18" i="3"/>
  <c r="AQ18" i="3"/>
  <c r="AR18" i="3"/>
  <c r="AM19" i="3"/>
  <c r="AN19" i="3"/>
  <c r="AO19" i="3"/>
  <c r="AP19" i="3"/>
  <c r="AQ19" i="3"/>
  <c r="AR19" i="3"/>
  <c r="AM20" i="3"/>
  <c r="AN20" i="3"/>
  <c r="AO20" i="3"/>
  <c r="AP20" i="3"/>
  <c r="AQ20" i="3"/>
  <c r="AM21" i="3"/>
  <c r="AN21" i="3"/>
  <c r="AO21" i="3"/>
  <c r="AP21" i="3"/>
  <c r="AQ21" i="3"/>
  <c r="AR21" i="3"/>
  <c r="AM22" i="3"/>
  <c r="AN22" i="3"/>
  <c r="AO22" i="3"/>
  <c r="AP22" i="3"/>
  <c r="AQ22" i="3"/>
  <c r="AR22" i="3"/>
  <c r="AM23" i="3"/>
  <c r="AN23" i="3"/>
  <c r="AO23" i="3"/>
  <c r="AP23" i="3"/>
  <c r="AQ23" i="3"/>
  <c r="AR23" i="3"/>
  <c r="AM24" i="3"/>
  <c r="AN24" i="3"/>
  <c r="AO24" i="3"/>
  <c r="AP24" i="3"/>
  <c r="AR24" i="3"/>
  <c r="AM25" i="3"/>
  <c r="AN25" i="3"/>
  <c r="AO25" i="3"/>
  <c r="AP25" i="3"/>
  <c r="AQ25" i="3"/>
  <c r="AR25" i="3"/>
  <c r="AM26" i="3"/>
  <c r="AN26" i="3"/>
  <c r="AO26" i="3"/>
  <c r="AP26" i="3"/>
  <c r="AQ26" i="3"/>
  <c r="AR26" i="3"/>
  <c r="AM27" i="3"/>
  <c r="AN27" i="3"/>
  <c r="AO27" i="3"/>
  <c r="AP27" i="3"/>
  <c r="AQ27" i="3"/>
  <c r="AR27" i="3"/>
  <c r="AM28" i="3"/>
  <c r="AP28" i="3"/>
  <c r="AQ28" i="3"/>
  <c r="AR28" i="3"/>
  <c r="AM29" i="3"/>
  <c r="AN29" i="3"/>
  <c r="AO29" i="3"/>
  <c r="AP29" i="3"/>
  <c r="AQ29" i="3"/>
  <c r="AR29" i="3"/>
  <c r="AM30" i="3"/>
  <c r="AN30" i="3"/>
  <c r="AO30" i="3"/>
  <c r="AP30" i="3"/>
  <c r="AQ30" i="3"/>
  <c r="AR30" i="3"/>
  <c r="AM31" i="3"/>
  <c r="AN31" i="3"/>
  <c r="AO31" i="3"/>
  <c r="AP31" i="3"/>
  <c r="AQ31" i="3"/>
  <c r="AR31" i="3"/>
  <c r="AM32" i="3"/>
  <c r="AN32" i="3"/>
  <c r="AO32" i="3"/>
  <c r="AP32" i="3"/>
  <c r="AQ32" i="3"/>
  <c r="AR32" i="3"/>
  <c r="AM33" i="3"/>
  <c r="AN33" i="3"/>
  <c r="AO33" i="3"/>
  <c r="AP33" i="3"/>
  <c r="AQ33" i="3"/>
  <c r="AR33" i="3"/>
  <c r="AM35" i="3"/>
  <c r="AN35" i="3"/>
  <c r="AO35" i="3"/>
  <c r="AP35" i="3"/>
  <c r="AQ35" i="3"/>
  <c r="AR35" i="3"/>
  <c r="AM36" i="3"/>
  <c r="AN36" i="3"/>
  <c r="AO36" i="3"/>
  <c r="AP36" i="3"/>
  <c r="AQ36" i="3"/>
  <c r="AR36" i="3"/>
  <c r="AM37" i="3"/>
  <c r="AN37" i="3"/>
  <c r="AO37" i="3"/>
  <c r="AP37" i="3"/>
  <c r="AQ37" i="3"/>
  <c r="AR37" i="3"/>
  <c r="AM38" i="3"/>
  <c r="AN38" i="3"/>
  <c r="AO38" i="3"/>
  <c r="AP38" i="3"/>
  <c r="AQ38" i="3"/>
  <c r="AR38" i="3"/>
  <c r="AM39" i="3"/>
  <c r="AN39" i="3"/>
  <c r="AO39" i="3"/>
  <c r="AP39" i="3"/>
  <c r="AQ39" i="3"/>
  <c r="AR39" i="3"/>
  <c r="AM40" i="3"/>
  <c r="AN40" i="3"/>
  <c r="AO40" i="3"/>
  <c r="AP40" i="3"/>
  <c r="AQ40" i="3"/>
  <c r="AR40" i="3"/>
  <c r="AM41" i="3"/>
  <c r="AN41" i="3"/>
  <c r="AO41" i="3"/>
  <c r="AP41" i="3"/>
  <c r="AQ41" i="3"/>
  <c r="AR41" i="3"/>
  <c r="AM42" i="3"/>
  <c r="AN42" i="3"/>
  <c r="AO42" i="3"/>
  <c r="AP42" i="3"/>
  <c r="AQ42" i="3"/>
  <c r="AR42" i="3"/>
  <c r="AN3" i="3"/>
  <c r="AO3" i="3"/>
  <c r="AP3" i="3"/>
  <c r="AQ3" i="3"/>
  <c r="AR3" i="3"/>
  <c r="AM3" i="3"/>
  <c r="AS3" i="3" s="1"/>
  <c r="AG10" i="3"/>
  <c r="AH10" i="3"/>
  <c r="AI10" i="3"/>
  <c r="AJ10" i="3"/>
  <c r="AK10" i="3"/>
  <c r="AL10" i="3"/>
  <c r="AG11" i="3"/>
  <c r="AH11" i="3"/>
  <c r="AI11" i="3"/>
  <c r="AJ11" i="3"/>
  <c r="AK11" i="3"/>
  <c r="AL11" i="3"/>
  <c r="AG12" i="3"/>
  <c r="AH12" i="3"/>
  <c r="AI12" i="3"/>
  <c r="AJ12" i="3"/>
  <c r="AK12" i="3"/>
  <c r="AL12" i="3"/>
  <c r="AG13" i="3"/>
  <c r="AH13" i="3"/>
  <c r="AI13" i="3"/>
  <c r="AJ13" i="3"/>
  <c r="AK13" i="3"/>
  <c r="AL13" i="3"/>
  <c r="AG14" i="3"/>
  <c r="AH14" i="3"/>
  <c r="AI14" i="3"/>
  <c r="AJ14" i="3"/>
  <c r="AK14" i="3"/>
  <c r="AL14" i="3"/>
  <c r="AG15" i="3"/>
  <c r="AH15" i="3"/>
  <c r="AI15" i="3"/>
  <c r="AJ15" i="3"/>
  <c r="AK15" i="3"/>
  <c r="AL15" i="3"/>
  <c r="AG16" i="3"/>
  <c r="AH16" i="3"/>
  <c r="AI16" i="3"/>
  <c r="AJ16" i="3"/>
  <c r="AK16" i="3"/>
  <c r="AL16" i="3"/>
  <c r="AG17" i="3"/>
  <c r="AH17" i="3"/>
  <c r="AI17" i="3"/>
  <c r="AJ17" i="3"/>
  <c r="AK17" i="3"/>
  <c r="AL17" i="3"/>
  <c r="AG18" i="3"/>
  <c r="AH18" i="3"/>
  <c r="AI18" i="3"/>
  <c r="AJ18" i="3"/>
  <c r="AK18" i="3"/>
  <c r="AL18" i="3"/>
  <c r="AG19" i="3"/>
  <c r="AH19" i="3"/>
  <c r="AI19" i="3"/>
  <c r="AJ19" i="3"/>
  <c r="AK19" i="3"/>
  <c r="AL19" i="3"/>
  <c r="AG20" i="3"/>
  <c r="AH20" i="3"/>
  <c r="AI20" i="3"/>
  <c r="AJ20" i="3"/>
  <c r="AK20" i="3"/>
  <c r="AL20" i="3"/>
  <c r="AG21" i="3"/>
  <c r="AH21" i="3"/>
  <c r="AI21" i="3"/>
  <c r="AJ21" i="3"/>
  <c r="AK21" i="3"/>
  <c r="AL21" i="3"/>
  <c r="AG22" i="3"/>
  <c r="AH22" i="3"/>
  <c r="AI22" i="3"/>
  <c r="AJ22" i="3"/>
  <c r="AK22" i="3"/>
  <c r="AL22" i="3"/>
  <c r="AG23" i="3"/>
  <c r="AH23" i="3"/>
  <c r="AI23" i="3"/>
  <c r="AJ23" i="3"/>
  <c r="AK23" i="3"/>
  <c r="AL23" i="3"/>
  <c r="AG24" i="3"/>
  <c r="AH24" i="3"/>
  <c r="AI24" i="3"/>
  <c r="AJ24" i="3"/>
  <c r="AK24" i="3"/>
  <c r="AL24" i="3"/>
  <c r="AI25" i="3"/>
  <c r="AJ25" i="3"/>
  <c r="AK25" i="3"/>
  <c r="AL25" i="3"/>
  <c r="AG26" i="3"/>
  <c r="AH26" i="3"/>
  <c r="AI26" i="3"/>
  <c r="AJ26" i="3"/>
  <c r="AK26" i="3"/>
  <c r="AL26" i="3"/>
  <c r="AG27" i="3"/>
  <c r="AH27" i="3"/>
  <c r="AI27" i="3"/>
  <c r="AJ27" i="3"/>
  <c r="AK27" i="3"/>
  <c r="AL27" i="3"/>
  <c r="AG28" i="3"/>
  <c r="AH28" i="3"/>
  <c r="AI28" i="3"/>
  <c r="AJ28" i="3"/>
  <c r="AK28" i="3"/>
  <c r="AL28" i="3"/>
  <c r="AG29" i="3"/>
  <c r="AH29" i="3"/>
  <c r="AI29" i="3"/>
  <c r="AJ29" i="3"/>
  <c r="AK29" i="3"/>
  <c r="AL29" i="3"/>
  <c r="AG30" i="3"/>
  <c r="AH30" i="3"/>
  <c r="AI30" i="3"/>
  <c r="AJ30" i="3"/>
  <c r="AK30" i="3"/>
  <c r="AL30" i="3"/>
  <c r="AG31" i="3"/>
  <c r="AH31" i="3"/>
  <c r="AI31" i="3"/>
  <c r="AJ31" i="3"/>
  <c r="AK31" i="3"/>
  <c r="AL31" i="3"/>
  <c r="AG32" i="3"/>
  <c r="AH32" i="3"/>
  <c r="AI32" i="3"/>
  <c r="AJ32" i="3"/>
  <c r="AK32" i="3"/>
  <c r="AL32" i="3"/>
  <c r="AG33" i="3"/>
  <c r="AH33" i="3"/>
  <c r="AI33" i="3"/>
  <c r="AJ33" i="3"/>
  <c r="AK33" i="3"/>
  <c r="AL33" i="3"/>
  <c r="AG34" i="3"/>
  <c r="AG35" i="3"/>
  <c r="AH35" i="3"/>
  <c r="AI35" i="3"/>
  <c r="AJ35" i="3"/>
  <c r="AK35" i="3"/>
  <c r="AL35" i="3"/>
  <c r="AG36" i="3"/>
  <c r="AH36" i="3"/>
  <c r="AI36" i="3"/>
  <c r="AJ36" i="3"/>
  <c r="AK36" i="3"/>
  <c r="AL36" i="3"/>
  <c r="AG37" i="3"/>
  <c r="AH37" i="3"/>
  <c r="AI37" i="3"/>
  <c r="AJ37" i="3"/>
  <c r="AK37" i="3"/>
  <c r="AL37" i="3"/>
  <c r="AG38" i="3"/>
  <c r="AH38" i="3"/>
  <c r="AI38" i="3"/>
  <c r="AJ38" i="3"/>
  <c r="AK38" i="3"/>
  <c r="AL38" i="3"/>
  <c r="AG39" i="3"/>
  <c r="AH39" i="3"/>
  <c r="AI39" i="3"/>
  <c r="AJ39" i="3"/>
  <c r="AK39" i="3"/>
  <c r="AL39" i="3"/>
  <c r="AG40" i="3"/>
  <c r="AH40" i="3"/>
  <c r="AI40" i="3"/>
  <c r="AJ40" i="3"/>
  <c r="AK40" i="3"/>
  <c r="AL40" i="3"/>
  <c r="AG41" i="3"/>
  <c r="AH41" i="3"/>
  <c r="AI41" i="3"/>
  <c r="AJ41" i="3"/>
  <c r="AK41" i="3"/>
  <c r="AL41" i="3"/>
  <c r="AG42" i="3"/>
  <c r="AH42" i="3"/>
  <c r="AI42" i="3"/>
  <c r="AJ42" i="3"/>
  <c r="AK42" i="3"/>
  <c r="AL42" i="3"/>
  <c r="AH5" i="3"/>
  <c r="AI5" i="3"/>
  <c r="AJ5" i="3"/>
  <c r="AK5" i="3"/>
  <c r="AL5" i="3"/>
  <c r="AH6" i="3"/>
  <c r="AI6" i="3"/>
  <c r="AJ6" i="3"/>
  <c r="AK6" i="3"/>
  <c r="AL6" i="3"/>
  <c r="AH7" i="3"/>
  <c r="AI7" i="3"/>
  <c r="AJ7" i="3"/>
  <c r="AK7" i="3"/>
  <c r="AL7" i="3"/>
  <c r="AH8" i="3"/>
  <c r="AI8" i="3"/>
  <c r="AJ8" i="3"/>
  <c r="AK8" i="3"/>
  <c r="AL8" i="3"/>
  <c r="AH9" i="3"/>
  <c r="AI9" i="3"/>
  <c r="AJ9" i="3"/>
  <c r="AK9" i="3"/>
  <c r="AL9" i="3"/>
  <c r="AG6" i="3"/>
  <c r="AG7" i="3"/>
  <c r="AG8" i="3"/>
  <c r="AG9" i="3"/>
  <c r="AG5" i="3"/>
  <c r="A42" i="3"/>
  <c r="A37" i="3"/>
  <c r="A31" i="3"/>
  <c r="A16" i="3"/>
  <c r="A10" i="3"/>
  <c r="A3" i="3"/>
  <c r="AG3" i="3"/>
  <c r="AH3" i="3"/>
  <c r="AI3" i="3"/>
  <c r="AJ3" i="3"/>
  <c r="AK3" i="3"/>
  <c r="AL3" i="3"/>
  <c r="A4" i="3"/>
  <c r="AG4" i="3"/>
  <c r="AH4" i="3"/>
  <c r="AI4" i="3"/>
  <c r="AJ4" i="3"/>
  <c r="AK4" i="3"/>
  <c r="AL4" i="3"/>
  <c r="A5" i="3"/>
  <c r="A6" i="3"/>
  <c r="A7" i="3"/>
  <c r="A8" i="3"/>
  <c r="A9" i="3"/>
  <c r="A11" i="3"/>
  <c r="A12" i="3"/>
  <c r="A13" i="3"/>
  <c r="A14" i="3"/>
  <c r="A15" i="3"/>
  <c r="A17" i="3"/>
  <c r="A18" i="3"/>
  <c r="A19" i="3"/>
  <c r="A20" i="3"/>
  <c r="A21" i="3"/>
  <c r="A22" i="3"/>
  <c r="A24" i="3"/>
  <c r="A25" i="3"/>
  <c r="A26" i="3"/>
  <c r="A27" i="3"/>
  <c r="A28" i="3"/>
  <c r="A29" i="3"/>
  <c r="A30" i="3"/>
  <c r="A32" i="3"/>
  <c r="A33" i="3"/>
  <c r="A34" i="3"/>
  <c r="A35" i="3"/>
  <c r="A36" i="3"/>
  <c r="A38" i="3"/>
  <c r="A39" i="3"/>
  <c r="A40" i="3"/>
  <c r="A41" i="3"/>
  <c r="AG1" i="3"/>
  <c r="AH1" i="3"/>
  <c r="AI1" i="3"/>
  <c r="AJ1" i="3"/>
  <c r="AK1" i="3"/>
  <c r="AL1" i="3"/>
  <c r="AM1" i="3"/>
  <c r="AN1" i="3"/>
  <c r="AO1" i="3"/>
  <c r="AP1" i="3"/>
  <c r="AQ1" i="3"/>
  <c r="AR1" i="3"/>
  <c r="AT1" i="3"/>
  <c r="AU1" i="3"/>
  <c r="AV1" i="3"/>
  <c r="AW1" i="3"/>
  <c r="AX1" i="3"/>
  <c r="AY1" i="3"/>
  <c r="AZ1" i="3"/>
  <c r="BB1" i="3"/>
  <c r="BC1" i="3"/>
  <c r="BD1" i="3"/>
  <c r="BJ1" i="3"/>
  <c r="BK1" i="3"/>
  <c r="BL1" i="3"/>
  <c r="BM1" i="3"/>
  <c r="BN1" i="3"/>
  <c r="BO1" i="3"/>
  <c r="BP1" i="3"/>
  <c r="BQ1" i="3"/>
  <c r="BR1" i="3"/>
  <c r="BS1" i="3"/>
  <c r="BU1" i="3"/>
  <c r="BV1" i="3"/>
  <c r="BW1" i="3"/>
  <c r="BX1" i="3"/>
  <c r="BY1" i="3"/>
  <c r="BZ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X1" i="3"/>
  <c r="CY1" i="3"/>
  <c r="CZ1" i="3"/>
  <c r="DA1" i="3"/>
  <c r="DB1" i="3"/>
  <c r="DC1" i="3"/>
  <c r="DD1" i="3"/>
  <c r="DE1" i="3"/>
  <c r="DF1" i="3"/>
  <c r="DG1" i="3"/>
  <c r="DH1" i="3"/>
  <c r="DI1" i="3"/>
  <c r="EC4" i="3"/>
  <c r="EC2" i="3"/>
  <c r="EC35" i="3"/>
  <c r="EC33" i="3"/>
  <c r="EC31" i="3"/>
  <c r="EC28" i="3"/>
  <c r="EC27" i="3"/>
  <c r="EC26" i="3"/>
  <c r="EC25" i="3"/>
  <c r="EC24" i="3"/>
  <c r="EC23" i="3"/>
  <c r="EC22" i="3"/>
  <c r="EC19" i="3"/>
  <c r="EC18" i="3"/>
  <c r="EC15" i="3"/>
  <c r="EC14" i="3"/>
  <c r="EC13" i="3"/>
  <c r="EC12" i="3"/>
  <c r="EC11" i="3"/>
  <c r="EC10" i="3"/>
  <c r="EC9" i="3"/>
  <c r="EC8" i="3"/>
  <c r="EC7" i="3"/>
  <c r="EC6" i="3"/>
  <c r="EC5" i="3"/>
  <c r="B2" i="1"/>
  <c r="L2" i="1"/>
  <c r="K2" i="1"/>
  <c r="J2" i="1"/>
  <c r="I2" i="1"/>
  <c r="H2" i="1"/>
  <c r="G2" i="1"/>
  <c r="F2" i="1"/>
  <c r="E2" i="1"/>
  <c r="D2" i="1"/>
  <c r="C2" i="1"/>
  <c r="J12" i="3" l="1"/>
  <c r="Q2" i="3"/>
  <c r="R2" i="3"/>
  <c r="T2" i="3"/>
  <c r="S2" i="3"/>
  <c r="I2" i="3"/>
  <c r="H2" i="3"/>
  <c r="G2" i="3"/>
  <c r="F2" i="3"/>
  <c r="Z2" i="3"/>
  <c r="Y2" i="3"/>
  <c r="D2" i="3"/>
  <c r="C2" i="3"/>
  <c r="AS42" i="3"/>
  <c r="AS41" i="3"/>
  <c r="AS40" i="3"/>
  <c r="AS37" i="3"/>
  <c r="AS35" i="3"/>
  <c r="AS33" i="3"/>
  <c r="AS31" i="3"/>
  <c r="AS28" i="3"/>
  <c r="AS27" i="3"/>
  <c r="AS25" i="3"/>
  <c r="AS24" i="3"/>
  <c r="AS23" i="3"/>
  <c r="AS22" i="3"/>
  <c r="AS21" i="3"/>
  <c r="AS20" i="3"/>
  <c r="AS19" i="3"/>
  <c r="AS18" i="3"/>
  <c r="AS17" i="3"/>
  <c r="AS15" i="3"/>
  <c r="AS14" i="3"/>
  <c r="AS13" i="3"/>
  <c r="AS12" i="3"/>
  <c r="AS8" i="3"/>
  <c r="AS6" i="3"/>
  <c r="AS4" i="3"/>
  <c r="AS7" i="3"/>
  <c r="AS9" i="3"/>
  <c r="AS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<sst xmlns="http://schemas.openxmlformats.org/spreadsheetml/2006/main" count="3575" uniqueCount="480">
  <si>
    <t>Cochlear ID</t>
  </si>
  <si>
    <t>Total Male</t>
  </si>
  <si>
    <t>Total Female</t>
  </si>
  <si>
    <t>Mean Age</t>
  </si>
  <si>
    <t>Standard Deviation Age</t>
  </si>
  <si>
    <t>Minimum Age</t>
  </si>
  <si>
    <t>Maximum Age</t>
  </si>
  <si>
    <t>Age of First Implant</t>
  </si>
  <si>
    <t>Mean Age of First Implant</t>
  </si>
  <si>
    <t>Standard Deviation Age of First Implant</t>
  </si>
  <si>
    <t>Minimum Age of First Implant</t>
  </si>
  <si>
    <t>Maximum Age of First Implant</t>
  </si>
  <si>
    <t>Mean Duration of Deafness</t>
  </si>
  <si>
    <t>Standard Deviation Duration of Deafness</t>
  </si>
  <si>
    <t>Minimum Duration of Deafness</t>
  </si>
  <si>
    <t>Maximum Duration of Deafness</t>
  </si>
  <si>
    <t>Configuration</t>
  </si>
  <si>
    <t>Bilateral</t>
  </si>
  <si>
    <t>Bimodal</t>
  </si>
  <si>
    <t>Unilateral</t>
  </si>
  <si>
    <t>Identify SSD</t>
  </si>
  <si>
    <t>Accent Identification Total Score</t>
  </si>
  <si>
    <t>SSD</t>
  </si>
  <si>
    <t>Survey_Identifier</t>
  </si>
  <si>
    <t>Sex</t>
  </si>
  <si>
    <t>Age_(Years)</t>
  </si>
  <si>
    <t>Age_at_Implantation_(Years)</t>
  </si>
  <si>
    <t>Durartion_of_Deafness_(Years)</t>
  </si>
  <si>
    <t>Implant_Side</t>
  </si>
  <si>
    <t>Implant_Brand</t>
  </si>
  <si>
    <t>Contralateral_Hearing_Aid_Usage</t>
  </si>
  <si>
    <t>CID_(%_words_correct)</t>
  </si>
  <si>
    <t>Better_Ear_PTA_(dB_HL)</t>
  </si>
  <si>
    <t>Occupation</t>
  </si>
  <si>
    <t>Native_Language</t>
  </si>
  <si>
    <t>City/State_of_Residence</t>
  </si>
  <si>
    <t>redcap_survey_identifier</t>
  </si>
  <si>
    <t>Education_Level</t>
  </si>
  <si>
    <t>Name_of_Participant</t>
  </si>
  <si>
    <t>Age_of_Participant</t>
  </si>
  <si>
    <t>Accent_Discrimination</t>
  </si>
  <si>
    <t>Accent_Discrimination_Rating_Total</t>
  </si>
  <si>
    <t>Accent_Discrimination_Score_Total</t>
  </si>
  <si>
    <t>Accent_Discrimination_Rating_Total_List_A</t>
  </si>
  <si>
    <t>Accent_Discrimination_Score_Total_List_A</t>
  </si>
  <si>
    <t>Accent_Discrimination_Rating_Total_List_B</t>
  </si>
  <si>
    <t>Accent_Discrimination_Score_Total_List_B</t>
  </si>
  <si>
    <t>Person</t>
  </si>
  <si>
    <t>Accent_Identification_</t>
  </si>
  <si>
    <t>Accent_Identification_Score_1</t>
  </si>
  <si>
    <t>Accent_Identification_Score_2</t>
  </si>
  <si>
    <t>Accent_Identification_Score_3</t>
  </si>
  <si>
    <t>Accent_Identification_Score_4</t>
  </si>
  <si>
    <t>Accent_Identification_Score_5</t>
  </si>
  <si>
    <t>Accent_Identification_Score_6</t>
  </si>
  <si>
    <t>Comprehension_Noisy_</t>
  </si>
  <si>
    <t>Comprehension_Noisy_Score</t>
  </si>
  <si>
    <t>Comprehension_Noisy_Reaction</t>
  </si>
  <si>
    <t>Comprehension_Noisy_SNR</t>
  </si>
  <si>
    <t>Comprehension_Quiet_Memory</t>
  </si>
  <si>
    <t>Comprehension_Quiet_Memory_Score_Ave</t>
  </si>
  <si>
    <t>Comprehension_Quiet_Memory_Score_Fast</t>
  </si>
  <si>
    <t>Comprehension_Quiet_Memory_Score_Slow</t>
  </si>
  <si>
    <t>Comprehension_Quiet_Memory_Score_Total</t>
  </si>
  <si>
    <t>Comprehension_Quiet_Memory_ReactionTime_Ave</t>
  </si>
  <si>
    <t>Comprehension_Quiet_Memory_ReactionTime_Fast</t>
  </si>
  <si>
    <t>Comprehension_Quiet_Memory_ReactionTime_Slow</t>
  </si>
  <si>
    <t>Comprehension_Quiet_Memory_ReactionTime_Total</t>
  </si>
  <si>
    <t>Comprehension_Quiet_Memory_Rating_Ave</t>
  </si>
  <si>
    <t>Comprehension_Quiet_Memory_Rating_Fast</t>
  </si>
  <si>
    <t>Comprehension_Quiet_Memory_Rating_Slow</t>
  </si>
  <si>
    <t>Comprehension_Quiet_Memory_Rating_Total</t>
  </si>
  <si>
    <t>Comprehension_Quiet_Rate</t>
  </si>
  <si>
    <t>Comprehension_Quiet_Rate_Score_Ave</t>
  </si>
  <si>
    <t>Comprehension_Quiet_Rate_Score_Fast</t>
  </si>
  <si>
    <t>Comprehension_Quiet_Rate_Score_Slow</t>
  </si>
  <si>
    <t>Comprehension_Quiet_Rate_Score_Total</t>
  </si>
  <si>
    <t>Comprehension_Quiet_Rate_ReactionTime_Ave</t>
  </si>
  <si>
    <t>Comprehension_Quiet_Rate_ReactionTime_Fast</t>
  </si>
  <si>
    <t>Comprehension_Quiet_Rate_ReactionTime_Slow</t>
  </si>
  <si>
    <t>Comprehension_Quiet_Rate_ReactionTime_Total</t>
  </si>
  <si>
    <t>Gender_Discrimination</t>
  </si>
  <si>
    <t>Gender_Discrimination_Score_A</t>
  </si>
  <si>
    <t>Gender_Discrimination_Rating_A</t>
  </si>
  <si>
    <t>Gender_Discrimination_React_A</t>
  </si>
  <si>
    <t>Gender_Discrimination_Score_B</t>
  </si>
  <si>
    <t>Gender_Discrimination_Rating_B</t>
  </si>
  <si>
    <t>Gender_Discrimination_React_B</t>
  </si>
  <si>
    <t>Gender_Discrimination_Total_Score</t>
  </si>
  <si>
    <t>Gender_Discrimination_Total_Rating</t>
  </si>
  <si>
    <t>Gender_Discrimination_Total_Reaction</t>
  </si>
  <si>
    <t>Sentence_Rec__Noise</t>
  </si>
  <si>
    <t>Sentence_Rec_Babble_Score</t>
  </si>
  <si>
    <t>Sentence_Rec_Noise_ST_Score</t>
  </si>
  <si>
    <t>Sentence_Rec_Noise_MT_Score</t>
  </si>
  <si>
    <t>Sentence_Rec_Noise_FA_Score</t>
  </si>
  <si>
    <t>Sentence_Rec_Noise_ANOM_Score</t>
  </si>
  <si>
    <t>Sentence_Rec_Noise_LPSPIN_Score</t>
  </si>
  <si>
    <t>Sentence_Rec_Noise_HPSPIN_Score</t>
  </si>
  <si>
    <t>Sentence_Rec_Noise_SNR_(dB)</t>
  </si>
  <si>
    <t>Sentence_Rec__Quiet_</t>
  </si>
  <si>
    <t>Sentence_Rec_Quiet_Score</t>
  </si>
  <si>
    <t>Sentence_Rec_Quiet_ST_Score</t>
  </si>
  <si>
    <t>Sentence_Rec_Quiet_MT_Score</t>
  </si>
  <si>
    <t>Sentence_Rec_Quiet_FA_Score</t>
  </si>
  <si>
    <t>Sentence_Rec_Quiet_ANOM_Score</t>
  </si>
  <si>
    <t>Sentence_Rec_Quiet_LPSPIN_Score</t>
  </si>
  <si>
    <t>Sentence_Rec_Quiet_HPSPIN_Score</t>
  </si>
  <si>
    <t>Notes</t>
  </si>
  <si>
    <t>Talker_Discrim_Quiet</t>
  </si>
  <si>
    <t>Talker_Discrim_Quiet_Rating</t>
  </si>
  <si>
    <t>Talker_Discrim_Quiet_Score</t>
  </si>
  <si>
    <t>Word_rec___Noise</t>
  </si>
  <si>
    <t>Word_Rec_Noise_Score</t>
  </si>
  <si>
    <t>Word_Rec_Noise_Reaction</t>
  </si>
  <si>
    <t>Word_Rec_Noise_ST_Score</t>
  </si>
  <si>
    <t>Word_Rec_Noise_ST_Reaction</t>
  </si>
  <si>
    <t>Word_Rec_Noise_MT_Score</t>
  </si>
  <si>
    <t>Word_Rec_Noise_MT_Reaction</t>
  </si>
  <si>
    <t>Word_Rec_Noise_FA_Score</t>
  </si>
  <si>
    <t>Word_Rec_Noise_FA_Reaction</t>
  </si>
  <si>
    <t>Word_Rec_Noise_Easy_Score</t>
  </si>
  <si>
    <t>Word_Rec_Noise_Easy_Reaction</t>
  </si>
  <si>
    <t>Word_Rec_Noise_Hard_Score</t>
  </si>
  <si>
    <t>Word_Rec_Noise_Hard_Reaction</t>
  </si>
  <si>
    <t>Word_Rec_Nosie_SNR_(dB)</t>
  </si>
  <si>
    <t>Word_rec___quiet_</t>
  </si>
  <si>
    <t>Word_Rec_Quiet_Score</t>
  </si>
  <si>
    <t>Word_Rec_Quiet_Reaction</t>
  </si>
  <si>
    <t>Word_Rec_Quiet_ST_Score</t>
  </si>
  <si>
    <t>Word_Rec_Quiet_ST_Reaction</t>
  </si>
  <si>
    <t>Word_Rec_Quiet_MT_Score</t>
  </si>
  <si>
    <t>Word_Rec_Quiet_MT_Reaction</t>
  </si>
  <si>
    <t>Word_Rec_Quiet_FA_Score</t>
  </si>
  <si>
    <t>Word_Rec_Quiet_FA_Reaction</t>
  </si>
  <si>
    <t>Word_Rec_Quiet_Easy_Score</t>
  </si>
  <si>
    <t>Word_Rec_Quiet_Easy_Reaction</t>
  </si>
  <si>
    <t>Word_Rec_Quiet_Hard_Score</t>
  </si>
  <si>
    <t>Word_Rec_Quiet_Hard_Reaction</t>
  </si>
  <si>
    <t>Language_Background</t>
  </si>
  <si>
    <t>Language_Backgorund_Score</t>
  </si>
  <si>
    <t>Speech_Communication</t>
  </si>
  <si>
    <t>Speech_Communication_Score</t>
  </si>
  <si>
    <t>Lubben</t>
  </si>
  <si>
    <t>Lubben_Total_Score</t>
  </si>
  <si>
    <t>Social_Network_Index</t>
  </si>
  <si>
    <t>SNI_Number_of_High_Contact_Roles</t>
  </si>
  <si>
    <t>SNI_Number_of_People_in_Social_Network</t>
  </si>
  <si>
    <t>SNI_Number_of_Embedded_Networks</t>
  </si>
  <si>
    <t>Ciqol32</t>
  </si>
  <si>
    <t>ciqol_comm_sum</t>
  </si>
  <si>
    <t>ciqol_emotional_sum</t>
  </si>
  <si>
    <t>ciqol_entertainment_sum</t>
  </si>
  <si>
    <t>ciqol_environment_sum</t>
  </si>
  <si>
    <t>ciqol_listen_eff_sum</t>
  </si>
  <si>
    <t>ciqol_social_sum</t>
  </si>
  <si>
    <t>ciqol_global</t>
  </si>
  <si>
    <t>SSQ</t>
  </si>
  <si>
    <t>SSQ1</t>
  </si>
  <si>
    <t>SSQ2</t>
  </si>
  <si>
    <t>SSQ3</t>
  </si>
  <si>
    <t>SSQ_Total</t>
  </si>
  <si>
    <t>Self_Efficacy_(Social_Interactions)</t>
  </si>
  <si>
    <t>SSE_semss_total</t>
  </si>
  <si>
    <t>Patient_Health_(Depression)</t>
  </si>
  <si>
    <t>Patient_Health_Depression_score_sc</t>
  </si>
  <si>
    <t>Patient_Health_Depression_Ranking</t>
  </si>
  <si>
    <t>Ten_Item_Personality_</t>
  </si>
  <si>
    <t>Ten_Item_Personality_Extraversion</t>
  </si>
  <si>
    <t>Ten_Item_Personality_Agreeableness</t>
  </si>
  <si>
    <t>Ten_Item_Personality_Conscientiousness</t>
  </si>
  <si>
    <t>Ten_Item_Personality_Emotional_Stability</t>
  </si>
  <si>
    <t>Ten_Item_Personality_Openness_to_Experiences</t>
  </si>
  <si>
    <t>Neuro_QOL_Bank</t>
  </si>
  <si>
    <t>Neuro_QOL_Score</t>
  </si>
  <si>
    <t>Cognitive_Reserve_Index</t>
  </si>
  <si>
    <t>CRI_Education</t>
  </si>
  <si>
    <t>CRI_Work</t>
  </si>
  <si>
    <t>CRI_Liesure</t>
  </si>
  <si>
    <t>CRI_Total</t>
  </si>
  <si>
    <t>Kaufman_Domains_of_Creativity_Scale</t>
  </si>
  <si>
    <t>Kaufman_Creativity_TotalScore</t>
  </si>
  <si>
    <t>Kaufman_Self/Everyday_Creativity</t>
  </si>
  <si>
    <t>Kaufman_Scholarly_Creativity</t>
  </si>
  <si>
    <t>Kaufman_Performance_Creativity</t>
  </si>
  <si>
    <t>Kaufman_Mechanical/Scientific_Creativity</t>
  </si>
  <si>
    <t>Kaufman_Artistic_Creativity</t>
  </si>
  <si>
    <t>CI004</t>
  </si>
  <si>
    <t>ID_CI004</t>
  </si>
  <si>
    <t>F</t>
  </si>
  <si>
    <t>65_and_66</t>
  </si>
  <si>
    <t>Cochlear_Americas</t>
  </si>
  <si>
    <t>No</t>
  </si>
  <si>
    <t>Retired</t>
  </si>
  <si>
    <t>English</t>
  </si>
  <si>
    <t>Goshen,_Indiana</t>
  </si>
  <si>
    <t>Anne</t>
  </si>
  <si>
    <t>Scored</t>
  </si>
  <si>
    <t>Auto</t>
  </si>
  <si>
    <t>NA</t>
  </si>
  <si>
    <t>Melissa</t>
  </si>
  <si>
    <t>Incomplete</t>
  </si>
  <si>
    <t>Hugh</t>
  </si>
  <si>
    <t>CI005</t>
  </si>
  <si>
    <t>ID_CI005</t>
  </si>
  <si>
    <t>Right_ear</t>
  </si>
  <si>
    <t>Yes</t>
  </si>
  <si>
    <t>Lima,_Ohio</t>
  </si>
  <si>
    <t>Jean_A_Daniels</t>
  </si>
  <si>
    <t>Lauren</t>
  </si>
  <si>
    <t> </t>
  </si>
  <si>
    <t>CI006</t>
  </si>
  <si>
    <t>ID_CI006</t>
  </si>
  <si>
    <t>55,_56</t>
  </si>
  <si>
    <t>Dayton,_Ohio</t>
  </si>
  <si>
    <t>Jacobs</t>
  </si>
  <si>
    <t>CI007</t>
  </si>
  <si>
    <t>ID_CI007</t>
  </si>
  <si>
    <t>R-40,_L-43</t>
  </si>
  <si>
    <t/>
  </si>
  <si>
    <t>Media,_Pennsylvania</t>
  </si>
  <si>
    <t>Nicole_Berlucchi</t>
  </si>
  <si>
    <t>CI008</t>
  </si>
  <si>
    <t>ID_CI008</t>
  </si>
  <si>
    <t>M</t>
  </si>
  <si>
    <t>56_and_58</t>
  </si>
  <si>
    <t>Independent_Distributor_for_Utz_Brands</t>
  </si>
  <si>
    <t>Columbus,_Ohio</t>
  </si>
  <si>
    <t>Tom_KIrwin</t>
  </si>
  <si>
    <t>CI009</t>
  </si>
  <si>
    <t>ID_CI009</t>
  </si>
  <si>
    <t>Left_ear</t>
  </si>
  <si>
    <t>Fairmont,_West_Virginia</t>
  </si>
  <si>
    <t>Patrick_Vincent</t>
  </si>
  <si>
    <t>CI010</t>
  </si>
  <si>
    <t>ID_CI010</t>
  </si>
  <si>
    <t>Registered_Nurse</t>
  </si>
  <si>
    <t>Marietta,_Ohio</t>
  </si>
  <si>
    <t>Ryder</t>
  </si>
  <si>
    <t>CI011</t>
  </si>
  <si>
    <t>ID_CI011</t>
  </si>
  <si>
    <t>Teacher</t>
  </si>
  <si>
    <t>Utica,_New_York</t>
  </si>
  <si>
    <t>Kelly_Hildreth</t>
  </si>
  <si>
    <t>CI012</t>
  </si>
  <si>
    <t>ID_CI012</t>
  </si>
  <si>
    <t>65,_69</t>
  </si>
  <si>
    <t>New_York_City,_New_York</t>
  </si>
  <si>
    <t>Harold_Terk</t>
  </si>
  <si>
    <t>CI013</t>
  </si>
  <si>
    <t>ID_CI013</t>
  </si>
  <si>
    <t>Nashville,_Tennessee</t>
  </si>
  <si>
    <t>Gayle</t>
  </si>
  <si>
    <t>CI014</t>
  </si>
  <si>
    <t>ID CI014</t>
  </si>
  <si>
    <t>Tom Cross</t>
  </si>
  <si>
    <t>CI015</t>
  </si>
  <si>
    <t>CI016</t>
  </si>
  <si>
    <t>CI017</t>
  </si>
  <si>
    <t>ID_CI017</t>
  </si>
  <si>
    <t>Speech_Language_Patholigist</t>
  </si>
  <si>
    <t>Quincy,_Massachusetts</t>
  </si>
  <si>
    <t>Cynthia_Berger</t>
  </si>
  <si>
    <t>CI018</t>
  </si>
  <si>
    <t>CI019</t>
  </si>
  <si>
    <t>ID_CI019</t>
  </si>
  <si>
    <t>Shipping_Analyst</t>
  </si>
  <si>
    <t>Murfreesboro,_Tennessee</t>
  </si>
  <si>
    <t>CI020</t>
  </si>
  <si>
    <t>ID_CI020</t>
  </si>
  <si>
    <t>Brooklyn,_New_York</t>
  </si>
  <si>
    <t>Debra_Sturm</t>
  </si>
  <si>
    <t>CI021</t>
  </si>
  <si>
    <t>ID_CI021</t>
  </si>
  <si>
    <t>Yoga_Teacher,_Birth_Doula,_Actress</t>
  </si>
  <si>
    <t>Jersey_City,_New_Jersey</t>
  </si>
  <si>
    <t>Debra_CERRUTI</t>
  </si>
  <si>
    <t>CI022</t>
  </si>
  <si>
    <t>ID_CI022</t>
  </si>
  <si>
    <t>Advanced_Bionics</t>
  </si>
  <si>
    <t>Saginaw,_Michigan</t>
  </si>
  <si>
    <t>Lisa_Joiner</t>
  </si>
  <si>
    <t>CI023</t>
  </si>
  <si>
    <t>ID_CI023</t>
  </si>
  <si>
    <t>Consultant</t>
  </si>
  <si>
    <t>Carthage,_Tennessee</t>
  </si>
  <si>
    <t>Kelly_Harris_</t>
  </si>
  <si>
    <t>CI024</t>
  </si>
  <si>
    <t>ID_CI024</t>
  </si>
  <si>
    <t>21_months</t>
  </si>
  <si>
    <t>Columbus,_Georgia</t>
  </si>
  <si>
    <t>Brett_Forsberg</t>
  </si>
  <si>
    <t>CI025</t>
  </si>
  <si>
    <t>CI026</t>
  </si>
  <si>
    <t>ID_CI026</t>
  </si>
  <si>
    <t>35_+_43</t>
  </si>
  <si>
    <t>database_adminisstrator</t>
  </si>
  <si>
    <t>Austin,_Texas</t>
  </si>
  <si>
    <t>Xantha_Burghardt</t>
  </si>
  <si>
    <t>CI027</t>
  </si>
  <si>
    <t>CI028</t>
  </si>
  <si>
    <t>ID_CI028</t>
  </si>
  <si>
    <t>57_&amp;_61_y/o</t>
  </si>
  <si>
    <t>Kay_Watkins</t>
  </si>
  <si>
    <t>CI029</t>
  </si>
  <si>
    <t>ID CI029</t>
  </si>
  <si>
    <t>James Reynolds</t>
  </si>
  <si>
    <t>CI030</t>
  </si>
  <si>
    <t>ID_CI030</t>
  </si>
  <si>
    <t>Kenton,_Ohio</t>
  </si>
  <si>
    <t>Kay_schroer_</t>
  </si>
  <si>
    <t>Messed_Up</t>
  </si>
  <si>
    <t>CI031</t>
  </si>
  <si>
    <t>ID_CI031</t>
  </si>
  <si>
    <t>Shelbyville,_Tennessee</t>
  </si>
  <si>
    <t>Jennifer_Thorpe</t>
  </si>
  <si>
    <t>CI032</t>
  </si>
  <si>
    <t>ID_CI032</t>
  </si>
  <si>
    <t>Photographer</t>
  </si>
  <si>
    <t>herrin,_Illinois</t>
  </si>
  <si>
    <t>Daniel_W._Eaton</t>
  </si>
  <si>
    <t>Only_had_40_audio_files</t>
  </si>
  <si>
    <t>CI033</t>
  </si>
  <si>
    <t>ID_CI033</t>
  </si>
  <si>
    <t>Linda_Green</t>
  </si>
  <si>
    <t>CI034</t>
  </si>
  <si>
    <t>CI035</t>
  </si>
  <si>
    <t>ID_CI035</t>
  </si>
  <si>
    <t>Manager,_Compliance</t>
  </si>
  <si>
    <t>Sidney,_Ohio</t>
  </si>
  <si>
    <t>Jennifer_Touve</t>
  </si>
  <si>
    <t>CI036</t>
  </si>
  <si>
    <t>ID_CI036</t>
  </si>
  <si>
    <t>Lutherville,_Maryland</t>
  </si>
  <si>
    <t>Margaret_Widner-Kolberg</t>
  </si>
  <si>
    <t>70_years</t>
  </si>
  <si>
    <t>Messed_up</t>
  </si>
  <si>
    <t>CI037</t>
  </si>
  <si>
    <t>ID CI037</t>
  </si>
  <si>
    <t>Advanced Bionics</t>
  </si>
  <si>
    <t>El Paso, Texas</t>
  </si>
  <si>
    <t>Devron O Lemaster</t>
  </si>
  <si>
    <t>CI038</t>
  </si>
  <si>
    <t>ID_CI038</t>
  </si>
  <si>
    <t>HazMat_Agent</t>
  </si>
  <si>
    <t>Memphis,_Tennessee</t>
  </si>
  <si>
    <t>Tamzie_Avery-Dickerson</t>
  </si>
  <si>
    <t>CI039</t>
  </si>
  <si>
    <t>ID_CI039</t>
  </si>
  <si>
    <t>MED-EL</t>
  </si>
  <si>
    <t>school_bus__driver,_pastor</t>
  </si>
  <si>
    <t>Athens,_Alabama</t>
  </si>
  <si>
    <t>Floyd_Kirk</t>
  </si>
  <si>
    <t>CI040</t>
  </si>
  <si>
    <t>ID_CI040</t>
  </si>
  <si>
    <t>Fayetteville,_Tennessee</t>
  </si>
  <si>
    <t>RAY</t>
  </si>
  <si>
    <t>CAROLYN</t>
  </si>
  <si>
    <t>CI041</t>
  </si>
  <si>
    <t>ID_CI041</t>
  </si>
  <si>
    <t>Aberdeen,_Washington</t>
  </si>
  <si>
    <t>Jolane</t>
  </si>
  <si>
    <t>Grassi</t>
  </si>
  <si>
    <t>CI042</t>
  </si>
  <si>
    <t>ID_CI042</t>
  </si>
  <si>
    <t>Higher_Education_Administration</t>
  </si>
  <si>
    <t>Warsaw,_Indiana</t>
  </si>
  <si>
    <t>Mary_Lawman</t>
  </si>
  <si>
    <t>CI043</t>
  </si>
  <si>
    <t>ID_CI043</t>
  </si>
  <si>
    <t>11,_24</t>
  </si>
  <si>
    <t>Speech_Language_Therapist</t>
  </si>
  <si>
    <t>Johnson_City,_Tennessee</t>
  </si>
  <si>
    <t>Carrie_Martin</t>
  </si>
  <si>
    <t>CI044</t>
  </si>
  <si>
    <t>ID_CI044</t>
  </si>
  <si>
    <t>Graphic_Designer</t>
  </si>
  <si>
    <t>White_Lake,_Michigan</t>
  </si>
  <si>
    <t>Corinne_Kohmescher</t>
  </si>
  <si>
    <t>CI045</t>
  </si>
  <si>
    <t>ID_CI045</t>
  </si>
  <si>
    <t>Self_Employed_Musician/Songwriter</t>
  </si>
  <si>
    <t>Knoxville,_Tennessee</t>
  </si>
  <si>
    <t>Zoë_Nutt</t>
  </si>
  <si>
    <t>CI046</t>
  </si>
  <si>
    <t>ID_CI046</t>
  </si>
  <si>
    <t>59_(R),_69_(L)</t>
  </si>
  <si>
    <t>Executive_Assistant</t>
  </si>
  <si>
    <t>Trenton,_Michigan</t>
  </si>
  <si>
    <t>Dennis_Makins</t>
  </si>
  <si>
    <t>CI047</t>
  </si>
  <si>
    <t>CI048</t>
  </si>
  <si>
    <t>ID CI048</t>
  </si>
  <si>
    <t>Right ear</t>
  </si>
  <si>
    <t>Cochlear Americas</t>
  </si>
  <si>
    <t>Eufaula , Alabama</t>
  </si>
  <si>
    <t>Mary Irby</t>
  </si>
  <si>
    <t>CI049</t>
  </si>
  <si>
    <t>ID CI049</t>
  </si>
  <si>
    <t>Susan Clarki</t>
  </si>
  <si>
    <t>CI050</t>
  </si>
  <si>
    <t>ID CI050</t>
  </si>
  <si>
    <t>Left ear</t>
  </si>
  <si>
    <t>Family caregiver</t>
  </si>
  <si>
    <t>Evansville , Kentucky</t>
  </si>
  <si>
    <t>Kelli Thomas</t>
  </si>
  <si>
    <t>CI051</t>
  </si>
  <si>
    <t>ID_CI051</t>
  </si>
  <si>
    <t>Customs,_Pick_and_Pack</t>
  </si>
  <si>
    <t>Bowling_Green,_Kentucky</t>
  </si>
  <si>
    <t>Kaylee_Cox</t>
  </si>
  <si>
    <t>CI052</t>
  </si>
  <si>
    <t>ID_CI052</t>
  </si>
  <si>
    <t>LaGrange_,_Indiana</t>
  </si>
  <si>
    <t>Kathy_Taylor</t>
  </si>
  <si>
    <t>CI053</t>
  </si>
  <si>
    <t>ID CI053</t>
  </si>
  <si>
    <t xml:space="preserve">Librarian </t>
  </si>
  <si>
    <t>Chicago, Illinois</t>
  </si>
  <si>
    <t>Jean Carroll</t>
  </si>
  <si>
    <t>CI054</t>
  </si>
  <si>
    <t>ID CI054</t>
  </si>
  <si>
    <t>Bladesmith</t>
  </si>
  <si>
    <t>Newark, New York</t>
  </si>
  <si>
    <t>Michael Wilson</t>
  </si>
  <si>
    <t>CI055</t>
  </si>
  <si>
    <t>ID CI055</t>
  </si>
  <si>
    <t>Jim Merrell</t>
  </si>
  <si>
    <t>CI056</t>
  </si>
  <si>
    <t>ID_CI056</t>
  </si>
  <si>
    <t>68_and_73</t>
  </si>
  <si>
    <t>Colorado_Springs,_Colorado</t>
  </si>
  <si>
    <t>Charles_Book</t>
  </si>
  <si>
    <t>CI057</t>
  </si>
  <si>
    <t>ID_CI057</t>
  </si>
  <si>
    <t>53_and_55</t>
  </si>
  <si>
    <t>Coldwater,_Ohio</t>
  </si>
  <si>
    <t>Ellen</t>
  </si>
  <si>
    <t>CI058</t>
  </si>
  <si>
    <t>CI059</t>
  </si>
  <si>
    <t>ID_CI059</t>
  </si>
  <si>
    <t>55_and_58</t>
  </si>
  <si>
    <t>Self</t>
  </si>
  <si>
    <t>Mountainview,_California</t>
  </si>
  <si>
    <t>Cyn</t>
  </si>
  <si>
    <t>CI060</t>
  </si>
  <si>
    <t>ID CI060</t>
  </si>
  <si>
    <t>58, 61</t>
  </si>
  <si>
    <t>Safety Professional</t>
  </si>
  <si>
    <t>Patrick Garey</t>
  </si>
  <si>
    <t>CI061</t>
  </si>
  <si>
    <t>ID CI061</t>
  </si>
  <si>
    <t>Chillicothe, Ohio</t>
  </si>
  <si>
    <t>David Detty</t>
  </si>
  <si>
    <t>CI062</t>
  </si>
  <si>
    <t>ID_CI062</t>
  </si>
  <si>
    <t>Tiffin,_Ohio</t>
  </si>
  <si>
    <t>Susan_Shelt</t>
  </si>
  <si>
    <t>Subj#</t>
  </si>
  <si>
    <t>Accent Discrimination</t>
  </si>
  <si>
    <t>Accent Identification</t>
  </si>
  <si>
    <t>Comprehension Noisy</t>
  </si>
  <si>
    <t>Comprehension Quiet</t>
  </si>
  <si>
    <t>Gender Discrimination</t>
  </si>
  <si>
    <t>Sentence Rec- Noise</t>
  </si>
  <si>
    <t>Sentence Rec- Quiet</t>
  </si>
  <si>
    <t>Talker Discrim- Quiet</t>
  </si>
  <si>
    <t>Word rec - Noise</t>
  </si>
  <si>
    <t>Word rec - Quiet</t>
  </si>
  <si>
    <t xml:space="preserve">Audiotory Experience </t>
  </si>
  <si>
    <t>Language Background</t>
  </si>
  <si>
    <t>Speech Communication</t>
  </si>
  <si>
    <t>Social Network Index</t>
  </si>
  <si>
    <t>Self Efficacy (Social Interactions)</t>
  </si>
  <si>
    <t>Petient Health (Depression)</t>
  </si>
  <si>
    <t xml:space="preserve">Ten-Item Personality </t>
  </si>
  <si>
    <t>Neuro-QOL Bank</t>
  </si>
  <si>
    <t>Cognitive Reserve Index</t>
  </si>
  <si>
    <t>Kaufman Domains of Creativity Scale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</si>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</sst>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/>
    <xf numFmtId="0" fontId="4" fillId="0" borderId="0" xfId="0" applyFont="1"/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0" fontId="3" fillId="17" borderId="0" xfId="0" applyFont="1" applyFill="1" applyAlignment="1">
      <alignment wrapText="1"/>
    </xf>
    <xf numFmtId="0" fontId="3" fillId="18" borderId="0" xfId="0" applyFont="1" applyFill="1" applyAlignment="1">
      <alignment wrapText="1"/>
    </xf>
    <xf numFmtId="0" fontId="3" fillId="19" borderId="0" xfId="0" applyFont="1" applyFill="1" applyAlignment="1">
      <alignment wrapText="1"/>
    </xf>
    <xf numFmtId="0" fontId="3" fillId="20" borderId="0" xfId="0" applyFont="1" applyFill="1" applyAlignment="1">
      <alignment wrapText="1"/>
    </xf>
    <xf numFmtId="0" fontId="3" fillId="21" borderId="0" xfId="0" applyFont="1" applyFill="1" applyAlignment="1">
      <alignment wrapText="1"/>
    </xf>
    <xf numFmtId="0" fontId="3" fillId="22" borderId="0" xfId="0" applyFont="1" applyFill="1" applyAlignment="1">
      <alignment wrapText="1"/>
    </xf>
    <xf numFmtId="0" fontId="3" fillId="2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21" borderId="0" xfId="0" applyFont="1" applyFill="1" applyAlignment="1">
      <alignment wrapText="1"/>
    </xf>
    <xf numFmtId="0" fontId="15" fillId="22" borderId="0" xfId="0" applyFont="1" applyFill="1" applyAlignment="1">
      <alignment wrapText="1"/>
    </xf>
    <xf numFmtId="0" fontId="3" fillId="24" borderId="0" xfId="0" applyFont="1" applyFill="1" applyAlignment="1">
      <alignment wrapText="1"/>
    </xf>
    <xf numFmtId="0" fontId="3" fillId="25" borderId="0" xfId="0" applyFont="1" applyFill="1" applyAlignment="1">
      <alignment wrapText="1"/>
    </xf>
    <xf numFmtId="164" fontId="0" fillId="0" borderId="0" xfId="0" applyNumberFormat="1"/>
    <xf numFmtId="164" fontId="0" fillId="0" borderId="0" xfId="0" quotePrefix="1" applyNumberFormat="1"/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6" borderId="0" xfId="0" applyFill="1"/>
    <xf numFmtId="0" fontId="3" fillId="26" borderId="0" xfId="0" applyFont="1" applyFill="1" applyAlignment="1">
      <alignment wrapText="1"/>
    </xf>
    <xf numFmtId="0" fontId="6" fillId="0" borderId="0" xfId="0" applyFont="1"/>
    <xf numFmtId="0" fontId="0" fillId="8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16" fillId="0" borderId="0" xfId="0" applyFont="1"/>
    <xf numFmtId="0" fontId="3" fillId="27" borderId="0" xfId="0" applyFont="1" applyFill="1" applyAlignment="1">
      <alignment wrapText="1"/>
    </xf>
    <xf numFmtId="0" fontId="0" fillId="27" borderId="0" xfId="0" applyFill="1"/>
    <xf numFmtId="0" fontId="3" fillId="28" borderId="0" xfId="0" applyFont="1" applyFill="1" applyAlignment="1">
      <alignment wrapText="1"/>
    </xf>
    <xf numFmtId="0" fontId="0" fillId="28" borderId="0" xfId="0" applyFill="1"/>
    <xf numFmtId="0" fontId="3" fillId="29" borderId="0" xfId="0" applyFont="1" applyFill="1" applyAlignment="1">
      <alignment wrapText="1"/>
    </xf>
    <xf numFmtId="0" fontId="0" fillId="29" borderId="0" xfId="0" applyFill="1"/>
    <xf numFmtId="0" fontId="3" fillId="30" borderId="0" xfId="0" applyFont="1" applyFill="1" applyAlignment="1">
      <alignment wrapText="1"/>
    </xf>
    <xf numFmtId="0" fontId="0" fillId="30" borderId="0" xfId="0" applyFill="1"/>
    <xf numFmtId="0" fontId="3" fillId="31" borderId="0" xfId="0" applyFont="1" applyFill="1" applyAlignment="1">
      <alignment wrapText="1"/>
    </xf>
    <xf numFmtId="0" fontId="0" fillId="31" borderId="0" xfId="0" applyFill="1"/>
    <xf numFmtId="0" fontId="0" fillId="23" borderId="0" xfId="0" applyFill="1"/>
    <xf numFmtId="164" fontId="0" fillId="0" borderId="0" xfId="0" applyNumberFormat="1" applyFill="1"/>
  </cellXfs>
  <cellStyles count="1">
    <cellStyle name="Normal" xfId="0" builtinId="0"/>
  </cellStyles>
  <dxfs count="14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  <dxf>
      <font>
        <color theme="5" tint="-0.499984740745262"/>
      </font>
      <fill>
        <patternFill patternType="solid"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colors>
    <mruColors>
      <color rgb="FFF5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5917-0C0D-485A-A0DF-A83DE6B4B71A}">
  <sheetPr filterMode="1"/>
  <dimension ref="A1:FB136"/>
  <sheetViews>
    <sheetView workbookViewId="0">
      <pane xSplit="1" topLeftCell="BG1" activePane="topRight" state="frozen"/>
      <selection pane="topRight" activeCell="BT1" sqref="BT1"/>
    </sheetView>
  </sheetViews>
  <sheetFormatPr defaultColWidth="8.85546875" defaultRowHeight="14.45"/>
  <cols>
    <col min="1" max="1" width="10.7109375" customWidth="1"/>
    <col min="2" max="4" width="9.140625" style="54" customWidth="1"/>
    <col min="5" max="5" width="9.140625" style="56" customWidth="1"/>
    <col min="6" max="6" width="10.7109375" style="56" customWidth="1"/>
    <col min="7" max="7" width="10.140625" style="56" customWidth="1"/>
    <col min="8" max="8" width="10" style="56" customWidth="1"/>
    <col min="9" max="9" width="10.42578125" style="56" customWidth="1"/>
    <col min="10" max="11" width="12.28515625" style="58" customWidth="1"/>
    <col min="12" max="12" width="10.7109375" style="58" customWidth="1"/>
    <col min="13" max="13" width="10.140625" style="58" customWidth="1"/>
    <col min="14" max="14" width="10" style="58" customWidth="1"/>
    <col min="15" max="15" width="10.42578125" style="58" customWidth="1"/>
    <col min="16" max="16" width="11.7109375" style="60" customWidth="1"/>
    <col min="17" max="17" width="10.7109375" style="60" customWidth="1"/>
    <col min="18" max="18" width="10.140625" style="60" customWidth="1"/>
    <col min="19" max="19" width="10" style="60" customWidth="1"/>
    <col min="20" max="20" width="10.42578125" style="60" customWidth="1"/>
    <col min="21" max="21" width="9.140625" style="62" customWidth="1"/>
    <col min="22" max="22" width="18" style="62" customWidth="1"/>
    <col min="23" max="23" width="12.7109375" style="62" customWidth="1"/>
    <col min="24" max="24" width="13.42578125" style="63" customWidth="1"/>
    <col min="25" max="25" width="9" style="63" customWidth="1"/>
    <col min="26" max="26" width="9.140625" style="63" customWidth="1"/>
    <col min="27" max="27" width="11.140625" style="63" customWidth="1"/>
    <col min="28" max="28" width="35.42578125" customWidth="1"/>
    <col min="29" max="29" width="9.7109375" customWidth="1"/>
    <col min="30" max="30" width="22.42578125" customWidth="1"/>
    <col min="31" max="32" width="10" customWidth="1"/>
    <col min="33" max="35" width="14.28515625" customWidth="1"/>
    <col min="36" max="36" width="16.7109375" customWidth="1"/>
    <col min="37" max="37" width="14.28515625" customWidth="1"/>
    <col min="38" max="38" width="16.140625" customWidth="1"/>
    <col min="39" max="45" width="14.28515625" customWidth="1"/>
    <col min="46" max="46" width="15" customWidth="1"/>
    <col min="47" max="47" width="14.85546875" customWidth="1"/>
    <col min="48" max="48" width="15.140625" customWidth="1"/>
    <col min="49" max="68" width="15.28515625" customWidth="1"/>
    <col min="69" max="114" width="14.28515625" customWidth="1"/>
    <col min="115" max="115" width="15" customWidth="1"/>
    <col min="116" max="120" width="14.28515625" customWidth="1"/>
    <col min="121" max="121" width="15.42578125" customWidth="1"/>
    <col min="122" max="122" width="13.7109375" customWidth="1"/>
    <col min="123" max="123" width="13.42578125" customWidth="1"/>
    <col min="124" max="141" width="14.28515625" customWidth="1"/>
    <col min="144" max="144" width="10.140625" customWidth="1"/>
    <col min="145" max="145" width="10" customWidth="1"/>
    <col min="146" max="146" width="10.28515625" customWidth="1"/>
    <col min="147" max="148" width="10.42578125" customWidth="1"/>
    <col min="149" max="149" width="10.85546875" customWidth="1"/>
  </cols>
  <sheetData>
    <row r="1" spans="1:158" ht="72">
      <c r="A1" t="s">
        <v>0</v>
      </c>
      <c r="B1" s="53" t="str">
        <f>IF('Scoring Summary First Draft'!C1=0,"",'Scoring Summary First Draft'!C1)</f>
        <v>Sex</v>
      </c>
      <c r="C1" s="53" t="s">
        <v>1</v>
      </c>
      <c r="D1" s="53" t="s">
        <v>2</v>
      </c>
      <c r="E1" s="55" t="str">
        <f>IF('Scoring Summary First Draft'!D1=0,"",'Scoring Summary First Draft'!D1)</f>
        <v>Age_(Years)</v>
      </c>
      <c r="F1" s="55" t="s">
        <v>3</v>
      </c>
      <c r="G1" s="55" t="s">
        <v>4</v>
      </c>
      <c r="H1" s="55" t="s">
        <v>5</v>
      </c>
      <c r="I1" s="55" t="s">
        <v>6</v>
      </c>
      <c r="J1" s="57" t="str">
        <f>IF('Scoring Summary First Draft'!E1=0,"",'Scoring Summary First Draft'!E1)</f>
        <v>Age_at_Implantation_(Years)</v>
      </c>
      <c r="K1" s="57" t="s">
        <v>7</v>
      </c>
      <c r="L1" s="57" t="s">
        <v>8</v>
      </c>
      <c r="M1" s="57" t="s">
        <v>9</v>
      </c>
      <c r="N1" s="57" t="s">
        <v>10</v>
      </c>
      <c r="O1" s="57" t="s">
        <v>11</v>
      </c>
      <c r="P1" s="59" t="str">
        <f>IF('Scoring Summary First Draft'!F1=0,"",'Scoring Summary First Draft'!F1)</f>
        <v>Durartion_of_Deafness_(Years)</v>
      </c>
      <c r="Q1" s="59" t="s">
        <v>12</v>
      </c>
      <c r="R1" s="59" t="s">
        <v>13</v>
      </c>
      <c r="S1" s="59" t="s">
        <v>14</v>
      </c>
      <c r="T1" s="59" t="s">
        <v>15</v>
      </c>
      <c r="U1" s="61" t="str">
        <f>IF('Scoring Summary First Draft'!G1=0,"",'Scoring Summary First Draft'!G1)</f>
        <v>Implant_Side</v>
      </c>
      <c r="V1" s="61" t="str">
        <f>IF('Scoring Summary First Draft'!H1=0,"",'Scoring Summary First Draft'!H1)</f>
        <v>Implant_Brand</v>
      </c>
      <c r="W1" s="61" t="str">
        <f>IF('Scoring Summary First Draft'!I1=0,"",'Scoring Summary First Draft'!I1)</f>
        <v>Contralateral_Hearing_Aid_Usage</v>
      </c>
      <c r="X1" s="24" t="s">
        <v>16</v>
      </c>
      <c r="Y1" s="24" t="s">
        <v>17</v>
      </c>
      <c r="Z1" s="24" t="s">
        <v>18</v>
      </c>
      <c r="AA1" s="24" t="s">
        <v>19</v>
      </c>
      <c r="AB1" s="47" t="str">
        <f>IF('Scoring Summary First Draft'!L1=0,"",'Scoring Summary First Draft'!L1)</f>
        <v>Occupation</v>
      </c>
      <c r="AC1" s="47" t="str">
        <f>IF('Scoring Summary First Draft'!M1=0,"",'Scoring Summary First Draft'!M1)</f>
        <v>Native_Language</v>
      </c>
      <c r="AD1" s="47" t="str">
        <f>IF('Scoring Summary First Draft'!N1=0,"",'Scoring Summary First Draft'!N1)</f>
        <v>City/State_of_Residence</v>
      </c>
      <c r="AE1" s="47" t="str">
        <f>IF('Scoring Summary First Draft'!P1=0,"",'Scoring Summary First Draft'!P1)</f>
        <v>Education_Level</v>
      </c>
      <c r="AF1" s="47" t="s">
        <v>20</v>
      </c>
      <c r="AG1" s="10" t="str">
        <f>'Scoring Summary First Draft'!X1</f>
        <v>Accent_Discrimination_Rating_Total</v>
      </c>
      <c r="AH1" s="10" t="str">
        <f>'Scoring Summary First Draft'!Y1</f>
        <v>Accent_Discrimination_Score_Total</v>
      </c>
      <c r="AI1" s="10" t="str">
        <f>'Scoring Summary First Draft'!Z1</f>
        <v>Accent_Discrimination_Rating_Total_List_A</v>
      </c>
      <c r="AJ1" s="10" t="str">
        <f>'Scoring Summary First Draft'!AA1</f>
        <v>Accent_Discrimination_Score_Total_List_A</v>
      </c>
      <c r="AK1" s="10" t="str">
        <f>'Scoring Summary First Draft'!AB1</f>
        <v>Accent_Discrimination_Rating_Total_List_B</v>
      </c>
      <c r="AL1" s="10" t="str">
        <f>'Scoring Summary First Draft'!AC1</f>
        <v>Accent_Discrimination_Score_Total_List_B</v>
      </c>
      <c r="AM1" s="3" t="str">
        <f>'Scoring Summary First Draft'!AF1</f>
        <v>Accent_Identification_Score_1</v>
      </c>
      <c r="AN1" s="3" t="str">
        <f>'Scoring Summary First Draft'!AG1</f>
        <v>Accent_Identification_Score_2</v>
      </c>
      <c r="AO1" s="3" t="str">
        <f>'Scoring Summary First Draft'!AH1</f>
        <v>Accent_Identification_Score_3</v>
      </c>
      <c r="AP1" s="3" t="str">
        <f>'Scoring Summary First Draft'!AI1</f>
        <v>Accent_Identification_Score_4</v>
      </c>
      <c r="AQ1" s="3" t="str">
        <f>'Scoring Summary First Draft'!AJ1</f>
        <v>Accent_Identification_Score_5</v>
      </c>
      <c r="AR1" s="3" t="str">
        <f>'Scoring Summary First Draft'!AK1</f>
        <v>Accent_Identification_Score_6</v>
      </c>
      <c r="AS1" s="3" t="s">
        <v>21</v>
      </c>
      <c r="AT1" s="13" t="str">
        <f>'Scoring Summary First Draft'!AN1</f>
        <v>Comprehension_Noisy_Score</v>
      </c>
      <c r="AU1" s="13" t="str">
        <f>'Scoring Summary First Draft'!AO1</f>
        <v>Comprehension_Noisy_Reaction</v>
      </c>
      <c r="AV1" s="13" t="str">
        <f>'Scoring Summary First Draft'!AP1</f>
        <v>Comprehension_Noisy_SNR</v>
      </c>
      <c r="AW1" s="12" t="str">
        <f>'Scoring Summary First Draft'!AS1</f>
        <v>Comprehension_Quiet_Memory_Score_Ave</v>
      </c>
      <c r="AX1" s="12" t="str">
        <f>'Scoring Summary First Draft'!AT1</f>
        <v>Comprehension_Quiet_Memory_Score_Fast</v>
      </c>
      <c r="AY1" s="12" t="str">
        <f>'Scoring Summary First Draft'!AU1</f>
        <v>Comprehension_Quiet_Memory_Score_Slow</v>
      </c>
      <c r="AZ1" s="12" t="str">
        <f>'Scoring Summary First Draft'!AV1</f>
        <v>Comprehension_Quiet_Memory_Score_Total</v>
      </c>
      <c r="BA1" s="12" t="str">
        <f>'Scoring Summary First Draft'!AW1</f>
        <v>Comprehension_Quiet_Memory_ReactionTime_Ave</v>
      </c>
      <c r="BB1" s="12" t="str">
        <f>'Scoring Summary First Draft'!AX1</f>
        <v>Comprehension_Quiet_Memory_ReactionTime_Fast</v>
      </c>
      <c r="BC1" s="12" t="str">
        <f>'Scoring Summary First Draft'!AY1</f>
        <v>Comprehension_Quiet_Memory_ReactionTime_Slow</v>
      </c>
      <c r="BD1" s="12" t="str">
        <f>'Scoring Summary First Draft'!AZ1</f>
        <v>Comprehension_Quiet_Memory_ReactionTime_Total</v>
      </c>
      <c r="BE1" s="12" t="str">
        <f>IF('Scoring Summary First Draft'!BA1=0,"",'Scoring Summary First Draft'!BA1)</f>
        <v>Comprehension_Quiet_Memory_Rating_Ave</v>
      </c>
      <c r="BF1" s="12" t="str">
        <f>IF('Scoring Summary First Draft'!BB1=0,"",'Scoring Summary First Draft'!BB1)</f>
        <v>Comprehension_Quiet_Memory_Rating_Fast</v>
      </c>
      <c r="BG1" s="12" t="str">
        <f>IF('Scoring Summary First Draft'!BC1=0,"",'Scoring Summary First Draft'!BC1)</f>
        <v>Comprehension_Quiet_Memory_Rating_Slow</v>
      </c>
      <c r="BH1" s="12" t="str">
        <f>IF('Scoring Summary First Draft'!BD1=0,"",'Scoring Summary First Draft'!BD1)</f>
        <v>Comprehension_Quiet_Memory_Rating_Total</v>
      </c>
      <c r="BI1" s="18" t="str">
        <f>'Scoring Summary First Draft'!BG1</f>
        <v>Comprehension_Quiet_Rate_Score_Ave</v>
      </c>
      <c r="BJ1" s="18" t="str">
        <f>'Scoring Summary First Draft'!BH1</f>
        <v>Comprehension_Quiet_Rate_Score_Fast</v>
      </c>
      <c r="BK1" s="18" t="str">
        <f>'Scoring Summary First Draft'!BI1</f>
        <v>Comprehension_Quiet_Rate_Score_Slow</v>
      </c>
      <c r="BL1" s="18" t="str">
        <f>'Scoring Summary First Draft'!BJ1</f>
        <v>Comprehension_Quiet_Rate_Score_Total</v>
      </c>
      <c r="BM1" s="18" t="str">
        <f>'Scoring Summary First Draft'!BK1</f>
        <v>Comprehension_Quiet_Rate_ReactionTime_Ave</v>
      </c>
      <c r="BN1" s="18" t="str">
        <f>'Scoring Summary First Draft'!BL1</f>
        <v>Comprehension_Quiet_Rate_ReactionTime_Fast</v>
      </c>
      <c r="BO1" s="18" t="str">
        <f>'Scoring Summary First Draft'!BM1</f>
        <v>Comprehension_Quiet_Rate_ReactionTime_Slow</v>
      </c>
      <c r="BP1" s="18" t="str">
        <f>'Scoring Summary First Draft'!BN1</f>
        <v>Comprehension_Quiet_Rate_ReactionTime_Total</v>
      </c>
      <c r="BQ1" s="11" t="str">
        <f>'Scoring Summary First Draft'!BW1</f>
        <v>Gender_Discrimination_Total_Score</v>
      </c>
      <c r="BR1" s="11" t="str">
        <f>'Scoring Summary First Draft'!BX1</f>
        <v>Gender_Discrimination_Total_Rating</v>
      </c>
      <c r="BS1" s="11" t="str">
        <f>'Scoring Summary First Draft'!BY1</f>
        <v>Gender_Discrimination_Total_Reaction</v>
      </c>
      <c r="BT1" s="8" t="str">
        <f>'Scoring Summary First Draft'!CB1</f>
        <v>Sentence_Rec_Babble_Score</v>
      </c>
      <c r="BU1" s="8" t="str">
        <f>'Scoring Summary First Draft'!CC1</f>
        <v>Sentence_Rec_Noise_ST_Score</v>
      </c>
      <c r="BV1" s="8" t="str">
        <f>'Scoring Summary First Draft'!CD1</f>
        <v>Sentence_Rec_Noise_MT_Score</v>
      </c>
      <c r="BW1" s="8" t="str">
        <f>'Scoring Summary First Draft'!CE1</f>
        <v>Sentence_Rec_Noise_FA_Score</v>
      </c>
      <c r="BX1" s="8" t="str">
        <f>'Scoring Summary First Draft'!CF1</f>
        <v>Sentence_Rec_Noise_ANOM_Score</v>
      </c>
      <c r="BY1" s="8" t="str">
        <f>'Scoring Summary First Draft'!CG1</f>
        <v>Sentence_Rec_Noise_LPSPIN_Score</v>
      </c>
      <c r="BZ1" s="8" t="str">
        <f>'Scoring Summary First Draft'!CH1</f>
        <v>Sentence_Rec_Noise_HPSPIN_Score</v>
      </c>
      <c r="CA1" s="8" t="str">
        <f>'Scoring Summary First Draft'!CI1</f>
        <v>Sentence_Rec_Noise_SNR_(dB)</v>
      </c>
      <c r="CB1" s="15" t="str">
        <f>'Scoring Summary First Draft'!CL1</f>
        <v>Sentence_Rec_Quiet_Score</v>
      </c>
      <c r="CC1" s="15" t="str">
        <f>'Scoring Summary First Draft'!CM1</f>
        <v>Sentence_Rec_Quiet_ST_Score</v>
      </c>
      <c r="CD1" s="15" t="str">
        <f>'Scoring Summary First Draft'!CN1</f>
        <v>Sentence_Rec_Quiet_MT_Score</v>
      </c>
      <c r="CE1" s="15" t="str">
        <f>'Scoring Summary First Draft'!CO1</f>
        <v>Sentence_Rec_Quiet_FA_Score</v>
      </c>
      <c r="CF1" s="15" t="str">
        <f>'Scoring Summary First Draft'!CP1</f>
        <v>Sentence_Rec_Quiet_ANOM_Score</v>
      </c>
      <c r="CG1" s="15" t="str">
        <f>'Scoring Summary First Draft'!CQ1</f>
        <v>Sentence_Rec_Quiet_LPSPIN_Score</v>
      </c>
      <c r="CH1" s="15" t="str">
        <f>'Scoring Summary First Draft'!CR1</f>
        <v>Sentence_Rec_Quiet_HPSPIN_Score</v>
      </c>
      <c r="CI1" s="9" t="str">
        <f>'Scoring Summary First Draft'!CV1</f>
        <v>Talker_Discrim_Quiet_Rating</v>
      </c>
      <c r="CJ1" s="9" t="str">
        <f>'Scoring Summary First Draft'!CW1</f>
        <v>Talker_Discrim_Quiet_Score</v>
      </c>
      <c r="CK1" s="7" t="str">
        <f>'Scoring Summary First Draft'!CZ1</f>
        <v>Word_Rec_Noise_Score</v>
      </c>
      <c r="CL1" s="7" t="str">
        <f>'Scoring Summary First Draft'!DA1</f>
        <v>Word_Rec_Noise_Reaction</v>
      </c>
      <c r="CM1" s="7" t="str">
        <f>'Scoring Summary First Draft'!DB1</f>
        <v>Word_Rec_Noise_ST_Score</v>
      </c>
      <c r="CN1" s="7" t="str">
        <f>'Scoring Summary First Draft'!DC1</f>
        <v>Word_Rec_Noise_ST_Reaction</v>
      </c>
      <c r="CO1" s="7" t="str">
        <f>'Scoring Summary First Draft'!DD1</f>
        <v>Word_Rec_Noise_MT_Score</v>
      </c>
      <c r="CP1" s="7" t="str">
        <f>'Scoring Summary First Draft'!DE1</f>
        <v>Word_Rec_Noise_MT_Reaction</v>
      </c>
      <c r="CQ1" s="7" t="str">
        <f>'Scoring Summary First Draft'!DF1</f>
        <v>Word_Rec_Noise_FA_Score</v>
      </c>
      <c r="CR1" s="7" t="str">
        <f>'Scoring Summary First Draft'!DG1</f>
        <v>Word_Rec_Noise_FA_Reaction</v>
      </c>
      <c r="CS1" s="7" t="str">
        <f>'Scoring Summary First Draft'!DH1</f>
        <v>Word_Rec_Noise_Easy_Score</v>
      </c>
      <c r="CT1" s="7" t="str">
        <f>'Scoring Summary First Draft'!DI1</f>
        <v>Word_Rec_Noise_Easy_Reaction</v>
      </c>
      <c r="CU1" s="7" t="str">
        <f>'Scoring Summary First Draft'!DJ1</f>
        <v>Word_Rec_Noise_Hard_Score</v>
      </c>
      <c r="CV1" s="7" t="str">
        <f>'Scoring Summary First Draft'!DK1</f>
        <v>Word_Rec_Noise_Hard_Reaction</v>
      </c>
      <c r="CW1" s="7" t="str">
        <f>'Scoring Summary First Draft'!DL1</f>
        <v>Word_Rec_Nosie_SNR_(dB)</v>
      </c>
      <c r="CX1" s="14" t="str">
        <f>'Scoring Summary First Draft'!DO1</f>
        <v>Word_Rec_Quiet_Score</v>
      </c>
      <c r="CY1" s="14" t="str">
        <f>'Scoring Summary First Draft'!DP1</f>
        <v>Word_Rec_Quiet_Reaction</v>
      </c>
      <c r="CZ1" s="14" t="str">
        <f>'Scoring Summary First Draft'!DQ1</f>
        <v>Word_Rec_Quiet_ST_Score</v>
      </c>
      <c r="DA1" s="14" t="str">
        <f>'Scoring Summary First Draft'!DR1</f>
        <v>Word_Rec_Quiet_ST_Reaction</v>
      </c>
      <c r="DB1" s="14" t="str">
        <f>'Scoring Summary First Draft'!DS1</f>
        <v>Word_Rec_Quiet_MT_Score</v>
      </c>
      <c r="DC1" s="14" t="str">
        <f>'Scoring Summary First Draft'!DT1</f>
        <v>Word_Rec_Quiet_MT_Reaction</v>
      </c>
      <c r="DD1" s="14" t="str">
        <f>'Scoring Summary First Draft'!DU1</f>
        <v>Word_Rec_Quiet_FA_Score</v>
      </c>
      <c r="DE1" s="14" t="str">
        <f>'Scoring Summary First Draft'!DV1</f>
        <v>Word_Rec_Quiet_FA_Reaction</v>
      </c>
      <c r="DF1" s="14" t="str">
        <f>'Scoring Summary First Draft'!DW1</f>
        <v>Word_Rec_Quiet_Easy_Score</v>
      </c>
      <c r="DG1" s="14" t="str">
        <f>'Scoring Summary First Draft'!DX1</f>
        <v>Word_Rec_Quiet_Easy_Reaction</v>
      </c>
      <c r="DH1" s="14" t="str">
        <f>'Scoring Summary First Draft'!DY1</f>
        <v>Word_Rec_Quiet_Hard_Score</v>
      </c>
      <c r="DI1" s="14" t="str">
        <f>'Scoring Summary First Draft'!DZ1</f>
        <v>Word_Rec_Quiet_Hard_Reaction</v>
      </c>
      <c r="DJ1" s="15" t="str">
        <f>'Scoring Summary First Draft'!EF1</f>
        <v>Language_Backgorund_Score</v>
      </c>
      <c r="DK1" s="16" t="str">
        <f>'Scoring Summary First Draft'!EI1</f>
        <v>Speech_Communication_Score</v>
      </c>
      <c r="DL1" s="17" t="str">
        <f>'Scoring Summary First Draft'!EM1</f>
        <v>Lubben_Total_Score</v>
      </c>
      <c r="DM1" s="18" t="str">
        <f>'Scoring Summary First Draft'!EQ1</f>
        <v>SNI_Number_of_High_Contact_Roles</v>
      </c>
      <c r="DN1" s="18" t="str">
        <f>'Scoring Summary First Draft'!ER1</f>
        <v>SNI_Number_of_People_in_Social_Network</v>
      </c>
      <c r="DO1" s="18" t="str">
        <f>'Scoring Summary First Draft'!ES1</f>
        <v>SNI_Number_of_Embedded_Networks</v>
      </c>
      <c r="DP1" s="19" t="str">
        <f>'Scoring Summary First Draft'!EW1</f>
        <v>ciqol_comm_sum</v>
      </c>
      <c r="DQ1" s="19" t="str">
        <f>'Scoring Summary First Draft'!EX1</f>
        <v>ciqol_emotional_sum</v>
      </c>
      <c r="DR1" s="19" t="str">
        <f>'Scoring Summary First Draft'!EY1</f>
        <v>ciqol_entertainment_sum</v>
      </c>
      <c r="DS1" s="19" t="str">
        <f>'Scoring Summary First Draft'!EZ1</f>
        <v>ciqol_environment_sum</v>
      </c>
      <c r="DT1" s="19" t="str">
        <f>'Scoring Summary First Draft'!FA1</f>
        <v>ciqol_listen_eff_sum</v>
      </c>
      <c r="DU1" s="19" t="str">
        <f>'Scoring Summary First Draft'!FB1</f>
        <v>ciqol_social_sum</v>
      </c>
      <c r="DV1" s="19" t="str">
        <f>'Scoring Summary First Draft'!FC1</f>
        <v>ciqol_global</v>
      </c>
      <c r="DW1" s="4" t="str">
        <f>'Scoring Summary First Draft'!FG1</f>
        <v>SSQ1</v>
      </c>
      <c r="DX1" s="4" t="str">
        <f>'Scoring Summary First Draft'!FH1</f>
        <v>SSQ2</v>
      </c>
      <c r="DY1" s="4" t="str">
        <f>'Scoring Summary First Draft'!FI1</f>
        <v>SSQ3</v>
      </c>
      <c r="DZ1" s="4" t="str">
        <f>'Scoring Summary First Draft'!FJ1</f>
        <v>SSQ_Total</v>
      </c>
      <c r="EA1" s="20" t="str">
        <f>'Scoring Summary First Draft'!FN1</f>
        <v>SSE_semss_total</v>
      </c>
      <c r="EB1" s="21" t="str">
        <f>'Scoring Summary First Draft'!FR1</f>
        <v>Patient_Health_Depression_score_sc</v>
      </c>
      <c r="EC1" s="21" t="str">
        <f>'Scoring Summary First Draft'!FS1</f>
        <v>Patient_Health_Depression_Ranking</v>
      </c>
      <c r="ED1" s="38" t="str">
        <f>'Scoring Summary First Draft'!FW1</f>
        <v>Ten_Item_Personality_Extraversion</v>
      </c>
      <c r="EE1" s="38" t="str">
        <f>'Scoring Summary First Draft'!FX1</f>
        <v>Ten_Item_Personality_Agreeableness</v>
      </c>
      <c r="EF1" s="38" t="str">
        <f>'Scoring Summary First Draft'!FY1</f>
        <v>Ten_Item_Personality_Conscientiousness</v>
      </c>
      <c r="EG1" s="38" t="str">
        <f>'Scoring Summary First Draft'!FZ1</f>
        <v>Ten_Item_Personality_Emotional_Stability</v>
      </c>
      <c r="EH1" s="38" t="str">
        <f>'Scoring Summary First Draft'!GA1</f>
        <v>Ten_Item_Personality_Openness_to_Experiences</v>
      </c>
      <c r="EI1" s="39" t="str">
        <f>'Scoring Summary First Draft'!GD1</f>
        <v>Neuro_QOL_Score</v>
      </c>
      <c r="EJ1" s="40" t="str">
        <f>'Scoring Summary First Draft'!GH1</f>
        <v>CRI_Education</v>
      </c>
      <c r="EK1" s="40" t="str">
        <f>'Scoring Summary First Draft'!GI1</f>
        <v>CRI_Work</v>
      </c>
      <c r="EL1" s="40" t="str">
        <f>'Scoring Summary First Draft'!GJ1</f>
        <v>CRI_Liesure</v>
      </c>
      <c r="EM1" s="40" t="str">
        <f>'Scoring Summary First Draft'!GK1</f>
        <v>CRI_Total</v>
      </c>
      <c r="EN1" s="41" t="str">
        <f>'Scoring Summary First Draft'!GO1</f>
        <v>Kaufman_Creativity_TotalScore</v>
      </c>
      <c r="EO1" s="41" t="str">
        <f>'Scoring Summary First Draft'!GP1</f>
        <v>Kaufman_Self/Everyday_Creativity</v>
      </c>
      <c r="EP1" s="41" t="str">
        <f>'Scoring Summary First Draft'!GQ1</f>
        <v>Kaufman_Scholarly_Creativity</v>
      </c>
      <c r="EQ1" s="41" t="str">
        <f>'Scoring Summary First Draft'!GR1</f>
        <v>Kaufman_Performance_Creativity</v>
      </c>
      <c r="ER1" s="41" t="str">
        <f>'Scoring Summary First Draft'!GS1</f>
        <v>Kaufman_Mechanical/Scientific_Creativity</v>
      </c>
      <c r="ES1" s="41" t="str">
        <f>'Scoring Summary First Draft'!GT1</f>
        <v>Kaufman_Artistic_Creativity</v>
      </c>
      <c r="ET1" s="25"/>
      <c r="EU1" s="25"/>
      <c r="EV1" s="25"/>
      <c r="EW1" s="25"/>
      <c r="EX1" s="25"/>
      <c r="EY1" s="25"/>
      <c r="EZ1" s="25"/>
      <c r="FA1" s="25"/>
      <c r="FB1" s="25"/>
    </row>
    <row r="2" spans="1:158">
      <c r="A2" t="str">
        <f>'Scoring Summary First Draft'!A2</f>
        <v>CI004</v>
      </c>
      <c r="B2" t="str">
        <f>IF('Scoring Summary First Draft'!C2=0,"",'Scoring Summary First Draft'!C2)</f>
        <v>F</v>
      </c>
      <c r="C2">
        <f>COUNTIF(B2:B42,"M")</f>
        <v>12</v>
      </c>
      <c r="D2">
        <f>COUNTIF(B2:B42,"F")</f>
        <v>29</v>
      </c>
      <c r="E2">
        <f>IF('Scoring Summary First Draft'!D2=0,"",'Scoring Summary First Draft'!D2)</f>
        <v>73</v>
      </c>
      <c r="F2">
        <f>AVERAGE(E2:E42)</f>
        <v>58.975609756097562</v>
      </c>
      <c r="G2">
        <f>STDEV(E2:E42)</f>
        <v>14.735141337764718</v>
      </c>
      <c r="H2">
        <f>MIN(E2:E42)</f>
        <v>18</v>
      </c>
      <c r="I2">
        <f>MAX(E2:E42)</f>
        <v>80</v>
      </c>
      <c r="J2" t="str">
        <f>IF('Scoring Summary First Draft'!E2=0,"",'Scoring Summary First Draft'!E2)</f>
        <v>65_and_66</v>
      </c>
      <c r="K2">
        <v>65</v>
      </c>
      <c r="L2">
        <f>AVERAGE(K2:K42)</f>
        <v>49.774999999999999</v>
      </c>
      <c r="M2">
        <f>STDEV(K2:K42)</f>
        <v>16.12051965186464</v>
      </c>
      <c r="N2">
        <f>MIN(K2:K42)</f>
        <v>1</v>
      </c>
      <c r="O2">
        <f>MAX(K2:K42)</f>
        <v>74</v>
      </c>
      <c r="P2">
        <f>IF('Scoring Summary First Draft'!F2=0,"",'Scoring Summary First Draft'!F2)</f>
        <v>1</v>
      </c>
      <c r="Q2">
        <f>AVERAGE(P2:P42)</f>
        <v>12.317499999999999</v>
      </c>
      <c r="R2">
        <f>STDEV(P2:P42)</f>
        <v>14.114057140820954</v>
      </c>
      <c r="S2">
        <f>MIN(P2:P42)</f>
        <v>0</v>
      </c>
      <c r="T2">
        <f>MAX(P2:P42)</f>
        <v>55</v>
      </c>
      <c r="U2" t="str">
        <f>IF('Scoring Summary First Draft'!G2=0,"",'Scoring Summary First Draft'!G2)</f>
        <v>Bilateral</v>
      </c>
      <c r="V2" t="str">
        <f>IF('Scoring Summary First Draft'!H2=0,"",'Scoring Summary First Draft'!H2)</f>
        <v>Cochlear_Americas</v>
      </c>
      <c r="W2" t="str">
        <f>IF('Scoring Summary First Draft'!I2=0,"",'Scoring Summary First Draft'!I2)</f>
        <v>No</v>
      </c>
      <c r="X2" t="str">
        <f>U2</f>
        <v>Bilateral</v>
      </c>
      <c r="Y2">
        <f>COUNTIF(X2:X42,"Bilateral")</f>
        <v>21</v>
      </c>
      <c r="Z2">
        <f>COUNTIF(X2:X42,"Bimodal")</f>
        <v>14</v>
      </c>
      <c r="AA2">
        <f>COUNTIF(X2:X42,"Unilateral")</f>
        <v>6</v>
      </c>
      <c r="AB2" t="str">
        <f>IF('Scoring Summary First Draft'!L2=0,"",'Scoring Summary First Draft'!L2)</f>
        <v>Retired</v>
      </c>
      <c r="AC2" t="str">
        <f>IF('Scoring Summary First Draft'!M2=0,"",'Scoring Summary First Draft'!M2)</f>
        <v>English</v>
      </c>
      <c r="AD2" t="str">
        <f>IF('Scoring Summary First Draft'!N2=0,"",'Scoring Summary First Draft'!N2)</f>
        <v>Goshen,_Indiana</v>
      </c>
      <c r="AE2">
        <f>IF('Scoring Summary First Draft'!P2=0,"",'Scoring Summary First Draft'!P2)</f>
        <v>18</v>
      </c>
      <c r="AG2" cm="1">
        <f t="array" ref="AG2:AL2">'Scoring Summary First Draft'!X2:AC2</f>
        <v>63.84375</v>
      </c>
      <c r="AH2">
        <v>0.9375</v>
      </c>
      <c r="AI2">
        <v>58.25</v>
      </c>
      <c r="AJ2">
        <v>1</v>
      </c>
      <c r="AK2">
        <v>69.4375</v>
      </c>
      <c r="AL2">
        <v>0.875</v>
      </c>
      <c r="AM2" cm="1">
        <f t="array" ref="AM2:AR2">'Scoring Summary First Draft'!AF2:AK2</f>
        <v>0.3125</v>
      </c>
      <c r="AN2">
        <v>0.1875</v>
      </c>
      <c r="AO2">
        <v>6.25E-2</v>
      </c>
      <c r="AP2">
        <v>6.25E-2</v>
      </c>
      <c r="AQ2">
        <v>0.5</v>
      </c>
      <c r="AR2">
        <v>0.25</v>
      </c>
      <c r="AS2" s="42">
        <f>AVERAGE(AM2:AR2)</f>
        <v>0.22916666666666666</v>
      </c>
      <c r="AT2" cm="1">
        <f t="array" ref="AT2:AV2">'Scoring Summary First Draft'!AN2:AP2</f>
        <v>0.64583299999999999</v>
      </c>
      <c r="AU2">
        <v>6529.0420000000004</v>
      </c>
      <c r="AV2">
        <v>10</v>
      </c>
      <c r="AW2" cm="1">
        <f t="array" ref="AW2:BH2">'Scoring Summary First Draft'!AS2:BD2</f>
        <v>0.9375</v>
      </c>
      <c r="AX2">
        <v>0.96875</v>
      </c>
      <c r="AY2">
        <v>0.96875</v>
      </c>
      <c r="AZ2">
        <v>0.95833299999999999</v>
      </c>
      <c r="BA2">
        <v>3450.5929999999998</v>
      </c>
      <c r="BB2">
        <v>2778.2060000000001</v>
      </c>
      <c r="BC2">
        <v>2387.8679999999999</v>
      </c>
      <c r="BD2">
        <v>2872.223</v>
      </c>
      <c r="BE2" s="25">
        <v>6.4375</v>
      </c>
      <c r="BF2" s="25">
        <v>6.25</v>
      </c>
      <c r="BG2" s="25">
        <v>6.75</v>
      </c>
      <c r="BH2" s="25">
        <v>6.4791670000000003</v>
      </c>
      <c r="BI2" cm="1">
        <f t="array" ref="BI2:BP2">'Scoring Summary First Draft'!BG2:BN2</f>
        <v>0.875</v>
      </c>
      <c r="BJ2">
        <v>0.9375</v>
      </c>
      <c r="BK2">
        <v>0.9375</v>
      </c>
      <c r="BL2">
        <v>0.91666700000000001</v>
      </c>
      <c r="BM2">
        <v>1380.586</v>
      </c>
      <c r="BN2">
        <v>1980.087</v>
      </c>
      <c r="BO2">
        <v>1579.06</v>
      </c>
      <c r="BP2">
        <v>1646.577</v>
      </c>
      <c r="BQ2" cm="1">
        <f t="array" ref="BQ2:BS2">'Scoring Summary First Draft'!BW2:BY2</f>
        <v>0.97222200000000003</v>
      </c>
      <c r="BR2">
        <v>48.449350000000003</v>
      </c>
      <c r="BS2">
        <v>2088.998</v>
      </c>
      <c r="BT2" s="42" t="str">
        <f>IF('Scoring Summary First Draft'!CB2=0,"",'Scoring Summary First Draft'!CB2)</f>
        <v/>
      </c>
      <c r="BU2" s="42" t="str">
        <f>IF('Scoring Summary First Draft'!CC2=0,"",'Scoring Summary First Draft'!CC2)</f>
        <v/>
      </c>
      <c r="BV2" s="42" t="str">
        <f>IF('Scoring Summary First Draft'!CD2=0,"",'Scoring Summary First Draft'!CD2)</f>
        <v/>
      </c>
      <c r="BW2" s="42" t="str">
        <f>IF('Scoring Summary First Draft'!CE2=0,"",'Scoring Summary First Draft'!CE2)</f>
        <v/>
      </c>
      <c r="BX2" s="42" t="str">
        <f>IF('Scoring Summary First Draft'!CF2=0,"",'Scoring Summary First Draft'!CF2)</f>
        <v/>
      </c>
      <c r="BY2" s="42" t="str">
        <f>IF('Scoring Summary First Draft'!CG2=0,"",'Scoring Summary First Draft'!CG2)</f>
        <v/>
      </c>
      <c r="BZ2" s="42" t="str">
        <f>IF('Scoring Summary First Draft'!CH2=0,"",'Scoring Summary First Draft'!CH2)</f>
        <v/>
      </c>
      <c r="CA2" s="42"/>
      <c r="CB2" s="42" t="str">
        <f>IF('Scoring Summary First Draft'!CL2 =0,"",'Scoring Summary First Draft'!CL2)</f>
        <v/>
      </c>
      <c r="CC2" s="42" t="str">
        <f>IF('Scoring Summary First Draft'!CM2 =0,"",'Scoring Summary First Draft'!CM2)</f>
        <v/>
      </c>
      <c r="CD2" s="42" t="str">
        <f>IF('Scoring Summary First Draft'!CN2 =0,"",'Scoring Summary First Draft'!CN2)</f>
        <v/>
      </c>
      <c r="CE2" s="42" t="str">
        <f>IF('Scoring Summary First Draft'!CO2 =0,"",'Scoring Summary First Draft'!CO2)</f>
        <v/>
      </c>
      <c r="CF2" s="42" t="str">
        <f>IF('Scoring Summary First Draft'!CP2 =0,"",'Scoring Summary First Draft'!CP2)</f>
        <v/>
      </c>
      <c r="CG2" s="42" t="str">
        <f>IF('Scoring Summary First Draft'!CQ2 =0,"",'Scoring Summary First Draft'!CQ2)</f>
        <v/>
      </c>
      <c r="CH2" s="42" t="str">
        <f>IF('Scoring Summary First Draft'!CR2 =0,"",'Scoring Summary First Draft'!CR2)</f>
        <v/>
      </c>
      <c r="CI2" s="42">
        <f>IF('Scoring Summary First Draft'!CV2=0,"",'Scoring Summary First Draft'!CV2)</f>
        <v>42.25</v>
      </c>
      <c r="CJ2" s="42">
        <f>IF('Scoring Summary First Draft'!CW2=0,"",'Scoring Summary First Draft'!CW2)</f>
        <v>0.79166700000000001</v>
      </c>
      <c r="CK2" s="42">
        <f>IF('Scoring Summary First Draft'!CZ2=0,"",'Scoring Summary First Draft'!CZ2)</f>
        <v>0.366666667</v>
      </c>
      <c r="CL2" s="42" t="str">
        <f>IF('Scoring Summary First Draft'!DA2=0,"",'Scoring Summary First Draft'!DA2)</f>
        <v/>
      </c>
      <c r="CM2" s="42">
        <f>IF('Scoring Summary First Draft'!DB2=0,"",'Scoring Summary First Draft'!DB2)</f>
        <v>0.4</v>
      </c>
      <c r="CN2" s="42" t="str">
        <f>IF('Scoring Summary First Draft'!DC2=0,"",'Scoring Summary First Draft'!DC2)</f>
        <v/>
      </c>
      <c r="CO2" s="42">
        <f>IF('Scoring Summary First Draft'!DD2=0,"",'Scoring Summary First Draft'!DD2)</f>
        <v>0.35</v>
      </c>
      <c r="CP2" s="42" t="str">
        <f>IF('Scoring Summary First Draft'!DE2=0,"",'Scoring Summary First Draft'!DE2)</f>
        <v/>
      </c>
      <c r="CQ2" s="42">
        <f>IF('Scoring Summary First Draft'!DF2=0,"",'Scoring Summary First Draft'!DF2)</f>
        <v>0.35</v>
      </c>
      <c r="CR2" s="42" t="str">
        <f>IF('Scoring Summary First Draft'!DG2=0,"",'Scoring Summary First Draft'!DG2)</f>
        <v/>
      </c>
      <c r="CS2" s="42">
        <f>IF('Scoring Summary First Draft'!DH2=0,"",'Scoring Summary First Draft'!DH2)</f>
        <v>0.43333333299999999</v>
      </c>
      <c r="CT2" s="42" t="str">
        <f>IF('Scoring Summary First Draft'!DI2=0,"",'Scoring Summary First Draft'!DI2)</f>
        <v/>
      </c>
      <c r="CU2" s="42">
        <f>IF('Scoring Summary First Draft'!DJ2=0,"",'Scoring Summary First Draft'!DJ2)</f>
        <v>0.3</v>
      </c>
      <c r="CV2" s="42" t="str">
        <f>IF('Scoring Summary First Draft'!DK2=0,"",'Scoring Summary First Draft'!DK2)</f>
        <v/>
      </c>
      <c r="CW2" s="42">
        <f>IF('Scoring Summary First Draft'!DL2=0,"",'Scoring Summary First Draft'!DL2)</f>
        <v>18</v>
      </c>
      <c r="CX2" s="42">
        <f>IF('Scoring Summary First Draft'!DO2=0,"",'Scoring Summary First Draft'!DO2)</f>
        <v>0.31666666700000001</v>
      </c>
      <c r="CY2" s="42">
        <f>IF('Scoring Summary First Draft'!DP2=0,"",'Scoring Summary First Draft'!DP2)</f>
        <v>0.67559243300000005</v>
      </c>
      <c r="CZ2" s="42">
        <f>IF('Scoring Summary First Draft'!DQ2=0,"",'Scoring Summary First Draft'!DQ2)</f>
        <v>0.45</v>
      </c>
      <c r="DA2" s="42">
        <f>IF('Scoring Summary First Draft'!DR2=0,"",'Scoring Summary First Draft'!DR2)</f>
        <v>0.56468959399999996</v>
      </c>
      <c r="DB2" s="42">
        <f>IF('Scoring Summary First Draft'!DS2=0,"",'Scoring Summary First Draft'!DS2)</f>
        <v>0.25</v>
      </c>
      <c r="DC2" s="42">
        <f>IF('Scoring Summary First Draft'!DT2=0,"",'Scoring Summary First Draft'!DT2)</f>
        <v>0.70605442200000001</v>
      </c>
      <c r="DD2" s="42">
        <f>IF('Scoring Summary First Draft'!DU2=0,"",'Scoring Summary First Draft'!DU2)</f>
        <v>0.1</v>
      </c>
      <c r="DE2" s="42">
        <f>IF('Scoring Summary First Draft'!DV2=0,"",'Scoring Summary First Draft'!DV2)</f>
        <v>0.74821541999999996</v>
      </c>
      <c r="DF2" s="42">
        <f>IF('Scoring Summary First Draft'!DW2=0,"",'Scoring Summary First Draft'!DW2)</f>
        <v>0.366666667</v>
      </c>
      <c r="DG2" s="42">
        <f>IF('Scoring Summary First Draft'!DX2=0,"",'Scoring Summary First Draft'!DX2)</f>
        <v>0.64090105100000005</v>
      </c>
      <c r="DH2" s="42">
        <f>IF('Scoring Summary First Draft'!DY2=0,"",'Scoring Summary First Draft'!DY2)</f>
        <v>0.26666666700000002</v>
      </c>
      <c r="DI2" s="42">
        <f>IF('Scoring Summary First Draft'!DZ2=0,"",'Scoring Summary First Draft'!DZ2)</f>
        <v>0.72329308400000003</v>
      </c>
      <c r="DJ2" s="25" t="str">
        <f>IF('Scoring Summary First Draft'!EF2=0,"",'Scoring Summary First Draft'!EF2)</f>
        <v/>
      </c>
      <c r="DK2" s="25" t="str">
        <f>IF('Scoring Summary First Draft'!EI2=0,"",'Scoring Summary First Draft'!EI2)</f>
        <v/>
      </c>
      <c r="DL2" s="25" t="str">
        <f>IF('Scoring Summary First Draft'!EM2=0,"",'Scoring Summary First Draft'!EM2)</f>
        <v/>
      </c>
      <c r="DM2" s="25">
        <f>IF('Scoring Summary First Draft'!EQ2=0,"",'Scoring Summary First Draft'!EQ2)</f>
        <v>7</v>
      </c>
      <c r="DN2" s="25">
        <f>IF('Scoring Summary First Draft'!ER2=0,"",'Scoring Summary First Draft'!ER2)</f>
        <v>27</v>
      </c>
      <c r="DO2" s="25">
        <f>IF('Scoring Summary First Draft'!ES2=0,"",'Scoring Summary First Draft'!ES2)</f>
        <v>4</v>
      </c>
      <c r="DP2" s="25">
        <f>IF('Scoring Summary First Draft'!EW2=0,"",'Scoring Summary First Draft'!EW2)</f>
        <v>19</v>
      </c>
      <c r="DQ2" s="25">
        <f>IF('Scoring Summary First Draft'!EX2=0,"",'Scoring Summary First Draft'!EX2)</f>
        <v>18</v>
      </c>
      <c r="DR2" s="25">
        <f>IF('Scoring Summary First Draft'!EY2=0,"",'Scoring Summary First Draft'!EY2)</f>
        <v>10</v>
      </c>
      <c r="DS2" s="25">
        <f>IF('Scoring Summary First Draft'!EZ2=0,"",'Scoring Summary First Draft'!EZ2)</f>
        <v>18</v>
      </c>
      <c r="DT2" s="25">
        <f>IF('Scoring Summary First Draft'!FA2=0,"",'Scoring Summary First Draft'!FA2)</f>
        <v>9</v>
      </c>
      <c r="DU2" s="25">
        <f>IF('Scoring Summary First Draft'!FB2=0,"",'Scoring Summary First Draft'!FB2)</f>
        <v>23</v>
      </c>
      <c r="DV2" s="25">
        <f>IF('Scoring Summary First Draft'!FC2=0,"",'Scoring Summary First Draft'!FC2)</f>
        <v>26</v>
      </c>
      <c r="DW2" s="45">
        <f>IF('Scoring Summary First Draft'!FG2=0,"",'Scoring Summary First Draft'!FG2)</f>
        <v>2.5</v>
      </c>
      <c r="DX2" s="45">
        <f>IF('Scoring Summary First Draft'!FH2=0,"",'Scoring Summary First Draft'!FH2)</f>
        <v>1.7647058819999999</v>
      </c>
      <c r="DY2" s="45">
        <f>IF('Scoring Summary First Draft'!FI2=0,"",'Scoring Summary First Draft'!FI2)</f>
        <v>3.588235294</v>
      </c>
      <c r="DZ2" s="45">
        <f>IF('Scoring Summary First Draft'!FJ2=0,"",'Scoring Summary First Draft'!FJ2)</f>
        <v>2.7346938779999999</v>
      </c>
      <c r="EA2" s="45">
        <f>IF('Scoring Summary First Draft'!FN2=0,"",'Scoring Summary First Draft'!FN2)</f>
        <v>4.1739129999999998</v>
      </c>
      <c r="EB2" s="25">
        <f>IF('Scoring Summary First Draft'!FR2=0,"",'Scoring Summary First Draft'!FR2)</f>
        <v>4</v>
      </c>
      <c r="EC2" s="25">
        <f>IF('Scoring Summary First Draft'!FS2=0,"",'Scoring Summary First Draft'!FS2)</f>
        <v>1</v>
      </c>
      <c r="ED2" s="44">
        <f>IF('Scoring Summary First Draft'!FW2=0,"",'Scoring Summary First Draft'!FW2)</f>
        <v>3</v>
      </c>
      <c r="EE2" s="44">
        <f>IF('Scoring Summary First Draft'!FX2=0,"",'Scoring Summary First Draft'!FX2)</f>
        <v>5.5</v>
      </c>
      <c r="EF2" s="44">
        <f>IF('Scoring Summary First Draft'!FY2=0,"",'Scoring Summary First Draft'!FY2)</f>
        <v>6.5</v>
      </c>
      <c r="EG2" s="44">
        <f>IF('Scoring Summary First Draft'!FZ2=0,"",'Scoring Summary First Draft'!FZ2)</f>
        <v>3.5</v>
      </c>
      <c r="EH2" s="44">
        <f>IF('Scoring Summary First Draft'!GA2=0,"",'Scoring Summary First Draft'!GA2)</f>
        <v>6</v>
      </c>
      <c r="EI2" s="25" t="str">
        <f>IF('Scoring Summary First Draft'!GD2=0,"",'Scoring Summary First Draft'!GD2)</f>
        <v/>
      </c>
      <c r="EJ2" s="25">
        <f>IF('Scoring Summary First Draft'!GH2=0,"",'Scoring Summary First Draft'!GH2)</f>
        <v>18</v>
      </c>
      <c r="EK2" s="25">
        <f>IF('Scoring Summary First Draft'!GI2=0,"",'Scoring Summary First Draft'!GI2)</f>
        <v>225</v>
      </c>
      <c r="EL2" s="25">
        <f>IF('Scoring Summary First Draft'!GJ2=0,"",'Scoring Summary First Draft'!GJ2)</f>
        <v>525</v>
      </c>
      <c r="EM2" s="25">
        <f>IF('Scoring Summary First Draft'!GK2=0,"",'Scoring Summary First Draft'!GK2)</f>
        <v>768</v>
      </c>
      <c r="EN2" s="25">
        <f>IF('Scoring Summary First Draft'!GO2=0,"",'Scoring Summary First Draft'!GO2)</f>
        <v>133</v>
      </c>
      <c r="EO2" s="25">
        <f>IF('Scoring Summary First Draft'!GP2=0,"",'Scoring Summary First Draft'!GP2)</f>
        <v>43</v>
      </c>
      <c r="EP2" s="25">
        <f>IF('Scoring Summary First Draft'!GQ2=0,"",'Scoring Summary First Draft'!GQ2)</f>
        <v>35</v>
      </c>
      <c r="EQ2" s="25">
        <f>IF('Scoring Summary First Draft'!GR2=0,"",'Scoring Summary First Draft'!GR2)</f>
        <v>18</v>
      </c>
      <c r="ER2" s="25">
        <f>IF('Scoring Summary First Draft'!GS2=0,"",'Scoring Summary First Draft'!GS2)</f>
        <v>15</v>
      </c>
      <c r="ES2" s="25">
        <f>IF('Scoring Summary First Draft'!GT2=0,"",'Scoring Summary First Draft'!GT2)</f>
        <v>22</v>
      </c>
    </row>
    <row r="3" spans="1:158">
      <c r="A3" t="str">
        <f>'Scoring Summary First Draft'!A3</f>
        <v>CI005</v>
      </c>
      <c r="B3" t="str">
        <f>IF('Scoring Summary First Draft'!C3=0,"",'Scoring Summary First Draft'!C3)</f>
        <v>F</v>
      </c>
      <c r="C3"/>
      <c r="D3"/>
      <c r="E3">
        <f>IF('Scoring Summary First Draft'!D3=0,"",'Scoring Summary First Draft'!D3)</f>
        <v>70</v>
      </c>
      <c r="F3"/>
      <c r="G3"/>
      <c r="H3"/>
      <c r="I3"/>
      <c r="J3">
        <f>IF('Scoring Summary First Draft'!E3=0,"",'Scoring Summary First Draft'!E3)</f>
        <v>61</v>
      </c>
      <c r="K3">
        <v>61</v>
      </c>
      <c r="L3"/>
      <c r="M3"/>
      <c r="N3"/>
      <c r="O3"/>
      <c r="P3">
        <f>IF('Scoring Summary First Draft'!F3=0,"",'Scoring Summary First Draft'!F3)</f>
        <v>7</v>
      </c>
      <c r="Q3"/>
      <c r="R3"/>
      <c r="S3"/>
      <c r="T3"/>
      <c r="U3" t="str">
        <f>IF('Scoring Summary First Draft'!G3=0,"",'Scoring Summary First Draft'!G3)</f>
        <v>Right_ear</v>
      </c>
      <c r="V3" t="str">
        <f>IF('Scoring Summary First Draft'!H3=0,"",'Scoring Summary First Draft'!H3)</f>
        <v>Cochlear_Americas</v>
      </c>
      <c r="W3" t="str">
        <f>IF('Scoring Summary First Draft'!I3=0,"",'Scoring Summary First Draft'!I3)</f>
        <v>Yes</v>
      </c>
      <c r="X3" t="s">
        <v>18</v>
      </c>
      <c r="Y3"/>
      <c r="Z3"/>
      <c r="AA3"/>
      <c r="AB3" t="str">
        <f>IF('Scoring Summary First Draft'!L3=0,"",'Scoring Summary First Draft'!L3)</f>
        <v>Retired</v>
      </c>
      <c r="AC3" t="str">
        <f>IF('Scoring Summary First Draft'!M3=0,"",'Scoring Summary First Draft'!M3)</f>
        <v>English</v>
      </c>
      <c r="AD3" t="str">
        <f>IF('Scoring Summary First Draft'!N3=0,"",'Scoring Summary First Draft'!N3)</f>
        <v>Lima,_Ohio</v>
      </c>
      <c r="AE3">
        <f>IF('Scoring Summary First Draft'!P3=0,"",'Scoring Summary First Draft'!P3)</f>
        <v>17</v>
      </c>
      <c r="AG3" s="42">
        <f>'Scoring Summary First Draft'!X3</f>
        <v>97.59375</v>
      </c>
      <c r="AH3" s="42">
        <f>'Scoring Summary First Draft'!Y3</f>
        <v>0.8125</v>
      </c>
      <c r="AI3" s="42">
        <f>'Scoring Summary First Draft'!Z3</f>
        <v>95.3125</v>
      </c>
      <c r="AJ3" s="42">
        <f>'Scoring Summary First Draft'!AA3</f>
        <v>0.6875</v>
      </c>
      <c r="AK3" s="42">
        <f>'Scoring Summary First Draft'!AB3</f>
        <v>99.875</v>
      </c>
      <c r="AL3" s="42">
        <f>'Scoring Summary First Draft'!AC3</f>
        <v>0.9375</v>
      </c>
      <c r="AM3" s="42">
        <f>IF('Scoring Summary First Draft'!AF3 =0,"", 'Scoring Summary First Draft'!AF3)</f>
        <v>0.1875</v>
      </c>
      <c r="AN3" s="42">
        <f>IF('Scoring Summary First Draft'!AG3 =0,"", 'Scoring Summary First Draft'!AG3)</f>
        <v>6.25E-2</v>
      </c>
      <c r="AO3" s="42">
        <f>IF('Scoring Summary First Draft'!AH3 =0,"", 'Scoring Summary First Draft'!AH3)</f>
        <v>0.125</v>
      </c>
      <c r="AP3" s="42">
        <f>IF('Scoring Summary First Draft'!AI3 =0,"", 'Scoring Summary First Draft'!AI3)</f>
        <v>0.3125</v>
      </c>
      <c r="AQ3" s="42">
        <f>IF('Scoring Summary First Draft'!AJ3 =0,"", 'Scoring Summary First Draft'!AJ3)</f>
        <v>0.375</v>
      </c>
      <c r="AR3" s="42">
        <f>IF('Scoring Summary First Draft'!AK3 =0,"", 'Scoring Summary First Draft'!AK3)</f>
        <v>0.1875</v>
      </c>
      <c r="AS3" s="42">
        <f>AVERAGE(AM3:AR3)</f>
        <v>0.20833333333333334</v>
      </c>
      <c r="AT3" s="42">
        <f>IF('Scoring Summary First Draft'!AN3 = 0,"",'Scoring Summary First Draft'!AN3)</f>
        <v>0.89583299999999999</v>
      </c>
      <c r="AU3" s="42">
        <f>IF('Scoring Summary First Draft'!AO3 = 0,"",'Scoring Summary First Draft'!AO3)</f>
        <v>3572.9650000000001</v>
      </c>
      <c r="AV3" s="42">
        <f>IF('Scoring Summary First Draft'!AP3 = 0,"",'Scoring Summary First Draft'!AP3)</f>
        <v>10</v>
      </c>
      <c r="AW3" s="42">
        <f>IF('Scoring Summary First Draft'!AS3 = 0,"",'Scoring Summary First Draft'!AS3)</f>
        <v>0.9375</v>
      </c>
      <c r="AX3" s="42">
        <f>IF('Scoring Summary First Draft'!AT3 = 0,"",'Scoring Summary First Draft'!AT3)</f>
        <v>0.9375</v>
      </c>
      <c r="AY3" s="42">
        <f>IF('Scoring Summary First Draft'!AU3 = 0,"",'Scoring Summary First Draft'!AU3)</f>
        <v>0.96875</v>
      </c>
      <c r="AZ3" s="42">
        <f>IF('Scoring Summary First Draft'!AV3 = 0,"",'Scoring Summary First Draft'!AV3)</f>
        <v>0.94791700000000001</v>
      </c>
      <c r="BA3" s="42">
        <f>IF('Scoring Summary First Draft'!AW3 = 0,"",'Scoring Summary First Draft'!AW3)</f>
        <v>2052.66</v>
      </c>
      <c r="BB3" s="42">
        <f>IF('Scoring Summary First Draft'!AX3 = 0,"",'Scoring Summary First Draft'!AX3)</f>
        <v>1835.9929999999999</v>
      </c>
      <c r="BC3" s="42">
        <f>IF('Scoring Summary First Draft'!AY3 = 0,"",'Scoring Summary First Draft'!AY3)</f>
        <v>1772.9190000000001</v>
      </c>
      <c r="BD3" s="42">
        <f>IF('Scoring Summary First Draft'!AZ3 = 0,"",'Scoring Summary First Draft'!AZ3)</f>
        <v>1887.191</v>
      </c>
      <c r="BE3" s="45">
        <f>IF('Scoring Summary First Draft'!BA3=0,"",'Scoring Summary First Draft'!BA3)</f>
        <v>7</v>
      </c>
      <c r="BF3" s="45">
        <f>IF('Scoring Summary First Draft'!BB3=0,"",'Scoring Summary First Draft'!BB3)</f>
        <v>6.875</v>
      </c>
      <c r="BG3" s="45">
        <f>IF('Scoring Summary First Draft'!BC3=0,"",'Scoring Summary First Draft'!BC3)</f>
        <v>7</v>
      </c>
      <c r="BH3" s="45">
        <f>IF('Scoring Summary First Draft'!BD3=0,"",'Scoring Summary First Draft'!BD3)</f>
        <v>6.9583329999999997</v>
      </c>
      <c r="BI3" s="42">
        <f>IF('Scoring Summary First Draft'!BG3 = 0,"",'Scoring Summary First Draft'!BG3)</f>
        <v>0.875</v>
      </c>
      <c r="BJ3" s="42">
        <f>IF('Scoring Summary First Draft'!BH3 = 0,"",'Scoring Summary First Draft'!BH3)</f>
        <v>0.9375</v>
      </c>
      <c r="BK3" s="42">
        <f>IF('Scoring Summary First Draft'!BI3 = 0,"",'Scoring Summary First Draft'!BI3)</f>
        <v>1</v>
      </c>
      <c r="BL3" s="42">
        <f>IF('Scoring Summary First Draft'!BJ3 = 0,"",'Scoring Summary First Draft'!BJ3)</f>
        <v>0.9375</v>
      </c>
      <c r="BM3" s="42">
        <f>IF('Scoring Summary First Draft'!BK3 = 0,"",'Scoring Summary First Draft'!BK3)</f>
        <v>965.94290000000001</v>
      </c>
      <c r="BN3" s="42">
        <f>IF('Scoring Summary First Draft'!BL3 = 0,"",'Scoring Summary First Draft'!BL3)</f>
        <v>734.76</v>
      </c>
      <c r="BO3" s="42">
        <f>IF('Scoring Summary First Draft'!BM3 = 0,"",'Scoring Summary First Draft'!BM3)</f>
        <v>1218.9190000000001</v>
      </c>
      <c r="BP3" s="42">
        <f>IF('Scoring Summary First Draft'!BN3 = 0,"",'Scoring Summary First Draft'!BN3)</f>
        <v>973.20719999999994</v>
      </c>
      <c r="BQ3" s="42">
        <f>IF('Scoring Summary First Draft'!BW3=0,"",'Scoring Summary First Draft'!BW3)</f>
        <v>0.63888900000000004</v>
      </c>
      <c r="BR3" s="42">
        <f>IF('Scoring Summary First Draft'!BX3=0,"",'Scoring Summary First Draft'!BX3)</f>
        <v>79.303849999999997</v>
      </c>
      <c r="BS3" s="42">
        <f>IF('Scoring Summary First Draft'!BY3=0,"",'Scoring Summary First Draft'!BY3)</f>
        <v>4004.2069999999999</v>
      </c>
      <c r="BT3" s="42">
        <f>IF('Scoring Summary First Draft'!CB3=0,"",'Scoring Summary First Draft'!CB3)</f>
        <v>0.33333332999999998</v>
      </c>
      <c r="BU3" s="42">
        <f>IF('Scoring Summary First Draft'!CC3=0,"",'Scoring Summary First Draft'!CC3)</f>
        <v>0.4</v>
      </c>
      <c r="BV3" s="42">
        <f>IF('Scoring Summary First Draft'!CD3=0,"",'Scoring Summary First Draft'!CD3)</f>
        <v>0.3</v>
      </c>
      <c r="BW3" s="42">
        <f>IF('Scoring Summary First Draft'!CE3=0,"",'Scoring Summary First Draft'!CE3)</f>
        <v>0.15</v>
      </c>
      <c r="BX3" s="42">
        <f>IF('Scoring Summary First Draft'!CF3=0,"",'Scoring Summary First Draft'!CF3)</f>
        <v>0.66666666669999997</v>
      </c>
      <c r="BY3" s="42">
        <f>IF('Scoring Summary First Draft'!CG3=0,"",'Scoring Summary First Draft'!CG3)</f>
        <v>0.13333329999999999</v>
      </c>
      <c r="BZ3" s="42">
        <f>IF('Scoring Summary First Draft'!CH3=0,"",'Scoring Summary First Draft'!CH3)</f>
        <v>0.56666666666669996</v>
      </c>
      <c r="CA3" s="42">
        <f>IF('Scoring Summary First Draft'!CI3=0,"",'Scoring Summary First Draft'!CI3)</f>
        <v>8</v>
      </c>
      <c r="CB3" s="42"/>
      <c r="CC3" s="42">
        <f>IF('Scoring Summary First Draft'!CM3 =0,"",'Scoring Summary First Draft'!CM3)</f>
        <v>0.95</v>
      </c>
      <c r="CD3" s="42">
        <f>IF('Scoring Summary First Draft'!CN3 =0,"",'Scoring Summary First Draft'!CN3)</f>
        <v>0.65</v>
      </c>
      <c r="CE3" s="42">
        <f>IF('Scoring Summary First Draft'!CO3 =0,"",'Scoring Summary First Draft'!CO3)</f>
        <v>0.6</v>
      </c>
      <c r="CF3" s="42">
        <f>IF('Scoring Summary First Draft'!CP3 =0,"",'Scoring Summary First Draft'!CP3)</f>
        <v>0.6</v>
      </c>
      <c r="CG3" s="42">
        <f>IF('Scoring Summary First Draft'!CQ3 =0,"",'Scoring Summary First Draft'!CQ3)</f>
        <v>0.66666666699999999</v>
      </c>
      <c r="CH3" s="42">
        <f>IF('Scoring Summary First Draft'!CR3 =0,"",'Scoring Summary First Draft'!CR3)</f>
        <v>0.86666666699999995</v>
      </c>
      <c r="CI3" s="42">
        <f>IF('Scoring Summary First Draft'!CV3=0,"",'Scoring Summary First Draft'!CV3)</f>
        <v>98.666669999999996</v>
      </c>
      <c r="CJ3" s="42">
        <f>IF('Scoring Summary First Draft'!CW3=0,"",'Scoring Summary First Draft'!CW3)</f>
        <v>0.75</v>
      </c>
      <c r="CK3" s="42">
        <f>IF('Scoring Summary First Draft'!CZ3=0,"",'Scoring Summary First Draft'!CZ3)</f>
        <v>0.3</v>
      </c>
      <c r="CL3" s="42" t="str">
        <f>IF('Scoring Summary First Draft'!DA3=0,"",'Scoring Summary First Draft'!DA3)</f>
        <v/>
      </c>
      <c r="CM3" s="42">
        <f>IF('Scoring Summary First Draft'!DB3=0,"",'Scoring Summary First Draft'!DB3)</f>
        <v>0.4</v>
      </c>
      <c r="CN3" s="42" t="str">
        <f>IF('Scoring Summary First Draft'!DC3=0,"",'Scoring Summary First Draft'!DC3)</f>
        <v/>
      </c>
      <c r="CO3" s="42">
        <f>IF('Scoring Summary First Draft'!DD3=0,"",'Scoring Summary First Draft'!DD3)</f>
        <v>0.25</v>
      </c>
      <c r="CP3" s="42" t="str">
        <f>IF('Scoring Summary First Draft'!DE3=0,"",'Scoring Summary First Draft'!DE3)</f>
        <v/>
      </c>
      <c r="CQ3" s="42">
        <f>IF('Scoring Summary First Draft'!DF3=0,"",'Scoring Summary First Draft'!DF3)</f>
        <v>0.2</v>
      </c>
      <c r="CR3" s="42" t="str">
        <f>IF('Scoring Summary First Draft'!DG3=0,"",'Scoring Summary First Draft'!DG3)</f>
        <v/>
      </c>
      <c r="CS3" s="42">
        <f>IF('Scoring Summary First Draft'!DH3=0,"",'Scoring Summary First Draft'!DH3)</f>
        <v>0.366666667</v>
      </c>
      <c r="CT3" s="42" t="str">
        <f>IF('Scoring Summary First Draft'!DI3=0,"",'Scoring Summary First Draft'!DI3)</f>
        <v/>
      </c>
      <c r="CU3" s="42">
        <f>IF('Scoring Summary First Draft'!DJ3=0,"",'Scoring Summary First Draft'!DJ3)</f>
        <v>0.233333333</v>
      </c>
      <c r="CV3" s="42" t="str">
        <f>IF('Scoring Summary First Draft'!DK3=0,"",'Scoring Summary First Draft'!DK3)</f>
        <v/>
      </c>
      <c r="CW3" s="42">
        <f>IF('Scoring Summary First Draft'!DL3=0,"",'Scoring Summary First Draft'!DL3)</f>
        <v>10</v>
      </c>
      <c r="CX3" s="42">
        <f>IF('Scoring Summary First Draft'!DO3=0,"",'Scoring Summary First Draft'!DO3)</f>
        <v>0.65</v>
      </c>
      <c r="CY3" s="42">
        <f>IF('Scoring Summary First Draft'!DP3=0,"",'Scoring Summary First Draft'!DP3)</f>
        <v>0.46778301100000003</v>
      </c>
      <c r="CZ3" s="42">
        <f>IF('Scoring Summary First Draft'!DQ3=0,"",'Scoring Summary First Draft'!DQ3)</f>
        <v>0.8</v>
      </c>
      <c r="DA3" s="42">
        <f>IF('Scoring Summary First Draft'!DR3=0,"",'Scoring Summary First Draft'!DR3)</f>
        <v>0.35262896799999999</v>
      </c>
      <c r="DB3" s="42">
        <f>IF('Scoring Summary First Draft'!DS3=0,"",'Scoring Summary First Draft'!DS3)</f>
        <v>0.57499999999999996</v>
      </c>
      <c r="DC3" s="42">
        <f>IF('Scoring Summary First Draft'!DT3=0,"",'Scoring Summary First Draft'!DT3)</f>
        <v>0.54789017100000004</v>
      </c>
      <c r="DD3" s="42">
        <f>IF('Scoring Summary First Draft'!DU3=0,"",'Scoring Summary First Draft'!DU3)</f>
        <v>0.15</v>
      </c>
      <c r="DE3" s="42">
        <f>IF('Scoring Summary First Draft'!DV3=0,"",'Scoring Summary First Draft'!DV3)</f>
        <v>1.0317845800000001</v>
      </c>
      <c r="DF3" s="42">
        <f>IF('Scoring Summary First Draft'!DW3=0,"",'Scoring Summary First Draft'!DW3)</f>
        <v>0.7</v>
      </c>
      <c r="DG3" s="42">
        <f>IF('Scoring Summary First Draft'!DX3=0,"",'Scoring Summary First Draft'!DX3)</f>
        <v>0.42139488200000003</v>
      </c>
      <c r="DH3" s="42">
        <f>IF('Scoring Summary First Draft'!DY3=0,"",'Scoring Summary First Draft'!DY3)</f>
        <v>0.6</v>
      </c>
      <c r="DI3" s="42">
        <f>IF('Scoring Summary First Draft'!DZ3=0,"",'Scoring Summary First Draft'!DZ3)</f>
        <v>0.52190249399999999</v>
      </c>
      <c r="DJ3" s="25" t="str">
        <f>IF('Scoring Summary First Draft'!EF3=0,"",'Scoring Summary First Draft'!EF3)</f>
        <v/>
      </c>
      <c r="DK3" s="25" t="str">
        <f>IF('Scoring Summary First Draft'!EI3=0,"",'Scoring Summary First Draft'!EI3)</f>
        <v/>
      </c>
      <c r="DL3" s="25">
        <f>IF('Scoring Summary First Draft'!EM3=0,"",'Scoring Summary First Draft'!EM3)</f>
        <v>47</v>
      </c>
      <c r="DM3" s="25">
        <f>IF('Scoring Summary First Draft'!EQ3=0,"",'Scoring Summary First Draft'!EQ3)</f>
        <v>6</v>
      </c>
      <c r="DN3" s="25">
        <f>IF('Scoring Summary First Draft'!ER3=0,"",'Scoring Summary First Draft'!ER3)</f>
        <v>12</v>
      </c>
      <c r="DO3" s="25">
        <f>IF('Scoring Summary First Draft'!ES3=0,"",'Scoring Summary First Draft'!ES3)</f>
        <v>2</v>
      </c>
      <c r="DP3" s="25">
        <f>IF('Scoring Summary First Draft'!EW3=0,"",'Scoring Summary First Draft'!EW3)</f>
        <v>26</v>
      </c>
      <c r="DQ3" s="25">
        <f>IF('Scoring Summary First Draft'!EX3=0,"",'Scoring Summary First Draft'!EX3)</f>
        <v>16</v>
      </c>
      <c r="DR3" s="25">
        <f>IF('Scoring Summary First Draft'!EY3=0,"",'Scoring Summary First Draft'!EY3)</f>
        <v>14</v>
      </c>
      <c r="DS3" s="25">
        <f>IF('Scoring Summary First Draft'!EZ3=0,"",'Scoring Summary First Draft'!EZ3)</f>
        <v>16</v>
      </c>
      <c r="DT3" s="25">
        <f>IF('Scoring Summary First Draft'!FA3=0,"",'Scoring Summary First Draft'!FA3)</f>
        <v>12</v>
      </c>
      <c r="DU3" s="25">
        <f>IF('Scoring Summary First Draft'!FB3=0,"",'Scoring Summary First Draft'!FB3)</f>
        <v>13</v>
      </c>
      <c r="DV3" s="25">
        <f>IF('Scoring Summary First Draft'!FC3=0,"",'Scoring Summary First Draft'!FC3)</f>
        <v>28</v>
      </c>
      <c r="DW3" s="45">
        <f>IF('Scoring Summary First Draft'!FG3=0,"",'Scoring Summary First Draft'!FG3)</f>
        <v>3.8571428569999999</v>
      </c>
      <c r="DX3" s="45">
        <f>IF('Scoring Summary First Draft'!FH3=0,"",'Scoring Summary First Draft'!FH3)</f>
        <v>1.8823529409999999</v>
      </c>
      <c r="DY3" s="45">
        <f>IF('Scoring Summary First Draft'!FI3=0,"",'Scoring Summary First Draft'!FI3)</f>
        <v>8.3125</v>
      </c>
      <c r="DZ3" s="45">
        <f>IF('Scoring Summary First Draft'!FJ3=0,"",'Scoring Summary First Draft'!FJ3)</f>
        <v>4.7083333329999997</v>
      </c>
      <c r="EA3" s="45" t="str">
        <f>IF('Scoring Summary First Draft'!FN3=0,"",'Scoring Summary First Draft'!FN3)</f>
        <v/>
      </c>
      <c r="EB3" s="25" t="str">
        <f>IF('Scoring Summary First Draft'!FR3=0,"",'Scoring Summary First Draft'!FR3)</f>
        <v/>
      </c>
      <c r="EC3" s="25" t="str">
        <f>IF('Scoring Summary First Draft'!FS3=0,"",'Scoring Summary First Draft'!FS3)</f>
        <v/>
      </c>
      <c r="ED3" s="44">
        <f>IF('Scoring Summary First Draft'!FW3=0,"",'Scoring Summary First Draft'!FW3)</f>
        <v>7</v>
      </c>
      <c r="EE3" s="44">
        <f>IF('Scoring Summary First Draft'!FX3=0,"",'Scoring Summary First Draft'!FX3)</f>
        <v>6</v>
      </c>
      <c r="EF3" s="44">
        <f>IF('Scoring Summary First Draft'!FY3=0,"",'Scoring Summary First Draft'!FY3)</f>
        <v>7</v>
      </c>
      <c r="EG3" s="44">
        <f>IF('Scoring Summary First Draft'!FZ3=0,"",'Scoring Summary First Draft'!FZ3)</f>
        <v>5.5</v>
      </c>
      <c r="EH3" s="44">
        <f>IF('Scoring Summary First Draft'!GA3=0,"",'Scoring Summary First Draft'!GA3)</f>
        <v>4.5</v>
      </c>
      <c r="EI3" s="25" t="str">
        <f>IF('Scoring Summary First Draft'!GD3=0,"",'Scoring Summary First Draft'!GD3)</f>
        <v/>
      </c>
      <c r="EJ3" s="25">
        <f>IF('Scoring Summary First Draft'!GH3=0,"",'Scoring Summary First Draft'!GH3)</f>
        <v>17</v>
      </c>
      <c r="EK3" s="25">
        <f>IF('Scoring Summary First Draft'!GI3=0,"",'Scoring Summary First Draft'!GI3)</f>
        <v>280</v>
      </c>
      <c r="EL3" s="25">
        <f>IF('Scoring Summary First Draft'!GJ3=0,"",'Scoring Summary First Draft'!GJ3)</f>
        <v>340</v>
      </c>
      <c r="EM3" s="25">
        <f>IF('Scoring Summary First Draft'!GK3=0,"",'Scoring Summary First Draft'!GK3)</f>
        <v>637</v>
      </c>
      <c r="EN3" s="25" t="str">
        <f>IF('Scoring Summary First Draft'!GO3=0,"",'Scoring Summary First Draft'!GO3)</f>
        <v> </v>
      </c>
      <c r="EO3" s="25" t="str">
        <f>IF('Scoring Summary First Draft'!GP3=0,"",'Scoring Summary First Draft'!GP3)</f>
        <v> </v>
      </c>
      <c r="EP3" s="25" t="str">
        <f>IF('Scoring Summary First Draft'!GQ3=0,"",'Scoring Summary First Draft'!GQ3)</f>
        <v> </v>
      </c>
      <c r="EQ3" s="25" t="str">
        <f>IF('Scoring Summary First Draft'!GR3=0,"",'Scoring Summary First Draft'!GR3)</f>
        <v> </v>
      </c>
      <c r="ER3" s="25" t="str">
        <f>IF('Scoring Summary First Draft'!GS3=0,"",'Scoring Summary First Draft'!GS3)</f>
        <v> </v>
      </c>
      <c r="ES3" s="25" t="str">
        <f>IF('Scoring Summary First Draft'!GT3=0,"",'Scoring Summary First Draft'!GT3)</f>
        <v> </v>
      </c>
    </row>
    <row r="4" spans="1:158">
      <c r="A4" t="str">
        <f>'Scoring Summary First Draft'!A4</f>
        <v>CI006</v>
      </c>
      <c r="B4" t="str">
        <f>IF('Scoring Summary First Draft'!C4=0,"",'Scoring Summary First Draft'!C4)</f>
        <v>F</v>
      </c>
      <c r="C4"/>
      <c r="D4"/>
      <c r="E4">
        <f>IF('Scoring Summary First Draft'!D4=0,"",'Scoring Summary First Draft'!D4)</f>
        <v>72</v>
      </c>
      <c r="F4"/>
      <c r="G4"/>
      <c r="H4"/>
      <c r="I4"/>
      <c r="J4" t="str">
        <f>IF('Scoring Summary First Draft'!E4=0,"",'Scoring Summary First Draft'!E4)</f>
        <v>55,_56</v>
      </c>
      <c r="K4">
        <v>55</v>
      </c>
      <c r="L4"/>
      <c r="M4"/>
      <c r="N4"/>
      <c r="O4"/>
      <c r="P4">
        <f>IF('Scoring Summary First Draft'!F4=0,"",'Scoring Summary First Draft'!F4)</f>
        <v>52</v>
      </c>
      <c r="Q4"/>
      <c r="R4"/>
      <c r="S4"/>
      <c r="T4"/>
      <c r="U4" t="str">
        <f>IF('Scoring Summary First Draft'!G4=0,"",'Scoring Summary First Draft'!G4)</f>
        <v>Bilateral</v>
      </c>
      <c r="V4" t="str">
        <f>IF('Scoring Summary First Draft'!H4=0,"",'Scoring Summary First Draft'!H4)</f>
        <v>Cochlear_Americas</v>
      </c>
      <c r="W4" t="str">
        <f>IF('Scoring Summary First Draft'!I4=0,"",'Scoring Summary First Draft'!I4)</f>
        <v>No</v>
      </c>
      <c r="X4" t="str">
        <f t="shared" ref="X4:X10" si="0">U4</f>
        <v>Bilateral</v>
      </c>
      <c r="Y4"/>
      <c r="Z4"/>
      <c r="AA4"/>
      <c r="AB4" t="str">
        <f>IF('Scoring Summary First Draft'!L4=0,"",'Scoring Summary First Draft'!L4)</f>
        <v>Retired</v>
      </c>
      <c r="AC4" t="str">
        <f>IF('Scoring Summary First Draft'!M4=0,"",'Scoring Summary First Draft'!M4)</f>
        <v>English</v>
      </c>
      <c r="AD4" t="str">
        <f>IF('Scoring Summary First Draft'!N4=0,"",'Scoring Summary First Draft'!N4)</f>
        <v>Dayton,_Ohio</v>
      </c>
      <c r="AE4">
        <f>IF('Scoring Summary First Draft'!P4=0,"",'Scoring Summary First Draft'!P4)</f>
        <v>16.5</v>
      </c>
      <c r="AG4" s="42">
        <f>'Scoring Summary First Draft'!X4</f>
        <v>87.5</v>
      </c>
      <c r="AH4" s="42">
        <f>'Scoring Summary First Draft'!Y4</f>
        <v>0.91249999999999998</v>
      </c>
      <c r="AI4" s="42">
        <f>'Scoring Summary First Draft'!Z4</f>
        <v>83</v>
      </c>
      <c r="AJ4" s="42">
        <f>'Scoring Summary First Draft'!AA4</f>
        <v>0.75</v>
      </c>
      <c r="AK4" s="42">
        <f>'Scoring Summary First Draft'!AB4</f>
        <v>92</v>
      </c>
      <c r="AL4" s="42">
        <f>'Scoring Summary First Draft'!AC4</f>
        <v>0.875</v>
      </c>
      <c r="AM4" s="42">
        <f>IF('Scoring Summary First Draft'!AF4 =0,"", 'Scoring Summary First Draft'!AF4)</f>
        <v>0.625</v>
      </c>
      <c r="AN4" s="42">
        <f>IF('Scoring Summary First Draft'!AG4 =0,"", 'Scoring Summary First Draft'!AG4)</f>
        <v>0.5</v>
      </c>
      <c r="AO4" s="42">
        <f>IF('Scoring Summary First Draft'!AH4 =0,"", 'Scoring Summary First Draft'!AH4)</f>
        <v>0.25</v>
      </c>
      <c r="AP4" s="42">
        <f>IF('Scoring Summary First Draft'!AI4 =0,"", 'Scoring Summary First Draft'!AI4)</f>
        <v>0.1875</v>
      </c>
      <c r="AQ4" s="42">
        <f>IF('Scoring Summary First Draft'!AJ4 =0,"", 'Scoring Summary First Draft'!AJ4)</f>
        <v>0.25</v>
      </c>
      <c r="AR4" s="42">
        <f>IF('Scoring Summary First Draft'!AK4 =0,"", 'Scoring Summary First Draft'!AK4)</f>
        <v>6.25E-2</v>
      </c>
      <c r="AS4" s="42">
        <f t="shared" ref="AS4:AS42" si="1">AVERAGE(AM4:AR4)</f>
        <v>0.3125</v>
      </c>
      <c r="AT4" s="42">
        <f>IF('Scoring Summary First Draft'!AN4 = 0,"",'Scoring Summary First Draft'!AN4)</f>
        <v>0.85416700000000001</v>
      </c>
      <c r="AU4" s="42">
        <f>IF('Scoring Summary First Draft'!AO4 = 0,"",'Scoring Summary First Draft'!AO4)</f>
        <v>4390.12</v>
      </c>
      <c r="AV4" s="42">
        <f>IF('Scoring Summary First Draft'!AP4 = 0,"",'Scoring Summary First Draft'!AP4)</f>
        <v>10</v>
      </c>
      <c r="AW4" s="42">
        <f>IF('Scoring Summary First Draft'!AS4 = 0,"",'Scoring Summary First Draft'!AS4)</f>
        <v>0.9375</v>
      </c>
      <c r="AX4" s="42">
        <f>IF('Scoring Summary First Draft'!AT4 = 0,"",'Scoring Summary First Draft'!AT4)</f>
        <v>0.96875</v>
      </c>
      <c r="AY4" s="42">
        <f>IF('Scoring Summary First Draft'!AU4 = 0,"",'Scoring Summary First Draft'!AU4)</f>
        <v>0.96875</v>
      </c>
      <c r="AZ4" s="42">
        <f>IF('Scoring Summary First Draft'!AV4 = 0,"",'Scoring Summary First Draft'!AV4)</f>
        <v>0.95833299999999999</v>
      </c>
      <c r="BA4" s="42">
        <f>IF('Scoring Summary First Draft'!AW4 = 0,"",'Scoring Summary First Draft'!AW4)</f>
        <v>3616.973</v>
      </c>
      <c r="BB4" s="42">
        <f>IF('Scoring Summary First Draft'!AX4 = 0,"",'Scoring Summary First Draft'!AX4)</f>
        <v>3145.5030000000002</v>
      </c>
      <c r="BC4" s="42">
        <f>IF('Scoring Summary First Draft'!AY4 = 0,"",'Scoring Summary First Draft'!AY4)</f>
        <v>2927.3809999999999</v>
      </c>
      <c r="BD4" s="42">
        <f>IF('Scoring Summary First Draft'!AZ4 = 0,"",'Scoring Summary First Draft'!AZ4)</f>
        <v>3229.9520000000002</v>
      </c>
      <c r="BE4" s="45">
        <f>IF('Scoring Summary First Draft'!BA4=0,"",'Scoring Summary First Draft'!BA4)</f>
        <v>6</v>
      </c>
      <c r="BF4" s="45">
        <f>IF('Scoring Summary First Draft'!BB4=0,"",'Scoring Summary First Draft'!BB4)</f>
        <v>6.25</v>
      </c>
      <c r="BG4" s="45">
        <f>IF('Scoring Summary First Draft'!BC4=0,"",'Scoring Summary First Draft'!BC4)</f>
        <v>5.96875</v>
      </c>
      <c r="BH4" s="45">
        <f>IF('Scoring Summary First Draft'!BD4=0,"",'Scoring Summary First Draft'!BD4)</f>
        <v>6.0729170000000003</v>
      </c>
      <c r="BI4" s="42">
        <f>IF('Scoring Summary First Draft'!BG4 = 0,"",'Scoring Summary First Draft'!BG4)</f>
        <v>1</v>
      </c>
      <c r="BJ4" s="42">
        <f>IF('Scoring Summary First Draft'!BH4 = 0,"",'Scoring Summary First Draft'!BH4)</f>
        <v>1</v>
      </c>
      <c r="BK4" s="42">
        <f>IF('Scoring Summary First Draft'!BI4 = 0,"",'Scoring Summary First Draft'!BI4)</f>
        <v>0.9375</v>
      </c>
      <c r="BL4" s="42">
        <f>IF('Scoring Summary First Draft'!BJ4 = 0,"",'Scoring Summary First Draft'!BJ4)</f>
        <v>0.97916700000000001</v>
      </c>
      <c r="BM4" s="42">
        <f>IF('Scoring Summary First Draft'!BK4 = 0,"",'Scoring Summary First Draft'!BK4)</f>
        <v>820.25</v>
      </c>
      <c r="BN4" s="42">
        <f>IF('Scoring Summary First Draft'!BL4 = 0,"",'Scoring Summary First Draft'!BL4)</f>
        <v>1356.444</v>
      </c>
      <c r="BO4" s="42">
        <f>IF('Scoring Summary First Draft'!BM4 = 0,"",'Scoring Summary First Draft'!BM4)</f>
        <v>702.18</v>
      </c>
      <c r="BP4" s="42">
        <f>IF('Scoring Summary First Draft'!BN4 = 0,"",'Scoring Summary First Draft'!BN4)</f>
        <v>959.62459999999999</v>
      </c>
      <c r="BQ4" s="42">
        <f>IF('Scoring Summary First Draft'!BW4=0,"",'Scoring Summary First Draft'!BW4)</f>
        <v>0.80555600000000005</v>
      </c>
      <c r="BR4" s="42">
        <f>IF('Scoring Summary First Draft'!BX4=0,"",'Scoring Summary First Draft'!BX4)</f>
        <v>87.634619999999998</v>
      </c>
      <c r="BS4" s="42">
        <f>IF('Scoring Summary First Draft'!BY4=0,"",'Scoring Summary First Draft'!BY4)</f>
        <v>2084.2959999999998</v>
      </c>
      <c r="BT4" s="42">
        <f>IF('Scoring Summary First Draft'!CB4=0,"",'Scoring Summary First Draft'!CB4)</f>
        <v>0.36666666666666597</v>
      </c>
      <c r="BU4" s="42">
        <f>IF('Scoring Summary First Draft'!CC4=0,"",'Scoring Summary First Draft'!CC4)</f>
        <v>0.4</v>
      </c>
      <c r="BV4" s="42">
        <f>IF('Scoring Summary First Draft'!CD4=0,"",'Scoring Summary First Draft'!CD4)</f>
        <v>0.35</v>
      </c>
      <c r="BW4" s="42">
        <f>IF('Scoring Summary First Draft'!CE4=0,"",'Scoring Summary First Draft'!CE4)</f>
        <v>0.25</v>
      </c>
      <c r="BX4" s="42">
        <f>IF('Scoring Summary First Draft'!CF4=0,"",'Scoring Summary First Draft'!CF4)</f>
        <v>0.13333333333333</v>
      </c>
      <c r="BY4" s="42">
        <f>IF('Scoring Summary First Draft'!CG4=0,"",'Scoring Summary First Draft'!CG4)</f>
        <v>0.266666666666666</v>
      </c>
      <c r="BZ4" s="42">
        <f>IF('Scoring Summary First Draft'!CH4=0,"",'Scoring Summary First Draft'!CH4)</f>
        <v>0.53333333333330002</v>
      </c>
      <c r="CA4" s="42">
        <f>IF('Scoring Summary First Draft'!CI4=0,"",'Scoring Summary First Draft'!CI4)</f>
        <v>11</v>
      </c>
      <c r="CB4" s="42">
        <f>IF('Scoring Summary First Draft'!CL4 =0,"",'Scoring Summary First Draft'!CL4)</f>
        <v>0.65</v>
      </c>
      <c r="CC4" s="42">
        <f>IF('Scoring Summary First Draft'!CM4 =0,"",'Scoring Summary First Draft'!CM4)</f>
        <v>0.9</v>
      </c>
      <c r="CD4" s="42">
        <f>IF('Scoring Summary First Draft'!CN4 =0,"",'Scoring Summary First Draft'!CN4)</f>
        <v>0.52500000000000002</v>
      </c>
      <c r="CE4" s="42">
        <f>IF('Scoring Summary First Draft'!CO4 =0,"",'Scoring Summary First Draft'!CO4)</f>
        <v>0.45</v>
      </c>
      <c r="CF4" s="42">
        <f>IF('Scoring Summary First Draft'!CP4 =0,"",'Scoring Summary First Draft'!CP4)</f>
        <v>0.33333333300000001</v>
      </c>
      <c r="CG4" s="42">
        <f>IF('Scoring Summary First Draft'!CQ4 =0,"",'Scoring Summary First Draft'!CQ4)</f>
        <v>0.6</v>
      </c>
      <c r="CH4" s="42">
        <f>IF('Scoring Summary First Draft'!CR4 =0,"",'Scoring Summary First Draft'!CR4)</f>
        <v>0.83333333300000001</v>
      </c>
      <c r="CI4" s="42">
        <f>IF('Scoring Summary First Draft'!CV4=0,"",'Scoring Summary First Draft'!CV4)</f>
        <v>84.583330000000004</v>
      </c>
      <c r="CJ4" s="42">
        <f>IF('Scoring Summary First Draft'!CW4=0,"",'Scoring Summary First Draft'!CW4)</f>
        <v>0.91666700000000001</v>
      </c>
      <c r="CK4" s="42">
        <f>IF('Scoring Summary First Draft'!CZ4=0,"",'Scoring Summary First Draft'!CZ4)</f>
        <v>0.33333333333333331</v>
      </c>
      <c r="CL4" s="42" t="str">
        <f>IF('Scoring Summary First Draft'!DA4=0,"",'Scoring Summary First Draft'!DA4)</f>
        <v/>
      </c>
      <c r="CM4" s="42">
        <f>IF('Scoring Summary First Draft'!DB4=0,"",'Scoring Summary First Draft'!DB4)</f>
        <v>0.5</v>
      </c>
      <c r="CN4" s="42" t="str">
        <f>IF('Scoring Summary First Draft'!DC4=0,"",'Scoring Summary First Draft'!DC4)</f>
        <v/>
      </c>
      <c r="CO4" s="42">
        <f>IF('Scoring Summary First Draft'!DD4=0,"",'Scoring Summary First Draft'!DD4)</f>
        <v>0.25</v>
      </c>
      <c r="CP4" s="42" t="str">
        <f>IF('Scoring Summary First Draft'!DE4=0,"",'Scoring Summary First Draft'!DE4)</f>
        <v/>
      </c>
      <c r="CQ4" s="42">
        <f>IF('Scoring Summary First Draft'!DF4=0,"",'Scoring Summary First Draft'!DF4)</f>
        <v>0.25</v>
      </c>
      <c r="CR4" s="42" t="str">
        <f>IF('Scoring Summary First Draft'!DG4=0,"",'Scoring Summary First Draft'!DG4)</f>
        <v/>
      </c>
      <c r="CS4" s="42">
        <f>IF('Scoring Summary First Draft'!DH4=0,"",'Scoring Summary First Draft'!DH4)</f>
        <v>0.43333333333333335</v>
      </c>
      <c r="CT4" s="42" t="str">
        <f>IF('Scoring Summary First Draft'!DI4=0,"",'Scoring Summary First Draft'!DI4)</f>
        <v/>
      </c>
      <c r="CU4" s="42">
        <f>IF('Scoring Summary First Draft'!DJ4=0,"",'Scoring Summary First Draft'!DJ4)</f>
        <v>0.23333333333333334</v>
      </c>
      <c r="CV4" s="42" t="str">
        <f>IF('Scoring Summary First Draft'!DK4=0,"",'Scoring Summary First Draft'!DK4)</f>
        <v/>
      </c>
      <c r="CW4" s="42">
        <f>IF('Scoring Summary First Draft'!DL4=0,"",'Scoring Summary First Draft'!DL4)</f>
        <v>12</v>
      </c>
      <c r="CX4" s="42">
        <f>IF('Scoring Summary First Draft'!DO4=0,"",'Scoring Summary First Draft'!DO4)</f>
        <v>0.25</v>
      </c>
      <c r="CY4" s="42">
        <f>IF('Scoring Summary First Draft'!DP4=0,"",'Scoring Summary First Draft'!DP4)</f>
        <v>0.91942600200000002</v>
      </c>
      <c r="CZ4" s="42">
        <f>IF('Scoring Summary First Draft'!DQ4=0,"",'Scoring Summary First Draft'!DQ4)</f>
        <v>0.3</v>
      </c>
      <c r="DA4" s="42">
        <f>IF('Scoring Summary First Draft'!DR4=0,"",'Scoring Summary First Draft'!DR4)</f>
        <v>0.80941451200000003</v>
      </c>
      <c r="DB4" s="42">
        <f>IF('Scoring Summary First Draft'!DS4=0,"",'Scoring Summary First Draft'!DS4)</f>
        <v>0.22500000000000001</v>
      </c>
      <c r="DC4" s="42">
        <f>IF('Scoring Summary First Draft'!DT4=0,"",'Scoring Summary First Draft'!DT4)</f>
        <v>1.08270194</v>
      </c>
      <c r="DD4" s="42">
        <f>IF('Scoring Summary First Draft'!DU4=0,"",'Scoring Summary First Draft'!DU4)</f>
        <v>0.1</v>
      </c>
      <c r="DE4" s="42">
        <f>IF('Scoring Summary First Draft'!DV4=0,"",'Scoring Summary First Draft'!DV4)</f>
        <v>1.131630385</v>
      </c>
      <c r="DF4" s="42">
        <f>IF('Scoring Summary First Draft'!DW4=0,"",'Scoring Summary First Draft'!DW4)</f>
        <v>0.33333333300000001</v>
      </c>
      <c r="DG4" s="42">
        <f>IF('Scoring Summary First Draft'!DX4=0,"",'Scoring Summary First Draft'!DX4)</f>
        <v>0.85379314699999997</v>
      </c>
      <c r="DH4" s="42">
        <f>IF('Scoring Summary First Draft'!DY4=0,"",'Scoring Summary First Draft'!DY4)</f>
        <v>0.16666666699999999</v>
      </c>
      <c r="DI4" s="42">
        <f>IF('Scoring Summary First Draft'!DZ4=0,"",'Scoring Summary First Draft'!DZ4)</f>
        <v>1.2214503400000001</v>
      </c>
      <c r="DJ4" s="25" t="str">
        <f>IF('Scoring Summary First Draft'!EF4=0,"",'Scoring Summary First Draft'!EF4)</f>
        <v/>
      </c>
      <c r="DK4" s="25" t="str">
        <f>IF('Scoring Summary First Draft'!EI4=0,"",'Scoring Summary First Draft'!EI4)</f>
        <v/>
      </c>
      <c r="DL4" s="25">
        <f>IF('Scoring Summary First Draft'!EM4=0,"",'Scoring Summary First Draft'!EM4)</f>
        <v>46</v>
      </c>
      <c r="DM4" s="25">
        <f>IF('Scoring Summary First Draft'!EQ4=0,"",'Scoring Summary First Draft'!EQ4)</f>
        <v>5</v>
      </c>
      <c r="DN4" s="25">
        <f>IF('Scoring Summary First Draft'!ER4=0,"",'Scoring Summary First Draft'!ER4)</f>
        <v>10</v>
      </c>
      <c r="DO4" s="25">
        <f>IF('Scoring Summary First Draft'!ES4=0,"",'Scoring Summary First Draft'!ES4)</f>
        <v>1</v>
      </c>
      <c r="DP4" s="25">
        <f>IF('Scoring Summary First Draft'!EW4=0,"",'Scoring Summary First Draft'!EW4)</f>
        <v>37</v>
      </c>
      <c r="DQ4" s="25">
        <f>IF('Scoring Summary First Draft'!EX4=0,"",'Scoring Summary First Draft'!EX4)</f>
        <v>19</v>
      </c>
      <c r="DR4" s="25">
        <f>IF('Scoring Summary First Draft'!EY4=0,"",'Scoring Summary First Draft'!EY4)</f>
        <v>17</v>
      </c>
      <c r="DS4" s="25">
        <f>IF('Scoring Summary First Draft'!EZ4=0,"",'Scoring Summary First Draft'!EZ4)</f>
        <v>17</v>
      </c>
      <c r="DT4" s="25">
        <f>IF('Scoring Summary First Draft'!FA4=0,"",'Scoring Summary First Draft'!FA4)</f>
        <v>16</v>
      </c>
      <c r="DU4" s="25">
        <f>IF('Scoring Summary First Draft'!FB4=0,"",'Scoring Summary First Draft'!FB4)</f>
        <v>21</v>
      </c>
      <c r="DV4" s="25">
        <f>IF('Scoring Summary First Draft'!FC4=0,"",'Scoring Summary First Draft'!FC4)</f>
        <v>35</v>
      </c>
      <c r="DW4" s="45">
        <f>IF('Scoring Summary First Draft'!FG4=0,"",'Scoring Summary First Draft'!FG4)</f>
        <v>7.9285714289999998</v>
      </c>
      <c r="DX4" s="45">
        <f>IF('Scoring Summary First Draft'!FH4=0,"",'Scoring Summary First Draft'!FH4)</f>
        <v>7.0588235289999997</v>
      </c>
      <c r="DY4" s="45">
        <f>IF('Scoring Summary First Draft'!FI4=0,"",'Scoring Summary First Draft'!FI4)</f>
        <v>7.4705882350000001</v>
      </c>
      <c r="DZ4" s="45">
        <f>IF('Scoring Summary First Draft'!FJ4=0,"",'Scoring Summary First Draft'!FJ4)</f>
        <v>7.4897959180000004</v>
      </c>
      <c r="EA4" s="45">
        <f>IF('Scoring Summary First Draft'!FN4=0,"",'Scoring Summary First Draft'!FN4)</f>
        <v>4.3043480000000001</v>
      </c>
      <c r="EB4" s="25">
        <f>IF('Scoring Summary First Draft'!FR4=0,"",'Scoring Summary First Draft'!FR4)</f>
        <v>4</v>
      </c>
      <c r="EC4" s="25">
        <f>IF('Scoring Summary First Draft'!FS4=0,"",'Scoring Summary First Draft'!FS4)</f>
        <v>1</v>
      </c>
      <c r="ED4" s="44">
        <f>IF('Scoring Summary First Draft'!FW4=0,"",'Scoring Summary First Draft'!FW4)</f>
        <v>5</v>
      </c>
      <c r="EE4" s="44">
        <f>IF('Scoring Summary First Draft'!FX4=0,"",'Scoring Summary First Draft'!FX4)</f>
        <v>3.5</v>
      </c>
      <c r="EF4" s="44">
        <f>IF('Scoring Summary First Draft'!FY4=0,"",'Scoring Summary First Draft'!FY4)</f>
        <v>6</v>
      </c>
      <c r="EG4" s="44">
        <f>IF('Scoring Summary First Draft'!FZ4=0,"",'Scoring Summary First Draft'!FZ4)</f>
        <v>3.5</v>
      </c>
      <c r="EH4" s="44">
        <f>IF('Scoring Summary First Draft'!GA4=0,"",'Scoring Summary First Draft'!GA4)</f>
        <v>3</v>
      </c>
      <c r="EI4" s="25" t="str">
        <f>IF('Scoring Summary First Draft'!GD4=0,"",'Scoring Summary First Draft'!GD4)</f>
        <v/>
      </c>
      <c r="EJ4" s="25">
        <f>IF('Scoring Summary First Draft'!GH4=0,"",'Scoring Summary First Draft'!GH4)</f>
        <v>16</v>
      </c>
      <c r="EK4" s="25">
        <f>IF('Scoring Summary First Draft'!GI4=0,"",'Scoring Summary First Draft'!GI4)</f>
        <v>175</v>
      </c>
      <c r="EL4" s="25">
        <f>IF('Scoring Summary First Draft'!GJ4=0,"",'Scoring Summary First Draft'!GJ4)</f>
        <v>490</v>
      </c>
      <c r="EM4" s="25">
        <f>IF('Scoring Summary First Draft'!GK4=0,"",'Scoring Summary First Draft'!GK4)</f>
        <v>681</v>
      </c>
      <c r="EN4" s="25">
        <f>IF('Scoring Summary First Draft'!GO4=0,"",'Scoring Summary First Draft'!GO4)</f>
        <v>125</v>
      </c>
      <c r="EO4" s="25">
        <f>IF('Scoring Summary First Draft'!GP4=0,"",'Scoring Summary First Draft'!GP4)</f>
        <v>35</v>
      </c>
      <c r="EP4" s="25">
        <f>IF('Scoring Summary First Draft'!GQ4=0,"",'Scoring Summary First Draft'!GQ4)</f>
        <v>31</v>
      </c>
      <c r="EQ4" s="25">
        <f>IF('Scoring Summary First Draft'!GR4=0,"",'Scoring Summary First Draft'!GR4)</f>
        <v>12</v>
      </c>
      <c r="ER4" s="25">
        <f>IF('Scoring Summary First Draft'!GS4=0,"",'Scoring Summary First Draft'!GS4)</f>
        <v>26</v>
      </c>
      <c r="ES4" s="25">
        <f>IF('Scoring Summary First Draft'!GT4=0,"",'Scoring Summary First Draft'!GT4)</f>
        <v>21</v>
      </c>
    </row>
    <row r="5" spans="1:158">
      <c r="A5" t="str">
        <f>'Scoring Summary First Draft'!A5</f>
        <v>CI007</v>
      </c>
      <c r="B5" t="str">
        <f>IF('Scoring Summary First Draft'!C5=0,"",'Scoring Summary First Draft'!C5)</f>
        <v>F</v>
      </c>
      <c r="C5"/>
      <c r="D5"/>
      <c r="E5">
        <f>IF('Scoring Summary First Draft'!D5=0,"",'Scoring Summary First Draft'!D5)</f>
        <v>44</v>
      </c>
      <c r="F5"/>
      <c r="G5"/>
      <c r="H5"/>
      <c r="I5"/>
      <c r="J5" t="str">
        <f>IF('Scoring Summary First Draft'!E5=0,"",'Scoring Summary First Draft'!E5)</f>
        <v>R-40,_L-43</v>
      </c>
      <c r="K5">
        <v>40</v>
      </c>
      <c r="L5"/>
      <c r="M5"/>
      <c r="N5"/>
      <c r="O5"/>
      <c r="P5">
        <f>IF('Scoring Summary First Draft'!F5=0,"",'Scoring Summary First Draft'!F5)</f>
        <v>3</v>
      </c>
      <c r="Q5"/>
      <c r="R5"/>
      <c r="S5"/>
      <c r="T5"/>
      <c r="U5" t="str">
        <f>IF('Scoring Summary First Draft'!G5=0,"",'Scoring Summary First Draft'!G5)</f>
        <v>Bilateral</v>
      </c>
      <c r="V5" t="str">
        <f>IF('Scoring Summary First Draft'!H5=0,"",'Scoring Summary First Draft'!H5)</f>
        <v>Cochlear_Americas</v>
      </c>
      <c r="W5" t="str">
        <f>IF('Scoring Summary First Draft'!I5=0,"",'Scoring Summary First Draft'!I5)</f>
        <v>No</v>
      </c>
      <c r="X5" t="str">
        <f t="shared" si="0"/>
        <v>Bilateral</v>
      </c>
      <c r="Y5"/>
      <c r="Z5"/>
      <c r="AA5"/>
      <c r="AB5" t="str">
        <f>IF('Scoring Summary First Draft'!L5=0,"",'Scoring Summary First Draft'!L5)</f>
        <v/>
      </c>
      <c r="AC5" t="str">
        <f>IF('Scoring Summary First Draft'!M5=0,"",'Scoring Summary First Draft'!M5)</f>
        <v>English</v>
      </c>
      <c r="AD5" t="str">
        <f>IF('Scoring Summary First Draft'!N5=0,"",'Scoring Summary First Draft'!N5)</f>
        <v>Media,_Pennsylvania</v>
      </c>
      <c r="AE5">
        <f>IF('Scoring Summary First Draft'!P5=0,"",'Scoring Summary First Draft'!P5)</f>
        <v>18</v>
      </c>
      <c r="AG5" s="42" t="str">
        <f>IF('Scoring Summary First Draft'!X5 = 0,"",'Scoring Summary First Draft'!X5)</f>
        <v/>
      </c>
      <c r="AH5" s="42" t="str">
        <f>IF('Scoring Summary First Draft'!Y5 = 0,"",'Scoring Summary First Draft'!Y5)</f>
        <v/>
      </c>
      <c r="AI5" s="42" t="str">
        <f>IF('Scoring Summary First Draft'!Z5 = 0,"",'Scoring Summary First Draft'!Z5)</f>
        <v/>
      </c>
      <c r="AJ5" s="42" t="str">
        <f>IF('Scoring Summary First Draft'!AA5 = 0,"",'Scoring Summary First Draft'!AA5)</f>
        <v/>
      </c>
      <c r="AK5" s="42" t="str">
        <f>IF('Scoring Summary First Draft'!AB5 = 0,"",'Scoring Summary First Draft'!AB5)</f>
        <v/>
      </c>
      <c r="AL5" s="42" t="str">
        <f>IF('Scoring Summary First Draft'!AC5 = 0,"",'Scoring Summary First Draft'!AC5)</f>
        <v/>
      </c>
      <c r="AM5" s="42" t="str">
        <f>IF('Scoring Summary First Draft'!AF5 =0,"", 'Scoring Summary First Draft'!AF5)</f>
        <v/>
      </c>
      <c r="AN5" s="42" t="str">
        <f>IF('Scoring Summary First Draft'!AG5 =0,"", 'Scoring Summary First Draft'!AG5)</f>
        <v/>
      </c>
      <c r="AO5" s="42" t="str">
        <f>IF('Scoring Summary First Draft'!AH5 =0,"", 'Scoring Summary First Draft'!AH5)</f>
        <v/>
      </c>
      <c r="AP5" s="42" t="str">
        <f>IF('Scoring Summary First Draft'!AI5 =0,"", 'Scoring Summary First Draft'!AI5)</f>
        <v/>
      </c>
      <c r="AQ5" s="42" t="str">
        <f>IF('Scoring Summary First Draft'!AJ5 =0,"", 'Scoring Summary First Draft'!AJ5)</f>
        <v/>
      </c>
      <c r="AR5" s="42" t="str">
        <f>IF('Scoring Summary First Draft'!AK5 =0,"", 'Scoring Summary First Draft'!AK5)</f>
        <v/>
      </c>
      <c r="AS5" s="42"/>
      <c r="AT5" s="42" t="str">
        <f>IF('Scoring Summary First Draft'!AN5 = 0,"",'Scoring Summary First Draft'!AN5)</f>
        <v/>
      </c>
      <c r="AU5" s="42" t="str">
        <f>IF('Scoring Summary First Draft'!AO5 = 0,"",'Scoring Summary First Draft'!AO5)</f>
        <v/>
      </c>
      <c r="AV5" s="42" t="str">
        <f>IF('Scoring Summary First Draft'!AP5 = 0,"",'Scoring Summary First Draft'!AP5)</f>
        <v/>
      </c>
      <c r="AW5" s="42" t="str">
        <f>IF('Scoring Summary First Draft'!AS5 = 0,"",'Scoring Summary First Draft'!AS5)</f>
        <v/>
      </c>
      <c r="AX5" s="42" t="str">
        <f>IF('Scoring Summary First Draft'!AT5 = 0,"",'Scoring Summary First Draft'!AT5)</f>
        <v/>
      </c>
      <c r="AY5" s="42" t="str">
        <f>IF('Scoring Summary First Draft'!AU5 = 0,"",'Scoring Summary First Draft'!AU5)</f>
        <v/>
      </c>
      <c r="AZ5" s="42" t="str">
        <f>IF('Scoring Summary First Draft'!AV5 = 0,"",'Scoring Summary First Draft'!AV5)</f>
        <v/>
      </c>
      <c r="BA5" s="42" t="str">
        <f>IF('Scoring Summary First Draft'!AW5 = 0,"",'Scoring Summary First Draft'!AW5)</f>
        <v/>
      </c>
      <c r="BB5" s="42" t="str">
        <f>IF('Scoring Summary First Draft'!AX5 = 0,"",'Scoring Summary First Draft'!AX5)</f>
        <v/>
      </c>
      <c r="BC5" s="42" t="str">
        <f>IF('Scoring Summary First Draft'!AY5 = 0,"",'Scoring Summary First Draft'!AY5)</f>
        <v/>
      </c>
      <c r="BD5" s="42" t="str">
        <f>IF('Scoring Summary First Draft'!AZ5 = 0,"",'Scoring Summary First Draft'!AZ5)</f>
        <v/>
      </c>
      <c r="BE5" s="45" t="str">
        <f>IF('Scoring Summary First Draft'!BA5=0,"",'Scoring Summary First Draft'!BA5)</f>
        <v/>
      </c>
      <c r="BF5" s="45" t="str">
        <f>IF('Scoring Summary First Draft'!BB5=0,"",'Scoring Summary First Draft'!BB5)</f>
        <v/>
      </c>
      <c r="BG5" s="45" t="str">
        <f>IF('Scoring Summary First Draft'!BC5=0,"",'Scoring Summary First Draft'!BC5)</f>
        <v/>
      </c>
      <c r="BH5" s="45" t="str">
        <f>IF('Scoring Summary First Draft'!BD5=0,"",'Scoring Summary First Draft'!BD5)</f>
        <v/>
      </c>
      <c r="BI5" s="42" t="str">
        <f>IF('Scoring Summary First Draft'!BG5 = 0,"",'Scoring Summary First Draft'!BG5)</f>
        <v/>
      </c>
      <c r="BJ5" s="42" t="str">
        <f>IF('Scoring Summary First Draft'!BH5 = 0,"",'Scoring Summary First Draft'!BH5)</f>
        <v/>
      </c>
      <c r="BK5" s="42" t="str">
        <f>IF('Scoring Summary First Draft'!BI5 = 0,"",'Scoring Summary First Draft'!BI5)</f>
        <v/>
      </c>
      <c r="BL5" s="42" t="str">
        <f>IF('Scoring Summary First Draft'!BJ5 = 0,"",'Scoring Summary First Draft'!BJ5)</f>
        <v/>
      </c>
      <c r="BM5" s="42" t="str">
        <f>IF('Scoring Summary First Draft'!BK5 = 0,"",'Scoring Summary First Draft'!BK5)</f>
        <v/>
      </c>
      <c r="BN5" s="42" t="str">
        <f>IF('Scoring Summary First Draft'!BL5 = 0,"",'Scoring Summary First Draft'!BL5)</f>
        <v/>
      </c>
      <c r="BO5" s="42" t="str">
        <f>IF('Scoring Summary First Draft'!BM5 = 0,"",'Scoring Summary First Draft'!BM5)</f>
        <v/>
      </c>
      <c r="BP5" s="42" t="str">
        <f>IF('Scoring Summary First Draft'!BN5 = 0,"",'Scoring Summary First Draft'!BN5)</f>
        <v/>
      </c>
      <c r="BQ5" s="42" t="str">
        <f>IF('Scoring Summary First Draft'!BW5=0,"",'Scoring Summary First Draft'!BW5)</f>
        <v/>
      </c>
      <c r="BR5" s="42" t="str">
        <f>IF('Scoring Summary First Draft'!BX5=0,"",'Scoring Summary First Draft'!BX5)</f>
        <v/>
      </c>
      <c r="BS5" s="42" t="str">
        <f>IF('Scoring Summary First Draft'!BY5=0,"",'Scoring Summary First Draft'!BY5)</f>
        <v/>
      </c>
      <c r="BT5" s="42">
        <f>IF('Scoring Summary First Draft'!CB5=0,"",'Scoring Summary First Draft'!CB5)</f>
        <v>0.4</v>
      </c>
      <c r="BU5" s="42">
        <f>IF('Scoring Summary First Draft'!CC5=0,"",'Scoring Summary First Draft'!CC5)</f>
        <v>0.6</v>
      </c>
      <c r="BV5" s="42">
        <f>IF('Scoring Summary First Draft'!CD5=0,"",'Scoring Summary First Draft'!CD5)</f>
        <v>0.3</v>
      </c>
      <c r="BW5" s="42">
        <f>IF('Scoring Summary First Draft'!CE5=0,"",'Scoring Summary First Draft'!CE5)</f>
        <v>0.25</v>
      </c>
      <c r="BX5" s="42">
        <f>IF('Scoring Summary First Draft'!CF5=0,"",'Scoring Summary First Draft'!CF5)</f>
        <v>0.2</v>
      </c>
      <c r="BY5" s="42">
        <f>IF('Scoring Summary First Draft'!CG5=0,"",'Scoring Summary First Draft'!CG5)</f>
        <v>0.2</v>
      </c>
      <c r="BZ5" s="42">
        <f>IF('Scoring Summary First Draft'!CH5=0,"",'Scoring Summary First Draft'!CH5)</f>
        <v>0.6</v>
      </c>
      <c r="CA5" s="42">
        <f>IF('Scoring Summary First Draft'!CI5=0,"",'Scoring Summary First Draft'!CI5)</f>
        <v>7</v>
      </c>
      <c r="CB5" s="42">
        <f>IF('Scoring Summary First Draft'!CL5 =0,"",'Scoring Summary First Draft'!CL5)</f>
        <v>0.71666666700000003</v>
      </c>
      <c r="CC5" s="42">
        <f>IF('Scoring Summary First Draft'!CM5 =0,"",'Scoring Summary First Draft'!CM5)</f>
        <v>0.75</v>
      </c>
      <c r="CD5" s="42">
        <f>IF('Scoring Summary First Draft'!CN5 =0,"",'Scoring Summary First Draft'!CN5)</f>
        <v>0.7</v>
      </c>
      <c r="CE5" s="42">
        <f>IF('Scoring Summary First Draft'!CO5 =0,"",'Scoring Summary First Draft'!CO5)</f>
        <v>0.55000000000000004</v>
      </c>
      <c r="CF5" s="42">
        <f>IF('Scoring Summary First Draft'!CP5 =0,"",'Scoring Summary First Draft'!CP5)</f>
        <v>0.53333333000000005</v>
      </c>
      <c r="CG5" s="42">
        <f>IF('Scoring Summary First Draft'!CQ5 =0,"",'Scoring Summary First Draft'!CQ5)</f>
        <v>0.53333333000000005</v>
      </c>
      <c r="CH5" s="42">
        <f>IF('Scoring Summary First Draft'!CR5 =0,"",'Scoring Summary First Draft'!CR5)</f>
        <v>0.9</v>
      </c>
      <c r="CI5" s="42" t="str">
        <f>IF('Scoring Summary First Draft'!CV5=0,"",'Scoring Summary First Draft'!CV5)</f>
        <v/>
      </c>
      <c r="CJ5" s="42" t="str">
        <f>IF('Scoring Summary First Draft'!CW5=0,"",'Scoring Summary First Draft'!CW5)</f>
        <v/>
      </c>
      <c r="CK5" s="42">
        <f>IF('Scoring Summary First Draft'!CZ5=0,"",'Scoring Summary First Draft'!CZ5)</f>
        <v>0.366666667</v>
      </c>
      <c r="CL5" s="42" t="str">
        <f>IF('Scoring Summary First Draft'!DA5=0,"",'Scoring Summary First Draft'!DA5)</f>
        <v/>
      </c>
      <c r="CM5" s="42">
        <f>IF('Scoring Summary First Draft'!DB5=0,"",'Scoring Summary First Draft'!DB5)</f>
        <v>0.5</v>
      </c>
      <c r="CN5" s="42" t="str">
        <f>IF('Scoring Summary First Draft'!DC5=0,"",'Scoring Summary First Draft'!DC5)</f>
        <v/>
      </c>
      <c r="CO5" s="42">
        <f>IF('Scoring Summary First Draft'!DD5=0,"",'Scoring Summary First Draft'!DD5)</f>
        <v>0.3</v>
      </c>
      <c r="CP5" s="42" t="str">
        <f>IF('Scoring Summary First Draft'!DE5=0,"",'Scoring Summary First Draft'!DE5)</f>
        <v/>
      </c>
      <c r="CQ5" s="42">
        <f>IF('Scoring Summary First Draft'!DF5=0,"",'Scoring Summary First Draft'!DF5)</f>
        <v>0.3</v>
      </c>
      <c r="CR5" s="42" t="str">
        <f>IF('Scoring Summary First Draft'!DG5=0,"",'Scoring Summary First Draft'!DG5)</f>
        <v/>
      </c>
      <c r="CS5" s="42">
        <f>IF('Scoring Summary First Draft'!DH5=0,"",'Scoring Summary First Draft'!DH5)</f>
        <v>0.5</v>
      </c>
      <c r="CT5" s="42" t="str">
        <f>IF('Scoring Summary First Draft'!DI5=0,"",'Scoring Summary First Draft'!DI5)</f>
        <v/>
      </c>
      <c r="CU5" s="42">
        <f>IF('Scoring Summary First Draft'!DJ5=0,"",'Scoring Summary First Draft'!DJ5)</f>
        <v>0.233333333</v>
      </c>
      <c r="CV5" s="42" t="str">
        <f>IF('Scoring Summary First Draft'!DK5=0,"",'Scoring Summary First Draft'!DK5)</f>
        <v/>
      </c>
      <c r="CW5" s="42">
        <f>IF('Scoring Summary First Draft'!DL5=0,"",'Scoring Summary First Draft'!DL5)</f>
        <v>6</v>
      </c>
      <c r="CX5" s="42">
        <f>IF('Scoring Summary First Draft'!DO5=0,"",'Scoring Summary First Draft'!DO5)</f>
        <v>0.91666666699999999</v>
      </c>
      <c r="CY5" s="42">
        <f>IF('Scoring Summary First Draft'!DP5=0,"",'Scoring Summary First Draft'!DP5)</f>
        <v>0.53843338100000004</v>
      </c>
      <c r="CZ5" s="42">
        <f>IF('Scoring Summary First Draft'!DQ5=0,"",'Scoring Summary First Draft'!DQ5)</f>
        <v>0.95</v>
      </c>
      <c r="DA5" s="42">
        <f>IF('Scoring Summary First Draft'!DR5=0,"",'Scoring Summary First Draft'!DR5)</f>
        <v>0.50065031599999998</v>
      </c>
      <c r="DB5" s="42">
        <f>IF('Scoring Summary First Draft'!DS5=0,"",'Scoring Summary First Draft'!DS5)</f>
        <v>0.875</v>
      </c>
      <c r="DC5" s="42">
        <f>IF('Scoring Summary First Draft'!DT5=0,"",'Scoring Summary First Draft'!DT5)</f>
        <v>0.58971039800000002</v>
      </c>
      <c r="DD5" s="42">
        <f>IF('Scoring Summary First Draft'!DU5=0,"",'Scoring Summary First Draft'!DU5)</f>
        <v>0.9</v>
      </c>
      <c r="DE5" s="42">
        <f>IF('Scoring Summary First Draft'!DV5=0,"",'Scoring Summary First Draft'!DV5)</f>
        <v>0.55764436900000003</v>
      </c>
      <c r="DF5" s="42">
        <f>IF('Scoring Summary First Draft'!DW5=0,"",'Scoring Summary First Draft'!DW5)</f>
        <v>0.88888888899999996</v>
      </c>
      <c r="DG5" s="42">
        <f>IF('Scoring Summary First Draft'!DX5=0,"",'Scoring Summary First Draft'!DX5)</f>
        <v>0.49679790200000001</v>
      </c>
      <c r="DH5" s="42">
        <f>IF('Scoring Summary First Draft'!DY5=0,"",'Scoring Summary First Draft'!DY5)</f>
        <v>0.94444444400000005</v>
      </c>
      <c r="DI5" s="42">
        <f>IF('Scoring Summary First Draft'!DZ5=0,"",'Scoring Summary First Draft'!DZ5)</f>
        <v>0.57761971499999998</v>
      </c>
      <c r="DJ5" s="25" t="str">
        <f>IF('Scoring Summary First Draft'!EF5=0,"",'Scoring Summary First Draft'!EF5)</f>
        <v/>
      </c>
      <c r="DK5" s="25" t="str">
        <f>IF('Scoring Summary First Draft'!EI5=0,"",'Scoring Summary First Draft'!EI5)</f>
        <v/>
      </c>
      <c r="DL5" s="25">
        <f>IF('Scoring Summary First Draft'!EM5=0,"",'Scoring Summary First Draft'!EM5)</f>
        <v>57</v>
      </c>
      <c r="DM5" s="25">
        <f>IF('Scoring Summary First Draft'!EQ5=0,"",'Scoring Summary First Draft'!EQ5)</f>
        <v>7</v>
      </c>
      <c r="DN5" s="25">
        <f>IF('Scoring Summary First Draft'!ER5=0,"",'Scoring Summary First Draft'!ER5)</f>
        <v>30</v>
      </c>
      <c r="DO5" s="25">
        <f>IF('Scoring Summary First Draft'!ES5=0,"",'Scoring Summary First Draft'!ES5)</f>
        <v>5</v>
      </c>
      <c r="DP5" s="25">
        <f>IF('Scoring Summary First Draft'!EW5=0,"",'Scoring Summary First Draft'!EW5)</f>
        <v>29</v>
      </c>
      <c r="DQ5" s="25">
        <f>IF('Scoring Summary First Draft'!EX5=0,"",'Scoring Summary First Draft'!EX5)</f>
        <v>16</v>
      </c>
      <c r="DR5" s="25">
        <f>IF('Scoring Summary First Draft'!EY5=0,"",'Scoring Summary First Draft'!EY5)</f>
        <v>13</v>
      </c>
      <c r="DS5" s="25">
        <f>IF('Scoring Summary First Draft'!EZ5=0,"",'Scoring Summary First Draft'!EZ5)</f>
        <v>18</v>
      </c>
      <c r="DT5" s="25">
        <f>IF('Scoring Summary First Draft'!FA5=0,"",'Scoring Summary First Draft'!FA5)</f>
        <v>12</v>
      </c>
      <c r="DU5" s="25">
        <f>IF('Scoring Summary First Draft'!FB5=0,"",'Scoring Summary First Draft'!FB5)</f>
        <v>18</v>
      </c>
      <c r="DV5" s="25">
        <f>IF('Scoring Summary First Draft'!FC5=0,"",'Scoring Summary First Draft'!FC5)</f>
        <v>31</v>
      </c>
      <c r="DW5" s="45">
        <f>IF('Scoring Summary First Draft'!FG5=0,"",'Scoring Summary First Draft'!FG5)</f>
        <v>4.4285714289999998</v>
      </c>
      <c r="DX5" s="45">
        <f>IF('Scoring Summary First Draft'!FH5=0,"",'Scoring Summary First Draft'!FH5)</f>
        <v>5</v>
      </c>
      <c r="DY5" s="45">
        <f>IF('Scoring Summary First Draft'!FI5=0,"",'Scoring Summary First Draft'!FI5)</f>
        <v>5.4705882350000001</v>
      </c>
      <c r="DZ5" s="45">
        <f>IF('Scoring Summary First Draft'!FJ5=0,"",'Scoring Summary First Draft'!FJ5)</f>
        <v>5.0816326529999998</v>
      </c>
      <c r="EA5" s="45">
        <f>IF('Scoring Summary First Draft'!FN5=0,"",'Scoring Summary First Draft'!FN5)</f>
        <v>4.7391300000000003</v>
      </c>
      <c r="EB5" s="25">
        <f>IF('Scoring Summary First Draft'!FR5=0,"",'Scoring Summary First Draft'!FR5)</f>
        <v>1</v>
      </c>
      <c r="EC5" s="25">
        <f>IF('Scoring Summary First Draft'!FS5=0,"",'Scoring Summary First Draft'!FS5)</f>
        <v>1</v>
      </c>
      <c r="ED5" s="44">
        <f>IF('Scoring Summary First Draft'!FW5=0,"",'Scoring Summary First Draft'!FW5)</f>
        <v>2</v>
      </c>
      <c r="EE5" s="44">
        <f>IF('Scoring Summary First Draft'!FX5=0,"",'Scoring Summary First Draft'!FX5)</f>
        <v>6.5</v>
      </c>
      <c r="EF5" s="44">
        <f>IF('Scoring Summary First Draft'!FY5=0,"",'Scoring Summary First Draft'!FY5)</f>
        <v>7</v>
      </c>
      <c r="EG5" s="44">
        <f>IF('Scoring Summary First Draft'!FZ5=0,"",'Scoring Summary First Draft'!FZ5)</f>
        <v>5</v>
      </c>
      <c r="EH5" s="44">
        <f>IF('Scoring Summary First Draft'!GA5=0,"",'Scoring Summary First Draft'!GA5)</f>
        <v>5</v>
      </c>
      <c r="EI5" s="25" t="str">
        <f>IF('Scoring Summary First Draft'!GD5=0,"",'Scoring Summary First Draft'!GD5)</f>
        <v/>
      </c>
      <c r="EJ5" s="25">
        <f>IF('Scoring Summary First Draft'!GH5=0,"",'Scoring Summary First Draft'!GH5)</f>
        <v>24</v>
      </c>
      <c r="EK5" s="25">
        <f>IF('Scoring Summary First Draft'!GI5=0,"",'Scoring Summary First Draft'!GI5)</f>
        <v>100</v>
      </c>
      <c r="EL5" s="25">
        <f>IF('Scoring Summary First Draft'!GJ5=0,"",'Scoring Summary First Draft'!GJ5)</f>
        <v>455</v>
      </c>
      <c r="EM5" s="25">
        <f>IF('Scoring Summary First Draft'!GK5=0,"",'Scoring Summary First Draft'!GK5)</f>
        <v>579</v>
      </c>
      <c r="EN5" s="25">
        <f>IF('Scoring Summary First Draft'!GO5=0,"",'Scoring Summary First Draft'!GO5)</f>
        <v>175</v>
      </c>
      <c r="EO5" s="25">
        <f>IF('Scoring Summary First Draft'!GP5=0,"",'Scoring Summary First Draft'!GP5)</f>
        <v>45</v>
      </c>
      <c r="EP5" s="25">
        <f>IF('Scoring Summary First Draft'!GQ5=0,"",'Scoring Summary First Draft'!GQ5)</f>
        <v>46</v>
      </c>
      <c r="EQ5" s="25">
        <f>IF('Scoring Summary First Draft'!GR5=0,"",'Scoring Summary First Draft'!GR5)</f>
        <v>26</v>
      </c>
      <c r="ER5" s="25">
        <f>IF('Scoring Summary First Draft'!GS5=0,"",'Scoring Summary First Draft'!GS5)</f>
        <v>25</v>
      </c>
      <c r="ES5" s="25">
        <f>IF('Scoring Summary First Draft'!GT5=0,"",'Scoring Summary First Draft'!GT5)</f>
        <v>33</v>
      </c>
    </row>
    <row r="6" spans="1:158">
      <c r="A6" t="str">
        <f>'Scoring Summary First Draft'!A6</f>
        <v>CI008</v>
      </c>
      <c r="B6" t="str">
        <f>IF('Scoring Summary First Draft'!C6=0,"",'Scoring Summary First Draft'!C6)</f>
        <v>M</v>
      </c>
      <c r="C6"/>
      <c r="D6"/>
      <c r="E6">
        <f>IF('Scoring Summary First Draft'!D6=0,"",'Scoring Summary First Draft'!D6)</f>
        <v>66</v>
      </c>
      <c r="F6"/>
      <c r="G6"/>
      <c r="H6"/>
      <c r="I6"/>
      <c r="J6" t="str">
        <f>IF('Scoring Summary First Draft'!E6=0,"",'Scoring Summary First Draft'!E6)</f>
        <v>56_and_58</v>
      </c>
      <c r="K6">
        <v>56</v>
      </c>
      <c r="L6"/>
      <c r="M6"/>
      <c r="N6"/>
      <c r="O6"/>
      <c r="P6">
        <f>IF('Scoring Summary First Draft'!F6=0,"",'Scoring Summary First Draft'!F6)</f>
        <v>1.7</v>
      </c>
      <c r="Q6"/>
      <c r="R6"/>
      <c r="S6"/>
      <c r="T6"/>
      <c r="U6" t="str">
        <f>IF('Scoring Summary First Draft'!G6=0,"",'Scoring Summary First Draft'!G6)</f>
        <v>Bilateral</v>
      </c>
      <c r="V6" t="str">
        <f>IF('Scoring Summary First Draft'!H6=0,"",'Scoring Summary First Draft'!H6)</f>
        <v>Cochlear_Americas</v>
      </c>
      <c r="W6" t="str">
        <f>IF('Scoring Summary First Draft'!I6=0,"",'Scoring Summary First Draft'!I6)</f>
        <v>No</v>
      </c>
      <c r="X6" t="str">
        <f t="shared" si="0"/>
        <v>Bilateral</v>
      </c>
      <c r="Y6"/>
      <c r="Z6"/>
      <c r="AA6"/>
      <c r="AB6" t="str">
        <f>IF('Scoring Summary First Draft'!L6=0,"",'Scoring Summary First Draft'!L6)</f>
        <v>Independent_Distributor_for_Utz_Brands</v>
      </c>
      <c r="AC6" t="str">
        <f>IF('Scoring Summary First Draft'!M6=0,"",'Scoring Summary First Draft'!M6)</f>
        <v>English</v>
      </c>
      <c r="AD6" t="str">
        <f>IF('Scoring Summary First Draft'!N6=0,"",'Scoring Summary First Draft'!N6)</f>
        <v>Columbus,_Ohio</v>
      </c>
      <c r="AE6">
        <f>IF('Scoring Summary First Draft'!P6=0,"",'Scoring Summary First Draft'!P6)</f>
        <v>16</v>
      </c>
      <c r="AG6" s="42">
        <f>IF('Scoring Summary First Draft'!X6 = 0,"",'Scoring Summary First Draft'!X6)</f>
        <v>78.400000000000006</v>
      </c>
      <c r="AH6" s="42">
        <f>IF('Scoring Summary First Draft'!Y6 = 0,"",'Scoring Summary First Draft'!Y6)</f>
        <v>0.84375</v>
      </c>
      <c r="AI6" s="42">
        <f>IF('Scoring Summary First Draft'!Z6 = 0,"",'Scoring Summary First Draft'!Z6)</f>
        <v>72.9375</v>
      </c>
      <c r="AJ6" s="42">
        <f>IF('Scoring Summary First Draft'!AA6 = 0,"",'Scoring Summary First Draft'!AA6)</f>
        <v>0.8125</v>
      </c>
      <c r="AK6" s="42">
        <f>IF('Scoring Summary First Draft'!AB6 = 0,"",'Scoring Summary First Draft'!AB6)</f>
        <v>83.875</v>
      </c>
      <c r="AL6" s="42">
        <f>IF('Scoring Summary First Draft'!AC6 = 0,"",'Scoring Summary First Draft'!AC6)</f>
        <v>0.875</v>
      </c>
      <c r="AM6" s="42">
        <f>IF('Scoring Summary First Draft'!AF6 =0,"", 'Scoring Summary First Draft'!AF6)</f>
        <v>0.125</v>
      </c>
      <c r="AN6" s="42">
        <f>'Scoring Summary First Draft'!AG6</f>
        <v>0</v>
      </c>
      <c r="AO6" s="42">
        <f>'Scoring Summary First Draft'!AH6</f>
        <v>0</v>
      </c>
      <c r="AP6" s="42">
        <f>IF('Scoring Summary First Draft'!AI6 =0,"", 'Scoring Summary First Draft'!AI6)</f>
        <v>0.625</v>
      </c>
      <c r="AQ6" s="42">
        <f>IF('Scoring Summary First Draft'!AJ6 =0,"", 'Scoring Summary First Draft'!AJ6)</f>
        <v>0.3125</v>
      </c>
      <c r="AR6" s="42">
        <f>'Scoring Summary First Draft'!AK6</f>
        <v>0</v>
      </c>
      <c r="AS6" s="42">
        <f t="shared" si="1"/>
        <v>0.17708333333333334</v>
      </c>
      <c r="AT6" s="42">
        <f>IF('Scoring Summary First Draft'!AN6 = 0,"",'Scoring Summary First Draft'!AN6)</f>
        <v>0.89583299999999999</v>
      </c>
      <c r="AU6" s="42">
        <f>IF('Scoring Summary First Draft'!AO6 = 0,"",'Scoring Summary First Draft'!AO6)</f>
        <v>3370.3139999999999</v>
      </c>
      <c r="AV6" s="42">
        <f>IF('Scoring Summary First Draft'!AP6 = 0,"",'Scoring Summary First Draft'!AP6)</f>
        <v>10</v>
      </c>
      <c r="AW6" s="42">
        <f>IF('Scoring Summary First Draft'!AS6 = 0,"",'Scoring Summary First Draft'!AS6)</f>
        <v>0.8125</v>
      </c>
      <c r="AX6" s="42">
        <f>IF('Scoring Summary First Draft'!AT6 = 0,"",'Scoring Summary First Draft'!AT6)</f>
        <v>0.875</v>
      </c>
      <c r="AY6" s="42">
        <f>IF('Scoring Summary First Draft'!AU6 = 0,"",'Scoring Summary First Draft'!AU6)</f>
        <v>0.9375</v>
      </c>
      <c r="AZ6" s="42">
        <f>IF('Scoring Summary First Draft'!AV6 = 0,"",'Scoring Summary First Draft'!AV6)</f>
        <v>0.875</v>
      </c>
      <c r="BA6" s="42">
        <f>IF('Scoring Summary First Draft'!AW6 = 0,"",'Scoring Summary First Draft'!AW6)</f>
        <v>2119.3310000000001</v>
      </c>
      <c r="BB6" s="42">
        <f>IF('Scoring Summary First Draft'!AX6 = 0,"",'Scoring Summary First Draft'!AX6)</f>
        <v>1486.107</v>
      </c>
      <c r="BC6" s="42">
        <f>IF('Scoring Summary First Draft'!AY6 = 0,"",'Scoring Summary First Draft'!AY6)</f>
        <v>1706.673</v>
      </c>
      <c r="BD6" s="42">
        <f>IF('Scoring Summary First Draft'!AZ6 = 0,"",'Scoring Summary First Draft'!AZ6)</f>
        <v>1770.704</v>
      </c>
      <c r="BE6" s="45">
        <f>IF('Scoring Summary First Draft'!BA6=0,"",'Scoring Summary First Draft'!BA6)</f>
        <v>6.125</v>
      </c>
      <c r="BF6" s="45">
        <f>IF('Scoring Summary First Draft'!BB6=0,"",'Scoring Summary First Draft'!BB6)</f>
        <v>6.53125</v>
      </c>
      <c r="BG6" s="45">
        <f>IF('Scoring Summary First Draft'!BC6=0,"",'Scoring Summary First Draft'!BC6)</f>
        <v>6.5</v>
      </c>
      <c r="BH6" s="45">
        <f>IF('Scoring Summary First Draft'!BD6=0,"",'Scoring Summary First Draft'!BD6)</f>
        <v>6.3854170000000003</v>
      </c>
      <c r="BI6" s="42">
        <f>IF('Scoring Summary First Draft'!BG6 = 0,"",'Scoring Summary First Draft'!BG6)</f>
        <v>1</v>
      </c>
      <c r="BJ6" s="42">
        <f>IF('Scoring Summary First Draft'!BH6 = 0,"",'Scoring Summary First Draft'!BH6)</f>
        <v>0.9375</v>
      </c>
      <c r="BK6" s="42">
        <f>IF('Scoring Summary First Draft'!BI6 = 0,"",'Scoring Summary First Draft'!BI6)</f>
        <v>1</v>
      </c>
      <c r="BL6" s="42">
        <f>IF('Scoring Summary First Draft'!BJ6 = 0,"",'Scoring Summary First Draft'!BJ6)</f>
        <v>0.97916700000000001</v>
      </c>
      <c r="BM6" s="42">
        <f>IF('Scoring Summary First Draft'!BK6 = 0,"",'Scoring Summary First Draft'!BK6)</f>
        <v>430.22500000000002</v>
      </c>
      <c r="BN6" s="42">
        <f>IF('Scoring Summary First Draft'!BL6 = 0,"",'Scoring Summary First Draft'!BL6)</f>
        <v>515.52670000000001</v>
      </c>
      <c r="BO6" s="42">
        <f>IF('Scoring Summary First Draft'!BM6 = 0,"",'Scoring Summary First Draft'!BM6)</f>
        <v>601.70000000000005</v>
      </c>
      <c r="BP6" s="42">
        <f>IF('Scoring Summary First Draft'!BN6 = 0,"",'Scoring Summary First Draft'!BN6)</f>
        <v>515.81719999999996</v>
      </c>
      <c r="BQ6" s="42">
        <f>IF('Scoring Summary First Draft'!BW6=0,"",'Scoring Summary First Draft'!BW6)</f>
        <v>0.91666700000000001</v>
      </c>
      <c r="BR6" s="42">
        <f>IF('Scoring Summary First Draft'!BX6=0,"",'Scoring Summary First Draft'!BX6)</f>
        <v>82.455879999999993</v>
      </c>
      <c r="BS6" s="42">
        <f>IF('Scoring Summary First Draft'!BY6=0,"",'Scoring Summary First Draft'!BY6)</f>
        <v>1198.232</v>
      </c>
      <c r="BT6" s="42">
        <f>IF('Scoring Summary First Draft'!CB6=0,"",'Scoring Summary First Draft'!CB6)</f>
        <v>0.48333333333</v>
      </c>
      <c r="BU6" s="42">
        <f>IF('Scoring Summary First Draft'!CC6=0,"",'Scoring Summary First Draft'!CC6)</f>
        <v>0.7</v>
      </c>
      <c r="BV6" s="42">
        <f>IF('Scoring Summary First Draft'!CD6=0,"",'Scoring Summary First Draft'!CD6)</f>
        <v>0.375</v>
      </c>
      <c r="BW6" s="42">
        <f>IF('Scoring Summary First Draft'!CE6=0,"",'Scoring Summary First Draft'!CE6)</f>
        <v>0.3</v>
      </c>
      <c r="BX6" s="42">
        <f>IF('Scoring Summary First Draft'!CF6=0,"",'Scoring Summary First Draft'!CF6)</f>
        <v>0.33333333333300003</v>
      </c>
      <c r="BY6" s="42">
        <f>IF('Scoring Summary First Draft'!CG6=0,"",'Scoring Summary First Draft'!CG6)</f>
        <v>0.4</v>
      </c>
      <c r="BZ6" s="42">
        <f>IF('Scoring Summary First Draft'!CH6=0,"",'Scoring Summary First Draft'!CH6)</f>
        <v>0.6</v>
      </c>
      <c r="CA6" s="42">
        <f>IF('Scoring Summary First Draft'!CI6=0,"",'Scoring Summary First Draft'!CI6)</f>
        <v>9</v>
      </c>
      <c r="CB6" s="42">
        <f>IF('Scoring Summary First Draft'!CL6 =0,"",'Scoring Summary First Draft'!CL6)</f>
        <v>0.81666666700000001</v>
      </c>
      <c r="CC6" s="42">
        <f>IF('Scoring Summary First Draft'!CM6 =0,"",'Scoring Summary First Draft'!CM6)</f>
        <v>0.95</v>
      </c>
      <c r="CD6" s="42">
        <f>IF('Scoring Summary First Draft'!CN6 =0,"",'Scoring Summary First Draft'!CN6)</f>
        <v>0.75</v>
      </c>
      <c r="CE6" s="42">
        <f>IF('Scoring Summary First Draft'!CO6 =0,"",'Scoring Summary First Draft'!CO6)</f>
        <v>0.65</v>
      </c>
      <c r="CF6" s="42">
        <f>IF('Scoring Summary First Draft'!CP6 =0,"",'Scoring Summary First Draft'!CP6)</f>
        <v>0.86666666699999995</v>
      </c>
      <c r="CG6" s="42">
        <f>IF('Scoring Summary First Draft'!CQ6 =0,"",'Scoring Summary First Draft'!CQ6)</f>
        <v>0.53333333299999997</v>
      </c>
      <c r="CH6" s="42">
        <f>IF('Scoring Summary First Draft'!CR6 =0,"",'Scoring Summary First Draft'!CR6)</f>
        <v>0.93333333299999999</v>
      </c>
      <c r="CI6" s="42">
        <f>IF('Scoring Summary First Draft'!CV6=0,"",'Scoring Summary First Draft'!CV6)</f>
        <v>79.791669999999996</v>
      </c>
      <c r="CJ6" s="42">
        <f>IF('Scoring Summary First Draft'!CW6=0,"",'Scoring Summary First Draft'!CW6)</f>
        <v>0.83333299999999999</v>
      </c>
      <c r="CK6" s="42">
        <f>IF('Scoring Summary First Draft'!CZ6=0,"",'Scoring Summary First Draft'!CZ6)</f>
        <v>0.41666666699999999</v>
      </c>
      <c r="CL6" s="42" t="str">
        <f>IF('Scoring Summary First Draft'!DA6=0,"",'Scoring Summary First Draft'!DA6)</f>
        <v/>
      </c>
      <c r="CM6" s="42">
        <f>IF('Scoring Summary First Draft'!DB6=0,"",'Scoring Summary First Draft'!DB6)</f>
        <v>0.4</v>
      </c>
      <c r="CN6" s="42" t="str">
        <f>IF('Scoring Summary First Draft'!DC6=0,"",'Scoring Summary First Draft'!DC6)</f>
        <v/>
      </c>
      <c r="CO6" s="42">
        <f>IF('Scoring Summary First Draft'!DD6=0,"",'Scoring Summary First Draft'!DD6)</f>
        <v>0.42499999999999999</v>
      </c>
      <c r="CP6" s="42" t="str">
        <f>IF('Scoring Summary First Draft'!DE6=0,"",'Scoring Summary First Draft'!DE6)</f>
        <v/>
      </c>
      <c r="CQ6" s="42">
        <f>IF('Scoring Summary First Draft'!DF6=0,"",'Scoring Summary First Draft'!DF6)</f>
        <v>0.5</v>
      </c>
      <c r="CR6" s="42" t="str">
        <f>IF('Scoring Summary First Draft'!DG6=0,"",'Scoring Summary First Draft'!DG6)</f>
        <v/>
      </c>
      <c r="CS6" s="42">
        <f>IF('Scoring Summary First Draft'!DH6=0,"",'Scoring Summary First Draft'!DH6)</f>
        <v>0.5</v>
      </c>
      <c r="CT6" s="42" t="str">
        <f>IF('Scoring Summary First Draft'!DI6=0,"",'Scoring Summary First Draft'!DI6)</f>
        <v/>
      </c>
      <c r="CU6" s="42">
        <f>IF('Scoring Summary First Draft'!DJ6=0,"",'Scoring Summary First Draft'!DJ6)</f>
        <v>0.33333333300000001</v>
      </c>
      <c r="CV6" s="42" t="str">
        <f>IF('Scoring Summary First Draft'!DK6=0,"",'Scoring Summary First Draft'!DK6)</f>
        <v/>
      </c>
      <c r="CW6" s="42">
        <f>IF('Scoring Summary First Draft'!DL6=0,"",'Scoring Summary First Draft'!DL6)</f>
        <v>9</v>
      </c>
      <c r="CX6" s="42">
        <f>IF('Scoring Summary First Draft'!DO6=0,"",'Scoring Summary First Draft'!DO6)</f>
        <v>0.61666666699999995</v>
      </c>
      <c r="CY6" s="42">
        <f>IF('Scoring Summary First Draft'!DP6=0,"",'Scoring Summary First Draft'!DP6)</f>
        <v>0.46738493599999997</v>
      </c>
      <c r="CZ6" s="42">
        <f>IF('Scoring Summary First Draft'!DQ6=0,"",'Scoring Summary First Draft'!DQ6)</f>
        <v>0.9</v>
      </c>
      <c r="DA6" s="42">
        <f>IF('Scoring Summary First Draft'!DR6=0,"",'Scoring Summary First Draft'!DR6)</f>
        <v>0.44339362399999999</v>
      </c>
      <c r="DB6" s="42">
        <f>IF('Scoring Summary First Draft'!DS6=0,"",'Scoring Summary First Draft'!DS6)</f>
        <v>0.47499999999999998</v>
      </c>
      <c r="DC6" s="42">
        <f>IF('Scoring Summary First Draft'!DT6=0,"",'Scoring Summary First Draft'!DT6)</f>
        <v>0.51345005399999999</v>
      </c>
      <c r="DD6" s="42">
        <f>IF('Scoring Summary First Draft'!DU6=0,"",'Scoring Summary First Draft'!DU6)</f>
        <v>0.25</v>
      </c>
      <c r="DE6" s="42">
        <f>IF('Scoring Summary First Draft'!DV6=0,"",'Scoring Summary First Draft'!DV6)</f>
        <v>0.49837142899999998</v>
      </c>
      <c r="DF6" s="42">
        <f>IF('Scoring Summary First Draft'!DW6=0,"",'Scoring Summary First Draft'!DW6)</f>
        <v>0.63333333300000005</v>
      </c>
      <c r="DG6" s="42">
        <f>IF('Scoring Summary First Draft'!DX6=0,"",'Scoring Summary First Draft'!DX6)</f>
        <v>0.48487587999999998</v>
      </c>
      <c r="DH6" s="42">
        <f>IF('Scoring Summary First Draft'!DY6=0,"",'Scoring Summary First Draft'!DY6)</f>
        <v>0.6</v>
      </c>
      <c r="DI6" s="42">
        <f>IF('Scoring Summary First Draft'!DZ6=0,"",'Scoring Summary First Draft'!DZ6)</f>
        <v>0.47532946500000001</v>
      </c>
      <c r="DJ6" s="25" t="str">
        <f>IF('Scoring Summary First Draft'!EF6=0,"",'Scoring Summary First Draft'!EF6)</f>
        <v/>
      </c>
      <c r="DK6" s="25" t="str">
        <f>IF('Scoring Summary First Draft'!EI6=0,"",'Scoring Summary First Draft'!EI6)</f>
        <v/>
      </c>
      <c r="DL6" s="25">
        <f>IF('Scoring Summary First Draft'!EM6=0,"",'Scoring Summary First Draft'!EM6)</f>
        <v>37</v>
      </c>
      <c r="DM6" s="25">
        <f>IF('Scoring Summary First Draft'!EQ6=0,"",'Scoring Summary First Draft'!EQ6)</f>
        <v>3</v>
      </c>
      <c r="DN6" s="25">
        <f>IF('Scoring Summary First Draft'!ER6=0,"",'Scoring Summary First Draft'!ER6)</f>
        <v>9</v>
      </c>
      <c r="DO6" s="25">
        <f>IF('Scoring Summary First Draft'!ES6=0,"",'Scoring Summary First Draft'!ES6)</f>
        <v>1</v>
      </c>
      <c r="DP6" s="25">
        <f>IF('Scoring Summary First Draft'!EW6=0,"",'Scoring Summary First Draft'!EW6)</f>
        <v>33</v>
      </c>
      <c r="DQ6" s="25">
        <f>IF('Scoring Summary First Draft'!EX6=0,"",'Scoring Summary First Draft'!EX6)</f>
        <v>16</v>
      </c>
      <c r="DR6" s="25">
        <f>IF('Scoring Summary First Draft'!EY6=0,"",'Scoring Summary First Draft'!EY6)</f>
        <v>18</v>
      </c>
      <c r="DS6" s="25">
        <f>IF('Scoring Summary First Draft'!EZ6=0,"",'Scoring Summary First Draft'!EZ6)</f>
        <v>18</v>
      </c>
      <c r="DT6" s="25">
        <f>IF('Scoring Summary First Draft'!FA6=0,"",'Scoring Summary First Draft'!FA6)</f>
        <v>14</v>
      </c>
      <c r="DU6" s="25">
        <f>IF('Scoring Summary First Draft'!FB6=0,"",'Scoring Summary First Draft'!FB6)</f>
        <v>20</v>
      </c>
      <c r="DV6" s="25">
        <f>IF('Scoring Summary First Draft'!FC6=0,"",'Scoring Summary First Draft'!FC6)</f>
        <v>34</v>
      </c>
      <c r="DW6" s="45">
        <f>IF('Scoring Summary First Draft'!FG6=0,"",'Scoring Summary First Draft'!FG6)</f>
        <v>4.615384615</v>
      </c>
      <c r="DX6" s="45">
        <f>IF('Scoring Summary First Draft'!FH6=0,"",'Scoring Summary First Draft'!FH6)</f>
        <v>3.875</v>
      </c>
      <c r="DY6" s="45">
        <f>IF('Scoring Summary First Draft'!FI6=0,"",'Scoring Summary First Draft'!FI6)</f>
        <v>5.6470588240000001</v>
      </c>
      <c r="DZ6" s="45">
        <f>IF('Scoring Summary First Draft'!FJ6=0,"",'Scoring Summary First Draft'!FJ6)</f>
        <v>4.8297872340000003</v>
      </c>
      <c r="EA6" s="45">
        <f>IF('Scoring Summary First Draft'!FN6=0,"",'Scoring Summary First Draft'!FN6)</f>
        <v>4.7391300000000003</v>
      </c>
      <c r="EB6" s="25">
        <f>IF('Scoring Summary First Draft'!FR6=0,"",'Scoring Summary First Draft'!FR6)</f>
        <v>3</v>
      </c>
      <c r="EC6" s="25">
        <f>IF('Scoring Summary First Draft'!FS6=0,"",'Scoring Summary First Draft'!FS6)</f>
        <v>1</v>
      </c>
      <c r="ED6" s="44">
        <f>IF('Scoring Summary First Draft'!FW6=0,"",'Scoring Summary First Draft'!FW6)</f>
        <v>6.5</v>
      </c>
      <c r="EE6" s="44">
        <f>IF('Scoring Summary First Draft'!FX6=0,"",'Scoring Summary First Draft'!FX6)</f>
        <v>6</v>
      </c>
      <c r="EF6" s="44">
        <f>IF('Scoring Summary First Draft'!FY6=0,"",'Scoring Summary First Draft'!FY6)</f>
        <v>6.5</v>
      </c>
      <c r="EG6" s="44">
        <f>IF('Scoring Summary First Draft'!FZ6=0,"",'Scoring Summary First Draft'!FZ6)</f>
        <v>6.5</v>
      </c>
      <c r="EH6" s="44">
        <f>IF('Scoring Summary First Draft'!GA6=0,"",'Scoring Summary First Draft'!GA6)</f>
        <v>6</v>
      </c>
      <c r="EI6" s="25" t="str">
        <f>IF('Scoring Summary First Draft'!GD6=0,"",'Scoring Summary First Draft'!GD6)</f>
        <v/>
      </c>
      <c r="EJ6" s="25">
        <f>IF('Scoring Summary First Draft'!GH6=0,"",'Scoring Summary First Draft'!GH6)</f>
        <v>18</v>
      </c>
      <c r="EK6" s="25">
        <f>IF('Scoring Summary First Draft'!GI6=0,"",'Scoring Summary First Draft'!GI6)</f>
        <v>140</v>
      </c>
      <c r="EL6" s="25">
        <f>IF('Scoring Summary First Draft'!GJ6=0,"",'Scoring Summary First Draft'!GJ6)</f>
        <v>270</v>
      </c>
      <c r="EM6" s="25">
        <f>IF('Scoring Summary First Draft'!GK6=0,"",'Scoring Summary First Draft'!GK6)</f>
        <v>428</v>
      </c>
      <c r="EN6" s="25">
        <f>IF('Scoring Summary First Draft'!GO6=0,"",'Scoring Summary First Draft'!GO6)</f>
        <v>155</v>
      </c>
      <c r="EO6" s="25">
        <f>IF('Scoring Summary First Draft'!GP6=0,"",'Scoring Summary First Draft'!GP6)</f>
        <v>38</v>
      </c>
      <c r="EP6" s="25">
        <f>IF('Scoring Summary First Draft'!GQ6=0,"",'Scoring Summary First Draft'!GQ6)</f>
        <v>42</v>
      </c>
      <c r="EQ6" s="25">
        <f>IF('Scoring Summary First Draft'!GR6=0,"",'Scoring Summary First Draft'!GR6)</f>
        <v>24</v>
      </c>
      <c r="ER6" s="25">
        <f>IF('Scoring Summary First Draft'!GS6=0,"",'Scoring Summary First Draft'!GS6)</f>
        <v>30</v>
      </c>
      <c r="ES6" s="25">
        <f>IF('Scoring Summary First Draft'!GT6=0,"",'Scoring Summary First Draft'!GT6)</f>
        <v>21</v>
      </c>
    </row>
    <row r="7" spans="1:158">
      <c r="A7" t="str">
        <f>'Scoring Summary First Draft'!A7</f>
        <v>CI009</v>
      </c>
      <c r="B7" t="str">
        <f>IF('Scoring Summary First Draft'!C7=0,"",'Scoring Summary First Draft'!C7)</f>
        <v>M</v>
      </c>
      <c r="C7"/>
      <c r="D7"/>
      <c r="E7">
        <f>IF('Scoring Summary First Draft'!D7=0,"",'Scoring Summary First Draft'!D7)</f>
        <v>73</v>
      </c>
      <c r="F7"/>
      <c r="G7"/>
      <c r="H7"/>
      <c r="I7"/>
      <c r="J7">
        <f>IF('Scoring Summary First Draft'!E7=0,"",'Scoring Summary First Draft'!E7)</f>
        <v>61</v>
      </c>
      <c r="K7">
        <v>61</v>
      </c>
      <c r="L7"/>
      <c r="M7"/>
      <c r="N7"/>
      <c r="O7"/>
      <c r="P7">
        <f>IF('Scoring Summary First Draft'!F7=0,"",'Scoring Summary First Draft'!F7)</f>
        <v>11</v>
      </c>
      <c r="Q7"/>
      <c r="R7"/>
      <c r="S7"/>
      <c r="T7"/>
      <c r="U7" t="str">
        <f>IF('Scoring Summary First Draft'!G7=0,"",'Scoring Summary First Draft'!G7)</f>
        <v>Left_ear</v>
      </c>
      <c r="V7" t="str">
        <f>IF('Scoring Summary First Draft'!H7=0,"",'Scoring Summary First Draft'!H7)</f>
        <v>Cochlear_Americas</v>
      </c>
      <c r="W7" t="str">
        <f>IF('Scoring Summary First Draft'!I7=0,"",'Scoring Summary First Draft'!I7)</f>
        <v>No</v>
      </c>
      <c r="X7" t="s">
        <v>19</v>
      </c>
      <c r="Y7"/>
      <c r="Z7"/>
      <c r="AA7"/>
      <c r="AB7" t="str">
        <f>IF('Scoring Summary First Draft'!L7=0,"",'Scoring Summary First Draft'!L7)</f>
        <v>Retired</v>
      </c>
      <c r="AC7" t="str">
        <f>IF('Scoring Summary First Draft'!M7=0,"",'Scoring Summary First Draft'!M7)</f>
        <v>English</v>
      </c>
      <c r="AD7" t="str">
        <f>IF('Scoring Summary First Draft'!N7=0,"",'Scoring Summary First Draft'!N7)</f>
        <v>Fairmont,_West_Virginia</v>
      </c>
      <c r="AE7">
        <f>IF('Scoring Summary First Draft'!P7=0,"",'Scoring Summary First Draft'!P7)</f>
        <v>17</v>
      </c>
      <c r="AG7" s="42">
        <f>IF('Scoring Summary First Draft'!X7 = 0,"",'Scoring Summary First Draft'!X7)</f>
        <v>80.65625</v>
      </c>
      <c r="AH7" s="42">
        <f>IF('Scoring Summary First Draft'!Y7 = 0,"",'Scoring Summary First Draft'!Y7)</f>
        <v>0.84375</v>
      </c>
      <c r="AI7" s="42">
        <f>IF('Scoring Summary First Draft'!Z7 = 0,"",'Scoring Summary First Draft'!Z7)</f>
        <v>74.625</v>
      </c>
      <c r="AJ7" s="42">
        <f>IF('Scoring Summary First Draft'!AA7 = 0,"",'Scoring Summary First Draft'!AA7)</f>
        <v>0.75</v>
      </c>
      <c r="AK7" s="42">
        <f>IF('Scoring Summary First Draft'!AB7 = 0,"",'Scoring Summary First Draft'!AB7)</f>
        <v>86.6875</v>
      </c>
      <c r="AL7" s="42">
        <f>IF('Scoring Summary First Draft'!AC7 = 0,"",'Scoring Summary First Draft'!AC7)</f>
        <v>0.9375</v>
      </c>
      <c r="AM7" s="42">
        <f>'Scoring Summary First Draft'!AF7</f>
        <v>0</v>
      </c>
      <c r="AN7" s="42">
        <f>IF('Scoring Summary First Draft'!AG7 =0,"", 'Scoring Summary First Draft'!AG7)</f>
        <v>0.1875</v>
      </c>
      <c r="AO7" s="42">
        <f>IF('Scoring Summary First Draft'!AH7 =0,"", 'Scoring Summary First Draft'!AH7)</f>
        <v>0.375</v>
      </c>
      <c r="AP7" s="42">
        <f>IF('Scoring Summary First Draft'!AI7 =0,"", 'Scoring Summary First Draft'!AI7)</f>
        <v>0.1875</v>
      </c>
      <c r="AQ7" s="42">
        <f>IF('Scoring Summary First Draft'!AJ7 =0,"", 'Scoring Summary First Draft'!AJ7)</f>
        <v>0.3125</v>
      </c>
      <c r="AR7" s="42">
        <f>IF('Scoring Summary First Draft'!AK7 =0,"", 'Scoring Summary First Draft'!AK7)</f>
        <v>0.125</v>
      </c>
      <c r="AS7" s="42">
        <f t="shared" si="1"/>
        <v>0.19791666666666666</v>
      </c>
      <c r="AT7" s="42">
        <f>IF('Scoring Summary First Draft'!AN7 = 0,"",'Scoring Summary First Draft'!AN7)</f>
        <v>0.625</v>
      </c>
      <c r="AU7" s="42">
        <f>IF('Scoring Summary First Draft'!AO7 = 0,"",'Scoring Summary First Draft'!AO7)</f>
        <v>4289.6670000000004</v>
      </c>
      <c r="AV7" s="42">
        <f>IF('Scoring Summary First Draft'!AP7 = 0,"",'Scoring Summary First Draft'!AP7)</f>
        <v>10</v>
      </c>
      <c r="AW7" s="42">
        <f>IF('Scoring Summary First Draft'!AS7 = 0,"",'Scoring Summary First Draft'!AS7)</f>
        <v>0.8125</v>
      </c>
      <c r="AX7" s="42">
        <f>IF('Scoring Summary First Draft'!AT7 = 0,"",'Scoring Summary First Draft'!AT7)</f>
        <v>0.875</v>
      </c>
      <c r="AY7" s="42">
        <f>IF('Scoring Summary First Draft'!AU7 = 0,"",'Scoring Summary First Draft'!AU7)</f>
        <v>0.9375</v>
      </c>
      <c r="AZ7" s="42">
        <f>IF('Scoring Summary First Draft'!AV7 = 0,"",'Scoring Summary First Draft'!AV7)</f>
        <v>0.875</v>
      </c>
      <c r="BA7" s="42">
        <f>IF('Scoring Summary First Draft'!AW7 = 0,"",'Scoring Summary First Draft'!AW7)</f>
        <v>2776.9229999999998</v>
      </c>
      <c r="BB7" s="42">
        <f>IF('Scoring Summary First Draft'!AX7 = 0,"",'Scoring Summary First Draft'!AX7)</f>
        <v>2872.4639999999999</v>
      </c>
      <c r="BC7" s="42">
        <f>IF('Scoring Summary First Draft'!AY7 = 0,"",'Scoring Summary First Draft'!AY7)</f>
        <v>2686.7330000000002</v>
      </c>
      <c r="BD7" s="42">
        <f>IF('Scoring Summary First Draft'!AZ7 = 0,"",'Scoring Summary First Draft'!AZ7)</f>
        <v>2778.7069999999999</v>
      </c>
      <c r="BE7" s="45">
        <f>IF('Scoring Summary First Draft'!BA7=0,"",'Scoring Summary First Draft'!BA7)</f>
        <v>5.8125</v>
      </c>
      <c r="BF7" s="45">
        <f>IF('Scoring Summary First Draft'!BB7=0,"",'Scoring Summary First Draft'!BB7)</f>
        <v>6.5625</v>
      </c>
      <c r="BG7" s="45">
        <f>IF('Scoring Summary First Draft'!BC7=0,"",'Scoring Summary First Draft'!BC7)</f>
        <v>6.375</v>
      </c>
      <c r="BH7" s="45">
        <f>IF('Scoring Summary First Draft'!BD7=0,"",'Scoring Summary First Draft'!BD7)</f>
        <v>6.25</v>
      </c>
      <c r="BI7" s="42">
        <f>IF('Scoring Summary First Draft'!BG7 = 0,"",'Scoring Summary First Draft'!BG7)</f>
        <v>0.875</v>
      </c>
      <c r="BJ7" s="42">
        <f>IF('Scoring Summary First Draft'!BH7 = 0,"",'Scoring Summary First Draft'!BH7)</f>
        <v>0.875</v>
      </c>
      <c r="BK7" s="42">
        <f>IF('Scoring Summary First Draft'!BI7 = 0,"",'Scoring Summary First Draft'!BI7)</f>
        <v>0.875</v>
      </c>
      <c r="BL7" s="42">
        <f>IF('Scoring Summary First Draft'!BJ7 = 0,"",'Scoring Summary First Draft'!BJ7)</f>
        <v>0.875</v>
      </c>
      <c r="BM7" s="42">
        <f>IF('Scoring Summary First Draft'!BK7 = 0,"",'Scoring Summary First Draft'!BK7)</f>
        <v>513.57140000000004</v>
      </c>
      <c r="BN7" s="42">
        <f>IF('Scoring Summary First Draft'!BL7 = 0,"",'Scoring Summary First Draft'!BL7)</f>
        <v>451.07139999999998</v>
      </c>
      <c r="BO7" s="42">
        <f>IF('Scoring Summary First Draft'!BM7 = 0,"",'Scoring Summary First Draft'!BM7)</f>
        <v>455.6429</v>
      </c>
      <c r="BP7" s="42">
        <f>IF('Scoring Summary First Draft'!BN7 = 0,"",'Scoring Summary First Draft'!BN7)</f>
        <v>473.42860000000002</v>
      </c>
      <c r="BQ7" s="42">
        <f>IF('Scoring Summary First Draft'!BW7=0,"",'Scoring Summary First Draft'!BW7)</f>
        <v>0.91666700000000001</v>
      </c>
      <c r="BR7" s="42">
        <f>IF('Scoring Summary First Draft'!BX7=0,"",'Scoring Summary First Draft'!BX7)</f>
        <v>78.841909999999999</v>
      </c>
      <c r="BS7" s="42">
        <f>IF('Scoring Summary First Draft'!BY7=0,"",'Scoring Summary First Draft'!BY7)</f>
        <v>1717.6759999999999</v>
      </c>
      <c r="BT7" s="42">
        <f>IF('Scoring Summary First Draft'!CB7=0,"",'Scoring Summary First Draft'!CB7)</f>
        <v>0.26666666666666999</v>
      </c>
      <c r="BU7" s="42">
        <f>IF('Scoring Summary First Draft'!CC7=0,"",'Scoring Summary First Draft'!CC7)</f>
        <v>0.35</v>
      </c>
      <c r="BV7" s="42">
        <f>IF('Scoring Summary First Draft'!CD7=0,"",'Scoring Summary First Draft'!CD7)</f>
        <v>0.22500000000000001</v>
      </c>
      <c r="BW7" s="42">
        <f>'Scoring Summary First Draft'!CE7</f>
        <v>0</v>
      </c>
      <c r="BX7" s="42">
        <f>IF('Scoring Summary First Draft'!CF7=0,"",'Scoring Summary First Draft'!CF7)</f>
        <v>6.6666666666666693E-2</v>
      </c>
      <c r="BY7" s="42">
        <f>IF('Scoring Summary First Draft'!CG7=0,"",'Scoring Summary First Draft'!CG7)</f>
        <v>0.33333299999999999</v>
      </c>
      <c r="BZ7" s="42">
        <f>IF('Scoring Summary First Draft'!CH7=0,"",'Scoring Summary First Draft'!CH7)</f>
        <v>0.33333333333300003</v>
      </c>
      <c r="CA7" s="42">
        <f>IF('Scoring Summary First Draft'!CI7=0,"",'Scoring Summary First Draft'!CI7)</f>
        <v>9</v>
      </c>
      <c r="CB7" s="42">
        <f>IF('Scoring Summary First Draft'!CL7 =0,"",'Scoring Summary First Draft'!CL7)</f>
        <v>0.66666666699999999</v>
      </c>
      <c r="CC7" s="42">
        <f>IF('Scoring Summary First Draft'!CM7 =0,"",'Scoring Summary First Draft'!CM7)</f>
        <v>0.85</v>
      </c>
      <c r="CD7" s="42">
        <f>IF('Scoring Summary First Draft'!CN7 =0,"",'Scoring Summary First Draft'!CN7)</f>
        <v>0.57499999999999996</v>
      </c>
      <c r="CE7" s="42">
        <f>IF('Scoring Summary First Draft'!CO7 =0,"",'Scoring Summary First Draft'!CO7)</f>
        <v>0.45</v>
      </c>
      <c r="CF7" s="42">
        <f>IF('Scoring Summary First Draft'!CP7 =0,"",'Scoring Summary First Draft'!CP7)</f>
        <v>0.46666666699999998</v>
      </c>
      <c r="CG7" s="42">
        <f>IF('Scoring Summary First Draft'!CQ7 =0,"",'Scoring Summary First Draft'!CQ7)</f>
        <v>0.46666666699999998</v>
      </c>
      <c r="CH7" s="42">
        <f>IF('Scoring Summary First Draft'!CR7 =0,"",'Scoring Summary First Draft'!CR7)</f>
        <v>0.86666666699999995</v>
      </c>
      <c r="CI7" s="42">
        <f>IF('Scoring Summary First Draft'!CV7=0,"",'Scoring Summary First Draft'!CV7)</f>
        <v>84.208330000000004</v>
      </c>
      <c r="CJ7" s="42">
        <f>IF('Scoring Summary First Draft'!CW7=0,"",'Scoring Summary First Draft'!CW7)</f>
        <v>0.70833299999999999</v>
      </c>
      <c r="CK7" s="42">
        <f>IF('Scoring Summary First Draft'!CZ7=0,"",'Scoring Summary First Draft'!CZ7)</f>
        <v>0.35</v>
      </c>
      <c r="CL7" s="42" t="str">
        <f>IF('Scoring Summary First Draft'!DA7=0,"",'Scoring Summary First Draft'!DA7)</f>
        <v/>
      </c>
      <c r="CM7" s="42">
        <f>IF('Scoring Summary First Draft'!DB7=0,"",'Scoring Summary First Draft'!DB7)</f>
        <v>0.5</v>
      </c>
      <c r="CN7" s="42" t="str">
        <f>IF('Scoring Summary First Draft'!DC7=0,"",'Scoring Summary First Draft'!DC7)</f>
        <v/>
      </c>
      <c r="CO7" s="42">
        <f>IF('Scoring Summary First Draft'!DD7=0,"",'Scoring Summary First Draft'!DD7)</f>
        <v>0.27500000000000002</v>
      </c>
      <c r="CP7" s="42" t="str">
        <f>IF('Scoring Summary First Draft'!DE7=0,"",'Scoring Summary First Draft'!DE7)</f>
        <v/>
      </c>
      <c r="CQ7" s="42">
        <f>IF('Scoring Summary First Draft'!DF7=0,"",'Scoring Summary First Draft'!DF7)</f>
        <v>0.25</v>
      </c>
      <c r="CR7" s="42" t="str">
        <f>IF('Scoring Summary First Draft'!DG7=0,"",'Scoring Summary First Draft'!DG7)</f>
        <v/>
      </c>
      <c r="CS7" s="42">
        <f>IF('Scoring Summary First Draft'!DH7=0,"",'Scoring Summary First Draft'!DH7)</f>
        <v>0.46666666699999998</v>
      </c>
      <c r="CT7" s="42" t="str">
        <f>IF('Scoring Summary First Draft'!DI7=0,"",'Scoring Summary First Draft'!DI7)</f>
        <v/>
      </c>
      <c r="CU7" s="42">
        <f>IF('Scoring Summary First Draft'!DJ7=0,"",'Scoring Summary First Draft'!DJ7)</f>
        <v>0.233333333</v>
      </c>
      <c r="CV7" s="42" t="str">
        <f>IF('Scoring Summary First Draft'!DK7=0,"",'Scoring Summary First Draft'!DK7)</f>
        <v/>
      </c>
      <c r="CW7" s="42">
        <f>IF('Scoring Summary First Draft'!DL7=0,"",'Scoring Summary First Draft'!DL7)</f>
        <v>13</v>
      </c>
      <c r="CX7" s="42">
        <f>IF('Scoring Summary First Draft'!DO7=0,"",'Scoring Summary First Draft'!DO7)</f>
        <v>0.5</v>
      </c>
      <c r="CY7" s="42">
        <f>IF('Scoring Summary First Draft'!DP7=0,"",'Scoring Summary First Draft'!DP7)</f>
        <v>0.81121421000000005</v>
      </c>
      <c r="CZ7" s="42">
        <f>IF('Scoring Summary First Draft'!DQ7=0,"",'Scoring Summary First Draft'!DQ7)</f>
        <v>0.8</v>
      </c>
      <c r="DA7" s="42">
        <f>IF('Scoring Summary First Draft'!DR7=0,"",'Scoring Summary First Draft'!DR7)</f>
        <v>0.86352332399999998</v>
      </c>
      <c r="DB7" s="42">
        <f>IF('Scoring Summary First Draft'!DS7=0,"",'Scoring Summary First Draft'!DS7)</f>
        <v>0.35</v>
      </c>
      <c r="DC7" s="42">
        <f>IF('Scoring Summary First Draft'!DT7=0,"",'Scoring Summary First Draft'!DT7)</f>
        <v>0.87479284099999999</v>
      </c>
      <c r="DD7" s="42">
        <f>IF('Scoring Summary First Draft'!DU7=0,"",'Scoring Summary First Draft'!DU7)</f>
        <v>0.2</v>
      </c>
      <c r="DE7" s="42">
        <f>IF('Scoring Summary First Draft'!DV7=0,"",'Scoring Summary First Draft'!DV7)</f>
        <v>0.97511621299999995</v>
      </c>
      <c r="DF7" s="42">
        <f>IF('Scoring Summary First Draft'!DW7=0,"",'Scoring Summary First Draft'!DW7)</f>
        <v>0.56666666700000001</v>
      </c>
      <c r="DG7" s="42">
        <f>IF('Scoring Summary First Draft'!DX7=0,"",'Scoring Summary First Draft'!DX7)</f>
        <v>0.86122831600000005</v>
      </c>
      <c r="DH7" s="42">
        <f>IF('Scoring Summary First Draft'!DY7=0,"",'Scoring Summary First Draft'!DY7)</f>
        <v>0.43333333299999999</v>
      </c>
      <c r="DI7" s="42">
        <f>IF('Scoring Summary First Draft'!DZ7=0,"",'Scoring Summary First Draft'!DZ7)</f>
        <v>0.87973110399999999</v>
      </c>
      <c r="DJ7" s="25" t="str">
        <f>IF('Scoring Summary First Draft'!EF7=0,"",'Scoring Summary First Draft'!EF7)</f>
        <v/>
      </c>
      <c r="DK7" s="25" t="str">
        <f>IF('Scoring Summary First Draft'!EI7=0,"",'Scoring Summary First Draft'!EI7)</f>
        <v/>
      </c>
      <c r="DL7" s="25">
        <f>IF('Scoring Summary First Draft'!EM7=0,"",'Scoring Summary First Draft'!EM7)</f>
        <v>45</v>
      </c>
      <c r="DM7" s="25">
        <f>IF('Scoring Summary First Draft'!EQ7=0,"",'Scoring Summary First Draft'!EQ7)</f>
        <v>8</v>
      </c>
      <c r="DN7" s="25">
        <f>IF('Scoring Summary First Draft'!ER7=0,"",'Scoring Summary First Draft'!ER7)</f>
        <v>44</v>
      </c>
      <c r="DO7" s="25">
        <f>IF('Scoring Summary First Draft'!ES7=0,"",'Scoring Summary First Draft'!ES7)</f>
        <v>4</v>
      </c>
      <c r="DP7" s="25">
        <f>IF('Scoring Summary First Draft'!EW7=0,"",'Scoring Summary First Draft'!EW7)</f>
        <v>31</v>
      </c>
      <c r="DQ7" s="25">
        <f>IF('Scoring Summary First Draft'!EX7=0,"",'Scoring Summary First Draft'!EX7)</f>
        <v>19</v>
      </c>
      <c r="DR7" s="25">
        <f>IF('Scoring Summary First Draft'!EY7=0,"",'Scoring Summary First Draft'!EY7)</f>
        <v>23</v>
      </c>
      <c r="DS7" s="25">
        <f>IF('Scoring Summary First Draft'!EZ7=0,"",'Scoring Summary First Draft'!EZ7)</f>
        <v>17</v>
      </c>
      <c r="DT7" s="25">
        <f>IF('Scoring Summary First Draft'!FA7=0,"",'Scoring Summary First Draft'!FA7)</f>
        <v>10</v>
      </c>
      <c r="DU7" s="25">
        <f>IF('Scoring Summary First Draft'!FB7=0,"",'Scoring Summary First Draft'!FB7)</f>
        <v>18</v>
      </c>
      <c r="DV7" s="25">
        <f>IF('Scoring Summary First Draft'!FC7=0,"",'Scoring Summary First Draft'!FC7)</f>
        <v>34</v>
      </c>
      <c r="DW7" s="45">
        <f>IF('Scoring Summary First Draft'!FG7=0,"",'Scoring Summary First Draft'!FG7)</f>
        <v>5.4285714289999998</v>
      </c>
      <c r="DX7" s="45">
        <f>IF('Scoring Summary First Draft'!FH7=0,"",'Scoring Summary First Draft'!FH7)</f>
        <v>3</v>
      </c>
      <c r="DY7" s="45">
        <f>IF('Scoring Summary First Draft'!FI7=0,"",'Scoring Summary First Draft'!FI7)</f>
        <v>4</v>
      </c>
      <c r="DZ7" s="45">
        <f>IF('Scoring Summary First Draft'!FJ7=0,"",'Scoring Summary First Draft'!FJ7)</f>
        <v>4.1020408159999997</v>
      </c>
      <c r="EA7" s="45">
        <f>IF('Scoring Summary First Draft'!FN7=0,"",'Scoring Summary First Draft'!FN7)</f>
        <v>2.5652170000000001</v>
      </c>
      <c r="EB7" s="25">
        <f>IF('Scoring Summary First Draft'!FR7=0,"",'Scoring Summary First Draft'!FR7)</f>
        <v>15</v>
      </c>
      <c r="EC7" s="25">
        <f>IF('Scoring Summary First Draft'!FS7=0,"",'Scoring Summary First Draft'!FS7)</f>
        <v>4</v>
      </c>
      <c r="ED7" s="44">
        <f>IF('Scoring Summary First Draft'!FW7=0,"",'Scoring Summary First Draft'!FW7)</f>
        <v>1.5</v>
      </c>
      <c r="EE7" s="44">
        <f>IF('Scoring Summary First Draft'!FX7=0,"",'Scoring Summary First Draft'!FX7)</f>
        <v>5.5</v>
      </c>
      <c r="EF7" s="44">
        <f>IF('Scoring Summary First Draft'!FY7=0,"",'Scoring Summary First Draft'!FY7)</f>
        <v>7</v>
      </c>
      <c r="EG7" s="44">
        <f>IF('Scoring Summary First Draft'!FZ7=0,"",'Scoring Summary First Draft'!FZ7)</f>
        <v>3.5</v>
      </c>
      <c r="EH7" s="44">
        <f>IF('Scoring Summary First Draft'!GA7=0,"",'Scoring Summary First Draft'!GA7)</f>
        <v>3</v>
      </c>
      <c r="EI7" s="25" t="str">
        <f>IF('Scoring Summary First Draft'!GD7=0,"",'Scoring Summary First Draft'!GD7)</f>
        <v/>
      </c>
      <c r="EJ7" s="25">
        <f>IF('Scoring Summary First Draft'!GH7=0,"",'Scoring Summary First Draft'!GH7)</f>
        <v>14</v>
      </c>
      <c r="EK7" s="25">
        <f>IF('Scoring Summary First Draft'!GI7=0,"",'Scoring Summary First Draft'!GI7)</f>
        <v>235</v>
      </c>
      <c r="EL7" s="25">
        <f>IF('Scoring Summary First Draft'!GJ7=0,"",'Scoring Summary First Draft'!GJ7)</f>
        <v>380</v>
      </c>
      <c r="EM7" s="25">
        <f>IF('Scoring Summary First Draft'!GK7=0,"",'Scoring Summary First Draft'!GK7)</f>
        <v>629</v>
      </c>
      <c r="EN7" s="25">
        <f>IF('Scoring Summary First Draft'!GO7=0,"",'Scoring Summary First Draft'!GO7)</f>
        <v>173</v>
      </c>
      <c r="EO7" s="25">
        <f>IF('Scoring Summary First Draft'!GP7=0,"",'Scoring Summary First Draft'!GP7)</f>
        <v>33</v>
      </c>
      <c r="EP7" s="25">
        <f>IF('Scoring Summary First Draft'!GQ7=0,"",'Scoring Summary First Draft'!GQ7)</f>
        <v>41</v>
      </c>
      <c r="EQ7" s="25">
        <f>IF('Scoring Summary First Draft'!GR7=0,"",'Scoring Summary First Draft'!GR7)</f>
        <v>32</v>
      </c>
      <c r="ER7" s="25">
        <f>IF('Scoring Summary First Draft'!GS7=0,"",'Scoring Summary First Draft'!GS7)</f>
        <v>43</v>
      </c>
      <c r="ES7" s="25">
        <f>IF('Scoring Summary First Draft'!GT7=0,"",'Scoring Summary First Draft'!GT7)</f>
        <v>24</v>
      </c>
    </row>
    <row r="8" spans="1:158">
      <c r="A8" t="str">
        <f>'Scoring Summary First Draft'!A8</f>
        <v>CI010</v>
      </c>
      <c r="B8" t="str">
        <f>IF('Scoring Summary First Draft'!C8=0,"",'Scoring Summary First Draft'!C8)</f>
        <v>F</v>
      </c>
      <c r="C8"/>
      <c r="D8"/>
      <c r="E8">
        <f>IF('Scoring Summary First Draft'!D8=0,"",'Scoring Summary First Draft'!D8)</f>
        <v>58</v>
      </c>
      <c r="F8"/>
      <c r="G8"/>
      <c r="H8"/>
      <c r="I8"/>
      <c r="J8">
        <f>IF('Scoring Summary First Draft'!E8=0,"",'Scoring Summary First Draft'!E8)</f>
        <v>56</v>
      </c>
      <c r="K8">
        <v>56</v>
      </c>
      <c r="L8"/>
      <c r="M8"/>
      <c r="N8"/>
      <c r="O8"/>
      <c r="P8">
        <f>IF('Scoring Summary First Draft'!F8=0,"",'Scoring Summary First Draft'!F8)</f>
        <v>3</v>
      </c>
      <c r="Q8"/>
      <c r="R8"/>
      <c r="S8"/>
      <c r="T8"/>
      <c r="U8" t="str">
        <f>IF('Scoring Summary First Draft'!G8=0,"",'Scoring Summary First Draft'!G8)</f>
        <v>Left_ear</v>
      </c>
      <c r="V8" t="str">
        <f>IF('Scoring Summary First Draft'!H8=0,"",'Scoring Summary First Draft'!H8)</f>
        <v>Cochlear_Americas</v>
      </c>
      <c r="W8" t="str">
        <f>IF('Scoring Summary First Draft'!I8=0,"",'Scoring Summary First Draft'!I8)</f>
        <v>Yes</v>
      </c>
      <c r="X8" t="s">
        <v>18</v>
      </c>
      <c r="Y8"/>
      <c r="Z8"/>
      <c r="AA8"/>
      <c r="AB8" t="str">
        <f>IF('Scoring Summary First Draft'!L8=0,"",'Scoring Summary First Draft'!L8)</f>
        <v>Registered_Nurse</v>
      </c>
      <c r="AC8" t="str">
        <f>IF('Scoring Summary First Draft'!M8=0,"",'Scoring Summary First Draft'!M8)</f>
        <v>English</v>
      </c>
      <c r="AD8" t="str">
        <f>IF('Scoring Summary First Draft'!N8=0,"",'Scoring Summary First Draft'!N8)</f>
        <v>Marietta,_Ohio</v>
      </c>
      <c r="AE8">
        <f>IF('Scoring Summary First Draft'!P8=0,"",'Scoring Summary First Draft'!P8)</f>
        <v>16</v>
      </c>
      <c r="AG8" s="42">
        <f>IF('Scoring Summary First Draft'!X8 = 0,"",'Scoring Summary First Draft'!X8)</f>
        <v>99.125</v>
      </c>
      <c r="AH8" s="42">
        <f>IF('Scoring Summary First Draft'!Y8 = 0,"",'Scoring Summary First Draft'!Y8)</f>
        <v>0.8125</v>
      </c>
      <c r="AI8" s="42">
        <f>IF('Scoring Summary First Draft'!Z8 = 0,"",'Scoring Summary First Draft'!Z8)</f>
        <v>99.25</v>
      </c>
      <c r="AJ8" s="42">
        <f>IF('Scoring Summary First Draft'!AA8 = 0,"",'Scoring Summary First Draft'!AA8)</f>
        <v>0.875</v>
      </c>
      <c r="AK8" s="42">
        <f>IF('Scoring Summary First Draft'!AB8 = 0,"",'Scoring Summary First Draft'!AB8)</f>
        <v>99</v>
      </c>
      <c r="AL8" s="42">
        <f>IF('Scoring Summary First Draft'!AC8 = 0,"",'Scoring Summary First Draft'!AC8)</f>
        <v>0.75</v>
      </c>
      <c r="AM8" s="42">
        <f>IF('Scoring Summary First Draft'!AF8 =0,"", 'Scoring Summary First Draft'!AF8)</f>
        <v>0.3125</v>
      </c>
      <c r="AN8" s="42">
        <f>IF('Scoring Summary First Draft'!AG8 =0,"", 'Scoring Summary First Draft'!AG8)</f>
        <v>0.375</v>
      </c>
      <c r="AO8" s="42">
        <f>IF('Scoring Summary First Draft'!AH8 =0,"", 'Scoring Summary First Draft'!AH8)</f>
        <v>0.5</v>
      </c>
      <c r="AP8" s="42">
        <f>IF('Scoring Summary First Draft'!AI8 =0,"", 'Scoring Summary First Draft'!AI8)</f>
        <v>0.25</v>
      </c>
      <c r="AQ8" s="42">
        <f>IF('Scoring Summary First Draft'!AJ8 =0,"", 'Scoring Summary First Draft'!AJ8)</f>
        <v>0.375</v>
      </c>
      <c r="AR8" s="42">
        <f>IF('Scoring Summary First Draft'!AK8 =0,"", 'Scoring Summary First Draft'!AK8)</f>
        <v>0.25</v>
      </c>
      <c r="AS8" s="42">
        <f t="shared" si="1"/>
        <v>0.34375</v>
      </c>
      <c r="AT8" s="42">
        <f>IF('Scoring Summary First Draft'!AN8 = 0,"",'Scoring Summary First Draft'!AN8)</f>
        <v>0.9375</v>
      </c>
      <c r="AU8" s="42">
        <f>IF('Scoring Summary First Draft'!AO8 = 0,"",'Scoring Summary First Draft'!AO8)</f>
        <v>3456.6959999999999</v>
      </c>
      <c r="AV8" s="42">
        <f>IF('Scoring Summary First Draft'!AP8 = 0,"",'Scoring Summary First Draft'!AP8)</f>
        <v>10</v>
      </c>
      <c r="AW8" s="42">
        <f>IF('Scoring Summary First Draft'!AS8 = 0,"",'Scoring Summary First Draft'!AS8)</f>
        <v>1</v>
      </c>
      <c r="AX8" s="42">
        <f>IF('Scoring Summary First Draft'!AT8 = 0,"",'Scoring Summary First Draft'!AT8)</f>
        <v>1</v>
      </c>
      <c r="AY8" s="42">
        <f>IF('Scoring Summary First Draft'!AU8 = 0,"",'Scoring Summary First Draft'!AU8)</f>
        <v>1</v>
      </c>
      <c r="AZ8" s="42">
        <f>IF('Scoring Summary First Draft'!AV8 = 0,"",'Scoring Summary First Draft'!AV8)</f>
        <v>1</v>
      </c>
      <c r="BA8" s="42">
        <f>IF('Scoring Summary First Draft'!AW8 = 0,"",'Scoring Summary First Draft'!AW8)</f>
        <v>1969.644</v>
      </c>
      <c r="BB8" s="42">
        <f>IF('Scoring Summary First Draft'!AX8 = 0,"",'Scoring Summary First Draft'!AX8)</f>
        <v>2117.0749999999998</v>
      </c>
      <c r="BC8" s="42">
        <f>IF('Scoring Summary First Draft'!AY8 = 0,"",'Scoring Summary First Draft'!AY8)</f>
        <v>2097.6999999999998</v>
      </c>
      <c r="BD8" s="42">
        <f>IF('Scoring Summary First Draft'!AZ8 = 0,"",'Scoring Summary First Draft'!AZ8)</f>
        <v>2061.473</v>
      </c>
      <c r="BE8" s="45">
        <f>IF('Scoring Summary First Draft'!BA8=0,"",'Scoring Summary First Draft'!BA8)</f>
        <v>7</v>
      </c>
      <c r="BF8" s="45">
        <f>IF('Scoring Summary First Draft'!BB8=0,"",'Scoring Summary First Draft'!BB8)</f>
        <v>7</v>
      </c>
      <c r="BG8" s="45">
        <f>IF('Scoring Summary First Draft'!BC8=0,"",'Scoring Summary First Draft'!BC8)</f>
        <v>7</v>
      </c>
      <c r="BH8" s="45">
        <f>IF('Scoring Summary First Draft'!BD8=0,"",'Scoring Summary First Draft'!BD8)</f>
        <v>7</v>
      </c>
      <c r="BI8" s="42">
        <f>IF('Scoring Summary First Draft'!BG8 = 0,"",'Scoring Summary First Draft'!BG8)</f>
        <v>0.875</v>
      </c>
      <c r="BJ8" s="42">
        <f>IF('Scoring Summary First Draft'!BH8 = 0,"",'Scoring Summary First Draft'!BH8)</f>
        <v>0.8125</v>
      </c>
      <c r="BK8" s="42">
        <f>IF('Scoring Summary First Draft'!BI8 = 0,"",'Scoring Summary First Draft'!BI8)</f>
        <v>0.875</v>
      </c>
      <c r="BL8" s="42">
        <f>IF('Scoring Summary First Draft'!BJ8 = 0,"",'Scoring Summary First Draft'!BJ8)</f>
        <v>0.85416700000000001</v>
      </c>
      <c r="BM8" s="42">
        <f>IF('Scoring Summary First Draft'!BK8 = 0,"",'Scoring Summary First Draft'!BK8)</f>
        <v>403.15710000000001</v>
      </c>
      <c r="BN8" s="42">
        <f>IF('Scoring Summary First Draft'!BL8 = 0,"",'Scoring Summary First Draft'!BL8)</f>
        <v>1119.308</v>
      </c>
      <c r="BO8" s="42">
        <f>IF('Scoring Summary First Draft'!BM8 = 0,"",'Scoring Summary First Draft'!BM8)</f>
        <v>459.13569999999999</v>
      </c>
      <c r="BP8" s="42">
        <f>IF('Scoring Summary First Draft'!BN8 = 0,"",'Scoring Summary First Draft'!BN8)</f>
        <v>660.5335</v>
      </c>
      <c r="BQ8" s="42">
        <f>IF('Scoring Summary First Draft'!BW8=0,"",'Scoring Summary First Draft'!BW8)</f>
        <v>0.75</v>
      </c>
      <c r="BR8" s="42">
        <f>IF('Scoring Summary First Draft'!BX8=0,"",'Scoring Summary First Draft'!BX8)</f>
        <v>98.5989</v>
      </c>
      <c r="BS8" s="42">
        <f>IF('Scoring Summary First Draft'!BY8=0,"",'Scoring Summary First Draft'!BY8)</f>
        <v>2131.442</v>
      </c>
      <c r="BT8" s="42">
        <f>IF('Scoring Summary First Draft'!CB8=0,"",'Scoring Summary First Draft'!CB8)</f>
        <v>0.18333333333332999</v>
      </c>
      <c r="BU8" s="42">
        <f>IF('Scoring Summary First Draft'!CC8=0,"",'Scoring Summary First Draft'!CC8)</f>
        <v>0.25</v>
      </c>
      <c r="BV8" s="42">
        <f>IF('Scoring Summary First Draft'!CD8=0,"",'Scoring Summary First Draft'!CD8)</f>
        <v>0.15</v>
      </c>
      <c r="BW8" s="42">
        <f>IF('Scoring Summary First Draft'!CE8=0,"",'Scoring Summary First Draft'!CE8)</f>
        <v>0.1</v>
      </c>
      <c r="BX8" s="43">
        <f>'Scoring Summary First Draft'!CF8</f>
        <v>0</v>
      </c>
      <c r="BY8" s="42">
        <f>IF('Scoring Summary First Draft'!CG8=0,"",'Scoring Summary First Draft'!CG8)</f>
        <v>0.66666666699999999</v>
      </c>
      <c r="BZ8" s="42">
        <f>IF('Scoring Summary First Draft'!CH8=0,"",'Scoring Summary First Draft'!CH8)</f>
        <v>0.33333333300000001</v>
      </c>
      <c r="CA8" s="42">
        <f>IF('Scoring Summary First Draft'!CI8=0,"",'Scoring Summary First Draft'!CI8)</f>
        <v>1</v>
      </c>
      <c r="CB8" s="42">
        <f>IF('Scoring Summary First Draft'!CL8 =0,"",'Scoring Summary First Draft'!CL8)</f>
        <v>0.75</v>
      </c>
      <c r="CC8" s="42">
        <f>IF('Scoring Summary First Draft'!CM8 =0,"",'Scoring Summary First Draft'!CM8)</f>
        <v>0.8</v>
      </c>
      <c r="CD8" s="42">
        <f>IF('Scoring Summary First Draft'!CN8 =0,"",'Scoring Summary First Draft'!CN8)</f>
        <v>0.72499999999999998</v>
      </c>
      <c r="CE8" s="42">
        <f>IF('Scoring Summary First Draft'!CO8 =0,"",'Scoring Summary First Draft'!CO8)</f>
        <v>0.55000000000000004</v>
      </c>
      <c r="CF8" s="42">
        <f>IF('Scoring Summary First Draft'!CP8 =0,"",'Scoring Summary First Draft'!CP8)</f>
        <v>0.53333333299999997</v>
      </c>
      <c r="CG8" s="42">
        <f>IF('Scoring Summary First Draft'!CQ8 =0,"",'Scoring Summary First Draft'!CQ8)</f>
        <v>0.6</v>
      </c>
      <c r="CH8" s="42">
        <f>IF('Scoring Summary First Draft'!CR8 =0,"",'Scoring Summary First Draft'!CR8)</f>
        <v>0.93333333299999999</v>
      </c>
      <c r="CI8" s="42">
        <f>IF('Scoring Summary First Draft'!CV8=0,"",'Scoring Summary First Draft'!CV8)</f>
        <v>99.541669999999996</v>
      </c>
      <c r="CJ8" s="42">
        <f>IF('Scoring Summary First Draft'!CW8=0,"",'Scoring Summary First Draft'!CW8)</f>
        <v>0.75</v>
      </c>
      <c r="CK8" s="42">
        <f>IF('Scoring Summary First Draft'!CZ8=0,"",'Scoring Summary First Draft'!CZ8)</f>
        <v>6.6666666999999999E-2</v>
      </c>
      <c r="CL8" s="42" t="str">
        <f>IF('Scoring Summary First Draft'!DA8=0,"",'Scoring Summary First Draft'!DA8)</f>
        <v/>
      </c>
      <c r="CM8" s="42">
        <f>IF('Scoring Summary First Draft'!DB8=0,"",'Scoring Summary First Draft'!DB8)</f>
        <v>0.05</v>
      </c>
      <c r="CN8" s="42" t="str">
        <f>IF('Scoring Summary First Draft'!DC8=0,"",'Scoring Summary First Draft'!DC8)</f>
        <v/>
      </c>
      <c r="CO8" s="42">
        <f>IF('Scoring Summary First Draft'!DD8=0,"",'Scoring Summary First Draft'!DD8)</f>
        <v>7.4999999999999997E-2</v>
      </c>
      <c r="CP8" s="42" t="str">
        <f>IF('Scoring Summary First Draft'!DE8=0,"",'Scoring Summary First Draft'!DE8)</f>
        <v/>
      </c>
      <c r="CQ8" s="42">
        <f>IF('Scoring Summary First Draft'!DF8=0,"",'Scoring Summary First Draft'!DF8)</f>
        <v>0.05</v>
      </c>
      <c r="CR8" s="42" t="str">
        <f>IF('Scoring Summary First Draft'!DG8=0,"",'Scoring Summary First Draft'!DG8)</f>
        <v/>
      </c>
      <c r="CS8" s="42">
        <f>IF('Scoring Summary First Draft'!DH8=0,"",'Scoring Summary First Draft'!DH8)</f>
        <v>0.1</v>
      </c>
      <c r="CT8" s="42" t="str">
        <f>IF('Scoring Summary First Draft'!DI8=0,"",'Scoring Summary First Draft'!DI8)</f>
        <v/>
      </c>
      <c r="CU8" s="42">
        <f>IF('Scoring Summary First Draft'!DJ8=0,"",'Scoring Summary First Draft'!DJ8)</f>
        <v>3.3333333E-2</v>
      </c>
      <c r="CV8" s="42" t="str">
        <f>IF('Scoring Summary First Draft'!DK8=0,"",'Scoring Summary First Draft'!DK8)</f>
        <v/>
      </c>
      <c r="CW8" s="42">
        <f>IF('Scoring Summary First Draft'!DL8=0,"",'Scoring Summary First Draft'!DL8)</f>
        <v>11</v>
      </c>
      <c r="CX8" s="42">
        <f>IF('Scoring Summary First Draft'!DO8=0,"",'Scoring Summary First Draft'!DO8)</f>
        <v>0.58333333300000001</v>
      </c>
      <c r="CY8" s="42">
        <f>IF('Scoring Summary First Draft'!DP8=0,"",'Scoring Summary First Draft'!DP8)</f>
        <v>0.555613735</v>
      </c>
      <c r="CZ8" s="42">
        <f>IF('Scoring Summary First Draft'!DQ8=0,"",'Scoring Summary First Draft'!DQ8)</f>
        <v>0.85</v>
      </c>
      <c r="DA8" s="42">
        <f>IF('Scoring Summary First Draft'!DR8=0,"",'Scoring Summary First Draft'!DR8)</f>
        <v>0.53710083099999995</v>
      </c>
      <c r="DB8" s="42">
        <f>IF('Scoring Summary First Draft'!DS8=0,"",'Scoring Summary First Draft'!DS8)</f>
        <v>0.45</v>
      </c>
      <c r="DC8" s="42">
        <f>IF('Scoring Summary First Draft'!DT8=0,"",'Scoring Summary First Draft'!DT8)</f>
        <v>0.63277601400000005</v>
      </c>
      <c r="DD8" s="42">
        <f>IF('Scoring Summary First Draft'!DU8=0,"",'Scoring Summary First Draft'!DU8)</f>
        <v>0.2</v>
      </c>
      <c r="DE8" s="42">
        <f>IF('Scoring Summary First Draft'!DV8=0,"",'Scoring Summary First Draft'!DV8)</f>
        <v>0.48802834499999997</v>
      </c>
      <c r="DF8" s="42">
        <f>IF('Scoring Summary First Draft'!DW8=0,"",'Scoring Summary First Draft'!DW8)</f>
        <v>0.56666666700000001</v>
      </c>
      <c r="DG8" s="42">
        <f>IF('Scoring Summary First Draft'!DX8=0,"",'Scoring Summary First Draft'!DX8)</f>
        <v>0.57432242099999997</v>
      </c>
      <c r="DH8" s="42">
        <f>IF('Scoring Summary First Draft'!DY8=0,"",'Scoring Summary First Draft'!DY8)</f>
        <v>0.6</v>
      </c>
      <c r="DI8" s="42">
        <f>IF('Scoring Summary First Draft'!DZ8=0,"",'Scoring Summary First Draft'!DZ8)</f>
        <v>0.60337188200000003</v>
      </c>
      <c r="DJ8" s="25" t="str">
        <f>IF('Scoring Summary First Draft'!EF8=0,"",'Scoring Summary First Draft'!EF8)</f>
        <v/>
      </c>
      <c r="DK8" s="25" t="str">
        <f>IF('Scoring Summary First Draft'!EI8=0,"",'Scoring Summary First Draft'!EI8)</f>
        <v/>
      </c>
      <c r="DL8" s="25">
        <f>IF('Scoring Summary First Draft'!EM8=0,"",'Scoring Summary First Draft'!EM8)</f>
        <v>61</v>
      </c>
      <c r="DM8" s="25">
        <f>IF('Scoring Summary First Draft'!EQ8=0,"",'Scoring Summary First Draft'!EQ8)</f>
        <v>7</v>
      </c>
      <c r="DN8" s="25">
        <f>IF('Scoring Summary First Draft'!ER8=0,"",'Scoring Summary First Draft'!ER8)</f>
        <v>26</v>
      </c>
      <c r="DO8" s="25">
        <f>IF('Scoring Summary First Draft'!ES8=0,"",'Scoring Summary First Draft'!ES8)</f>
        <v>3</v>
      </c>
      <c r="DP8" s="25">
        <f>IF('Scoring Summary First Draft'!EW8=0,"",'Scoring Summary First Draft'!EW8)</f>
        <v>37</v>
      </c>
      <c r="DQ8" s="25">
        <f>IF('Scoring Summary First Draft'!EX8=0,"",'Scoring Summary First Draft'!EX8)</f>
        <v>20</v>
      </c>
      <c r="DR8" s="25">
        <f>IF('Scoring Summary First Draft'!EY8=0,"",'Scoring Summary First Draft'!EY8)</f>
        <v>23</v>
      </c>
      <c r="DS8" s="25">
        <f>IF('Scoring Summary First Draft'!EZ8=0,"",'Scoring Summary First Draft'!EZ8)</f>
        <v>22</v>
      </c>
      <c r="DT8" s="25">
        <f>IF('Scoring Summary First Draft'!FA8=0,"",'Scoring Summary First Draft'!FA8)</f>
        <v>19</v>
      </c>
      <c r="DU8" s="25">
        <f>IF('Scoring Summary First Draft'!FB8=0,"",'Scoring Summary First Draft'!FB8)</f>
        <v>24</v>
      </c>
      <c r="DV8" s="25">
        <f>IF('Scoring Summary First Draft'!FC8=0,"",'Scoring Summary First Draft'!FC8)</f>
        <v>42</v>
      </c>
      <c r="DW8" s="45">
        <f>IF('Scoring Summary First Draft'!FG8=0,"",'Scoring Summary First Draft'!FG8)</f>
        <v>8.5714285710000002</v>
      </c>
      <c r="DX8" s="45">
        <f>IF('Scoring Summary First Draft'!FH8=0,"",'Scoring Summary First Draft'!FH8)</f>
        <v>9.1764705880000008</v>
      </c>
      <c r="DY8" s="45">
        <f>IF('Scoring Summary First Draft'!FI8=0,"",'Scoring Summary First Draft'!FI8)</f>
        <v>9.5882352940000004</v>
      </c>
      <c r="DZ8" s="45">
        <f>IF('Scoring Summary First Draft'!FJ8=0,"",'Scoring Summary First Draft'!FJ8)</f>
        <v>9.1632653059999996</v>
      </c>
      <c r="EA8" s="45">
        <f>IF('Scoring Summary First Draft'!FN8=0,"",'Scoring Summary First Draft'!FN8)</f>
        <v>5</v>
      </c>
      <c r="EB8" s="25">
        <f>'Scoring Summary First Draft'!FR8</f>
        <v>0</v>
      </c>
      <c r="EC8" s="25">
        <f>IF('Scoring Summary First Draft'!FS8=0,"",'Scoring Summary First Draft'!FS8)</f>
        <v>1</v>
      </c>
      <c r="ED8" s="44">
        <f>IF('Scoring Summary First Draft'!FW8=0,"",'Scoring Summary First Draft'!FW8)</f>
        <v>4.5</v>
      </c>
      <c r="EE8" s="44">
        <f>IF('Scoring Summary First Draft'!FX8=0,"",'Scoring Summary First Draft'!FX8)</f>
        <v>5</v>
      </c>
      <c r="EF8" s="44">
        <f>IF('Scoring Summary First Draft'!FY8=0,"",'Scoring Summary First Draft'!FY8)</f>
        <v>7</v>
      </c>
      <c r="EG8" s="44">
        <f>IF('Scoring Summary First Draft'!FZ8=0,"",'Scoring Summary First Draft'!FZ8)</f>
        <v>5</v>
      </c>
      <c r="EH8" s="44">
        <f>IF('Scoring Summary First Draft'!GA8=0,"",'Scoring Summary First Draft'!GA8)</f>
        <v>7</v>
      </c>
      <c r="EI8" s="25" t="str">
        <f>IF('Scoring Summary First Draft'!GD8=0,"",'Scoring Summary First Draft'!GD8)</f>
        <v/>
      </c>
      <c r="EJ8" s="25">
        <f>IF('Scoring Summary First Draft'!GH8=0,"",'Scoring Summary First Draft'!GH8)</f>
        <v>7</v>
      </c>
      <c r="EK8" s="25">
        <f>IF('Scoring Summary First Draft'!GI8=0,"",'Scoring Summary First Draft'!GI8)</f>
        <v>215</v>
      </c>
      <c r="EL8" s="25">
        <f>IF('Scoring Summary First Draft'!GJ8=0,"",'Scoring Summary First Draft'!GJ8)</f>
        <v>680</v>
      </c>
      <c r="EM8" s="25">
        <f>IF('Scoring Summary First Draft'!GK8=0,"",'Scoring Summary First Draft'!GK8)</f>
        <v>902</v>
      </c>
      <c r="EN8" s="25">
        <f>IF('Scoring Summary First Draft'!GO8=0,"",'Scoring Summary First Draft'!GO8)</f>
        <v>167</v>
      </c>
      <c r="EO8" s="25">
        <f>IF('Scoring Summary First Draft'!GP8=0,"",'Scoring Summary First Draft'!GP8)</f>
        <v>53</v>
      </c>
      <c r="EP8" s="25">
        <f>IF('Scoring Summary First Draft'!GQ8=0,"",'Scoring Summary First Draft'!GQ8)</f>
        <v>31</v>
      </c>
      <c r="EQ8" s="25">
        <f>IF('Scoring Summary First Draft'!GR8=0,"",'Scoring Summary First Draft'!GR8)</f>
        <v>29</v>
      </c>
      <c r="ER8" s="25">
        <f>IF('Scoring Summary First Draft'!GS8=0,"",'Scoring Summary First Draft'!GS8)</f>
        <v>28</v>
      </c>
      <c r="ES8" s="25">
        <f>IF('Scoring Summary First Draft'!GT8=0,"",'Scoring Summary First Draft'!GT8)</f>
        <v>26</v>
      </c>
    </row>
    <row r="9" spans="1:158">
      <c r="A9" t="str">
        <f>'Scoring Summary First Draft'!A9</f>
        <v>CI011</v>
      </c>
      <c r="B9" t="str">
        <f>IF('Scoring Summary First Draft'!C9=0,"",'Scoring Summary First Draft'!C9)</f>
        <v>F</v>
      </c>
      <c r="C9"/>
      <c r="D9"/>
      <c r="E9">
        <f>IF('Scoring Summary First Draft'!D9=0,"",'Scoring Summary First Draft'!D9)</f>
        <v>53</v>
      </c>
      <c r="F9"/>
      <c r="G9"/>
      <c r="H9"/>
      <c r="I9"/>
      <c r="J9">
        <f>IF('Scoring Summary First Draft'!E9=0,"",'Scoring Summary First Draft'!E9)</f>
        <v>52</v>
      </c>
      <c r="K9">
        <v>52</v>
      </c>
      <c r="L9"/>
      <c r="M9"/>
      <c r="N9"/>
      <c r="O9"/>
      <c r="P9">
        <f>IF('Scoring Summary First Draft'!F9=0,"",'Scoring Summary First Draft'!F9)</f>
        <v>7</v>
      </c>
      <c r="Q9"/>
      <c r="R9"/>
      <c r="S9"/>
      <c r="T9"/>
      <c r="U9" t="str">
        <f>IF('Scoring Summary First Draft'!G9=0,"",'Scoring Summary First Draft'!G9)</f>
        <v>Right_ear</v>
      </c>
      <c r="V9" t="str">
        <f>IF('Scoring Summary First Draft'!H9=0,"",'Scoring Summary First Draft'!H9)</f>
        <v>Cochlear_Americas</v>
      </c>
      <c r="W9" t="str">
        <f>IF('Scoring Summary First Draft'!I9=0,"",'Scoring Summary First Draft'!I9)</f>
        <v>No</v>
      </c>
      <c r="X9" t="s">
        <v>19</v>
      </c>
      <c r="Y9"/>
      <c r="Z9"/>
      <c r="AA9"/>
      <c r="AB9" t="str">
        <f>IF('Scoring Summary First Draft'!L9=0,"",'Scoring Summary First Draft'!L9)</f>
        <v>Teacher</v>
      </c>
      <c r="AC9" t="str">
        <f>IF('Scoring Summary First Draft'!M9=0,"",'Scoring Summary First Draft'!M9)</f>
        <v>English</v>
      </c>
      <c r="AD9" t="str">
        <f>IF('Scoring Summary First Draft'!N9=0,"",'Scoring Summary First Draft'!N9)</f>
        <v>Utica,_New_York</v>
      </c>
      <c r="AE9">
        <f>IF('Scoring Summary First Draft'!P9=0,"",'Scoring Summary First Draft'!P9)</f>
        <v>19</v>
      </c>
      <c r="AG9" s="42">
        <f>IF('Scoring Summary First Draft'!X9 = 0,"",'Scoring Summary First Draft'!X9)</f>
        <v>94.59375</v>
      </c>
      <c r="AH9" s="42">
        <f>IF('Scoring Summary First Draft'!Y9 = 0,"",'Scoring Summary First Draft'!Y9)</f>
        <v>0.9375</v>
      </c>
      <c r="AI9" s="42">
        <f>IF('Scoring Summary First Draft'!Z9 = 0,"",'Scoring Summary First Draft'!Z9)</f>
        <v>95.625</v>
      </c>
      <c r="AJ9" s="42">
        <f>IF('Scoring Summary First Draft'!AA9 = 0,"",'Scoring Summary First Draft'!AA9)</f>
        <v>0.875</v>
      </c>
      <c r="AK9" s="42">
        <f>IF('Scoring Summary First Draft'!AB9 = 0,"",'Scoring Summary First Draft'!AB9)</f>
        <v>93.5625</v>
      </c>
      <c r="AL9" s="42">
        <f>IF('Scoring Summary First Draft'!AC9 = 0,"",'Scoring Summary First Draft'!AC9)</f>
        <v>1</v>
      </c>
      <c r="AM9" s="42">
        <f>'Scoring Summary First Draft'!AF9</f>
        <v>0</v>
      </c>
      <c r="AN9" s="42">
        <f>IF('Scoring Summary First Draft'!AG9 =0,"", 'Scoring Summary First Draft'!AG9)</f>
        <v>0.125</v>
      </c>
      <c r="AO9" s="42">
        <f>IF('Scoring Summary First Draft'!AH9 =0,"", 'Scoring Summary First Draft'!AH9)</f>
        <v>0.125</v>
      </c>
      <c r="AP9" s="42">
        <f>IF('Scoring Summary First Draft'!AI9 =0,"", 'Scoring Summary First Draft'!AI9)</f>
        <v>0.375</v>
      </c>
      <c r="AQ9" s="42">
        <f>IF('Scoring Summary First Draft'!AJ9 =0,"", 'Scoring Summary First Draft'!AJ9)</f>
        <v>0.5625</v>
      </c>
      <c r="AR9" s="42">
        <f>IF('Scoring Summary First Draft'!AK9 =0,"", 'Scoring Summary First Draft'!AK9)</f>
        <v>0.1875</v>
      </c>
      <c r="AS9" s="42">
        <f t="shared" si="1"/>
        <v>0.22916666666666666</v>
      </c>
      <c r="AT9" s="42">
        <f>IF('Scoring Summary First Draft'!AN9 = 0,"",'Scoring Summary First Draft'!AN9)</f>
        <v>0.9375</v>
      </c>
      <c r="AU9" s="42">
        <f>IF('Scoring Summary First Draft'!AO9 = 0,"",'Scoring Summary First Draft'!AO9)</f>
        <v>3084.384</v>
      </c>
      <c r="AV9" s="42">
        <f>IF('Scoring Summary First Draft'!AP9 = 0,"",'Scoring Summary First Draft'!AP9)</f>
        <v>10</v>
      </c>
      <c r="AW9" s="42">
        <f>IF('Scoring Summary First Draft'!AS9 = 0,"",'Scoring Summary First Draft'!AS9)</f>
        <v>0.875</v>
      </c>
      <c r="AX9" s="42">
        <f>IF('Scoring Summary First Draft'!AT9 = 0,"",'Scoring Summary First Draft'!AT9)</f>
        <v>0.8125</v>
      </c>
      <c r="AY9" s="42">
        <f>IF('Scoring Summary First Draft'!AU9 = 0,"",'Scoring Summary First Draft'!AU9)</f>
        <v>0.96875</v>
      </c>
      <c r="AZ9" s="42">
        <f>IF('Scoring Summary First Draft'!AV9 = 0,"",'Scoring Summary First Draft'!AV9)</f>
        <v>0.88541700000000001</v>
      </c>
      <c r="BA9" s="42">
        <f>IF('Scoring Summary First Draft'!AW9 = 0,"",'Scoring Summary First Draft'!AW9)</f>
        <v>2146.2359999999999</v>
      </c>
      <c r="BB9" s="42">
        <f>IF('Scoring Summary First Draft'!AX9 = 0,"",'Scoring Summary First Draft'!AX9)</f>
        <v>2127.7040000000002</v>
      </c>
      <c r="BC9" s="42">
        <f>IF('Scoring Summary First Draft'!AY9 = 0,"",'Scoring Summary First Draft'!AY9)</f>
        <v>2109.1709999999998</v>
      </c>
      <c r="BD9" s="42">
        <f>IF('Scoring Summary First Draft'!AZ9 = 0,"",'Scoring Summary First Draft'!AZ9)</f>
        <v>2127.7040000000002</v>
      </c>
      <c r="BE9" s="45">
        <f>IF('Scoring Summary First Draft'!BA9=0,"",'Scoring Summary First Draft'!BA9)</f>
        <v>6.1875</v>
      </c>
      <c r="BF9" s="45">
        <f>IF('Scoring Summary First Draft'!BB9=0,"",'Scoring Summary First Draft'!BB9)</f>
        <v>6.0625</v>
      </c>
      <c r="BG9" s="45">
        <f>IF('Scoring Summary First Draft'!BC9=0,"",'Scoring Summary First Draft'!BC9)</f>
        <v>6.21875</v>
      </c>
      <c r="BH9" s="45">
        <f>IF('Scoring Summary First Draft'!BD9=0,"",'Scoring Summary First Draft'!BD9)</f>
        <v>6.15625</v>
      </c>
      <c r="BI9" s="42">
        <f>IF('Scoring Summary First Draft'!BG9 = 0,"",'Scoring Summary First Draft'!BG9)</f>
        <v>0.875</v>
      </c>
      <c r="BJ9" s="42">
        <f>IF('Scoring Summary First Draft'!BH9 = 0,"",'Scoring Summary First Draft'!BH9)</f>
        <v>1</v>
      </c>
      <c r="BK9" s="42">
        <f>IF('Scoring Summary First Draft'!BI9 = 0,"",'Scoring Summary First Draft'!BI9)</f>
        <v>0.875</v>
      </c>
      <c r="BL9" s="42">
        <f>IF('Scoring Summary First Draft'!BJ9 = 0,"",'Scoring Summary First Draft'!BJ9)</f>
        <v>0.91666700000000001</v>
      </c>
      <c r="BM9" s="42">
        <f>IF('Scoring Summary First Draft'!BK9 = 0,"",'Scoring Summary First Draft'!BK9)</f>
        <v>946.1</v>
      </c>
      <c r="BN9" s="42">
        <f>IF('Scoring Summary First Draft'!BL9 = 0,"",'Scoring Summary First Draft'!BL9)</f>
        <v>907.33119999999997</v>
      </c>
      <c r="BO9" s="42">
        <f>IF('Scoring Summary First Draft'!BM9 = 0,"",'Scoring Summary First Draft'!BM9)</f>
        <v>700.3143</v>
      </c>
      <c r="BP9" s="42">
        <f>IF('Scoring Summary First Draft'!BN9 = 0,"",'Scoring Summary First Draft'!BN9)</f>
        <v>851.24850000000004</v>
      </c>
      <c r="BQ9" s="42">
        <f>IF('Scoring Summary First Draft'!BW9=0,"",'Scoring Summary First Draft'!BW9)</f>
        <v>1</v>
      </c>
      <c r="BR9" s="42">
        <f>IF('Scoring Summary First Draft'!BX9=0,"",'Scoring Summary First Draft'!BX9)</f>
        <v>92.666669999999996</v>
      </c>
      <c r="BS9" s="42">
        <f>IF('Scoring Summary First Draft'!BY9=0,"",'Scoring Summary First Draft'!BY9)</f>
        <v>1133.308</v>
      </c>
      <c r="BT9" s="42">
        <f>IF('Scoring Summary First Draft'!CB9=0,"",'Scoring Summary First Draft'!CB9)</f>
        <v>0.53333333329999999</v>
      </c>
      <c r="BU9" s="42">
        <f>IF('Scoring Summary First Draft'!CC9=0,"",'Scoring Summary First Draft'!CC9)</f>
        <v>0.7</v>
      </c>
      <c r="BV9" s="42">
        <f>IF('Scoring Summary First Draft'!CD9=0,"",'Scoring Summary First Draft'!CD9)</f>
        <v>0.45</v>
      </c>
      <c r="BW9" s="42">
        <f>IF('Scoring Summary First Draft'!CE9=0,"",'Scoring Summary First Draft'!CE9)</f>
        <v>0.3</v>
      </c>
      <c r="BX9" s="42">
        <f>IF('Scoring Summary First Draft'!CF9=0,"",'Scoring Summary First Draft'!CF9)</f>
        <v>0.26666666659999999</v>
      </c>
      <c r="BY9" s="42">
        <f>IF('Scoring Summary First Draft'!CG9=0,"",'Scoring Summary First Draft'!CG9)</f>
        <v>0.4</v>
      </c>
      <c r="BZ9" s="42">
        <f>IF('Scoring Summary First Draft'!CH9=0,"",'Scoring Summary First Draft'!CH9)</f>
        <v>0.73333333300000003</v>
      </c>
      <c r="CA9" s="42">
        <f>IF('Scoring Summary First Draft'!CI9=0,"",'Scoring Summary First Draft'!CI9)</f>
        <v>2</v>
      </c>
      <c r="CB9" s="42">
        <f>IF('Scoring Summary First Draft'!CL9 =0,"",'Scoring Summary First Draft'!CL9)</f>
        <v>0.95</v>
      </c>
      <c r="CC9" s="42">
        <f>IF('Scoring Summary First Draft'!CM9 =0,"",'Scoring Summary First Draft'!CM9)</f>
        <v>0.95</v>
      </c>
      <c r="CD9" s="42">
        <f>IF('Scoring Summary First Draft'!CN9 =0,"",'Scoring Summary First Draft'!CN9)</f>
        <v>0.95</v>
      </c>
      <c r="CE9" s="42">
        <f>IF('Scoring Summary First Draft'!CO9 =0,"",'Scoring Summary First Draft'!CO9)</f>
        <v>0.9</v>
      </c>
      <c r="CF9" s="42">
        <f>IF('Scoring Summary First Draft'!CP9 =0,"",'Scoring Summary First Draft'!CP9)</f>
        <v>0.93333333299999999</v>
      </c>
      <c r="CG9" s="42">
        <f>IF('Scoring Summary First Draft'!CQ9 =0,"",'Scoring Summary First Draft'!CQ9)</f>
        <v>0.86666666699999995</v>
      </c>
      <c r="CH9" s="42">
        <f>IF('Scoring Summary First Draft'!CR9 =0,"",'Scoring Summary First Draft'!CR9)</f>
        <v>1</v>
      </c>
      <c r="CI9" s="42">
        <f>IF('Scoring Summary First Draft'!CV9=0,"",'Scoring Summary First Draft'!CV9)</f>
        <v>95.208330000000004</v>
      </c>
      <c r="CJ9" s="42">
        <f>IF('Scoring Summary First Draft'!CW9=0,"",'Scoring Summary First Draft'!CW9)</f>
        <v>0.95833299999999999</v>
      </c>
      <c r="CK9" s="42">
        <f>IF('Scoring Summary First Draft'!CZ9=0,"",'Scoring Summary First Draft'!CZ9)</f>
        <v>0.55000000000000004</v>
      </c>
      <c r="CL9" s="42" t="str">
        <f>IF('Scoring Summary First Draft'!DA9=0,"",'Scoring Summary First Draft'!DA9)</f>
        <v/>
      </c>
      <c r="CM9" s="42">
        <f>IF('Scoring Summary First Draft'!DB9=0,"",'Scoring Summary First Draft'!DB9)</f>
        <v>0.5</v>
      </c>
      <c r="CN9" s="42" t="str">
        <f>IF('Scoring Summary First Draft'!DC9=0,"",'Scoring Summary First Draft'!DC9)</f>
        <v/>
      </c>
      <c r="CO9" s="42">
        <f>IF('Scoring Summary First Draft'!DD9=0,"",'Scoring Summary First Draft'!DD9)</f>
        <v>0.57499999999999996</v>
      </c>
      <c r="CP9" s="42" t="str">
        <f>IF('Scoring Summary First Draft'!DE9=0,"",'Scoring Summary First Draft'!DE9)</f>
        <v/>
      </c>
      <c r="CQ9" s="42">
        <f>IF('Scoring Summary First Draft'!DF9=0,"",'Scoring Summary First Draft'!DF9)</f>
        <v>0.65</v>
      </c>
      <c r="CR9" s="42" t="str">
        <f>IF('Scoring Summary First Draft'!DG9=0,"",'Scoring Summary First Draft'!DG9)</f>
        <v/>
      </c>
      <c r="CS9" s="42">
        <f>IF('Scoring Summary First Draft'!DH9=0,"",'Scoring Summary First Draft'!DH9)</f>
        <v>0.46666666699999998</v>
      </c>
      <c r="CT9" s="42" t="str">
        <f>IF('Scoring Summary First Draft'!DI9=0,"",'Scoring Summary First Draft'!DI9)</f>
        <v/>
      </c>
      <c r="CU9" s="42">
        <f>IF('Scoring Summary First Draft'!DJ9=0,"",'Scoring Summary First Draft'!DJ9)</f>
        <v>0.63333333300000005</v>
      </c>
      <c r="CV9" s="42" t="str">
        <f>IF('Scoring Summary First Draft'!DK9=0,"",'Scoring Summary First Draft'!DK9)</f>
        <v/>
      </c>
      <c r="CW9" s="42">
        <f>IF('Scoring Summary First Draft'!DL9=0,"",'Scoring Summary First Draft'!DL9)</f>
        <v>3</v>
      </c>
      <c r="CX9" s="42" t="str">
        <f>IF('Scoring Summary First Draft'!DO9=0,"",'Scoring Summary First Draft'!DO9)</f>
        <v/>
      </c>
      <c r="CY9" s="42" t="str">
        <f>IF('Scoring Summary First Draft'!DP9=0,"",'Scoring Summary First Draft'!DP9)</f>
        <v/>
      </c>
      <c r="CZ9" s="42" t="str">
        <f>IF('Scoring Summary First Draft'!DQ9=0,"",'Scoring Summary First Draft'!DQ9)</f>
        <v/>
      </c>
      <c r="DA9" s="42" t="str">
        <f>IF('Scoring Summary First Draft'!DR9=0,"",'Scoring Summary First Draft'!DR9)</f>
        <v/>
      </c>
      <c r="DB9" s="42" t="str">
        <f>IF('Scoring Summary First Draft'!DS9=0,"",'Scoring Summary First Draft'!DS9)</f>
        <v/>
      </c>
      <c r="DC9" s="42" t="str">
        <f>IF('Scoring Summary First Draft'!DT9=0,"",'Scoring Summary First Draft'!DT9)</f>
        <v/>
      </c>
      <c r="DD9" s="42" t="str">
        <f>IF('Scoring Summary First Draft'!DU9=0,"",'Scoring Summary First Draft'!DU9)</f>
        <v/>
      </c>
      <c r="DE9" s="42" t="str">
        <f>IF('Scoring Summary First Draft'!DV9=0,"",'Scoring Summary First Draft'!DV9)</f>
        <v/>
      </c>
      <c r="DF9" s="42" t="str">
        <f>IF('Scoring Summary First Draft'!DW9=0,"",'Scoring Summary First Draft'!DW9)</f>
        <v/>
      </c>
      <c r="DG9" s="42" t="str">
        <f>IF('Scoring Summary First Draft'!DX9=0,"",'Scoring Summary First Draft'!DX9)</f>
        <v/>
      </c>
      <c r="DH9" s="42" t="str">
        <f>IF('Scoring Summary First Draft'!DY9=0,"",'Scoring Summary First Draft'!DY9)</f>
        <v/>
      </c>
      <c r="DI9" s="42" t="str">
        <f>IF('Scoring Summary First Draft'!DZ9=0,"",'Scoring Summary First Draft'!DZ9)</f>
        <v/>
      </c>
      <c r="DJ9" s="25" t="str">
        <f>IF('Scoring Summary First Draft'!EF9=0,"",'Scoring Summary First Draft'!EF9)</f>
        <v/>
      </c>
      <c r="DK9" s="25" t="str">
        <f>IF('Scoring Summary First Draft'!EI9=0,"",'Scoring Summary First Draft'!EI9)</f>
        <v/>
      </c>
      <c r="DL9" s="25">
        <f>IF('Scoring Summary First Draft'!EM9=0,"",'Scoring Summary First Draft'!EM9)</f>
        <v>46</v>
      </c>
      <c r="DM9" s="25">
        <f>IF('Scoring Summary First Draft'!EQ9=0,"",'Scoring Summary First Draft'!EQ9)</f>
        <v>7</v>
      </c>
      <c r="DN9" s="25">
        <f>IF('Scoring Summary First Draft'!ER9=0,"",'Scoring Summary First Draft'!ER9)</f>
        <v>18</v>
      </c>
      <c r="DO9" s="25">
        <f>IF('Scoring Summary First Draft'!ES9=0,"",'Scoring Summary First Draft'!ES9)</f>
        <v>2</v>
      </c>
      <c r="DP9" s="25">
        <f>IF('Scoring Summary First Draft'!EW9=0,"",'Scoring Summary First Draft'!EW9)</f>
        <v>30</v>
      </c>
      <c r="DQ9" s="25">
        <f>IF('Scoring Summary First Draft'!EX9=0,"",'Scoring Summary First Draft'!EX9)</f>
        <v>15</v>
      </c>
      <c r="DR9" s="25">
        <f>IF('Scoring Summary First Draft'!EY9=0,"",'Scoring Summary First Draft'!EY9)</f>
        <v>21</v>
      </c>
      <c r="DS9" s="25">
        <f>IF('Scoring Summary First Draft'!EZ9=0,"",'Scoring Summary First Draft'!EZ9)</f>
        <v>18</v>
      </c>
      <c r="DT9" s="25">
        <f>IF('Scoring Summary First Draft'!FA9=0,"",'Scoring Summary First Draft'!FA9)</f>
        <v>10</v>
      </c>
      <c r="DU9" s="25">
        <f>IF('Scoring Summary First Draft'!FB9=0,"",'Scoring Summary First Draft'!FB9)</f>
        <v>15</v>
      </c>
      <c r="DV9" s="25">
        <f>IF('Scoring Summary First Draft'!FC9=0,"",'Scoring Summary First Draft'!FC9)</f>
        <v>31</v>
      </c>
      <c r="DW9" s="45">
        <f>IF('Scoring Summary First Draft'!FG9=0,"",'Scoring Summary First Draft'!FG9)</f>
        <v>5.461538462</v>
      </c>
      <c r="DX9" s="45">
        <f>IF('Scoring Summary First Draft'!FH9=0,"",'Scoring Summary First Draft'!FH9)</f>
        <v>1.3529411760000001</v>
      </c>
      <c r="DY9" s="45">
        <f>IF('Scoring Summary First Draft'!FI9=0,"",'Scoring Summary First Draft'!FI9)</f>
        <v>5.8235294120000001</v>
      </c>
      <c r="DZ9" s="45">
        <f>IF('Scoring Summary First Draft'!FJ9=0,"",'Scoring Summary First Draft'!FJ9)</f>
        <v>4.0208333329999997</v>
      </c>
      <c r="EA9" s="45">
        <f>IF('Scoring Summary First Draft'!FN9=0,"",'Scoring Summary First Draft'!FN9)</f>
        <v>4.7826089999999999</v>
      </c>
      <c r="EB9" s="25">
        <f>IF('Scoring Summary First Draft'!FR9=0,"",'Scoring Summary First Draft'!FR9)</f>
        <v>4</v>
      </c>
      <c r="EC9" s="25">
        <f>IF('Scoring Summary First Draft'!FS9=0,"",'Scoring Summary First Draft'!FS9)</f>
        <v>1</v>
      </c>
      <c r="ED9" s="44">
        <f>IF('Scoring Summary First Draft'!FW9=0,"",'Scoring Summary First Draft'!FW9)</f>
        <v>2.5</v>
      </c>
      <c r="EE9" s="44">
        <f>IF('Scoring Summary First Draft'!FX9=0,"",'Scoring Summary First Draft'!FX9)</f>
        <v>7</v>
      </c>
      <c r="EF9" s="44">
        <f>IF('Scoring Summary First Draft'!FY9=0,"",'Scoring Summary First Draft'!FY9)</f>
        <v>6.5</v>
      </c>
      <c r="EG9" s="44">
        <f>IF('Scoring Summary First Draft'!FZ9=0,"",'Scoring Summary First Draft'!FZ9)</f>
        <v>6</v>
      </c>
      <c r="EH9" s="44">
        <f>IF('Scoring Summary First Draft'!GA9=0,"",'Scoring Summary First Draft'!GA9)</f>
        <v>5.5</v>
      </c>
      <c r="EI9" s="25" t="str">
        <f>IF('Scoring Summary First Draft'!GD9=0,"",'Scoring Summary First Draft'!GD9)</f>
        <v/>
      </c>
      <c r="EJ9" s="25">
        <f>IF('Scoring Summary First Draft'!GH9=0,"",'Scoring Summary First Draft'!GH9)</f>
        <v>19</v>
      </c>
      <c r="EK9" s="25">
        <f>IF('Scoring Summary First Draft'!GI9=0,"",'Scoring Summary First Draft'!GI9)</f>
        <v>105</v>
      </c>
      <c r="EL9" s="25">
        <f>IF('Scoring Summary First Draft'!GJ9=0,"",'Scoring Summary First Draft'!GJ9)</f>
        <v>390</v>
      </c>
      <c r="EM9" s="25">
        <f>IF('Scoring Summary First Draft'!GK9=0,"",'Scoring Summary First Draft'!GK9)</f>
        <v>514</v>
      </c>
      <c r="EN9" s="25">
        <f>IF('Scoring Summary First Draft'!GO9=0,"",'Scoring Summary First Draft'!GO9)</f>
        <v>156</v>
      </c>
      <c r="EO9" s="25">
        <f>IF('Scoring Summary First Draft'!GP9=0,"",'Scoring Summary First Draft'!GP9)</f>
        <v>39</v>
      </c>
      <c r="EP9" s="25">
        <f>IF('Scoring Summary First Draft'!GQ9=0,"",'Scoring Summary First Draft'!GQ9)</f>
        <v>41</v>
      </c>
      <c r="EQ9" s="25">
        <f>IF('Scoring Summary First Draft'!GR9=0,"",'Scoring Summary First Draft'!GR9)</f>
        <v>21</v>
      </c>
      <c r="ER9" s="25">
        <f>IF('Scoring Summary First Draft'!GS9=0,"",'Scoring Summary First Draft'!GS9)</f>
        <v>20</v>
      </c>
      <c r="ES9" s="25">
        <f>IF('Scoring Summary First Draft'!GT9=0,"",'Scoring Summary First Draft'!GT9)</f>
        <v>35</v>
      </c>
    </row>
    <row r="10" spans="1:158">
      <c r="A10" t="str">
        <f>'Scoring Summary First Draft'!A10</f>
        <v>CI012</v>
      </c>
      <c r="B10" t="str">
        <f>IF('Scoring Summary First Draft'!C10=0,"",'Scoring Summary First Draft'!C10)</f>
        <v>M</v>
      </c>
      <c r="C10"/>
      <c r="D10"/>
      <c r="E10">
        <f>IF('Scoring Summary First Draft'!D10=0,"",'Scoring Summary First Draft'!D10)</f>
        <v>76</v>
      </c>
      <c r="F10"/>
      <c r="G10"/>
      <c r="H10"/>
      <c r="I10"/>
      <c r="J10" t="str">
        <f>IF('Scoring Summary First Draft'!E10=0,"",'Scoring Summary First Draft'!E10)</f>
        <v>65,_69</v>
      </c>
      <c r="K10">
        <v>65</v>
      </c>
      <c r="L10"/>
      <c r="M10"/>
      <c r="N10"/>
      <c r="O10"/>
      <c r="P10">
        <f>IF('Scoring Summary First Draft'!F10=0,"",'Scoring Summary First Draft'!F10)</f>
        <v>15</v>
      </c>
      <c r="Q10"/>
      <c r="R10"/>
      <c r="S10"/>
      <c r="T10"/>
      <c r="U10" t="str">
        <f>IF('Scoring Summary First Draft'!G10=0,"",'Scoring Summary First Draft'!G10)</f>
        <v>Bilateral</v>
      </c>
      <c r="V10" t="str">
        <f>IF('Scoring Summary First Draft'!H10=0,"",'Scoring Summary First Draft'!H10)</f>
        <v>Cochlear_Americas</v>
      </c>
      <c r="W10" t="str">
        <f>IF('Scoring Summary First Draft'!I10=0,"",'Scoring Summary First Draft'!I10)</f>
        <v>No</v>
      </c>
      <c r="X10" t="str">
        <f t="shared" si="0"/>
        <v>Bilateral</v>
      </c>
      <c r="Y10"/>
      <c r="Z10"/>
      <c r="AA10"/>
      <c r="AB10" t="str">
        <f>IF('Scoring Summary First Draft'!L10=0,"",'Scoring Summary First Draft'!L10)</f>
        <v>Retired</v>
      </c>
      <c r="AC10" t="str">
        <f>IF('Scoring Summary First Draft'!M10=0,"",'Scoring Summary First Draft'!M10)</f>
        <v>English</v>
      </c>
      <c r="AD10" t="str">
        <f>IF('Scoring Summary First Draft'!N10=0,"",'Scoring Summary First Draft'!N10)</f>
        <v>New_York_City,_New_York</v>
      </c>
      <c r="AE10">
        <f>IF('Scoring Summary First Draft'!P10=0,"",'Scoring Summary First Draft'!P10)</f>
        <v>7</v>
      </c>
      <c r="AG10" s="42" t="str">
        <f>IF('Scoring Summary First Draft'!X10 = 0,"",'Scoring Summary First Draft'!X10)</f>
        <v/>
      </c>
      <c r="AH10" s="42" t="str">
        <f>IF('Scoring Summary First Draft'!Y10 = 0,"",'Scoring Summary First Draft'!Y10)</f>
        <v/>
      </c>
      <c r="AI10" s="42" t="str">
        <f>IF('Scoring Summary First Draft'!Z10 = 0,"",'Scoring Summary First Draft'!Z10)</f>
        <v/>
      </c>
      <c r="AJ10" s="42" t="str">
        <f>IF('Scoring Summary First Draft'!AA10 = 0,"",'Scoring Summary First Draft'!AA10)</f>
        <v/>
      </c>
      <c r="AK10" s="42" t="str">
        <f>IF('Scoring Summary First Draft'!AB10 = 0,"",'Scoring Summary First Draft'!AB10)</f>
        <v/>
      </c>
      <c r="AL10" s="42" t="str">
        <f>IF('Scoring Summary First Draft'!AC10 = 0,"",'Scoring Summary First Draft'!AC10)</f>
        <v/>
      </c>
      <c r="AM10" s="42" t="str">
        <f>IF('Scoring Summary First Draft'!AF10 =0,"", 'Scoring Summary First Draft'!AF10)</f>
        <v/>
      </c>
      <c r="AN10" s="42" t="str">
        <f>IF('Scoring Summary First Draft'!AG10 =0,"", 'Scoring Summary First Draft'!AG10)</f>
        <v/>
      </c>
      <c r="AO10" s="42" t="str">
        <f>IF('Scoring Summary First Draft'!AH10 =0,"", 'Scoring Summary First Draft'!AH10)</f>
        <v/>
      </c>
      <c r="AP10" s="42" t="str">
        <f>IF('Scoring Summary First Draft'!AI10 =0,"", 'Scoring Summary First Draft'!AI10)</f>
        <v/>
      </c>
      <c r="AQ10" s="42" t="str">
        <f>IF('Scoring Summary First Draft'!AJ10 =0,"", 'Scoring Summary First Draft'!AJ10)</f>
        <v/>
      </c>
      <c r="AR10" s="42" t="str">
        <f>IF('Scoring Summary First Draft'!AK10 =0,"", 'Scoring Summary First Draft'!AK10)</f>
        <v/>
      </c>
      <c r="AS10" s="42"/>
      <c r="AT10" s="42" t="str">
        <f>IF('Scoring Summary First Draft'!AN10 = 0,"",'Scoring Summary First Draft'!AN10)</f>
        <v/>
      </c>
      <c r="AU10" s="42" t="str">
        <f>IF('Scoring Summary First Draft'!AO10 = 0,"",'Scoring Summary First Draft'!AO10)</f>
        <v/>
      </c>
      <c r="AV10" s="42" t="str">
        <f>IF('Scoring Summary First Draft'!AP10 = 0,"",'Scoring Summary First Draft'!AP10)</f>
        <v/>
      </c>
      <c r="AW10" s="42">
        <f>IF('Scoring Summary First Draft'!AS10 = 0,"",'Scoring Summary First Draft'!AS10)</f>
        <v>0.71875</v>
      </c>
      <c r="AX10" s="42">
        <f>IF('Scoring Summary First Draft'!AT10 = 0,"",'Scoring Summary First Draft'!AT10)</f>
        <v>0.6875</v>
      </c>
      <c r="AY10" s="42">
        <f>IF('Scoring Summary First Draft'!AU10 = 0,"",'Scoring Summary First Draft'!AU10)</f>
        <v>0.6875</v>
      </c>
      <c r="AZ10" s="42">
        <f>IF('Scoring Summary First Draft'!AV10 = 0,"",'Scoring Summary First Draft'!AV10)</f>
        <v>0.69791700000000001</v>
      </c>
      <c r="BA10" s="42">
        <f>IF('Scoring Summary First Draft'!AW10 = 0,"",'Scoring Summary First Draft'!AW10)</f>
        <v>2573.761</v>
      </c>
      <c r="BB10" s="42">
        <f>IF('Scoring Summary First Draft'!AX10 = 0,"",'Scoring Summary First Draft'!AX10)</f>
        <v>2893.1860000000001</v>
      </c>
      <c r="BC10" s="42">
        <f>IF('Scoring Summary First Draft'!AY10 = 0,"",'Scoring Summary First Draft'!AY10)</f>
        <v>2179.875</v>
      </c>
      <c r="BD10" s="42">
        <f>IF('Scoring Summary First Draft'!AZ10 = 0,"",'Scoring Summary First Draft'!AZ10)</f>
        <v>2548.9409999999998</v>
      </c>
      <c r="BE10" s="45">
        <f>IF('Scoring Summary First Draft'!BA10=0,"",'Scoring Summary First Draft'!BA10)</f>
        <v>6.71875</v>
      </c>
      <c r="BF10" s="45">
        <f>IF('Scoring Summary First Draft'!BB10=0,"",'Scoring Summary First Draft'!BB10)</f>
        <v>6.390625</v>
      </c>
      <c r="BG10" s="45">
        <f>IF('Scoring Summary First Draft'!BC10=0,"",'Scoring Summary First Draft'!BC10)</f>
        <v>6.75</v>
      </c>
      <c r="BH10" s="45">
        <f>IF('Scoring Summary First Draft'!BD10=0,"",'Scoring Summary First Draft'!BD10)</f>
        <v>6.6197920000000003</v>
      </c>
      <c r="BI10" s="42">
        <f>IF('Scoring Summary First Draft'!BG10 = 0,"",'Scoring Summary First Draft'!BG10)</f>
        <v>0.75</v>
      </c>
      <c r="BJ10" s="42">
        <f>IF('Scoring Summary First Draft'!BH10 = 0,"",'Scoring Summary First Draft'!BH10)</f>
        <v>0.75</v>
      </c>
      <c r="BK10" s="42">
        <f>IF('Scoring Summary First Draft'!BI10 = 0,"",'Scoring Summary First Draft'!BI10)</f>
        <v>0.8125</v>
      </c>
      <c r="BL10" s="42">
        <f>IF('Scoring Summary First Draft'!BJ10 = 0,"",'Scoring Summary First Draft'!BJ10)</f>
        <v>0.77083299999999999</v>
      </c>
      <c r="BM10" s="42">
        <f>IF('Scoring Summary First Draft'!BK10 = 0,"",'Scoring Summary First Draft'!BK10)</f>
        <v>813.80830000000003</v>
      </c>
      <c r="BN10" s="42">
        <f>IF('Scoring Summary First Draft'!BL10 = 0,"",'Scoring Summary First Draft'!BL10)</f>
        <v>890.125</v>
      </c>
      <c r="BO10" s="42">
        <f>IF('Scoring Summary First Draft'!BM10 = 0,"",'Scoring Summary First Draft'!BM10)</f>
        <v>705.80769999999995</v>
      </c>
      <c r="BP10" s="42">
        <f>IF('Scoring Summary First Draft'!BN10 = 0,"",'Scoring Summary First Draft'!BN10)</f>
        <v>803.24699999999996</v>
      </c>
      <c r="BQ10" s="42" t="str">
        <f>IF('Scoring Summary First Draft'!BW10=0,"",'Scoring Summary First Draft'!BW10)</f>
        <v/>
      </c>
      <c r="BR10" s="42" t="str">
        <f>IF('Scoring Summary First Draft'!BX10=0,"",'Scoring Summary First Draft'!BX10)</f>
        <v/>
      </c>
      <c r="BS10" s="42" t="str">
        <f>IF('Scoring Summary First Draft'!BY10=0,"",'Scoring Summary First Draft'!BY10)</f>
        <v/>
      </c>
      <c r="BT10" s="42">
        <f>IF('Scoring Summary First Draft'!CB10=0,"",'Scoring Summary First Draft'!CB10)</f>
        <v>0.4</v>
      </c>
      <c r="BU10" s="42">
        <f>IF('Scoring Summary First Draft'!CC10=0,"",'Scoring Summary First Draft'!CC10)</f>
        <v>0.4</v>
      </c>
      <c r="BV10" s="42">
        <f>IF('Scoring Summary First Draft'!CD10=0,"",'Scoring Summary First Draft'!CD10)</f>
        <v>0.4</v>
      </c>
      <c r="BW10" s="42">
        <f>IF('Scoring Summary First Draft'!CE10=0,"",'Scoring Summary First Draft'!CE10)</f>
        <v>0.25</v>
      </c>
      <c r="BX10" s="42">
        <f>IF('Scoring Summary First Draft'!CF10=0,"",'Scoring Summary First Draft'!CF10)</f>
        <v>0.1333333333333</v>
      </c>
      <c r="BY10" s="42">
        <f>IF('Scoring Summary First Draft'!CG10=0,"",'Scoring Summary First Draft'!CG10)</f>
        <v>0.2</v>
      </c>
      <c r="BZ10" s="42">
        <f>IF('Scoring Summary First Draft'!CH10=0,"",'Scoring Summary First Draft'!CH10)</f>
        <v>0.63333333329999997</v>
      </c>
      <c r="CA10" s="42">
        <f>IF('Scoring Summary First Draft'!CI10=0,"",'Scoring Summary First Draft'!CI10)</f>
        <v>18</v>
      </c>
      <c r="CB10" s="42">
        <f>IF('Scoring Summary First Draft'!CL10 =0,"",'Scoring Summary First Draft'!CL10)</f>
        <v>0.33333333300000001</v>
      </c>
      <c r="CC10" s="42">
        <f>IF('Scoring Summary First Draft'!CM10 =0,"",'Scoring Summary First Draft'!CM10)</f>
        <v>0.6</v>
      </c>
      <c r="CD10" s="42">
        <f>IF('Scoring Summary First Draft'!CN10 =0,"",'Scoring Summary First Draft'!CN10)</f>
        <v>0.2</v>
      </c>
      <c r="CE10" s="42">
        <f>IF('Scoring Summary First Draft'!CO10 =0,"",'Scoring Summary First Draft'!CO10)</f>
        <v>0.05</v>
      </c>
      <c r="CF10" s="42">
        <f>IF('Scoring Summary First Draft'!CP10 =0,"",'Scoring Summary First Draft'!CP10)</f>
        <v>0.2</v>
      </c>
      <c r="CG10" s="42">
        <f>IF('Scoring Summary First Draft'!CQ10 =0,"",'Scoring Summary First Draft'!CQ10)</f>
        <v>0.33333332999999998</v>
      </c>
      <c r="CH10" s="42">
        <f>IF('Scoring Summary First Draft'!CR10 =0,"",'Scoring Summary First Draft'!CR10)</f>
        <v>0.4</v>
      </c>
      <c r="CI10" s="42" t="str">
        <f>IF('Scoring Summary First Draft'!CV10=0,"",'Scoring Summary First Draft'!CV10)</f>
        <v/>
      </c>
      <c r="CJ10" s="42" t="str">
        <f>IF('Scoring Summary First Draft'!CW10=0,"",'Scoring Summary First Draft'!CW10)</f>
        <v/>
      </c>
      <c r="CK10" s="42" t="str">
        <f>IF('Scoring Summary First Draft'!CZ10=0,"",'Scoring Summary First Draft'!CZ10)</f>
        <v/>
      </c>
      <c r="CL10" s="42" t="str">
        <f>IF('Scoring Summary First Draft'!DA10=0,"",'Scoring Summary First Draft'!DA10)</f>
        <v/>
      </c>
      <c r="CM10" s="42" t="str">
        <f>IF('Scoring Summary First Draft'!DB10=0,"",'Scoring Summary First Draft'!DB10)</f>
        <v/>
      </c>
      <c r="CN10" s="42" t="str">
        <f>IF('Scoring Summary First Draft'!DC10=0,"",'Scoring Summary First Draft'!DC10)</f>
        <v/>
      </c>
      <c r="CO10" s="42" t="str">
        <f>IF('Scoring Summary First Draft'!DD10=0,"",'Scoring Summary First Draft'!DD10)</f>
        <v/>
      </c>
      <c r="CP10" s="42" t="str">
        <f>IF('Scoring Summary First Draft'!DE10=0,"",'Scoring Summary First Draft'!DE10)</f>
        <v/>
      </c>
      <c r="CQ10" s="42" t="str">
        <f>IF('Scoring Summary First Draft'!DF10=0,"",'Scoring Summary First Draft'!DF10)</f>
        <v/>
      </c>
      <c r="CR10" s="42" t="str">
        <f>IF('Scoring Summary First Draft'!DG10=0,"",'Scoring Summary First Draft'!DG10)</f>
        <v/>
      </c>
      <c r="CS10" s="42" t="str">
        <f>IF('Scoring Summary First Draft'!DH10=0,"",'Scoring Summary First Draft'!DH10)</f>
        <v/>
      </c>
      <c r="CT10" s="42" t="str">
        <f>IF('Scoring Summary First Draft'!DI10=0,"",'Scoring Summary First Draft'!DI10)</f>
        <v/>
      </c>
      <c r="CU10" s="42" t="str">
        <f>IF('Scoring Summary First Draft'!DJ10=0,"",'Scoring Summary First Draft'!DJ10)</f>
        <v/>
      </c>
      <c r="CV10" s="42" t="str">
        <f>IF('Scoring Summary First Draft'!DK10=0,"",'Scoring Summary First Draft'!DK10)</f>
        <v/>
      </c>
      <c r="CW10" s="42" t="str">
        <f>IF('Scoring Summary First Draft'!DL10=0,"",'Scoring Summary First Draft'!DL10)</f>
        <v/>
      </c>
      <c r="CX10" s="42" t="str">
        <f>IF('Scoring Summary First Draft'!DO10=0,"",'Scoring Summary First Draft'!DO10)</f>
        <v/>
      </c>
      <c r="CY10" s="42" t="str">
        <f>IF('Scoring Summary First Draft'!DP10=0,"",'Scoring Summary First Draft'!DP10)</f>
        <v/>
      </c>
      <c r="CZ10" s="42" t="str">
        <f>IF('Scoring Summary First Draft'!DQ10=0,"",'Scoring Summary First Draft'!DQ10)</f>
        <v/>
      </c>
      <c r="DA10" s="42" t="str">
        <f>IF('Scoring Summary First Draft'!DR10=0,"",'Scoring Summary First Draft'!DR10)</f>
        <v/>
      </c>
      <c r="DB10" s="42" t="str">
        <f>IF('Scoring Summary First Draft'!DS10=0,"",'Scoring Summary First Draft'!DS10)</f>
        <v/>
      </c>
      <c r="DC10" s="42" t="str">
        <f>IF('Scoring Summary First Draft'!DT10=0,"",'Scoring Summary First Draft'!DT10)</f>
        <v/>
      </c>
      <c r="DD10" s="42" t="str">
        <f>IF('Scoring Summary First Draft'!DU10=0,"",'Scoring Summary First Draft'!DU10)</f>
        <v/>
      </c>
      <c r="DE10" s="42" t="str">
        <f>IF('Scoring Summary First Draft'!DV10=0,"",'Scoring Summary First Draft'!DV10)</f>
        <v/>
      </c>
      <c r="DF10" s="42" t="str">
        <f>IF('Scoring Summary First Draft'!DW10=0,"",'Scoring Summary First Draft'!DW10)</f>
        <v/>
      </c>
      <c r="DG10" s="42" t="str">
        <f>IF('Scoring Summary First Draft'!DX10=0,"",'Scoring Summary First Draft'!DX10)</f>
        <v/>
      </c>
      <c r="DH10" s="42" t="str">
        <f>IF('Scoring Summary First Draft'!DY10=0,"",'Scoring Summary First Draft'!DY10)</f>
        <v/>
      </c>
      <c r="DI10" s="42" t="str">
        <f>IF('Scoring Summary First Draft'!DZ10=0,"",'Scoring Summary First Draft'!DZ10)</f>
        <v/>
      </c>
      <c r="DJ10" s="25" t="str">
        <f>IF('Scoring Summary First Draft'!EF10=0,"",'Scoring Summary First Draft'!EF10)</f>
        <v/>
      </c>
      <c r="DK10" s="25" t="str">
        <f>IF('Scoring Summary First Draft'!EI10=0,"",'Scoring Summary First Draft'!EI10)</f>
        <v/>
      </c>
      <c r="DL10" s="25">
        <f>IF('Scoring Summary First Draft'!EM10=0,"",'Scoring Summary First Draft'!EM10)</f>
        <v>48</v>
      </c>
      <c r="DM10" s="25">
        <f>IF('Scoring Summary First Draft'!EQ10=0,"",'Scoring Summary First Draft'!EQ10)</f>
        <v>7</v>
      </c>
      <c r="DN10" s="25">
        <f>IF('Scoring Summary First Draft'!ER10=0,"",'Scoring Summary First Draft'!ER10)</f>
        <v>15</v>
      </c>
      <c r="DO10" s="25">
        <f>IF('Scoring Summary First Draft'!ES10=0,"",'Scoring Summary First Draft'!ES10)</f>
        <v>3</v>
      </c>
      <c r="DP10" s="25">
        <f>IF('Scoring Summary First Draft'!EW10=0,"",'Scoring Summary First Draft'!EW10)</f>
        <v>37</v>
      </c>
      <c r="DQ10" s="25">
        <f>IF('Scoring Summary First Draft'!EX10=0,"",'Scoring Summary First Draft'!EX10)</f>
        <v>23</v>
      </c>
      <c r="DR10" s="25">
        <f>IF('Scoring Summary First Draft'!EY10=0,"",'Scoring Summary First Draft'!EY10)</f>
        <v>19</v>
      </c>
      <c r="DS10" s="25">
        <f>IF('Scoring Summary First Draft'!EZ10=0,"",'Scoring Summary First Draft'!EZ10)</f>
        <v>15</v>
      </c>
      <c r="DT10" s="25">
        <f>IF('Scoring Summary First Draft'!FA10=0,"",'Scoring Summary First Draft'!FA10)</f>
        <v>14</v>
      </c>
      <c r="DU10" s="25">
        <f>IF('Scoring Summary First Draft'!FB10=0,"",'Scoring Summary First Draft'!FB10)</f>
        <v>23</v>
      </c>
      <c r="DV10" s="25">
        <f>IF('Scoring Summary First Draft'!FC10=0,"",'Scoring Summary First Draft'!FC10)</f>
        <v>41</v>
      </c>
      <c r="DW10" s="45">
        <f>IF('Scoring Summary First Draft'!FG10=0,"",'Scoring Summary First Draft'!FG10)</f>
        <v>7.5</v>
      </c>
      <c r="DX10" s="45">
        <f>IF('Scoring Summary First Draft'!FH10=0,"",'Scoring Summary First Draft'!FH10)</f>
        <v>5.4117647059999996</v>
      </c>
      <c r="DY10" s="45">
        <f>IF('Scoring Summary First Draft'!FI10=0,"",'Scoring Summary First Draft'!FI10)</f>
        <v>5.9411764710000003</v>
      </c>
      <c r="DZ10" s="45">
        <f>IF('Scoring Summary First Draft'!FJ10=0,"",'Scoring Summary First Draft'!FJ10)</f>
        <v>6.2244897960000003</v>
      </c>
      <c r="EA10" s="45">
        <f>IF('Scoring Summary First Draft'!FN10=0,"",'Scoring Summary First Draft'!FN10)</f>
        <v>4.7391300000000003</v>
      </c>
      <c r="EB10" s="25">
        <f>IF('Scoring Summary First Draft'!FR10=0,"",'Scoring Summary First Draft'!FR10)</f>
        <v>2</v>
      </c>
      <c r="EC10" s="25">
        <f>IF('Scoring Summary First Draft'!FS10=0,"",'Scoring Summary First Draft'!FS10)</f>
        <v>1</v>
      </c>
      <c r="ED10" s="44">
        <f>IF('Scoring Summary First Draft'!FW10=0,"",'Scoring Summary First Draft'!FW10)</f>
        <v>6.5</v>
      </c>
      <c r="EE10" s="44">
        <f>IF('Scoring Summary First Draft'!FX10=0,"",'Scoring Summary First Draft'!FX10)</f>
        <v>6.5</v>
      </c>
      <c r="EF10" s="44">
        <f>IF('Scoring Summary First Draft'!FY10=0,"",'Scoring Summary First Draft'!FY10)</f>
        <v>4</v>
      </c>
      <c r="EG10" s="44">
        <f>IF('Scoring Summary First Draft'!FZ10=0,"",'Scoring Summary First Draft'!FZ10)</f>
        <v>6.5</v>
      </c>
      <c r="EH10" s="44">
        <f>IF('Scoring Summary First Draft'!GA10=0,"",'Scoring Summary First Draft'!GA10)</f>
        <v>4.5</v>
      </c>
      <c r="EI10" s="25" t="str">
        <f>IF('Scoring Summary First Draft'!GD10=0,"",'Scoring Summary First Draft'!GD10)</f>
        <v/>
      </c>
      <c r="EJ10" s="25">
        <f>IF('Scoring Summary First Draft'!GH10=0,"",'Scoring Summary First Draft'!GH10)</f>
        <v>16.5</v>
      </c>
      <c r="EK10" s="25">
        <f>IF('Scoring Summary First Draft'!GI10=0,"",'Scoring Summary First Draft'!GI10)</f>
        <v>90</v>
      </c>
      <c r="EL10" s="25">
        <f>IF('Scoring Summary First Draft'!GJ10=0,"",'Scoring Summary First Draft'!GJ10)</f>
        <v>335</v>
      </c>
      <c r="EM10" s="25">
        <f>IF('Scoring Summary First Draft'!GK10=0,"",'Scoring Summary First Draft'!GK10)</f>
        <v>442</v>
      </c>
      <c r="EN10" s="25">
        <f>IF('Scoring Summary First Draft'!GO10=0,"",'Scoring Summary First Draft'!GO10)</f>
        <v>155</v>
      </c>
      <c r="EO10" s="25">
        <f>IF('Scoring Summary First Draft'!GP10=0,"",'Scoring Summary First Draft'!GP10)</f>
        <v>44</v>
      </c>
      <c r="EP10" s="25">
        <f>IF('Scoring Summary First Draft'!GQ10=0,"",'Scoring Summary First Draft'!GQ10)</f>
        <v>31</v>
      </c>
      <c r="EQ10" s="25">
        <f>IF('Scoring Summary First Draft'!GR10=0,"",'Scoring Summary First Draft'!GR10)</f>
        <v>12</v>
      </c>
      <c r="ER10" s="25">
        <f>IF('Scoring Summary First Draft'!GS10=0,"",'Scoring Summary First Draft'!GS10)</f>
        <v>40</v>
      </c>
      <c r="ES10" s="25">
        <f>IF('Scoring Summary First Draft'!GT10=0,"",'Scoring Summary First Draft'!GT10)</f>
        <v>28</v>
      </c>
    </row>
    <row r="11" spans="1:158">
      <c r="A11" t="str">
        <f>'Scoring Summary First Draft'!A11</f>
        <v>CI013</v>
      </c>
      <c r="B11" t="str">
        <f>IF('Scoring Summary First Draft'!C11=0,"",'Scoring Summary First Draft'!C11)</f>
        <v>M</v>
      </c>
      <c r="C11"/>
      <c r="D11"/>
      <c r="E11">
        <f>IF('Scoring Summary First Draft'!D11=0,"",'Scoring Summary First Draft'!D11)</f>
        <v>80</v>
      </c>
      <c r="F11"/>
      <c r="G11"/>
      <c r="H11"/>
      <c r="I11"/>
      <c r="J11">
        <f>IF('Scoring Summary First Draft'!E11=0,"",'Scoring Summary First Draft'!E11)</f>
        <v>72</v>
      </c>
      <c r="K11">
        <v>72</v>
      </c>
      <c r="L11"/>
      <c r="M11"/>
      <c r="N11"/>
      <c r="O11"/>
      <c r="P11">
        <f>IF('Scoring Summary First Draft'!F11=0,"",'Scoring Summary First Draft'!F11)</f>
        <v>2</v>
      </c>
      <c r="Q11"/>
      <c r="R11"/>
      <c r="S11"/>
      <c r="T11"/>
      <c r="U11" t="str">
        <f>IF('Scoring Summary First Draft'!G11=0,"",'Scoring Summary First Draft'!G11)</f>
        <v>Right_ear</v>
      </c>
      <c r="V11" t="str">
        <f>IF('Scoring Summary First Draft'!H11=0,"",'Scoring Summary First Draft'!H11)</f>
        <v>Cochlear_Americas</v>
      </c>
      <c r="W11" t="str">
        <f>IF('Scoring Summary First Draft'!I11=0,"",'Scoring Summary First Draft'!I11)</f>
        <v>Yes</v>
      </c>
      <c r="X11" t="s">
        <v>18</v>
      </c>
      <c r="Y11"/>
      <c r="Z11"/>
      <c r="AA11"/>
      <c r="AB11" t="str">
        <f>IF('Scoring Summary First Draft'!L11=0,"",'Scoring Summary First Draft'!L11)</f>
        <v>Retired</v>
      </c>
      <c r="AC11" t="str">
        <f>IF('Scoring Summary First Draft'!M11=0,"",'Scoring Summary First Draft'!M11)</f>
        <v>English</v>
      </c>
      <c r="AD11" t="str">
        <f>IF('Scoring Summary First Draft'!N11=0,"",'Scoring Summary First Draft'!N11)</f>
        <v>Nashville,_Tennessee</v>
      </c>
      <c r="AE11">
        <f>IF('Scoring Summary First Draft'!P11=0,"",'Scoring Summary First Draft'!P11)</f>
        <v>9</v>
      </c>
      <c r="AG11" s="42">
        <f>IF('Scoring Summary First Draft'!X11 = 0,"",'Scoring Summary First Draft'!X11)</f>
        <v>80.78125</v>
      </c>
      <c r="AH11" s="42">
        <f>IF('Scoring Summary First Draft'!Y11 = 0,"",'Scoring Summary First Draft'!Y11)</f>
        <v>0.5</v>
      </c>
      <c r="AI11" s="42">
        <f>IF('Scoring Summary First Draft'!Z11 = 0,"",'Scoring Summary First Draft'!Z11)</f>
        <v>67.875</v>
      </c>
      <c r="AJ11" s="42">
        <f>IF('Scoring Summary First Draft'!AA11 = 0,"",'Scoring Summary First Draft'!AA11)</f>
        <v>0.375</v>
      </c>
      <c r="AK11" s="42">
        <f>IF('Scoring Summary First Draft'!AB11 = 0,"",'Scoring Summary First Draft'!AB11)</f>
        <v>93.6875</v>
      </c>
      <c r="AL11" s="42">
        <f>IF('Scoring Summary First Draft'!AC11 = 0,"",'Scoring Summary First Draft'!AC11)</f>
        <v>0.625</v>
      </c>
      <c r="AM11" s="42" t="str">
        <f>IF('Scoring Summary First Draft'!AF11 =0,"", 'Scoring Summary First Draft'!AF11)</f>
        <v/>
      </c>
      <c r="AN11" s="42" t="str">
        <f>IF('Scoring Summary First Draft'!AG11 =0,"", 'Scoring Summary First Draft'!AG11)</f>
        <v/>
      </c>
      <c r="AO11" s="42" t="str">
        <f>IF('Scoring Summary First Draft'!AH11 =0,"", 'Scoring Summary First Draft'!AH11)</f>
        <v/>
      </c>
      <c r="AP11" s="42" t="str">
        <f>IF('Scoring Summary First Draft'!AI11 =0,"", 'Scoring Summary First Draft'!AI11)</f>
        <v/>
      </c>
      <c r="AQ11" s="42" t="str">
        <f>IF('Scoring Summary First Draft'!AJ11 =0,"", 'Scoring Summary First Draft'!AJ11)</f>
        <v/>
      </c>
      <c r="AR11" s="42" t="str">
        <f>IF('Scoring Summary First Draft'!AK11 =0,"", 'Scoring Summary First Draft'!AK11)</f>
        <v/>
      </c>
      <c r="AS11" s="42"/>
      <c r="AT11" s="42" t="str">
        <f>IF('Scoring Summary First Draft'!AN11 = 0,"",'Scoring Summary First Draft'!AN11)</f>
        <v/>
      </c>
      <c r="AU11" s="42" t="str">
        <f>IF('Scoring Summary First Draft'!AO11 = 0,"",'Scoring Summary First Draft'!AO11)</f>
        <v/>
      </c>
      <c r="AV11" s="42" t="str">
        <f>IF('Scoring Summary First Draft'!AP11 = 0,"",'Scoring Summary First Draft'!AP11)</f>
        <v/>
      </c>
      <c r="AW11" s="42">
        <f>IF('Scoring Summary First Draft'!AS11 = 0,"",'Scoring Summary First Draft'!AS11)</f>
        <v>0.375</v>
      </c>
      <c r="AX11" s="42">
        <f>IF('Scoring Summary First Draft'!AT11 = 0,"",'Scoring Summary First Draft'!AT11)</f>
        <v>0.4375</v>
      </c>
      <c r="AY11" s="42">
        <f>IF('Scoring Summary First Draft'!AU11 = 0,"",'Scoring Summary First Draft'!AU11)</f>
        <v>0.34375</v>
      </c>
      <c r="AZ11" s="42">
        <f>IF('Scoring Summary First Draft'!AV11 = 0,"",'Scoring Summary First Draft'!AV11)</f>
        <v>0.38541700000000001</v>
      </c>
      <c r="BA11" s="42">
        <f>IF('Scoring Summary First Draft'!AW11 = 0,"",'Scoring Summary First Draft'!AW11)</f>
        <v>3905.8330000000001</v>
      </c>
      <c r="BB11" s="42">
        <f>IF('Scoring Summary First Draft'!AX11 = 0,"",'Scoring Summary First Draft'!AX11)</f>
        <v>4649.9070000000002</v>
      </c>
      <c r="BC11" s="42">
        <f>IF('Scoring Summary First Draft'!AY11 = 0,"",'Scoring Summary First Draft'!AY11)</f>
        <v>3642.855</v>
      </c>
      <c r="BD11" s="42">
        <f>IF('Scoring Summary First Draft'!AZ11 = 0,"",'Scoring Summary First Draft'!AZ11)</f>
        <v>4066.1979999999999</v>
      </c>
      <c r="BE11" s="45">
        <f>IF('Scoring Summary First Draft'!BA11=0,"",'Scoring Summary First Draft'!BA11)</f>
        <v>3.625</v>
      </c>
      <c r="BF11" s="45">
        <f>IF('Scoring Summary First Draft'!BB11=0,"",'Scoring Summary First Draft'!BB11)</f>
        <v>3.09375</v>
      </c>
      <c r="BG11" s="45">
        <f>IF('Scoring Summary First Draft'!BC11=0,"",'Scoring Summary First Draft'!BC11)</f>
        <v>3.8125</v>
      </c>
      <c r="BH11" s="45">
        <f>IF('Scoring Summary First Draft'!BD11=0,"",'Scoring Summary First Draft'!BD11)</f>
        <v>3.5104169999999999</v>
      </c>
      <c r="BI11" s="42">
        <f>IF('Scoring Summary First Draft'!BG11 = 0,"",'Scoring Summary First Draft'!BG11)</f>
        <v>0.875</v>
      </c>
      <c r="BJ11" s="42">
        <f>IF('Scoring Summary First Draft'!BH11 = 0,"",'Scoring Summary First Draft'!BH11)</f>
        <v>0.6875</v>
      </c>
      <c r="BK11" s="42">
        <f>IF('Scoring Summary First Draft'!BI11 = 0,"",'Scoring Summary First Draft'!BI11)</f>
        <v>0.8125</v>
      </c>
      <c r="BL11" s="42">
        <f>IF('Scoring Summary First Draft'!BJ11 = 0,"",'Scoring Summary First Draft'!BJ11)</f>
        <v>0.79166700000000001</v>
      </c>
      <c r="BM11" s="42">
        <f>IF('Scoring Summary First Draft'!BK11 = 0,"",'Scoring Summary First Draft'!BK11)</f>
        <v>3774.6860000000001</v>
      </c>
      <c r="BN11" s="42">
        <f>IF('Scoring Summary First Draft'!BL11 = 0,"",'Scoring Summary First Draft'!BL11)</f>
        <v>2422.9549999999999</v>
      </c>
      <c r="BO11" s="42">
        <f>IF('Scoring Summary First Draft'!BM11 = 0,"",'Scoring Summary First Draft'!BM11)</f>
        <v>2467.9920000000002</v>
      </c>
      <c r="BP11" s="42">
        <f>IF('Scoring Summary First Draft'!BN11 = 0,"",'Scoring Summary First Draft'!BN11)</f>
        <v>2888.5439999999999</v>
      </c>
      <c r="BQ11" s="42" t="str">
        <f>IF('Scoring Summary First Draft'!BW11=0,"",'Scoring Summary First Draft'!BW11)</f>
        <v/>
      </c>
      <c r="BR11" s="42" t="str">
        <f>IF('Scoring Summary First Draft'!BX11=0,"",'Scoring Summary First Draft'!BX11)</f>
        <v/>
      </c>
      <c r="BS11" s="42" t="str">
        <f>IF('Scoring Summary First Draft'!BY11=0,"",'Scoring Summary First Draft'!BY11)</f>
        <v/>
      </c>
      <c r="BT11" s="42" t="str">
        <f>IF('Scoring Summary First Draft'!CB11=0,"",'Scoring Summary First Draft'!CB11)</f>
        <v/>
      </c>
      <c r="BU11" s="42" t="str">
        <f>IF('Scoring Summary First Draft'!CC11=0,"",'Scoring Summary First Draft'!CC11)</f>
        <v/>
      </c>
      <c r="BV11" s="42" t="str">
        <f>IF('Scoring Summary First Draft'!CD11=0,"",'Scoring Summary First Draft'!CD11)</f>
        <v/>
      </c>
      <c r="BW11" s="42" t="str">
        <f>IF('Scoring Summary First Draft'!CE11=0,"",'Scoring Summary First Draft'!CE11)</f>
        <v/>
      </c>
      <c r="BX11" s="42" t="str">
        <f>IF('Scoring Summary First Draft'!CF11=0,"",'Scoring Summary First Draft'!CF11)</f>
        <v/>
      </c>
      <c r="BY11" s="42" t="str">
        <f>IF('Scoring Summary First Draft'!CG11=0,"",'Scoring Summary First Draft'!CG11)</f>
        <v/>
      </c>
      <c r="BZ11" s="42" t="str">
        <f>IF('Scoring Summary First Draft'!CH11=0,"",'Scoring Summary First Draft'!CH11)</f>
        <v/>
      </c>
      <c r="CA11" s="42" t="str">
        <f>IF('Scoring Summary First Draft'!CI11=0,"",'Scoring Summary First Draft'!CI11)</f>
        <v/>
      </c>
      <c r="CB11" s="42">
        <f>IF('Scoring Summary First Draft'!CL11 =0,"",'Scoring Summary First Draft'!CL11)</f>
        <v>0.33333333300000001</v>
      </c>
      <c r="CC11" s="42">
        <f>IF('Scoring Summary First Draft'!CM11 =0,"",'Scoring Summary First Draft'!CM11)</f>
        <v>0.4</v>
      </c>
      <c r="CD11" s="42">
        <f>IF('Scoring Summary First Draft'!CN11 =0,"",'Scoring Summary First Draft'!CN11)</f>
        <v>0.3</v>
      </c>
      <c r="CE11" s="42">
        <f>IF('Scoring Summary First Draft'!CO11 =0,"",'Scoring Summary First Draft'!CO11)</f>
        <v>0.2</v>
      </c>
      <c r="CF11" s="42">
        <f>IF('Scoring Summary First Draft'!CP11 =0,"",'Scoring Summary First Draft'!CP11)</f>
        <v>0.2</v>
      </c>
      <c r="CG11" s="42">
        <f>IF('Scoring Summary First Draft'!CQ11 =0,"",'Scoring Summary First Draft'!CQ11)</f>
        <v>0.2</v>
      </c>
      <c r="CH11" s="42">
        <f>IF('Scoring Summary First Draft'!CR11 =0,"",'Scoring Summary First Draft'!CR11)</f>
        <v>0.46666666699999998</v>
      </c>
      <c r="CI11" s="42" t="str">
        <f>IF('Scoring Summary First Draft'!CV11=0,"",'Scoring Summary First Draft'!CV11)</f>
        <v/>
      </c>
      <c r="CJ11" s="42" t="str">
        <f>IF('Scoring Summary First Draft'!CW11=0,"",'Scoring Summary First Draft'!CW11)</f>
        <v/>
      </c>
      <c r="CK11" s="42" t="str">
        <f>IF('Scoring Summary First Draft'!CZ11=0,"",'Scoring Summary First Draft'!CZ11)</f>
        <v/>
      </c>
      <c r="CL11" s="42" t="str">
        <f>IF('Scoring Summary First Draft'!DA11=0,"",'Scoring Summary First Draft'!DA11)</f>
        <v/>
      </c>
      <c r="CM11" s="42" t="str">
        <f>IF('Scoring Summary First Draft'!DB11=0,"",'Scoring Summary First Draft'!DB11)</f>
        <v/>
      </c>
      <c r="CN11" s="42" t="str">
        <f>IF('Scoring Summary First Draft'!DC11=0,"",'Scoring Summary First Draft'!DC11)</f>
        <v/>
      </c>
      <c r="CO11" s="42" t="str">
        <f>IF('Scoring Summary First Draft'!DD11=0,"",'Scoring Summary First Draft'!DD11)</f>
        <v/>
      </c>
      <c r="CP11" s="42" t="str">
        <f>IF('Scoring Summary First Draft'!DE11=0,"",'Scoring Summary First Draft'!DE11)</f>
        <v/>
      </c>
      <c r="CQ11" s="42" t="str">
        <f>IF('Scoring Summary First Draft'!DF11=0,"",'Scoring Summary First Draft'!DF11)</f>
        <v/>
      </c>
      <c r="CR11" s="42" t="str">
        <f>IF('Scoring Summary First Draft'!DG11=0,"",'Scoring Summary First Draft'!DG11)</f>
        <v/>
      </c>
      <c r="CS11" s="42" t="str">
        <f>IF('Scoring Summary First Draft'!DH11=0,"",'Scoring Summary First Draft'!DH11)</f>
        <v/>
      </c>
      <c r="CT11" s="42" t="str">
        <f>IF('Scoring Summary First Draft'!DI11=0,"",'Scoring Summary First Draft'!DI11)</f>
        <v/>
      </c>
      <c r="CU11" s="42" t="str">
        <f>IF('Scoring Summary First Draft'!DJ11=0,"",'Scoring Summary First Draft'!DJ11)</f>
        <v/>
      </c>
      <c r="CV11" s="42" t="str">
        <f>IF('Scoring Summary First Draft'!DK11=0,"",'Scoring Summary First Draft'!DK11)</f>
        <v/>
      </c>
      <c r="CW11" s="42" t="str">
        <f>IF('Scoring Summary First Draft'!DL11=0,"",'Scoring Summary First Draft'!DL11)</f>
        <v/>
      </c>
      <c r="CX11" s="42" t="str">
        <f>IF('Scoring Summary First Draft'!DO11=0,"",'Scoring Summary First Draft'!DO11)</f>
        <v/>
      </c>
      <c r="CY11" s="42" t="str">
        <f>IF('Scoring Summary First Draft'!DP11=0,"",'Scoring Summary First Draft'!DP11)</f>
        <v/>
      </c>
      <c r="CZ11" s="42" t="str">
        <f>IF('Scoring Summary First Draft'!DQ11=0,"",'Scoring Summary First Draft'!DQ11)</f>
        <v/>
      </c>
      <c r="DA11" s="42" t="str">
        <f>IF('Scoring Summary First Draft'!DR11=0,"",'Scoring Summary First Draft'!DR11)</f>
        <v/>
      </c>
      <c r="DB11" s="42" t="str">
        <f>IF('Scoring Summary First Draft'!DS11=0,"",'Scoring Summary First Draft'!DS11)</f>
        <v/>
      </c>
      <c r="DC11" s="42" t="str">
        <f>IF('Scoring Summary First Draft'!DT11=0,"",'Scoring Summary First Draft'!DT11)</f>
        <v/>
      </c>
      <c r="DD11" s="42" t="str">
        <f>IF('Scoring Summary First Draft'!DU11=0,"",'Scoring Summary First Draft'!DU11)</f>
        <v/>
      </c>
      <c r="DE11" s="42" t="str">
        <f>IF('Scoring Summary First Draft'!DV11=0,"",'Scoring Summary First Draft'!DV11)</f>
        <v/>
      </c>
      <c r="DF11" s="42" t="str">
        <f>IF('Scoring Summary First Draft'!DW11=0,"",'Scoring Summary First Draft'!DW11)</f>
        <v/>
      </c>
      <c r="DG11" s="42" t="str">
        <f>IF('Scoring Summary First Draft'!DX11=0,"",'Scoring Summary First Draft'!DX11)</f>
        <v/>
      </c>
      <c r="DH11" s="42" t="str">
        <f>IF('Scoring Summary First Draft'!DY11=0,"",'Scoring Summary First Draft'!DY11)</f>
        <v/>
      </c>
      <c r="DI11" s="42" t="str">
        <f>IF('Scoring Summary First Draft'!DZ11=0,"",'Scoring Summary First Draft'!DZ11)</f>
        <v/>
      </c>
      <c r="DJ11" s="25" t="str">
        <f>IF('Scoring Summary First Draft'!EF11=0,"",'Scoring Summary First Draft'!EF11)</f>
        <v/>
      </c>
      <c r="DK11" s="25" t="str">
        <f>IF('Scoring Summary First Draft'!EI11=0,"",'Scoring Summary First Draft'!EI11)</f>
        <v/>
      </c>
      <c r="DL11" s="25">
        <f>IF('Scoring Summary First Draft'!EM11=0,"",'Scoring Summary First Draft'!EM11)</f>
        <v>40</v>
      </c>
      <c r="DM11" s="25">
        <f>IF('Scoring Summary First Draft'!EQ11=0,"",'Scoring Summary First Draft'!EQ11)</f>
        <v>6</v>
      </c>
      <c r="DN11" s="25">
        <f>IF('Scoring Summary First Draft'!ER11=0,"",'Scoring Summary First Draft'!ER11)</f>
        <v>14</v>
      </c>
      <c r="DO11" s="25">
        <f>IF('Scoring Summary First Draft'!ES11=0,"",'Scoring Summary First Draft'!ES11)</f>
        <v>2</v>
      </c>
      <c r="DP11" s="25">
        <f>IF('Scoring Summary First Draft'!EW11=0,"",'Scoring Summary First Draft'!EW11)</f>
        <v>29</v>
      </c>
      <c r="DQ11" s="25">
        <f>IF('Scoring Summary First Draft'!EX11=0,"",'Scoring Summary First Draft'!EX11)</f>
        <v>15</v>
      </c>
      <c r="DR11" s="25">
        <f>IF('Scoring Summary First Draft'!EY11=0,"",'Scoring Summary First Draft'!EY11)</f>
        <v>21</v>
      </c>
      <c r="DS11" s="25">
        <f>IF('Scoring Summary First Draft'!EZ11=0,"",'Scoring Summary First Draft'!EZ11)</f>
        <v>23</v>
      </c>
      <c r="DT11" s="25">
        <f>IF('Scoring Summary First Draft'!FA11=0,"",'Scoring Summary First Draft'!FA11)</f>
        <v>12</v>
      </c>
      <c r="DU11" s="25">
        <f>IF('Scoring Summary First Draft'!FB11=0,"",'Scoring Summary First Draft'!FB11)</f>
        <v>17</v>
      </c>
      <c r="DV11" s="25">
        <f>IF('Scoring Summary First Draft'!FC11=0,"",'Scoring Summary First Draft'!FC11)</f>
        <v>34</v>
      </c>
      <c r="DW11" s="45">
        <f>IF('Scoring Summary First Draft'!FG11=0,"",'Scoring Summary First Draft'!FG11)</f>
        <v>3.2857142860000002</v>
      </c>
      <c r="DX11" s="45">
        <f>IF('Scoring Summary First Draft'!FH11=0,"",'Scoring Summary First Draft'!FH11)</f>
        <v>2.8235294120000001</v>
      </c>
      <c r="DY11" s="45">
        <f>IF('Scoring Summary First Draft'!FI11=0,"",'Scoring Summary First Draft'!FI11)</f>
        <v>5.0588235289999997</v>
      </c>
      <c r="DZ11" s="45">
        <f>IF('Scoring Summary First Draft'!FJ11=0,"",'Scoring Summary First Draft'!FJ11)</f>
        <v>3.7959183670000001</v>
      </c>
      <c r="EA11" s="45">
        <f>IF('Scoring Summary First Draft'!FN11=0,"",'Scoring Summary First Draft'!FN11)</f>
        <v>3.6956519999999999</v>
      </c>
      <c r="EB11" s="25">
        <f>IF('Scoring Summary First Draft'!FR11=0,"",'Scoring Summary First Draft'!FR11)</f>
        <v>11</v>
      </c>
      <c r="EC11" s="25">
        <f>IF('Scoring Summary First Draft'!FS11=0,"",'Scoring Summary First Draft'!FS11)</f>
        <v>3</v>
      </c>
      <c r="ED11" s="44">
        <f>IF('Scoring Summary First Draft'!FW11=0,"",'Scoring Summary First Draft'!FW11)</f>
        <v>2</v>
      </c>
      <c r="EE11" s="44">
        <f>IF('Scoring Summary First Draft'!FX11=0,"",'Scoring Summary First Draft'!FX11)</f>
        <v>5</v>
      </c>
      <c r="EF11" s="44">
        <f>IF('Scoring Summary First Draft'!FY11=0,"",'Scoring Summary First Draft'!FY11)</f>
        <v>7</v>
      </c>
      <c r="EG11" s="44">
        <f>IF('Scoring Summary First Draft'!FZ11=0,"",'Scoring Summary First Draft'!FZ11)</f>
        <v>5.5</v>
      </c>
      <c r="EH11" s="44">
        <f>IF('Scoring Summary First Draft'!GA11=0,"",'Scoring Summary First Draft'!GA11)</f>
        <v>4.5</v>
      </c>
      <c r="EI11" s="25" t="str">
        <f>IF('Scoring Summary First Draft'!GD11=0,"",'Scoring Summary First Draft'!GD11)</f>
        <v/>
      </c>
      <c r="EJ11" s="25">
        <f>IF('Scoring Summary First Draft'!GH11=0,"",'Scoring Summary First Draft'!GH11)</f>
        <v>20</v>
      </c>
      <c r="EK11" s="25">
        <f>IF('Scoring Summary First Draft'!GI11=0,"",'Scoring Summary First Draft'!GI11)</f>
        <v>70</v>
      </c>
      <c r="EL11" s="25">
        <f>IF('Scoring Summary First Draft'!GJ11=0,"",'Scoring Summary First Draft'!GJ11)</f>
        <v>220</v>
      </c>
      <c r="EM11" s="25">
        <f>IF('Scoring Summary First Draft'!GK11=0,"",'Scoring Summary First Draft'!GK11)</f>
        <v>310</v>
      </c>
      <c r="EN11" s="25">
        <f>IF('Scoring Summary First Draft'!GO11=0,"",'Scoring Summary First Draft'!GO11)</f>
        <v>129</v>
      </c>
      <c r="EO11" s="25">
        <f>IF('Scoring Summary First Draft'!GP11=0,"",'Scoring Summary First Draft'!GP11)</f>
        <v>42</v>
      </c>
      <c r="EP11" s="25">
        <f>IF('Scoring Summary First Draft'!GQ11=0,"",'Scoring Summary First Draft'!GQ11)</f>
        <v>41</v>
      </c>
      <c r="EQ11" s="25">
        <f>IF('Scoring Summary First Draft'!GR11=0,"",'Scoring Summary First Draft'!GR11)</f>
        <v>15</v>
      </c>
      <c r="ER11" s="25">
        <f>IF('Scoring Summary First Draft'!GS11=0,"",'Scoring Summary First Draft'!GS11)</f>
        <v>9</v>
      </c>
      <c r="ES11" s="25">
        <f>IF('Scoring Summary First Draft'!GT11=0,"",'Scoring Summary First Draft'!GT11)</f>
        <v>22</v>
      </c>
    </row>
    <row r="12" spans="1:158">
      <c r="A12" t="str">
        <f>'Scoring Summary First Draft'!A15</f>
        <v>CI017</v>
      </c>
      <c r="B12" t="str">
        <f>IF('Scoring Summary First Draft'!C15=0,"",'Scoring Summary First Draft'!C15)</f>
        <v>F</v>
      </c>
      <c r="C12"/>
      <c r="D12"/>
      <c r="E12">
        <f>IF('Scoring Summary First Draft'!D15=0,"",'Scoring Summary First Draft'!D15)</f>
        <v>54</v>
      </c>
      <c r="F12"/>
      <c r="G12"/>
      <c r="H12"/>
      <c r="I12"/>
      <c r="J12">
        <f>IF('Scoring Summary First Draft'!E15=0,"",'Scoring Summary First Draft'!E15)</f>
        <v>48</v>
      </c>
      <c r="K12">
        <v>48</v>
      </c>
      <c r="L12"/>
      <c r="M12"/>
      <c r="N12"/>
      <c r="O12"/>
      <c r="P12">
        <f>IF('Scoring Summary First Draft'!F15=0,"",'Scoring Summary First Draft'!F15)</f>
        <v>4</v>
      </c>
      <c r="Q12"/>
      <c r="R12"/>
      <c r="S12"/>
      <c r="T12"/>
      <c r="U12" t="str">
        <f>IF('Scoring Summary First Draft'!G15=0,"",'Scoring Summary First Draft'!G15)</f>
        <v>Left_ear</v>
      </c>
      <c r="V12" t="str">
        <f>IF('Scoring Summary First Draft'!H15=0,"",'Scoring Summary First Draft'!H15)</f>
        <v>Cochlear_Americas</v>
      </c>
      <c r="W12" t="str">
        <f>IF('Scoring Summary First Draft'!I15=0,"",'Scoring Summary First Draft'!I15)</f>
        <v>No</v>
      </c>
      <c r="X12" t="s">
        <v>19</v>
      </c>
      <c r="Y12"/>
      <c r="Z12"/>
      <c r="AA12"/>
      <c r="AB12" t="str">
        <f>IF('Scoring Summary First Draft'!L15=0,"",'Scoring Summary First Draft'!L15)</f>
        <v>Speech_Language_Patholigist</v>
      </c>
      <c r="AC12" t="str">
        <f>IF('Scoring Summary First Draft'!M15=0,"",'Scoring Summary First Draft'!M15)</f>
        <v>English</v>
      </c>
      <c r="AD12" t="str">
        <f>IF('Scoring Summary First Draft'!N15=0,"",'Scoring Summary First Draft'!N15)</f>
        <v>Quincy,_Massachusetts</v>
      </c>
      <c r="AE12">
        <f>IF('Scoring Summary First Draft'!P15=0,"",'Scoring Summary First Draft'!P15)</f>
        <v>18</v>
      </c>
      <c r="AF12" t="s">
        <v>22</v>
      </c>
      <c r="AG12" s="42">
        <f>IF('Scoring Summary First Draft'!X15 = 0,"",'Scoring Summary First Draft'!X15)</f>
        <v>88.25</v>
      </c>
      <c r="AH12" s="42">
        <f>IF('Scoring Summary First Draft'!Y15 = 0,"",'Scoring Summary First Draft'!Y15)</f>
        <v>0.96875</v>
      </c>
      <c r="AI12" s="42">
        <f>IF('Scoring Summary First Draft'!Z15 = 0,"",'Scoring Summary First Draft'!Z15)</f>
        <v>89.375</v>
      </c>
      <c r="AJ12" s="42">
        <f>IF('Scoring Summary First Draft'!AA15 = 0,"",'Scoring Summary First Draft'!AA15)</f>
        <v>0.9375</v>
      </c>
      <c r="AK12" s="42">
        <f>IF('Scoring Summary First Draft'!AB15 = 0,"",'Scoring Summary First Draft'!AB15)</f>
        <v>87.125</v>
      </c>
      <c r="AL12" s="42">
        <f>IF('Scoring Summary First Draft'!AC15 = 0,"",'Scoring Summary First Draft'!AC15)</f>
        <v>1</v>
      </c>
      <c r="AM12" s="42">
        <f>IF('Scoring Summary First Draft'!AF15 =0,"", 'Scoring Summary First Draft'!AF15)</f>
        <v>0.5</v>
      </c>
      <c r="AN12" s="42">
        <f>IF('Scoring Summary First Draft'!AG15 =0,"", 'Scoring Summary First Draft'!AG15)</f>
        <v>0.3125</v>
      </c>
      <c r="AO12" s="42">
        <f>'Scoring Summary First Draft'!AH15</f>
        <v>0</v>
      </c>
      <c r="AP12" s="42">
        <f>IF('Scoring Summary First Draft'!AI15 =0,"", 'Scoring Summary First Draft'!AI15)</f>
        <v>0.1875</v>
      </c>
      <c r="AQ12" s="42">
        <f>IF('Scoring Summary First Draft'!AJ15 =0,"", 'Scoring Summary First Draft'!AJ15)</f>
        <v>0.5</v>
      </c>
      <c r="AR12" s="42">
        <f>IF('Scoring Summary First Draft'!AK15 =0,"", 'Scoring Summary First Draft'!AK15)</f>
        <v>6.25E-2</v>
      </c>
      <c r="AS12" s="42">
        <f t="shared" si="1"/>
        <v>0.26041666666666669</v>
      </c>
      <c r="AT12" s="42">
        <f>IF('Scoring Summary First Draft'!AN15 = 0,"",'Scoring Summary First Draft'!AN15)</f>
        <v>0.95833299999999999</v>
      </c>
      <c r="AU12" s="42">
        <f>IF('Scoring Summary First Draft'!AO15 = 0,"",'Scoring Summary First Draft'!AO15)</f>
        <v>3902.1370000000002</v>
      </c>
      <c r="AV12" s="42">
        <f>IF('Scoring Summary First Draft'!AP15 = 0,"",'Scoring Summary First Draft'!AP15)</f>
        <v>10</v>
      </c>
      <c r="AW12" s="42">
        <f>IF('Scoring Summary First Draft'!AS15 = 0,"",'Scoring Summary First Draft'!AS15)</f>
        <v>0.8125</v>
      </c>
      <c r="AX12" s="42">
        <f>IF('Scoring Summary First Draft'!AT15 = 0,"",'Scoring Summary First Draft'!AT15)</f>
        <v>0.84375</v>
      </c>
      <c r="AY12" s="42">
        <f>IF('Scoring Summary First Draft'!AU15 = 0,"",'Scoring Summary First Draft'!AU15)</f>
        <v>0.90625</v>
      </c>
      <c r="AZ12" s="42">
        <f>IF('Scoring Summary First Draft'!AV15 = 0,"",'Scoring Summary First Draft'!AV15)</f>
        <v>0.85416700000000001</v>
      </c>
      <c r="BA12" s="42">
        <f>IF('Scoring Summary First Draft'!AW15 = 0,"",'Scoring Summary First Draft'!AW15)</f>
        <v>3420.2</v>
      </c>
      <c r="BB12" s="42">
        <f>IF('Scoring Summary First Draft'!AX15 = 0,"",'Scoring Summary First Draft'!AX15)</f>
        <v>2901.7150000000001</v>
      </c>
      <c r="BC12" s="42">
        <f>IF('Scoring Summary First Draft'!AY15 = 0,"",'Scoring Summary First Draft'!AY15)</f>
        <v>2228.279</v>
      </c>
      <c r="BD12" s="42">
        <f>IF('Scoring Summary First Draft'!AZ15 = 0,"",'Scoring Summary First Draft'!AZ15)</f>
        <v>2850.0650000000001</v>
      </c>
      <c r="BE12" s="45">
        <f>IF('Scoring Summary First Draft'!BA15=0,"",'Scoring Summary First Draft'!BA15)</f>
        <v>5.9375</v>
      </c>
      <c r="BF12" s="45">
        <f>IF('Scoring Summary First Draft'!BB15=0,"",'Scoring Summary First Draft'!BB15)</f>
        <v>6.09375</v>
      </c>
      <c r="BG12" s="45">
        <f>IF('Scoring Summary First Draft'!BC15=0,"",'Scoring Summary First Draft'!BC15)</f>
        <v>6.34375</v>
      </c>
      <c r="BH12" s="45">
        <f>IF('Scoring Summary First Draft'!BD15=0,"",'Scoring Summary First Draft'!BD15)</f>
        <v>6.125</v>
      </c>
      <c r="BI12" s="42">
        <f>IF('Scoring Summary First Draft'!BG15 = 0,"",'Scoring Summary First Draft'!BG15)</f>
        <v>1</v>
      </c>
      <c r="BJ12" s="42">
        <f>IF('Scoring Summary First Draft'!BH15 = 0,"",'Scoring Summary First Draft'!BH15)</f>
        <v>0.9375</v>
      </c>
      <c r="BK12" s="42">
        <f>IF('Scoring Summary First Draft'!BI15 = 0,"",'Scoring Summary First Draft'!BI15)</f>
        <v>0.9375</v>
      </c>
      <c r="BL12" s="42">
        <f>IF('Scoring Summary First Draft'!BJ15 = 0,"",'Scoring Summary First Draft'!BJ15)</f>
        <v>0.95833299999999999</v>
      </c>
      <c r="BM12" s="42">
        <f>IF('Scoring Summary First Draft'!BK15 = 0,"",'Scoring Summary First Draft'!BK15)</f>
        <v>802.9</v>
      </c>
      <c r="BN12" s="42">
        <f>IF('Scoring Summary First Draft'!BL15 = 0,"",'Scoring Summary First Draft'!BL15)</f>
        <v>905.22</v>
      </c>
      <c r="BO12" s="42">
        <f>IF('Scoring Summary First Draft'!BM15 = 0,"",'Scoring Summary First Draft'!BM15)</f>
        <v>801.57330000000002</v>
      </c>
      <c r="BP12" s="42">
        <f>IF('Scoring Summary First Draft'!BN15 = 0,"",'Scoring Summary First Draft'!BN15)</f>
        <v>836.56439999999998</v>
      </c>
      <c r="BQ12" s="42">
        <f>IF('Scoring Summary First Draft'!BW15=0,"",'Scoring Summary First Draft'!BW15)</f>
        <v>0.91666700000000001</v>
      </c>
      <c r="BR12" s="42">
        <f>IF('Scoring Summary First Draft'!BX15=0,"",'Scoring Summary First Draft'!BX15)</f>
        <v>92.518379999999993</v>
      </c>
      <c r="BS12" s="42">
        <f>IF('Scoring Summary First Draft'!BY15=0,"",'Scoring Summary First Draft'!BY15)</f>
        <v>1458.82</v>
      </c>
      <c r="BT12" s="42">
        <f>IF('Scoring Summary First Draft'!CB15=0,"",'Scoring Summary First Draft'!CB15)</f>
        <v>0.43333333299999999</v>
      </c>
      <c r="BU12" s="42">
        <f>IF('Scoring Summary First Draft'!CC15=0,"",'Scoring Summary First Draft'!CC15)</f>
        <v>0.7</v>
      </c>
      <c r="BV12" s="42">
        <f>IF('Scoring Summary First Draft'!CD15=0,"",'Scoring Summary First Draft'!CD15)</f>
        <v>0.3</v>
      </c>
      <c r="BW12" s="42">
        <f>IF('Scoring Summary First Draft'!CE15=0,"",'Scoring Summary First Draft'!CE15)</f>
        <v>0.15</v>
      </c>
      <c r="BX12" s="42">
        <f>IF('Scoring Summary First Draft'!CF15=0,"",'Scoring Summary First Draft'!CF15)</f>
        <v>0.66666666666666596</v>
      </c>
      <c r="BY12" s="42">
        <f>IF('Scoring Summary First Draft'!CG15=0,"",'Scoring Summary First Draft'!CG15)</f>
        <v>0.26666666666599997</v>
      </c>
      <c r="BZ12" s="42">
        <f>IF('Scoring Summary First Draft'!CH15=0,"",'Scoring Summary First Draft'!CH15)</f>
        <v>0.7</v>
      </c>
      <c r="CA12" s="42">
        <f>IF('Scoring Summary First Draft'!CI15=0,"",'Scoring Summary First Draft'!CI15)</f>
        <v>3</v>
      </c>
      <c r="CB12" s="42">
        <f>IF('Scoring Summary First Draft'!CL15 =0,"",'Scoring Summary First Draft'!CL15)</f>
        <v>0.83333333330000003</v>
      </c>
      <c r="CC12" s="42">
        <f>IF('Scoring Summary First Draft'!CM15 =0,"",'Scoring Summary First Draft'!CM15)</f>
        <v>1</v>
      </c>
      <c r="CD12" s="42">
        <f>IF('Scoring Summary First Draft'!CN15 =0,"",'Scoring Summary First Draft'!CN15)</f>
        <v>0.82499999999999996</v>
      </c>
      <c r="CE12" s="42">
        <f>IF('Scoring Summary First Draft'!CO15 =0,"",'Scoring Summary First Draft'!CO15)</f>
        <v>0.7</v>
      </c>
      <c r="CF12" s="42">
        <f>IF('Scoring Summary First Draft'!CP15 =0,"",'Scoring Summary First Draft'!CP15)</f>
        <v>0.73333333000000001</v>
      </c>
      <c r="CG12" s="42">
        <f>IF('Scoring Summary First Draft'!CQ15 =0,"",'Scoring Summary First Draft'!CQ15)</f>
        <v>0.8</v>
      </c>
      <c r="CH12" s="42">
        <f>IF('Scoring Summary First Draft'!CR15 =0,"",'Scoring Summary First Draft'!CR15)</f>
        <v>1</v>
      </c>
      <c r="CI12" s="42">
        <f>IF('Scoring Summary First Draft'!CV15=0,"",'Scoring Summary First Draft'!CV15)</f>
        <v>99.958330000000004</v>
      </c>
      <c r="CJ12" s="42">
        <f>IF('Scoring Summary First Draft'!CW15=0,"",'Scoring Summary First Draft'!CW15)</f>
        <v>1</v>
      </c>
      <c r="CK12" s="42">
        <f>IF('Scoring Summary First Draft'!CZ15=0,"",'Scoring Summary First Draft'!CZ15)</f>
        <v>0.43333333299999999</v>
      </c>
      <c r="CL12" s="42" t="str">
        <f>IF('Scoring Summary First Draft'!DA15=0,"",'Scoring Summary First Draft'!DA15)</f>
        <v/>
      </c>
      <c r="CM12" s="42">
        <f>IF('Scoring Summary First Draft'!DB15=0,"",'Scoring Summary First Draft'!DB15)</f>
        <v>0.55000000000000004</v>
      </c>
      <c r="CN12" s="42" t="str">
        <f>IF('Scoring Summary First Draft'!DC15=0,"",'Scoring Summary First Draft'!DC15)</f>
        <v/>
      </c>
      <c r="CO12" s="42">
        <f>IF('Scoring Summary First Draft'!DD15=0,"",'Scoring Summary First Draft'!DD15)</f>
        <v>0.375</v>
      </c>
      <c r="CP12" s="42" t="str">
        <f>IF('Scoring Summary First Draft'!DE15=0,"",'Scoring Summary First Draft'!DE15)</f>
        <v/>
      </c>
      <c r="CQ12" s="42">
        <f>IF('Scoring Summary First Draft'!DF15=0,"",'Scoring Summary First Draft'!DF15)</f>
        <v>0.4</v>
      </c>
      <c r="CR12" s="42" t="str">
        <f>IF('Scoring Summary First Draft'!DG15=0,"",'Scoring Summary First Draft'!DG15)</f>
        <v/>
      </c>
      <c r="CS12" s="42">
        <f>IF('Scoring Summary First Draft'!DH15=0,"",'Scoring Summary First Draft'!DH15)</f>
        <v>0.5</v>
      </c>
      <c r="CT12" s="42" t="str">
        <f>IF('Scoring Summary First Draft'!DI15=0,"",'Scoring Summary First Draft'!DI15)</f>
        <v/>
      </c>
      <c r="CU12" s="42">
        <f>IF('Scoring Summary First Draft'!DJ15=0,"",'Scoring Summary First Draft'!DJ15)</f>
        <v>0.366666667</v>
      </c>
      <c r="CV12" s="42" t="str">
        <f>IF('Scoring Summary First Draft'!DK15=0,"",'Scoring Summary First Draft'!DK15)</f>
        <v/>
      </c>
      <c r="CW12" s="42">
        <f>IF('Scoring Summary First Draft'!DL15=0,"",'Scoring Summary First Draft'!DL15)</f>
        <v>3</v>
      </c>
      <c r="CX12" s="42">
        <f>IF('Scoring Summary First Draft'!DO15=0,"",'Scoring Summary First Draft'!DO15)</f>
        <v>0.78333333299999997</v>
      </c>
      <c r="CY12" s="42">
        <f>IF('Scoring Summary First Draft'!DP15=0,"",'Scoring Summary First Draft'!DP15)</f>
        <v>0.64632836400000004</v>
      </c>
      <c r="CZ12" s="42">
        <f>IF('Scoring Summary First Draft'!DQ15=0,"",'Scoring Summary First Draft'!DQ15)</f>
        <v>0.8</v>
      </c>
      <c r="DA12" s="42">
        <f>IF('Scoring Summary First Draft'!DR15=0,"",'Scoring Summary First Draft'!DR15)</f>
        <v>0.614558147</v>
      </c>
      <c r="DB12" s="42">
        <f>IF('Scoring Summary First Draft'!DS15=0,"",'Scoring Summary First Draft'!DS15)</f>
        <v>0.77500000000000002</v>
      </c>
      <c r="DC12" s="42">
        <f>IF('Scoring Summary First Draft'!DT15=0,"",'Scoring Summary First Draft'!DT15)</f>
        <v>0.70237480799999996</v>
      </c>
      <c r="DD12" s="42">
        <f>IF('Scoring Summary First Draft'!DU15=0,"",'Scoring Summary First Draft'!DU15)</f>
        <v>0.75</v>
      </c>
      <c r="DE12" s="42">
        <f>IF('Scoring Summary First Draft'!DV15=0,"",'Scoring Summary First Draft'!DV15)</f>
        <v>0.68183310699999999</v>
      </c>
      <c r="DF12" s="42">
        <f>IF('Scoring Summary First Draft'!DW15=0,"",'Scoring Summary First Draft'!DW15)</f>
        <v>0.76666666699999997</v>
      </c>
      <c r="DG12" s="42">
        <f>IF('Scoring Summary First Draft'!DX15=0,"",'Scoring Summary First Draft'!DX15)</f>
        <v>0.60732219300000001</v>
      </c>
      <c r="DH12" s="42">
        <f>IF('Scoring Summary First Draft'!DY15=0,"",'Scoring Summary First Draft'!DY15)</f>
        <v>0.8</v>
      </c>
      <c r="DI12" s="42">
        <f>IF('Scoring Summary First Draft'!DZ15=0,"",'Scoring Summary First Draft'!DZ15)</f>
        <v>0.74586466699999998</v>
      </c>
      <c r="DJ12" s="25" t="str">
        <f>IF('Scoring Summary First Draft'!EF15=0,"",'Scoring Summary First Draft'!EF15)</f>
        <v/>
      </c>
      <c r="DK12" s="25" t="str">
        <f>IF('Scoring Summary First Draft'!EI15=0,"",'Scoring Summary First Draft'!EI15)</f>
        <v/>
      </c>
      <c r="DL12" s="25">
        <f>IF('Scoring Summary First Draft'!EM15=0,"",'Scoring Summary First Draft'!EM15)</f>
        <v>58</v>
      </c>
      <c r="DM12" s="25">
        <f>IF('Scoring Summary First Draft'!EQ15=0,"",'Scoring Summary First Draft'!EQ15)</f>
        <v>10</v>
      </c>
      <c r="DN12" s="25">
        <f>IF('Scoring Summary First Draft'!ER15=0,"",'Scoring Summary First Draft'!ER15)</f>
        <v>41</v>
      </c>
      <c r="DO12" s="25">
        <f>IF('Scoring Summary First Draft'!ES15=0,"",'Scoring Summary First Draft'!ES15)</f>
        <v>4</v>
      </c>
      <c r="DP12" s="25">
        <f>IF('Scoring Summary First Draft'!EW15=0,"",'Scoring Summary First Draft'!EW15)</f>
        <v>30</v>
      </c>
      <c r="DQ12" s="25">
        <f>IF('Scoring Summary First Draft'!EX15=0,"",'Scoring Summary First Draft'!EX15)</f>
        <v>20</v>
      </c>
      <c r="DR12" s="25">
        <f>IF('Scoring Summary First Draft'!EY15=0,"",'Scoring Summary First Draft'!EY15)</f>
        <v>25</v>
      </c>
      <c r="DS12" s="25">
        <f>IF('Scoring Summary First Draft'!EZ15=0,"",'Scoring Summary First Draft'!EZ15)</f>
        <v>20</v>
      </c>
      <c r="DT12" s="25">
        <f>IF('Scoring Summary First Draft'!FA15=0,"",'Scoring Summary First Draft'!FA15)</f>
        <v>15</v>
      </c>
      <c r="DU12" s="25">
        <f>IF('Scoring Summary First Draft'!FB15=0,"",'Scoring Summary First Draft'!FB15)</f>
        <v>19</v>
      </c>
      <c r="DV12" s="25">
        <f>IF('Scoring Summary First Draft'!FC15=0,"",'Scoring Summary First Draft'!FC15)</f>
        <v>35</v>
      </c>
      <c r="DW12" s="45">
        <f>IF('Scoring Summary First Draft'!FG15=0,"",'Scoring Summary First Draft'!FG15)</f>
        <v>5.0714285710000002</v>
      </c>
      <c r="DX12" s="45">
        <f>IF('Scoring Summary First Draft'!FH15=0,"",'Scoring Summary First Draft'!FH15)</f>
        <v>2.411764706</v>
      </c>
      <c r="DY12" s="45">
        <f>IF('Scoring Summary First Draft'!FI15=0,"",'Scoring Summary First Draft'!FI15)</f>
        <v>7.4705882350000001</v>
      </c>
      <c r="DZ12" s="45">
        <f>IF('Scoring Summary First Draft'!FJ15=0,"",'Scoring Summary First Draft'!FJ15)</f>
        <v>5.0408163269999999</v>
      </c>
      <c r="EA12" s="45">
        <f>IF('Scoring Summary First Draft'!FN15=0,"",'Scoring Summary First Draft'!FN15)</f>
        <v>5</v>
      </c>
      <c r="EB12" s="25">
        <f>'Scoring Summary First Draft'!FR15</f>
        <v>0</v>
      </c>
      <c r="EC12" s="25">
        <f>IF('Scoring Summary First Draft'!FS15=0,"",'Scoring Summary First Draft'!FS15)</f>
        <v>1</v>
      </c>
      <c r="ED12" s="44">
        <f>IF('Scoring Summary First Draft'!FW15=0,"",'Scoring Summary First Draft'!FW15)</f>
        <v>5.5</v>
      </c>
      <c r="EE12" s="44">
        <f>IF('Scoring Summary First Draft'!FX15=0,"",'Scoring Summary First Draft'!FX15)</f>
        <v>5</v>
      </c>
      <c r="EF12" s="44">
        <f>IF('Scoring Summary First Draft'!FY15=0,"",'Scoring Summary First Draft'!FY15)</f>
        <v>6.5</v>
      </c>
      <c r="EG12" s="44">
        <f>IF('Scoring Summary First Draft'!FZ15=0,"",'Scoring Summary First Draft'!FZ15)</f>
        <v>6</v>
      </c>
      <c r="EH12" s="44">
        <f>IF('Scoring Summary First Draft'!GA15=0,"",'Scoring Summary First Draft'!GA15)</f>
        <v>6</v>
      </c>
      <c r="EI12" s="25" t="str">
        <f>IF('Scoring Summary First Draft'!GD15=0,"",'Scoring Summary First Draft'!GD15)</f>
        <v/>
      </c>
      <c r="EJ12" s="25">
        <f>IF('Scoring Summary First Draft'!GH15=0,"",'Scoring Summary First Draft'!GH15)</f>
        <v>19.5</v>
      </c>
      <c r="EK12" s="25">
        <f>IF('Scoring Summary First Draft'!GI15=0,"",'Scoring Summary First Draft'!GI15)</f>
        <v>270</v>
      </c>
      <c r="EL12" s="25">
        <f>IF('Scoring Summary First Draft'!GJ15=0,"",'Scoring Summary First Draft'!GJ15)</f>
        <v>640</v>
      </c>
      <c r="EM12" s="25">
        <f>IF('Scoring Summary First Draft'!GK15=0,"",'Scoring Summary First Draft'!GK15)</f>
        <v>930</v>
      </c>
      <c r="EN12" s="25">
        <f>IF('Scoring Summary First Draft'!GO15=0,"",'Scoring Summary First Draft'!GO15)</f>
        <v>190</v>
      </c>
      <c r="EO12" s="25">
        <f>IF('Scoring Summary First Draft'!GP15=0,"",'Scoring Summary First Draft'!GP15)</f>
        <v>54</v>
      </c>
      <c r="EP12" s="25">
        <f>IF('Scoring Summary First Draft'!GQ15=0,"",'Scoring Summary First Draft'!GQ15)</f>
        <v>52</v>
      </c>
      <c r="EQ12" s="25">
        <f>IF('Scoring Summary First Draft'!GR15=0,"",'Scoring Summary First Draft'!GR15)</f>
        <v>30</v>
      </c>
      <c r="ER12" s="25">
        <f>IF('Scoring Summary First Draft'!GS15=0,"",'Scoring Summary First Draft'!GS15)</f>
        <v>27</v>
      </c>
      <c r="ES12" s="25">
        <f>IF('Scoring Summary First Draft'!GT15=0,"",'Scoring Summary First Draft'!GT15)</f>
        <v>27</v>
      </c>
    </row>
    <row r="13" spans="1:158">
      <c r="A13" s="49" t="str">
        <f>'Scoring Summary First Draft'!A17</f>
        <v>CI019</v>
      </c>
      <c r="B13" t="str">
        <f>IF('Scoring Summary First Draft'!C17=0,"",'Scoring Summary First Draft'!C17)</f>
        <v>M</v>
      </c>
      <c r="C13"/>
      <c r="D13"/>
      <c r="E13">
        <f>IF('Scoring Summary First Draft'!D17=0,"",'Scoring Summary First Draft'!D17)</f>
        <v>57</v>
      </c>
      <c r="F13"/>
      <c r="G13"/>
      <c r="H13"/>
      <c r="I13"/>
      <c r="J13">
        <f>IF('Scoring Summary First Draft'!E17=0,"",'Scoring Summary First Draft'!E17)</f>
        <v>52</v>
      </c>
      <c r="K13">
        <v>52</v>
      </c>
      <c r="L13"/>
      <c r="M13"/>
      <c r="N13"/>
      <c r="O13"/>
      <c r="P13">
        <f>IF('Scoring Summary First Draft'!F17=0,"",'Scoring Summary First Draft'!F17)</f>
        <v>17</v>
      </c>
      <c r="Q13"/>
      <c r="R13"/>
      <c r="S13"/>
      <c r="T13"/>
      <c r="U13" t="str">
        <f>IF('Scoring Summary First Draft'!G17=0,"",'Scoring Summary First Draft'!G17)</f>
        <v>Left_ear</v>
      </c>
      <c r="V13" t="str">
        <f>IF('Scoring Summary First Draft'!H17=0,"",'Scoring Summary First Draft'!H17)</f>
        <v>Cochlear_Americas</v>
      </c>
      <c r="W13" t="str">
        <f>IF('Scoring Summary First Draft'!I17=0,"",'Scoring Summary First Draft'!I17)</f>
        <v>Yes</v>
      </c>
      <c r="X13" t="s">
        <v>18</v>
      </c>
      <c r="Y13"/>
      <c r="Z13"/>
      <c r="AA13"/>
      <c r="AB13" t="str">
        <f>IF('Scoring Summary First Draft'!L17=0,"",'Scoring Summary First Draft'!L17)</f>
        <v>Shipping_Analyst</v>
      </c>
      <c r="AC13" t="str">
        <f>IF('Scoring Summary First Draft'!M17=0,"",'Scoring Summary First Draft'!M17)</f>
        <v>English</v>
      </c>
      <c r="AD13" t="str">
        <f>IF('Scoring Summary First Draft'!N17=0,"",'Scoring Summary First Draft'!N17)</f>
        <v>Murfreesboro,_Tennessee</v>
      </c>
      <c r="AE13">
        <f>IF('Scoring Summary First Draft'!P17=0,"",'Scoring Summary First Draft'!P17)</f>
        <v>17</v>
      </c>
      <c r="AG13" s="42">
        <f>IF('Scoring Summary First Draft'!X17 = 0,"",'Scoring Summary First Draft'!X17)</f>
        <v>86.53125</v>
      </c>
      <c r="AH13" s="42">
        <f>IF('Scoring Summary First Draft'!Y17 = 0,"",'Scoring Summary First Draft'!Y17)</f>
        <v>0.90625</v>
      </c>
      <c r="AI13" s="42">
        <f>IF('Scoring Summary First Draft'!Z17 = 0,"",'Scoring Summary First Draft'!Z17)</f>
        <v>82</v>
      </c>
      <c r="AJ13" s="42">
        <f>IF('Scoring Summary First Draft'!AA17 = 0,"",'Scoring Summary First Draft'!AA17)</f>
        <v>0.875</v>
      </c>
      <c r="AK13" s="42">
        <f>IF('Scoring Summary First Draft'!AB17 = 0,"",'Scoring Summary First Draft'!AB17)</f>
        <v>91.0625</v>
      </c>
      <c r="AL13" s="42">
        <f>IF('Scoring Summary First Draft'!AC17 = 0,"",'Scoring Summary First Draft'!AC17)</f>
        <v>0.9375</v>
      </c>
      <c r="AM13" s="42">
        <f>IF('Scoring Summary First Draft'!AF17 =0,"", 'Scoring Summary First Draft'!AF17)</f>
        <v>0.5625</v>
      </c>
      <c r="AN13" s="42">
        <f>IF('Scoring Summary First Draft'!AG17 =0,"", 'Scoring Summary First Draft'!AG17)</f>
        <v>0.375</v>
      </c>
      <c r="AO13" s="42">
        <f>IF('Scoring Summary First Draft'!AH17 =0,"", 'Scoring Summary First Draft'!AH17)</f>
        <v>0.3125</v>
      </c>
      <c r="AP13" s="42">
        <f>IF('Scoring Summary First Draft'!AI17 =0,"", 'Scoring Summary First Draft'!AI17)</f>
        <v>0.3125</v>
      </c>
      <c r="AQ13" s="42">
        <f>IF('Scoring Summary First Draft'!AJ17 =0,"", 'Scoring Summary First Draft'!AJ17)</f>
        <v>0.1875</v>
      </c>
      <c r="AR13" s="42">
        <f>IF('Scoring Summary First Draft'!AK17 =0,"", 'Scoring Summary First Draft'!AK17)</f>
        <v>6.25E-2</v>
      </c>
      <c r="AS13" s="42">
        <f t="shared" si="1"/>
        <v>0.30208333333333331</v>
      </c>
      <c r="AT13" s="42">
        <f>IF('Scoring Summary First Draft'!AN17 = 0,"",'Scoring Summary First Draft'!AN17)</f>
        <v>0.58333299999999999</v>
      </c>
      <c r="AU13" s="42">
        <f>IF('Scoring Summary First Draft'!AO17 = 0,"",'Scoring Summary First Draft'!AO17)</f>
        <v>5364.5320000000002</v>
      </c>
      <c r="AV13" s="42">
        <f>IF('Scoring Summary First Draft'!AP17 = 0,"",'Scoring Summary First Draft'!AP17)</f>
        <v>10</v>
      </c>
      <c r="AW13" s="42">
        <f>IF('Scoring Summary First Draft'!AS17 = 0,"",'Scoring Summary First Draft'!AS17)</f>
        <v>0.9375</v>
      </c>
      <c r="AX13" s="42">
        <f>IF('Scoring Summary First Draft'!AT17 = 0,"",'Scoring Summary First Draft'!AT17)</f>
        <v>0.875</v>
      </c>
      <c r="AY13" s="42">
        <f>IF('Scoring Summary First Draft'!AU17 = 0,"",'Scoring Summary First Draft'!AU17)</f>
        <v>0.9375</v>
      </c>
      <c r="AZ13" s="42">
        <f>IF('Scoring Summary First Draft'!AV17 = 0,"",'Scoring Summary First Draft'!AV17)</f>
        <v>0.91666700000000001</v>
      </c>
      <c r="BA13" s="42">
        <f>IF('Scoring Summary First Draft'!AW17 = 0,"",'Scoring Summary First Draft'!AW17)</f>
        <v>1610.04</v>
      </c>
      <c r="BB13" s="42">
        <f>IF('Scoring Summary First Draft'!AX17 = 0,"",'Scoring Summary First Draft'!AX17)</f>
        <v>3193.9250000000002</v>
      </c>
      <c r="BC13" s="42">
        <f>IF('Scoring Summary First Draft'!AY17 = 0,"",'Scoring Summary First Draft'!AY17)</f>
        <v>1475.9369999999999</v>
      </c>
      <c r="BD13" s="42">
        <f>IF('Scoring Summary First Draft'!AZ17 = 0,"",'Scoring Summary First Draft'!AZ17)</f>
        <v>2093.3009999999999</v>
      </c>
      <c r="BE13" s="45">
        <f>IF('Scoring Summary First Draft'!BA17=0,"",'Scoring Summary First Draft'!BA17)</f>
        <v>7</v>
      </c>
      <c r="BF13" s="45">
        <f>IF('Scoring Summary First Draft'!BB17=0,"",'Scoring Summary First Draft'!BB17)</f>
        <v>6.75</v>
      </c>
      <c r="BG13" s="45">
        <f>IF('Scoring Summary First Draft'!BC17=0,"",'Scoring Summary First Draft'!BC17)</f>
        <v>6.9375</v>
      </c>
      <c r="BH13" s="45">
        <f>IF('Scoring Summary First Draft'!BD17=0,"",'Scoring Summary First Draft'!BD17)</f>
        <v>6.8958329999999997</v>
      </c>
      <c r="BI13" s="42">
        <f>IF('Scoring Summary First Draft'!BG17 = 0,"",'Scoring Summary First Draft'!BG17)</f>
        <v>1</v>
      </c>
      <c r="BJ13" s="42">
        <f>IF('Scoring Summary First Draft'!BH17 = 0,"",'Scoring Summary First Draft'!BH17)</f>
        <v>0.9375</v>
      </c>
      <c r="BK13" s="42">
        <f>IF('Scoring Summary First Draft'!BI17 = 0,"",'Scoring Summary First Draft'!BI17)</f>
        <v>1</v>
      </c>
      <c r="BL13" s="42">
        <f>IF('Scoring Summary First Draft'!BJ17 = 0,"",'Scoring Summary First Draft'!BJ17)</f>
        <v>0.97916700000000001</v>
      </c>
      <c r="BM13" s="42">
        <f>IF('Scoring Summary First Draft'!BK17 = 0,"",'Scoring Summary First Draft'!BK17)</f>
        <v>1291.1880000000001</v>
      </c>
      <c r="BN13" s="42">
        <f>IF('Scoring Summary First Draft'!BL17 = 0,"",'Scoring Summary First Draft'!BL17)</f>
        <v>1154.6469999999999</v>
      </c>
      <c r="BO13" s="42">
        <f>IF('Scoring Summary First Draft'!BM17 = 0,"",'Scoring Summary First Draft'!BM17)</f>
        <v>1162.2249999999999</v>
      </c>
      <c r="BP13" s="42">
        <f>IF('Scoring Summary First Draft'!BN17 = 0,"",'Scoring Summary First Draft'!BN17)</f>
        <v>1202.6859999999999</v>
      </c>
      <c r="BQ13" s="42">
        <f>IF('Scoring Summary First Draft'!BW17=0,"",'Scoring Summary First Draft'!BW17)</f>
        <v>0.91666700000000001</v>
      </c>
      <c r="BR13" s="42">
        <f>IF('Scoring Summary First Draft'!BX17=0,"",'Scoring Summary First Draft'!BX17)</f>
        <v>93.027780000000007</v>
      </c>
      <c r="BS13" s="42">
        <f>IF('Scoring Summary First Draft'!BY17=0,"",'Scoring Summary First Draft'!BY17)</f>
        <v>2785.7939999999999</v>
      </c>
      <c r="BT13" s="42">
        <f>IF('Scoring Summary First Draft'!CB17=0,"",'Scoring Summary First Draft'!CB17)</f>
        <v>0.46666666666666601</v>
      </c>
      <c r="BU13" s="42">
        <f>IF('Scoring Summary First Draft'!CC17=0,"",'Scoring Summary First Draft'!CC17)</f>
        <v>0.6</v>
      </c>
      <c r="BV13" s="42">
        <f>IF('Scoring Summary First Draft'!CD17=0,"",'Scoring Summary First Draft'!CD17)</f>
        <v>0.4</v>
      </c>
      <c r="BW13" s="42">
        <f>IF('Scoring Summary First Draft'!CE17=0,"",'Scoring Summary First Draft'!CE17)</f>
        <v>0.2</v>
      </c>
      <c r="BX13" s="42">
        <f>IF('Scoring Summary First Draft'!CF17=0,"",'Scoring Summary First Draft'!CF17)</f>
        <v>0.33333333329999998</v>
      </c>
      <c r="BY13" s="42">
        <f>IF('Scoring Summary First Draft'!CG17=0,"",'Scoring Summary First Draft'!CG17)</f>
        <v>0.4</v>
      </c>
      <c r="BZ13" s="42">
        <f>IF('Scoring Summary First Draft'!CH17=0,"",'Scoring Summary First Draft'!CH17)</f>
        <v>0.56666666666666599</v>
      </c>
      <c r="CA13" s="42">
        <f>IF('Scoring Summary First Draft'!CI17=0,"",'Scoring Summary First Draft'!CI17)</f>
        <v>18</v>
      </c>
      <c r="CB13" s="42">
        <f>IF('Scoring Summary First Draft'!CL17 =0,"",'Scoring Summary First Draft'!CL17)</f>
        <v>0.45</v>
      </c>
      <c r="CC13" s="42">
        <f>IF('Scoring Summary First Draft'!CM17 =0,"",'Scoring Summary First Draft'!CM17)</f>
        <v>0.6</v>
      </c>
      <c r="CD13" s="42">
        <f>IF('Scoring Summary First Draft'!CN17 =0,"",'Scoring Summary First Draft'!CN17)</f>
        <v>0.375</v>
      </c>
      <c r="CE13" s="42">
        <f>IF('Scoring Summary First Draft'!CO17 =0,"",'Scoring Summary First Draft'!CO17)</f>
        <v>0.35</v>
      </c>
      <c r="CF13" s="42">
        <f>IF('Scoring Summary First Draft'!CP17 =0,"",'Scoring Summary First Draft'!CP17)</f>
        <v>0.26666666659999999</v>
      </c>
      <c r="CG13" s="42">
        <f>IF('Scoring Summary First Draft'!CQ17 =0,"",'Scoring Summary First Draft'!CQ17)</f>
        <v>0.53333333329999999</v>
      </c>
      <c r="CH13" s="42">
        <f>IF('Scoring Summary First Draft'!CR17 =0,"",'Scoring Summary First Draft'!CR17)</f>
        <v>0.5</v>
      </c>
      <c r="CI13" s="42">
        <f>IF('Scoring Summary First Draft'!CV17=0,"",'Scoring Summary First Draft'!CV17)</f>
        <v>89.958330000000004</v>
      </c>
      <c r="CJ13" s="42">
        <f>IF('Scoring Summary First Draft'!CW17=0,"",'Scoring Summary First Draft'!CW17)</f>
        <v>0.83333299999999999</v>
      </c>
      <c r="CK13" s="42">
        <f>IF('Scoring Summary First Draft'!CZ17=0,"",'Scoring Summary First Draft'!CZ17)</f>
        <v>0.25</v>
      </c>
      <c r="CL13" s="42" t="str">
        <f>IF('Scoring Summary First Draft'!DA17=0,"",'Scoring Summary First Draft'!DA17)</f>
        <v/>
      </c>
      <c r="CM13" s="42">
        <f>IF('Scoring Summary First Draft'!DB17=0,"",'Scoring Summary First Draft'!DB17)</f>
        <v>0.25</v>
      </c>
      <c r="CN13" s="42" t="str">
        <f>IF('Scoring Summary First Draft'!DC17=0,"",'Scoring Summary First Draft'!DC17)</f>
        <v/>
      </c>
      <c r="CO13" s="42">
        <f>IF('Scoring Summary First Draft'!DD17=0,"",'Scoring Summary First Draft'!DD17)</f>
        <v>0.25</v>
      </c>
      <c r="CP13" s="42" t="str">
        <f>IF('Scoring Summary First Draft'!DE17=0,"",'Scoring Summary First Draft'!DE17)</f>
        <v/>
      </c>
      <c r="CQ13" s="42">
        <f>IF('Scoring Summary First Draft'!DF17=0,"",'Scoring Summary First Draft'!DF17)</f>
        <v>0.15</v>
      </c>
      <c r="CR13" s="42" t="str">
        <f>IF('Scoring Summary First Draft'!DG17=0,"",'Scoring Summary First Draft'!DG17)</f>
        <v/>
      </c>
      <c r="CS13" s="42">
        <f>IF('Scoring Summary First Draft'!DH17=0,"",'Scoring Summary First Draft'!DH17)</f>
        <v>0.3</v>
      </c>
      <c r="CT13" s="42" t="str">
        <f>IF('Scoring Summary First Draft'!DI17=0,"",'Scoring Summary First Draft'!DI17)</f>
        <v/>
      </c>
      <c r="CU13" s="42">
        <f>IF('Scoring Summary First Draft'!DJ17=0,"",'Scoring Summary First Draft'!DJ17)</f>
        <v>0.2</v>
      </c>
      <c r="CV13" s="42" t="str">
        <f>IF('Scoring Summary First Draft'!DK17=0,"",'Scoring Summary First Draft'!DK17)</f>
        <v/>
      </c>
      <c r="CW13" s="42">
        <f>IF('Scoring Summary First Draft'!DL17=0,"",'Scoring Summary First Draft'!DL17)</f>
        <v>18</v>
      </c>
      <c r="CX13" s="42">
        <f>IF('Scoring Summary First Draft'!DO17=0,"",'Scoring Summary First Draft'!DO17)</f>
        <v>0.4</v>
      </c>
      <c r="CY13" s="42">
        <f>IF('Scoring Summary First Draft'!DP17=0,"",'Scoring Summary First Draft'!DP17)</f>
        <v>0.60078193499999999</v>
      </c>
      <c r="CZ13" s="42">
        <f>IF('Scoring Summary First Draft'!DQ17=0,"",'Scoring Summary First Draft'!DQ17)</f>
        <v>0.35</v>
      </c>
      <c r="DA13" s="42">
        <f>IF('Scoring Summary First Draft'!DR17=0,"",'Scoring Summary First Draft'!DR17)</f>
        <v>0.56764690600000001</v>
      </c>
      <c r="DB13" s="42">
        <f>IF('Scoring Summary First Draft'!DS17=0,"",'Scoring Summary First Draft'!DS17)</f>
        <v>0.42499999999999999</v>
      </c>
      <c r="DC13" s="42">
        <f>IF('Scoring Summary First Draft'!DT17=0,"",'Scoring Summary First Draft'!DT17)</f>
        <v>0.69634920600000005</v>
      </c>
      <c r="DD13" s="42">
        <f>IF('Scoring Summary First Draft'!DU17=0,"",'Scoring Summary First Draft'!DU17)</f>
        <v>0.4</v>
      </c>
      <c r="DE13" s="42">
        <f>IF('Scoring Summary First Draft'!DV17=0,"",'Scoring Summary First Draft'!DV17)</f>
        <v>0.65299508699999997</v>
      </c>
      <c r="DF13" s="42">
        <f>IF('Scoring Summary First Draft'!DW17=0,"",'Scoring Summary First Draft'!DW17)</f>
        <v>0.366666667</v>
      </c>
      <c r="DG13" s="42">
        <f>IF('Scoring Summary First Draft'!DX17=0,"",'Scoring Summary First Draft'!DX17)</f>
        <v>0.72481531899999996</v>
      </c>
      <c r="DH13" s="42">
        <f>IF('Scoring Summary First Draft'!DY17=0,"",'Scoring Summary First Draft'!DY17)</f>
        <v>0.43333333299999999</v>
      </c>
      <c r="DI13" s="42">
        <f>IF('Scoring Summary First Draft'!DZ17=0,"",'Scoring Summary First Draft'!DZ17)</f>
        <v>0.607340659</v>
      </c>
      <c r="DJ13" s="25" t="str">
        <f>IF('Scoring Summary First Draft'!EF17=0,"",'Scoring Summary First Draft'!EF17)</f>
        <v/>
      </c>
      <c r="DK13" s="25" t="str">
        <f>IF('Scoring Summary First Draft'!EI17=0,"",'Scoring Summary First Draft'!EI17)</f>
        <v/>
      </c>
      <c r="DL13" s="25">
        <f>IF('Scoring Summary First Draft'!EM17=0,"",'Scoring Summary First Draft'!EM17)</f>
        <v>53</v>
      </c>
      <c r="DM13" s="25">
        <f>IF('Scoring Summary First Draft'!EQ17=0,"",'Scoring Summary First Draft'!EQ17)</f>
        <v>7</v>
      </c>
      <c r="DN13" s="25">
        <f>IF('Scoring Summary First Draft'!ER17=0,"",'Scoring Summary First Draft'!ER17)</f>
        <v>23</v>
      </c>
      <c r="DO13" s="25">
        <f>IF('Scoring Summary First Draft'!ES17=0,"",'Scoring Summary First Draft'!ES17)</f>
        <v>3</v>
      </c>
      <c r="DP13" s="25">
        <f>IF('Scoring Summary First Draft'!EW17=0,"",'Scoring Summary First Draft'!EW17)</f>
        <v>30</v>
      </c>
      <c r="DQ13" s="25">
        <f>IF('Scoring Summary First Draft'!EX17=0,"",'Scoring Summary First Draft'!EX17)</f>
        <v>12</v>
      </c>
      <c r="DR13" s="25">
        <f>IF('Scoring Summary First Draft'!EY17=0,"",'Scoring Summary First Draft'!EY17)</f>
        <v>20</v>
      </c>
      <c r="DS13" s="25">
        <f>IF('Scoring Summary First Draft'!EZ17=0,"",'Scoring Summary First Draft'!EZ17)</f>
        <v>23</v>
      </c>
      <c r="DT13" s="25">
        <f>IF('Scoring Summary First Draft'!FA17=0,"",'Scoring Summary First Draft'!FA17)</f>
        <v>10</v>
      </c>
      <c r="DU13" s="25">
        <f>IF('Scoring Summary First Draft'!FB17=0,"",'Scoring Summary First Draft'!FB17)</f>
        <v>21</v>
      </c>
      <c r="DV13" s="25">
        <f>IF('Scoring Summary First Draft'!FC17=0,"",'Scoring Summary First Draft'!FC17)</f>
        <v>31</v>
      </c>
      <c r="DW13" s="45">
        <f>IF('Scoring Summary First Draft'!FG17=0,"",'Scoring Summary First Draft'!FG17)</f>
        <v>4.2857142860000002</v>
      </c>
      <c r="DX13" s="45">
        <f>IF('Scoring Summary First Draft'!FH17=0,"",'Scoring Summary First Draft'!FH17)</f>
        <v>4.6470588240000001</v>
      </c>
      <c r="DY13" s="45">
        <f>IF('Scoring Summary First Draft'!FI17=0,"",'Scoring Summary First Draft'!FI17)</f>
        <v>4.9411764710000003</v>
      </c>
      <c r="DZ13" s="45">
        <f>IF('Scoring Summary First Draft'!FJ17=0,"",'Scoring Summary First Draft'!FJ17)</f>
        <v>4.6122448980000001</v>
      </c>
      <c r="EA13" s="45">
        <f>IF('Scoring Summary First Draft'!FN17=0,"",'Scoring Summary First Draft'!FN17)</f>
        <v>4.8260870000000002</v>
      </c>
      <c r="EB13" s="25">
        <f>IF('Scoring Summary First Draft'!FR17=0,"",'Scoring Summary First Draft'!FR17)</f>
        <v>1</v>
      </c>
      <c r="EC13" s="25">
        <f>IF('Scoring Summary First Draft'!FS17=0,"",'Scoring Summary First Draft'!FS17)</f>
        <v>1</v>
      </c>
      <c r="ED13" s="44">
        <f>IF('Scoring Summary First Draft'!FW17=0,"",'Scoring Summary First Draft'!FW17)</f>
        <v>2.5</v>
      </c>
      <c r="EE13" s="44">
        <f>IF('Scoring Summary First Draft'!FX17=0,"",'Scoring Summary First Draft'!FX17)</f>
        <v>5.5</v>
      </c>
      <c r="EF13" s="44">
        <f>IF('Scoring Summary First Draft'!FY17=0,"",'Scoring Summary First Draft'!FY17)</f>
        <v>6.5</v>
      </c>
      <c r="EG13" s="44">
        <f>IF('Scoring Summary First Draft'!FZ17=0,"",'Scoring Summary First Draft'!FZ17)</f>
        <v>4.5</v>
      </c>
      <c r="EH13" s="44">
        <f>IF('Scoring Summary First Draft'!GA17=0,"",'Scoring Summary First Draft'!GA17)</f>
        <v>5</v>
      </c>
      <c r="EI13" s="25" t="str">
        <f>IF('Scoring Summary First Draft'!GD17=0,"",'Scoring Summary First Draft'!GD17)</f>
        <v/>
      </c>
      <c r="EJ13" s="25">
        <f>'Scoring Summary First Draft'!GH17</f>
        <v>0</v>
      </c>
      <c r="EK13" s="25">
        <f>IF('Scoring Summary First Draft'!GI17=0,"",'Scoring Summary First Draft'!GI17)</f>
        <v>140</v>
      </c>
      <c r="EL13" s="25">
        <f>IF('Scoring Summary First Draft'!GJ17=0,"",'Scoring Summary First Draft'!GJ17)</f>
        <v>640</v>
      </c>
      <c r="EM13" s="25">
        <f>IF('Scoring Summary First Draft'!GK17=0,"",'Scoring Summary First Draft'!GK17)</f>
        <v>780</v>
      </c>
      <c r="EN13" s="25">
        <f>IF('Scoring Summary First Draft'!GO17=0,"",'Scoring Summary First Draft'!GO17)</f>
        <v>166</v>
      </c>
      <c r="EO13" s="25">
        <f>IF('Scoring Summary First Draft'!GP17=0,"",'Scoring Summary First Draft'!GP17)</f>
        <v>47</v>
      </c>
      <c r="EP13" s="25">
        <f>IF('Scoring Summary First Draft'!GQ17=0,"",'Scoring Summary First Draft'!GQ17)</f>
        <v>38</v>
      </c>
      <c r="EQ13" s="25">
        <f>IF('Scoring Summary First Draft'!GR17=0,"",'Scoring Summary First Draft'!GR17)</f>
        <v>24</v>
      </c>
      <c r="ER13" s="25">
        <f>IF('Scoring Summary First Draft'!GS17=0,"",'Scoring Summary First Draft'!GS17)</f>
        <v>26</v>
      </c>
      <c r="ES13" s="25">
        <f>IF('Scoring Summary First Draft'!GT17=0,"",'Scoring Summary First Draft'!GT17)</f>
        <v>31</v>
      </c>
    </row>
    <row r="14" spans="1:158">
      <c r="A14" t="str">
        <f>'Scoring Summary First Draft'!A18</f>
        <v>CI020</v>
      </c>
      <c r="B14" t="str">
        <f>IF('Scoring Summary First Draft'!C18=0,"",'Scoring Summary First Draft'!C18)</f>
        <v>F</v>
      </c>
      <c r="C14"/>
      <c r="D14"/>
      <c r="E14">
        <f>IF('Scoring Summary First Draft'!D18=0,"",'Scoring Summary First Draft'!D18)</f>
        <v>65</v>
      </c>
      <c r="F14"/>
      <c r="G14"/>
      <c r="H14"/>
      <c r="I14"/>
      <c r="J14">
        <f>IF('Scoring Summary First Draft'!E18=0,"",'Scoring Summary First Draft'!E18)</f>
        <v>51</v>
      </c>
      <c r="K14">
        <v>51</v>
      </c>
      <c r="L14"/>
      <c r="M14"/>
      <c r="N14"/>
      <c r="O14"/>
      <c r="P14">
        <f>IF('Scoring Summary First Draft'!F18=0,"",'Scoring Summary First Draft'!F18)</f>
        <v>2</v>
      </c>
      <c r="Q14"/>
      <c r="R14"/>
      <c r="S14"/>
      <c r="T14"/>
      <c r="U14" t="str">
        <f>IF('Scoring Summary First Draft'!G18=0,"",'Scoring Summary First Draft'!G18)</f>
        <v>Left_ear</v>
      </c>
      <c r="V14" t="str">
        <f>IF('Scoring Summary First Draft'!H18=0,"",'Scoring Summary First Draft'!H18)</f>
        <v>Cochlear_Americas</v>
      </c>
      <c r="W14" t="str">
        <f>IF('Scoring Summary First Draft'!I18=0,"",'Scoring Summary First Draft'!I18)</f>
        <v>Yes</v>
      </c>
      <c r="X14" t="s">
        <v>18</v>
      </c>
      <c r="Y14"/>
      <c r="Z14"/>
      <c r="AA14"/>
      <c r="AB14" t="str">
        <f>IF('Scoring Summary First Draft'!L18=0,"",'Scoring Summary First Draft'!L18)</f>
        <v>Retired</v>
      </c>
      <c r="AC14" t="str">
        <f>IF('Scoring Summary First Draft'!M18=0,"",'Scoring Summary First Draft'!M18)</f>
        <v>English</v>
      </c>
      <c r="AD14" t="str">
        <f>IF('Scoring Summary First Draft'!N18=0,"",'Scoring Summary First Draft'!N18)</f>
        <v>Brooklyn,_New_York</v>
      </c>
      <c r="AE14" t="str">
        <f>IF('Scoring Summary First Draft'!P18=0,"",'Scoring Summary First Draft'!P18)</f>
        <v/>
      </c>
      <c r="AG14" s="42">
        <f>IF('Scoring Summary First Draft'!X18 = 0,"",'Scoring Summary First Draft'!X18)</f>
        <v>54.34375</v>
      </c>
      <c r="AH14" s="42">
        <f>IF('Scoring Summary First Draft'!Y18 = 0,"",'Scoring Summary First Draft'!Y18)</f>
        <v>0.6875</v>
      </c>
      <c r="AI14" s="42">
        <f>IF('Scoring Summary First Draft'!Z18 = 0,"",'Scoring Summary First Draft'!Z18)</f>
        <v>58.5625</v>
      </c>
      <c r="AJ14" s="42">
        <f>IF('Scoring Summary First Draft'!AA18 = 0,"",'Scoring Summary First Draft'!AA18)</f>
        <v>0.625</v>
      </c>
      <c r="AK14" s="42">
        <f>IF('Scoring Summary First Draft'!AB18 = 0,"",'Scoring Summary First Draft'!AB18)</f>
        <v>50.125</v>
      </c>
      <c r="AL14" s="42">
        <f>IF('Scoring Summary First Draft'!AC18 = 0,"",'Scoring Summary First Draft'!AC18)</f>
        <v>0.75</v>
      </c>
      <c r="AM14" s="42">
        <f>IF('Scoring Summary First Draft'!AF18 =0,"", 'Scoring Summary First Draft'!AF18)</f>
        <v>0.25</v>
      </c>
      <c r="AN14" s="42">
        <f>IF('Scoring Summary First Draft'!AG18 =0,"", 'Scoring Summary First Draft'!AG18)</f>
        <v>0.125</v>
      </c>
      <c r="AO14" s="42">
        <f>IF('Scoring Summary First Draft'!AH18 =0,"", 'Scoring Summary First Draft'!AH18)</f>
        <v>0.125</v>
      </c>
      <c r="AP14" s="42">
        <f>IF('Scoring Summary First Draft'!AI18 =0,"", 'Scoring Summary First Draft'!AI18)</f>
        <v>0.125</v>
      </c>
      <c r="AQ14" s="42">
        <f>IF('Scoring Summary First Draft'!AJ18 =0,"", 'Scoring Summary First Draft'!AJ18)</f>
        <v>0.375</v>
      </c>
      <c r="AR14" s="42">
        <f>IF('Scoring Summary First Draft'!AK18 =0,"", 'Scoring Summary First Draft'!AK18)</f>
        <v>0.125</v>
      </c>
      <c r="AS14" s="42">
        <f t="shared" si="1"/>
        <v>0.1875</v>
      </c>
      <c r="AT14" s="42">
        <f>IF('Scoring Summary First Draft'!AN18 = 0,"",'Scoring Summary First Draft'!AN18)</f>
        <v>0.5</v>
      </c>
      <c r="AU14" s="42">
        <f>IF('Scoring Summary First Draft'!AO18 = 0,"",'Scoring Summary First Draft'!AO18)</f>
        <v>4290.2920000000004</v>
      </c>
      <c r="AV14" s="42">
        <f>IF('Scoring Summary First Draft'!AP18 = 0,"",'Scoring Summary First Draft'!AP18)</f>
        <v>10</v>
      </c>
      <c r="AW14" s="42">
        <f>IF('Scoring Summary First Draft'!AS18 = 0,"",'Scoring Summary First Draft'!AS18)</f>
        <v>0.8125</v>
      </c>
      <c r="AX14" s="42">
        <f>IF('Scoring Summary First Draft'!AT18 = 0,"",'Scoring Summary First Draft'!AT18)</f>
        <v>0.78125</v>
      </c>
      <c r="AY14" s="42">
        <f>IF('Scoring Summary First Draft'!AU18 = 0,"",'Scoring Summary First Draft'!AU18)</f>
        <v>0.90625</v>
      </c>
      <c r="AZ14" s="42">
        <f>IF('Scoring Summary First Draft'!AV18 = 0,"",'Scoring Summary First Draft'!AV18)</f>
        <v>0.83333299999999999</v>
      </c>
      <c r="BA14" s="42">
        <f>IF('Scoring Summary First Draft'!AW18 = 0,"",'Scoring Summary First Draft'!AW18)</f>
        <v>2541.6080000000002</v>
      </c>
      <c r="BB14" s="42">
        <f>IF('Scoring Summary First Draft'!AX18 = 0,"",'Scoring Summary First Draft'!AX18)</f>
        <v>3288.5720000000001</v>
      </c>
      <c r="BC14" s="42">
        <f>IF('Scoring Summary First Draft'!AY18 = 0,"",'Scoring Summary First Draft'!AY18)</f>
        <v>2626.1619999999998</v>
      </c>
      <c r="BD14" s="42">
        <f>IF('Scoring Summary First Draft'!AZ18 = 0,"",'Scoring Summary First Draft'!AZ18)</f>
        <v>2818.7809999999999</v>
      </c>
      <c r="BE14" s="45">
        <f>IF('Scoring Summary First Draft'!BA18=0,"",'Scoring Summary First Draft'!BA18)</f>
        <v>5.0625</v>
      </c>
      <c r="BF14" s="45">
        <f>IF('Scoring Summary First Draft'!BB18=0,"",'Scoring Summary First Draft'!BB18)</f>
        <v>5.09375</v>
      </c>
      <c r="BG14" s="45">
        <f>IF('Scoring Summary First Draft'!BC18=0,"",'Scoring Summary First Draft'!BC18)</f>
        <v>5.5625</v>
      </c>
      <c r="BH14" s="45">
        <f>IF('Scoring Summary First Draft'!BD18=0,"",'Scoring Summary First Draft'!BD18)</f>
        <v>5.2395829999999997</v>
      </c>
      <c r="BI14" s="42">
        <f>IF('Scoring Summary First Draft'!BG18 = 0,"",'Scoring Summary First Draft'!BG18)</f>
        <v>0.875</v>
      </c>
      <c r="BJ14" s="42">
        <f>IF('Scoring Summary First Draft'!BH18 = 0,"",'Scoring Summary First Draft'!BH18)</f>
        <v>0.75</v>
      </c>
      <c r="BK14" s="42">
        <f>IF('Scoring Summary First Draft'!BI18 = 0,"",'Scoring Summary First Draft'!BI18)</f>
        <v>0.8125</v>
      </c>
      <c r="BL14" s="42">
        <f>IF('Scoring Summary First Draft'!BJ18 = 0,"",'Scoring Summary First Draft'!BJ18)</f>
        <v>0.8125</v>
      </c>
      <c r="BM14" s="42">
        <f>IF('Scoring Summary First Draft'!BK18 = 0,"",'Scoring Summary First Draft'!BK18)</f>
        <v>2505.1709999999998</v>
      </c>
      <c r="BN14" s="42">
        <f>IF('Scoring Summary First Draft'!BL18 = 0,"",'Scoring Summary First Draft'!BL18)</f>
        <v>1883.3579999999999</v>
      </c>
      <c r="BO14" s="42">
        <f>IF('Scoring Summary First Draft'!BM18 = 0,"",'Scoring Summary First Draft'!BM18)</f>
        <v>1498.9849999999999</v>
      </c>
      <c r="BP14" s="42">
        <f>IF('Scoring Summary First Draft'!BN18 = 0,"",'Scoring Summary First Draft'!BN18)</f>
        <v>1962.5050000000001</v>
      </c>
      <c r="BQ14" s="42">
        <f>IF('Scoring Summary First Draft'!BW18=0,"",'Scoring Summary First Draft'!BW18)</f>
        <v>0.86111099999999996</v>
      </c>
      <c r="BR14" s="42">
        <f>IF('Scoring Summary First Draft'!BX18=0,"",'Scoring Summary First Draft'!BX18)</f>
        <v>71.086129999999997</v>
      </c>
      <c r="BS14" s="42">
        <f>IF('Scoring Summary First Draft'!BY18=0,"",'Scoring Summary First Draft'!BY18)</f>
        <v>1826.9069999999999</v>
      </c>
      <c r="BT14" s="42">
        <f>IF('Scoring Summary First Draft'!CB18=0,"",'Scoring Summary First Draft'!CB18)</f>
        <v>0.25</v>
      </c>
      <c r="BU14" s="42">
        <f>IF('Scoring Summary First Draft'!CC18=0,"",'Scoring Summary First Draft'!CC18)</f>
        <v>0.35</v>
      </c>
      <c r="BV14" s="42">
        <f>IF('Scoring Summary First Draft'!CD18=0,"",'Scoring Summary First Draft'!CD18)</f>
        <v>0.2</v>
      </c>
      <c r="BW14" s="42">
        <f>IF('Scoring Summary First Draft'!CE18=0,"",'Scoring Summary First Draft'!CE18)</f>
        <v>0.15</v>
      </c>
      <c r="BX14" s="42">
        <f>'Scoring Summary First Draft'!CF18</f>
        <v>0</v>
      </c>
      <c r="BY14" s="42">
        <f>IF('Scoring Summary First Draft'!CG18=0,"",'Scoring Summary First Draft'!CG18)</f>
        <v>0.2</v>
      </c>
      <c r="BZ14" s="42">
        <f>IF('Scoring Summary First Draft'!CH18=0,"",'Scoring Summary First Draft'!CH18)</f>
        <v>0.4</v>
      </c>
      <c r="CA14" s="42">
        <f>IF('Scoring Summary First Draft'!CI18=0,"",'Scoring Summary First Draft'!CI18)</f>
        <v>18</v>
      </c>
      <c r="CB14" s="42">
        <f>IF('Scoring Summary First Draft'!CL18 =0,"",'Scoring Summary First Draft'!CL18)</f>
        <v>0.35</v>
      </c>
      <c r="CC14" s="42">
        <f>IF('Scoring Summary First Draft'!CM18 =0,"",'Scoring Summary First Draft'!CM18)</f>
        <v>0.45</v>
      </c>
      <c r="CD14" s="42">
        <f>IF('Scoring Summary First Draft'!CN18 =0,"",'Scoring Summary First Draft'!CN18)</f>
        <v>0.3</v>
      </c>
      <c r="CE14" s="42">
        <f>IF('Scoring Summary First Draft'!CO18 =0,"",'Scoring Summary First Draft'!CO18)</f>
        <v>0.2</v>
      </c>
      <c r="CF14" s="42">
        <f>IF('Scoring Summary First Draft'!CP18 =0,"",'Scoring Summary First Draft'!CP18)</f>
        <v>0.33333333333300003</v>
      </c>
      <c r="CG14" s="42">
        <f>IF('Scoring Summary First Draft'!CQ18 =0,"",'Scoring Summary First Draft'!CQ18)</f>
        <v>0.1333333333</v>
      </c>
      <c r="CH14" s="42">
        <f>IF('Scoring Summary First Draft'!CR18 =0,"",'Scoring Summary First Draft'!CR18)</f>
        <v>0.46666666666599999</v>
      </c>
      <c r="CI14" s="42">
        <f>IF('Scoring Summary First Draft'!CV18=0,"",'Scoring Summary First Draft'!CV18)</f>
        <v>62.958329999999997</v>
      </c>
      <c r="CJ14" s="42">
        <f>IF('Scoring Summary First Draft'!CW18=0,"",'Scoring Summary First Draft'!CW18)</f>
        <v>0.79166700000000001</v>
      </c>
      <c r="CK14" s="42">
        <f>IF('Scoring Summary First Draft'!CZ18=0,"",'Scoring Summary First Draft'!CZ18)</f>
        <v>0.26666666700000002</v>
      </c>
      <c r="CL14" s="42" t="str">
        <f>IF('Scoring Summary First Draft'!DA18=0,"",'Scoring Summary First Draft'!DA18)</f>
        <v/>
      </c>
      <c r="CM14" s="42">
        <f>IF('Scoring Summary First Draft'!DB18=0,"",'Scoring Summary First Draft'!DB18)</f>
        <v>0.35</v>
      </c>
      <c r="CN14" s="42" t="str">
        <f>IF('Scoring Summary First Draft'!DC18=0,"",'Scoring Summary First Draft'!DC18)</f>
        <v/>
      </c>
      <c r="CO14" s="42">
        <f>IF('Scoring Summary First Draft'!DD18=0,"",'Scoring Summary First Draft'!DD18)</f>
        <v>0.22500000000000001</v>
      </c>
      <c r="CP14" s="42" t="str">
        <f>IF('Scoring Summary First Draft'!DE18=0,"",'Scoring Summary First Draft'!DE18)</f>
        <v/>
      </c>
      <c r="CQ14" s="42">
        <f>IF('Scoring Summary First Draft'!DF18=0,"",'Scoring Summary First Draft'!DF18)</f>
        <v>0.1</v>
      </c>
      <c r="CR14" s="42" t="str">
        <f>IF('Scoring Summary First Draft'!DG18=0,"",'Scoring Summary First Draft'!DG18)</f>
        <v/>
      </c>
      <c r="CS14" s="42">
        <f>IF('Scoring Summary First Draft'!DH18=0,"",'Scoring Summary First Draft'!DH18)</f>
        <v>0.366666667</v>
      </c>
      <c r="CT14" s="42" t="str">
        <f>IF('Scoring Summary First Draft'!DI18=0,"",'Scoring Summary First Draft'!DI18)</f>
        <v/>
      </c>
      <c r="CU14" s="42">
        <f>IF('Scoring Summary First Draft'!DJ18=0,"",'Scoring Summary First Draft'!DJ18)</f>
        <v>0.16666666699999999</v>
      </c>
      <c r="CV14" s="42" t="str">
        <f>IF('Scoring Summary First Draft'!DK18=0,"",'Scoring Summary First Draft'!DK18)</f>
        <v/>
      </c>
      <c r="CW14" s="42">
        <f>IF('Scoring Summary First Draft'!DL18=0,"",'Scoring Summary First Draft'!DL18)</f>
        <v>18</v>
      </c>
      <c r="CX14" s="42">
        <f>IF('Scoring Summary First Draft'!DO18=0,"",'Scoring Summary First Draft'!DO18)</f>
        <v>0.31666666700000001</v>
      </c>
      <c r="CY14" s="42">
        <f>IF('Scoring Summary First Draft'!DP18=0,"",'Scoring Summary First Draft'!DP18)</f>
        <v>0.97874782199999999</v>
      </c>
      <c r="CZ14" s="42">
        <f>IF('Scoring Summary First Draft'!DQ18=0,"",'Scoring Summary First Draft'!DQ18)</f>
        <v>0.5</v>
      </c>
      <c r="DA14" s="42">
        <f>IF('Scoring Summary First Draft'!DR18=0,"",'Scoring Summary First Draft'!DR18)</f>
        <v>0.96724489800000002</v>
      </c>
      <c r="DB14" s="42">
        <f>IF('Scoring Summary First Draft'!DS18=0,"",'Scoring Summary First Draft'!DS18)</f>
        <v>0.22500000000000001</v>
      </c>
      <c r="DC14" s="42">
        <f>IF('Scoring Summary First Draft'!DT18=0,"",'Scoring Summary First Draft'!DT18)</f>
        <v>1.206472159</v>
      </c>
      <c r="DD14" s="42">
        <f>IF('Scoring Summary First Draft'!DU18=0,"",'Scoring Summary First Draft'!DU18)</f>
        <v>0.25</v>
      </c>
      <c r="DE14" s="42">
        <f>IF('Scoring Summary First Draft'!DV18=0,"",'Scoring Summary First Draft'!DV18)</f>
        <v>1.336472109</v>
      </c>
      <c r="DF14" s="42">
        <f>IF('Scoring Summary First Draft'!DW18=0,"",'Scoring Summary First Draft'!DW18)</f>
        <v>0.366666667</v>
      </c>
      <c r="DG14" s="42">
        <f>IF('Scoring Summary First Draft'!DX18=0,"",'Scoring Summary First Draft'!DX18)</f>
        <v>1.123510204</v>
      </c>
      <c r="DH14" s="42">
        <f>IF('Scoring Summary First Draft'!DY18=0,"",'Scoring Summary First Draft'!DY18)</f>
        <v>0.26666666700000002</v>
      </c>
      <c r="DI14" s="42">
        <f>IF('Scoring Summary First Draft'!DZ18=0,"",'Scoring Summary First Draft'!DZ18)</f>
        <v>1.060577098</v>
      </c>
      <c r="DJ14" s="25" t="str">
        <f>IF('Scoring Summary First Draft'!EF18=0,"",'Scoring Summary First Draft'!EF18)</f>
        <v/>
      </c>
      <c r="DK14" s="25" t="str">
        <f>IF('Scoring Summary First Draft'!EI18=0,"",'Scoring Summary First Draft'!EI18)</f>
        <v/>
      </c>
      <c r="DL14" s="25">
        <f>IF('Scoring Summary First Draft'!EM18=0,"",'Scoring Summary First Draft'!EM18)</f>
        <v>36</v>
      </c>
      <c r="DM14" s="25">
        <f>IF('Scoring Summary First Draft'!EQ18=0,"",'Scoring Summary First Draft'!EQ18)</f>
        <v>4</v>
      </c>
      <c r="DN14" s="25">
        <f>IF('Scoring Summary First Draft'!ER18=0,"",'Scoring Summary First Draft'!ER18)</f>
        <v>9</v>
      </c>
      <c r="DO14" s="25">
        <f>IF('Scoring Summary First Draft'!ES18=0,"",'Scoring Summary First Draft'!ES18)</f>
        <v>1</v>
      </c>
      <c r="DP14" s="25">
        <f>IF('Scoring Summary First Draft'!EW18=0,"",'Scoring Summary First Draft'!EW18)</f>
        <v>24</v>
      </c>
      <c r="DQ14" s="25">
        <f>IF('Scoring Summary First Draft'!EX18=0,"",'Scoring Summary First Draft'!EX18)</f>
        <v>11</v>
      </c>
      <c r="DR14" s="25">
        <f>IF('Scoring Summary First Draft'!EY18=0,"",'Scoring Summary First Draft'!EY18)</f>
        <v>9</v>
      </c>
      <c r="DS14" s="25">
        <f>IF('Scoring Summary First Draft'!EZ18=0,"",'Scoring Summary First Draft'!EZ18)</f>
        <v>15</v>
      </c>
      <c r="DT14" s="25">
        <f>IF('Scoring Summary First Draft'!FA18=0,"",'Scoring Summary First Draft'!FA18)</f>
        <v>11</v>
      </c>
      <c r="DU14" s="25">
        <f>IF('Scoring Summary First Draft'!FB18=0,"",'Scoring Summary First Draft'!FB18)</f>
        <v>16</v>
      </c>
      <c r="DV14" s="25">
        <f>IF('Scoring Summary First Draft'!FC18=0,"",'Scoring Summary First Draft'!FC18)</f>
        <v>26</v>
      </c>
      <c r="DW14" s="45">
        <f>IF('Scoring Summary First Draft'!FG18=0,"",'Scoring Summary First Draft'!FG18)</f>
        <v>3.9285714289999998</v>
      </c>
      <c r="DX14" s="45">
        <f>IF('Scoring Summary First Draft'!FH18=0,"",'Scoring Summary First Draft'!FH18)</f>
        <v>3.2352941180000001</v>
      </c>
      <c r="DY14" s="45">
        <f>IF('Scoring Summary First Draft'!FI18=0,"",'Scoring Summary First Draft'!FI18)</f>
        <v>3.6470588240000001</v>
      </c>
      <c r="DZ14" s="45">
        <f>IF('Scoring Summary First Draft'!FJ18=0,"",'Scoring Summary First Draft'!FJ18)</f>
        <v>3.5918367349999998</v>
      </c>
      <c r="EA14" s="45">
        <f>IF('Scoring Summary First Draft'!FN18=0,"",'Scoring Summary First Draft'!FN18)</f>
        <v>2.7826089999999999</v>
      </c>
      <c r="EB14" s="25">
        <f>IF('Scoring Summary First Draft'!FR18=0,"",'Scoring Summary First Draft'!FR18)</f>
        <v>4</v>
      </c>
      <c r="EC14" s="25">
        <f>IF('Scoring Summary First Draft'!FS18=0,"",'Scoring Summary First Draft'!FS18)</f>
        <v>1</v>
      </c>
      <c r="ED14" s="44">
        <f>IF('Scoring Summary First Draft'!FW18=0,"",'Scoring Summary First Draft'!FW18)</f>
        <v>2.5</v>
      </c>
      <c r="EE14" s="44">
        <f>IF('Scoring Summary First Draft'!FX18=0,"",'Scoring Summary First Draft'!FX18)</f>
        <v>4.5</v>
      </c>
      <c r="EF14" s="44">
        <f>IF('Scoring Summary First Draft'!FY18=0,"",'Scoring Summary First Draft'!FY18)</f>
        <v>6</v>
      </c>
      <c r="EG14" s="44">
        <f>IF('Scoring Summary First Draft'!FZ18=0,"",'Scoring Summary First Draft'!FZ18)</f>
        <v>2</v>
      </c>
      <c r="EH14" s="44">
        <f>IF('Scoring Summary First Draft'!GA18=0,"",'Scoring Summary First Draft'!GA18)</f>
        <v>6</v>
      </c>
      <c r="EI14" s="25" t="str">
        <f>IF('Scoring Summary First Draft'!GD18=0,"",'Scoring Summary First Draft'!GD18)</f>
        <v/>
      </c>
      <c r="EJ14" s="25">
        <f>'Scoring Summary First Draft'!GH18</f>
        <v>0</v>
      </c>
      <c r="EK14" s="25">
        <f>'Scoring Summary First Draft'!GI18</f>
        <v>0</v>
      </c>
      <c r="EL14" s="25">
        <f>IF('Scoring Summary First Draft'!GJ18=0,"",'Scoring Summary First Draft'!GJ18)</f>
        <v>45</v>
      </c>
      <c r="EM14" s="25">
        <f>IF('Scoring Summary First Draft'!GK18=0,"",'Scoring Summary First Draft'!GK18)</f>
        <v>45</v>
      </c>
      <c r="EN14" s="25">
        <f>IF('Scoring Summary First Draft'!GO18=0,"",'Scoring Summary First Draft'!GO18)</f>
        <v>128</v>
      </c>
      <c r="EO14" s="25">
        <f>IF('Scoring Summary First Draft'!GP18=0,"",'Scoring Summary First Draft'!GP18)</f>
        <v>36</v>
      </c>
      <c r="EP14" s="25">
        <f>IF('Scoring Summary First Draft'!GQ18=0,"",'Scoring Summary First Draft'!GQ18)</f>
        <v>36</v>
      </c>
      <c r="EQ14" s="25">
        <f>IF('Scoring Summary First Draft'!GR18=0,"",'Scoring Summary First Draft'!GR18)</f>
        <v>20</v>
      </c>
      <c r="ER14" s="25">
        <f>IF('Scoring Summary First Draft'!GS18=0,"",'Scoring Summary First Draft'!GS18)</f>
        <v>10</v>
      </c>
      <c r="ES14" s="25">
        <f>IF('Scoring Summary First Draft'!GT18=0,"",'Scoring Summary First Draft'!GT18)</f>
        <v>26</v>
      </c>
    </row>
    <row r="15" spans="1:158">
      <c r="A15" t="str">
        <f>'Scoring Summary First Draft'!A19</f>
        <v>CI021</v>
      </c>
      <c r="B15" t="str">
        <f>IF('Scoring Summary First Draft'!C19=0,"",'Scoring Summary First Draft'!C19)</f>
        <v>F</v>
      </c>
      <c r="C15"/>
      <c r="D15"/>
      <c r="E15">
        <f>IF('Scoring Summary First Draft'!D19=0,"",'Scoring Summary First Draft'!D19)</f>
        <v>72</v>
      </c>
      <c r="F15"/>
      <c r="G15"/>
      <c r="H15"/>
      <c r="I15"/>
      <c r="J15">
        <f>IF('Scoring Summary First Draft'!E19=0,"",'Scoring Summary First Draft'!E19)</f>
        <v>70</v>
      </c>
      <c r="K15">
        <v>70</v>
      </c>
      <c r="L15"/>
      <c r="M15"/>
      <c r="N15"/>
      <c r="O15"/>
      <c r="P15">
        <f>IF('Scoring Summary First Draft'!F19=0,"",'Scoring Summary First Draft'!F19)</f>
        <v>4</v>
      </c>
      <c r="Q15"/>
      <c r="R15"/>
      <c r="S15"/>
      <c r="T15"/>
      <c r="U15" t="str">
        <f>IF('Scoring Summary First Draft'!G19=0,"",'Scoring Summary First Draft'!G19)</f>
        <v>Right_ear</v>
      </c>
      <c r="V15" t="str">
        <f>IF('Scoring Summary First Draft'!H19=0,"",'Scoring Summary First Draft'!H19)</f>
        <v>Cochlear_Americas</v>
      </c>
      <c r="W15" t="str">
        <f>IF('Scoring Summary First Draft'!I19=0,"",'Scoring Summary First Draft'!I19)</f>
        <v>No</v>
      </c>
      <c r="X15" t="s">
        <v>19</v>
      </c>
      <c r="Y15"/>
      <c r="Z15"/>
      <c r="AA15"/>
      <c r="AB15" t="str">
        <f>IF('Scoring Summary First Draft'!L19=0,"",'Scoring Summary First Draft'!L19)</f>
        <v>Yoga_Teacher,_Birth_Doula,_Actress</v>
      </c>
      <c r="AC15" t="str">
        <f>IF('Scoring Summary First Draft'!M19=0,"",'Scoring Summary First Draft'!M19)</f>
        <v>English</v>
      </c>
      <c r="AD15" t="str">
        <f>IF('Scoring Summary First Draft'!N19=0,"",'Scoring Summary First Draft'!N19)</f>
        <v>Jersey_City,_New_Jersey</v>
      </c>
      <c r="AE15">
        <f>IF('Scoring Summary First Draft'!P19=0,"",'Scoring Summary First Draft'!P19)</f>
        <v>18</v>
      </c>
      <c r="AG15" s="42">
        <f>IF('Scoring Summary First Draft'!X19 = 0,"",'Scoring Summary First Draft'!X19)</f>
        <v>69.46875</v>
      </c>
      <c r="AH15" s="42">
        <f>IF('Scoring Summary First Draft'!Y19 = 0,"",'Scoring Summary First Draft'!Y19)</f>
        <v>0.9375</v>
      </c>
      <c r="AI15" s="42">
        <f>IF('Scoring Summary First Draft'!Z19 = 0,"",'Scoring Summary First Draft'!Z19)</f>
        <v>64.3125</v>
      </c>
      <c r="AJ15" s="42">
        <f>IF('Scoring Summary First Draft'!AA19 = 0,"",'Scoring Summary First Draft'!AA19)</f>
        <v>0.875</v>
      </c>
      <c r="AK15" s="42">
        <f>IF('Scoring Summary First Draft'!AB19 = 0,"",'Scoring Summary First Draft'!AB19)</f>
        <v>74.625</v>
      </c>
      <c r="AL15" s="42">
        <f>IF('Scoring Summary First Draft'!AC19 = 0,"",'Scoring Summary First Draft'!AC19)</f>
        <v>1</v>
      </c>
      <c r="AM15" s="42">
        <f>IF('Scoring Summary First Draft'!AF19 =0,"", 'Scoring Summary First Draft'!AF19)</f>
        <v>0.125</v>
      </c>
      <c r="AN15" s="42">
        <f>IF('Scoring Summary First Draft'!AG19 =0,"", 'Scoring Summary First Draft'!AG19)</f>
        <v>6.25E-2</v>
      </c>
      <c r="AO15" s="42">
        <f>IF('Scoring Summary First Draft'!AH19 =0,"", 'Scoring Summary First Draft'!AH19)</f>
        <v>0.125</v>
      </c>
      <c r="AP15" s="42">
        <f>IF('Scoring Summary First Draft'!AI19 =0,"", 'Scoring Summary First Draft'!AI19)</f>
        <v>0.25</v>
      </c>
      <c r="AQ15" s="42">
        <f>IF('Scoring Summary First Draft'!AJ19 =0,"", 'Scoring Summary First Draft'!AJ19)</f>
        <v>0.4375</v>
      </c>
      <c r="AR15" s="42">
        <f>IF('Scoring Summary First Draft'!AK19 =0,"", 'Scoring Summary First Draft'!AK19)</f>
        <v>0.1875</v>
      </c>
      <c r="AS15" s="42">
        <f t="shared" si="1"/>
        <v>0.19791666666666666</v>
      </c>
      <c r="AT15" s="42">
        <f>IF('Scoring Summary First Draft'!AN19 = 0,"",'Scoring Summary First Draft'!AN19)</f>
        <v>0.64583299999999999</v>
      </c>
      <c r="AU15" s="42">
        <f>IF('Scoring Summary First Draft'!AO19 = 0,"",'Scoring Summary First Draft'!AO19)</f>
        <v>4166.335</v>
      </c>
      <c r="AV15" s="42">
        <f>IF('Scoring Summary First Draft'!AP19 = 0,"",'Scoring Summary First Draft'!AP19)</f>
        <v>10</v>
      </c>
      <c r="AW15" s="42">
        <f>IF('Scoring Summary First Draft'!AS19 = 0,"",'Scoring Summary First Draft'!AS19)</f>
        <v>0.9375</v>
      </c>
      <c r="AX15" s="42">
        <f>IF('Scoring Summary First Draft'!AT19 = 0,"",'Scoring Summary First Draft'!AT19)</f>
        <v>0.90625</v>
      </c>
      <c r="AY15" s="42">
        <f>IF('Scoring Summary First Draft'!AU19 = 0,"",'Scoring Summary First Draft'!AU19)</f>
        <v>0.96875</v>
      </c>
      <c r="AZ15" s="42">
        <f>IF('Scoring Summary First Draft'!AV19 = 0,"",'Scoring Summary First Draft'!AV19)</f>
        <v>0.9375</v>
      </c>
      <c r="BA15" s="42">
        <f>IF('Scoring Summary First Draft'!AW19 = 0,"",'Scoring Summary First Draft'!AW19)</f>
        <v>2109.52</v>
      </c>
      <c r="BB15" s="42">
        <f>IF('Scoring Summary First Draft'!AX19 = 0,"",'Scoring Summary First Draft'!AX19)</f>
        <v>2547.6379999999999</v>
      </c>
      <c r="BC15" s="42">
        <f>IF('Scoring Summary First Draft'!AY19 = 0,"",'Scoring Summary First Draft'!AY19)</f>
        <v>1848.4480000000001</v>
      </c>
      <c r="BD15" s="42">
        <f>IF('Scoring Summary First Draft'!AZ19 = 0,"",'Scoring Summary First Draft'!AZ19)</f>
        <v>2168.5349999999999</v>
      </c>
      <c r="BE15" s="45">
        <f>IF('Scoring Summary First Draft'!BA19=0,"",'Scoring Summary First Draft'!BA19)</f>
        <v>5.375</v>
      </c>
      <c r="BF15" s="45">
        <f>IF('Scoring Summary First Draft'!BB19=0,"",'Scoring Summary First Draft'!BB19)</f>
        <v>4.25</v>
      </c>
      <c r="BG15" s="45">
        <f>IF('Scoring Summary First Draft'!BC19=0,"",'Scoring Summary First Draft'!BC19)</f>
        <v>5.28125</v>
      </c>
      <c r="BH15" s="45">
        <f>IF('Scoring Summary First Draft'!BD19=0,"",'Scoring Summary First Draft'!BD19)</f>
        <v>4.96875</v>
      </c>
      <c r="BI15" s="42">
        <f>IF('Scoring Summary First Draft'!BG19 = 0,"",'Scoring Summary First Draft'!BG19)</f>
        <v>1</v>
      </c>
      <c r="BJ15" s="42">
        <f>IF('Scoring Summary First Draft'!BH19 = 0,"",'Scoring Summary First Draft'!BH19)</f>
        <v>0.875</v>
      </c>
      <c r="BK15" s="42">
        <f>IF('Scoring Summary First Draft'!BI19 = 0,"",'Scoring Summary First Draft'!BI19)</f>
        <v>1</v>
      </c>
      <c r="BL15" s="42">
        <f>IF('Scoring Summary First Draft'!BJ19 = 0,"",'Scoring Summary First Draft'!BJ19)</f>
        <v>0.95833299999999999</v>
      </c>
      <c r="BM15" s="42">
        <f>IF('Scoring Summary First Draft'!BK19 = 0,"",'Scoring Summary First Draft'!BK19)</f>
        <v>1272.175</v>
      </c>
      <c r="BN15" s="42">
        <f>IF('Scoring Summary First Draft'!BL19 = 0,"",'Scoring Summary First Draft'!BL19)</f>
        <v>1043.6500000000001</v>
      </c>
      <c r="BO15" s="42">
        <f>IF('Scoring Summary First Draft'!BM19 = 0,"",'Scoring Summary First Draft'!BM19)</f>
        <v>978.02499999999998</v>
      </c>
      <c r="BP15" s="42">
        <f>IF('Scoring Summary First Draft'!BN19 = 0,"",'Scoring Summary First Draft'!BN19)</f>
        <v>1097.95</v>
      </c>
      <c r="BQ15" s="42">
        <f>IF('Scoring Summary First Draft'!BW19=0,"",'Scoring Summary First Draft'!BW19)</f>
        <v>0.77777799999999997</v>
      </c>
      <c r="BR15" s="42">
        <f>IF('Scoring Summary First Draft'!BX19=0,"",'Scoring Summary First Draft'!BX19)</f>
        <v>61.610259999999997</v>
      </c>
      <c r="BS15" s="42">
        <f>IF('Scoring Summary First Draft'!BY19=0,"",'Scoring Summary First Draft'!BY19)</f>
        <v>2382.152</v>
      </c>
      <c r="BT15" s="42">
        <f>IF('Scoring Summary First Draft'!CB19=0,"",'Scoring Summary First Draft'!CB19)</f>
        <v>0.35</v>
      </c>
      <c r="BU15" s="42">
        <f>IF('Scoring Summary First Draft'!CC19=0,"",'Scoring Summary First Draft'!CC19)</f>
        <v>0.55000000000000004</v>
      </c>
      <c r="BV15" s="42">
        <f>IF('Scoring Summary First Draft'!CD19=0,"",'Scoring Summary First Draft'!CD19)</f>
        <v>0.25</v>
      </c>
      <c r="BW15" s="42">
        <f>IF('Scoring Summary First Draft'!CE19=0,"",'Scoring Summary First Draft'!CE19)</f>
        <v>0.1</v>
      </c>
      <c r="BX15" s="42">
        <f>IF('Scoring Summary First Draft'!CF19=0,"",'Scoring Summary First Draft'!CF19)</f>
        <v>0.133333333</v>
      </c>
      <c r="BY15" s="42">
        <f>IF('Scoring Summary First Draft'!CG19=0,"",'Scoring Summary First Draft'!CG19)</f>
        <v>0.26666666666</v>
      </c>
      <c r="BZ15" s="42">
        <f>IF('Scoring Summary First Draft'!CH19=0,"",'Scoring Summary First Draft'!CH19)</f>
        <v>0.5</v>
      </c>
      <c r="CA15" s="42">
        <f>IF('Scoring Summary First Draft'!CI19=0,"",'Scoring Summary First Draft'!CI19)</f>
        <v>13</v>
      </c>
      <c r="CB15" s="42">
        <f>IF('Scoring Summary First Draft'!CL19 =0,"",'Scoring Summary First Draft'!CL19)</f>
        <v>0.65</v>
      </c>
      <c r="CC15" s="42">
        <f>IF('Scoring Summary First Draft'!CM19 =0,"",'Scoring Summary First Draft'!CM19)</f>
        <v>0.95</v>
      </c>
      <c r="CD15" s="42">
        <f>IF('Scoring Summary First Draft'!CN19 =0,"",'Scoring Summary First Draft'!CN19)</f>
        <v>0.5</v>
      </c>
      <c r="CE15" s="42">
        <f>IF('Scoring Summary First Draft'!CO19 =0,"",'Scoring Summary First Draft'!CO19)</f>
        <v>0.35</v>
      </c>
      <c r="CF15" s="42">
        <f>IF('Scoring Summary First Draft'!CP19 =0,"",'Scoring Summary First Draft'!CP19)</f>
        <v>0.53333333000000005</v>
      </c>
      <c r="CG15" s="42">
        <f>IF('Scoring Summary First Draft'!CQ19 =0,"",'Scoring Summary First Draft'!CQ19)</f>
        <v>0.6</v>
      </c>
      <c r="CH15" s="42">
        <f>IF('Scoring Summary First Draft'!CR19 =0,"",'Scoring Summary First Draft'!CR19)</f>
        <v>0.73333333332999995</v>
      </c>
      <c r="CI15" s="42">
        <f>IF('Scoring Summary First Draft'!CV19=0,"",'Scoring Summary First Draft'!CV19)</f>
        <v>70.166669999999996</v>
      </c>
      <c r="CJ15" s="42">
        <f>IF('Scoring Summary First Draft'!CW19=0,"",'Scoring Summary First Draft'!CW19)</f>
        <v>0.79166700000000001</v>
      </c>
      <c r="CK15" s="42">
        <f>IF('Scoring Summary First Draft'!CZ19=0,"",'Scoring Summary First Draft'!CZ19)</f>
        <v>0.4</v>
      </c>
      <c r="CL15" s="42" t="str">
        <f>IF('Scoring Summary First Draft'!DA19=0,"",'Scoring Summary First Draft'!DA19)</f>
        <v/>
      </c>
      <c r="CM15" s="42">
        <f>IF('Scoring Summary First Draft'!DB19=0,"",'Scoring Summary First Draft'!DB19)</f>
        <v>0.6</v>
      </c>
      <c r="CN15" s="42" t="str">
        <f>IF('Scoring Summary First Draft'!DC19=0,"",'Scoring Summary First Draft'!DC19)</f>
        <v/>
      </c>
      <c r="CO15" s="42">
        <f>IF('Scoring Summary First Draft'!DD19=0,"",'Scoring Summary First Draft'!DD19)</f>
        <v>0.3</v>
      </c>
      <c r="CP15" s="42" t="str">
        <f>IF('Scoring Summary First Draft'!DE19=0,"",'Scoring Summary First Draft'!DE19)</f>
        <v/>
      </c>
      <c r="CQ15" s="42">
        <f>IF('Scoring Summary First Draft'!DF19=0,"",'Scoring Summary First Draft'!DF19)</f>
        <v>0.3</v>
      </c>
      <c r="CR15" s="42" t="str">
        <f>IF('Scoring Summary First Draft'!DG19=0,"",'Scoring Summary First Draft'!DG19)</f>
        <v/>
      </c>
      <c r="CS15" s="42">
        <f>IF('Scoring Summary First Draft'!DH19=0,"",'Scoring Summary First Draft'!DH19)</f>
        <v>0.46666666699999998</v>
      </c>
      <c r="CT15" s="42" t="str">
        <f>IF('Scoring Summary First Draft'!DI19=0,"",'Scoring Summary First Draft'!DI19)</f>
        <v/>
      </c>
      <c r="CU15" s="42">
        <f>IF('Scoring Summary First Draft'!DJ19=0,"",'Scoring Summary First Draft'!DJ19)</f>
        <v>0.33333333300000001</v>
      </c>
      <c r="CV15" s="42" t="str">
        <f>IF('Scoring Summary First Draft'!DK19=0,"",'Scoring Summary First Draft'!DK19)</f>
        <v/>
      </c>
      <c r="CW15" s="42">
        <f>IF('Scoring Summary First Draft'!DL19=0,"",'Scoring Summary First Draft'!DL19)</f>
        <v>13</v>
      </c>
      <c r="CX15" s="42">
        <f>IF('Scoring Summary First Draft'!DO19=0,"",'Scoring Summary First Draft'!DO19)</f>
        <v>0.48333333299999998</v>
      </c>
      <c r="CY15" s="42">
        <f>IF('Scoring Summary First Draft'!DP19=0,"",'Scoring Summary First Draft'!DP19)</f>
        <v>0.773623426</v>
      </c>
      <c r="CZ15" s="42">
        <f>IF('Scoring Summary First Draft'!DQ19=0,"",'Scoring Summary First Draft'!DQ19)</f>
        <v>0.65</v>
      </c>
      <c r="DA15" s="42">
        <f>IF('Scoring Summary First Draft'!DR19=0,"",'Scoring Summary First Draft'!DR19)</f>
        <v>0.75567762699999996</v>
      </c>
      <c r="DB15" s="42">
        <f>IF('Scoring Summary First Draft'!DS19=0,"",'Scoring Summary First Draft'!DS19)</f>
        <v>0.4</v>
      </c>
      <c r="DC15" s="42">
        <f>IF('Scoring Summary First Draft'!DT19=0,"",'Scoring Summary First Draft'!DT19)</f>
        <v>0.83543423999999999</v>
      </c>
      <c r="DD15" s="42">
        <f>IF('Scoring Summary First Draft'!DU19=0,"",'Scoring Summary First Draft'!DU19)</f>
        <v>0.35</v>
      </c>
      <c r="DE15" s="42">
        <f>IF('Scoring Summary First Draft'!DV19=0,"",'Scoring Summary First Draft'!DV19)</f>
        <v>0.82249659900000005</v>
      </c>
      <c r="DF15" s="42">
        <f>IF('Scoring Summary First Draft'!DW19=0,"",'Scoring Summary First Draft'!DW19)</f>
        <v>0.4</v>
      </c>
      <c r="DG15" s="42">
        <f>IF('Scoring Summary First Draft'!DX19=0,"",'Scoring Summary First Draft'!DX19)</f>
        <v>0.82175264599999998</v>
      </c>
      <c r="DH15" s="42">
        <f>IF('Scoring Summary First Draft'!DY19=0,"",'Scoring Summary First Draft'!DY19)</f>
        <v>0.56666666700000001</v>
      </c>
      <c r="DI15" s="42">
        <f>IF('Scoring Summary First Draft'!DZ19=0,"",'Scoring Summary First Draft'!DZ19)</f>
        <v>0.78587797599999998</v>
      </c>
      <c r="DJ15" s="25" t="str">
        <f>IF('Scoring Summary First Draft'!EF19=0,"",'Scoring Summary First Draft'!EF19)</f>
        <v/>
      </c>
      <c r="DK15" s="25" t="str">
        <f>IF('Scoring Summary First Draft'!EI19=0,"",'Scoring Summary First Draft'!EI19)</f>
        <v/>
      </c>
      <c r="DL15" s="25">
        <f>IF('Scoring Summary First Draft'!EM19=0,"",'Scoring Summary First Draft'!EM19)</f>
        <v>53</v>
      </c>
      <c r="DM15" s="25">
        <f>IF('Scoring Summary First Draft'!EQ19=0,"",'Scoring Summary First Draft'!EQ19)</f>
        <v>6</v>
      </c>
      <c r="DN15" s="25">
        <f>IF('Scoring Summary First Draft'!ER19=0,"",'Scoring Summary First Draft'!ER19)</f>
        <v>8</v>
      </c>
      <c r="DO15" s="25">
        <f>'Scoring Summary First Draft'!ES19</f>
        <v>0</v>
      </c>
      <c r="DP15" s="25">
        <f>IF('Scoring Summary First Draft'!EW19=0,"",'Scoring Summary First Draft'!EW19)</f>
        <v>39</v>
      </c>
      <c r="DQ15" s="25">
        <f>IF('Scoring Summary First Draft'!EX19=0,"",'Scoring Summary First Draft'!EX19)</f>
        <v>22</v>
      </c>
      <c r="DR15" s="25">
        <f>IF('Scoring Summary First Draft'!EY19=0,"",'Scoring Summary First Draft'!EY19)</f>
        <v>15</v>
      </c>
      <c r="DS15" s="25">
        <f>IF('Scoring Summary First Draft'!EZ19=0,"",'Scoring Summary First Draft'!EZ19)</f>
        <v>19</v>
      </c>
      <c r="DT15" s="25">
        <f>IF('Scoring Summary First Draft'!FA19=0,"",'Scoring Summary First Draft'!FA19)</f>
        <v>18</v>
      </c>
      <c r="DU15" s="25">
        <f>IF('Scoring Summary First Draft'!FB19=0,"",'Scoring Summary First Draft'!FB19)</f>
        <v>23</v>
      </c>
      <c r="DV15" s="25">
        <f>IF('Scoring Summary First Draft'!FC19=0,"",'Scoring Summary First Draft'!FC19)</f>
        <v>42</v>
      </c>
      <c r="DW15" s="45">
        <f>IF('Scoring Summary First Draft'!FG19=0,"",'Scoring Summary First Draft'!FG19)</f>
        <v>5.8571428570000004</v>
      </c>
      <c r="DX15" s="45">
        <f>IF('Scoring Summary First Draft'!FH19=0,"",'Scoring Summary First Draft'!FH19)</f>
        <v>3.411764706</v>
      </c>
      <c r="DY15" s="45">
        <f>IF('Scoring Summary First Draft'!FI19=0,"",'Scoring Summary First Draft'!FI19)</f>
        <v>5.9411764710000003</v>
      </c>
      <c r="DZ15" s="45">
        <f>IF('Scoring Summary First Draft'!FJ19=0,"",'Scoring Summary First Draft'!FJ19)</f>
        <v>5.0816326529999998</v>
      </c>
      <c r="EA15" s="45">
        <f>IF('Scoring Summary First Draft'!FN19=0,"",'Scoring Summary First Draft'!FN19)</f>
        <v>4.6956519999999999</v>
      </c>
      <c r="EB15" s="25">
        <f>IF('Scoring Summary First Draft'!FR19=0,"",'Scoring Summary First Draft'!FR19)</f>
        <v>1</v>
      </c>
      <c r="EC15" s="25">
        <f>IF('Scoring Summary First Draft'!FS19=0,"",'Scoring Summary First Draft'!FS19)</f>
        <v>1</v>
      </c>
      <c r="ED15" s="44">
        <f>IF('Scoring Summary First Draft'!FW19=0,"",'Scoring Summary First Draft'!FW19)</f>
        <v>7</v>
      </c>
      <c r="EE15" s="44">
        <f>IF('Scoring Summary First Draft'!FX19=0,"",'Scoring Summary First Draft'!FX19)</f>
        <v>6.5</v>
      </c>
      <c r="EF15" s="44">
        <f>IF('Scoring Summary First Draft'!FY19=0,"",'Scoring Summary First Draft'!FY19)</f>
        <v>7</v>
      </c>
      <c r="EG15" s="44">
        <f>IF('Scoring Summary First Draft'!FZ19=0,"",'Scoring Summary First Draft'!FZ19)</f>
        <v>7</v>
      </c>
      <c r="EH15" s="44">
        <f>IF('Scoring Summary First Draft'!GA19=0,"",'Scoring Summary First Draft'!GA19)</f>
        <v>7</v>
      </c>
      <c r="EI15" s="25" t="str">
        <f>IF('Scoring Summary First Draft'!GD19=0,"",'Scoring Summary First Draft'!GD19)</f>
        <v/>
      </c>
      <c r="EJ15" s="25">
        <f>IF('Scoring Summary First Draft'!GH19=0,"",'Scoring Summary First Draft'!GH19)</f>
        <v>5</v>
      </c>
      <c r="EK15" s="25">
        <f>IF('Scoring Summary First Draft'!GI19=0,"",'Scoring Summary First Draft'!GI19)</f>
        <v>85</v>
      </c>
      <c r="EL15" s="25">
        <f>IF('Scoring Summary First Draft'!GJ19=0,"",'Scoring Summary First Draft'!GJ19)</f>
        <v>435</v>
      </c>
      <c r="EM15" s="25">
        <f>IF('Scoring Summary First Draft'!GK19=0,"",'Scoring Summary First Draft'!GK19)</f>
        <v>525</v>
      </c>
      <c r="EN15" s="25">
        <f>IF('Scoring Summary First Draft'!GO19=0,"",'Scoring Summary First Draft'!GO19)</f>
        <v>201</v>
      </c>
      <c r="EO15" s="25">
        <f>IF('Scoring Summary First Draft'!GP19=0,"",'Scoring Summary First Draft'!GP19)</f>
        <v>55</v>
      </c>
      <c r="EP15" s="25">
        <f>IF('Scoring Summary First Draft'!GQ19=0,"",'Scoring Summary First Draft'!GQ19)</f>
        <v>49</v>
      </c>
      <c r="EQ15" s="25">
        <f>IF('Scoring Summary First Draft'!GR19=0,"",'Scoring Summary First Draft'!GR19)</f>
        <v>43</v>
      </c>
      <c r="ER15" s="25">
        <f>IF('Scoring Summary First Draft'!GS19=0,"",'Scoring Summary First Draft'!GS19)</f>
        <v>13</v>
      </c>
      <c r="ES15" s="25">
        <f>IF('Scoring Summary First Draft'!GT19=0,"",'Scoring Summary First Draft'!GT19)</f>
        <v>41</v>
      </c>
    </row>
    <row r="16" spans="1:158">
      <c r="A16" t="str">
        <f>'Scoring Summary First Draft'!A20</f>
        <v>CI022</v>
      </c>
      <c r="B16" t="str">
        <f>IF('Scoring Summary First Draft'!C20=0,"",'Scoring Summary First Draft'!C20)</f>
        <v>F</v>
      </c>
      <c r="C16"/>
      <c r="D16"/>
      <c r="E16">
        <f>IF('Scoring Summary First Draft'!D20=0,"",'Scoring Summary First Draft'!D20)</f>
        <v>60</v>
      </c>
      <c r="F16"/>
      <c r="G16"/>
      <c r="H16"/>
      <c r="I16"/>
      <c r="J16">
        <f>IF('Scoring Summary First Draft'!E20=0,"",'Scoring Summary First Draft'!E20)</f>
        <v>50</v>
      </c>
      <c r="K16">
        <v>50</v>
      </c>
      <c r="L16"/>
      <c r="M16"/>
      <c r="N16"/>
      <c r="O16"/>
      <c r="P16">
        <f>IF('Scoring Summary First Draft'!F20=0,"",'Scoring Summary First Draft'!F20)</f>
        <v>1</v>
      </c>
      <c r="Q16"/>
      <c r="R16"/>
      <c r="S16"/>
      <c r="T16"/>
      <c r="U16" t="str">
        <f>IF('Scoring Summary First Draft'!G20=0,"",'Scoring Summary First Draft'!G20)</f>
        <v>Bilateral</v>
      </c>
      <c r="V16" t="str">
        <f>IF('Scoring Summary First Draft'!H20=0,"",'Scoring Summary First Draft'!H20)</f>
        <v>Advanced_Bionics</v>
      </c>
      <c r="W16" t="str">
        <f>IF('Scoring Summary First Draft'!I20=0,"",'Scoring Summary First Draft'!I20)</f>
        <v>No</v>
      </c>
      <c r="X16" t="str">
        <f t="shared" ref="X16:X18" si="2">U16</f>
        <v>Bilateral</v>
      </c>
      <c r="Y16"/>
      <c r="Z16"/>
      <c r="AA16"/>
      <c r="AB16" t="str">
        <f>IF('Scoring Summary First Draft'!L20=0,"",'Scoring Summary First Draft'!L20)</f>
        <v>Teacher</v>
      </c>
      <c r="AC16" t="str">
        <f>IF('Scoring Summary First Draft'!M20=0,"",'Scoring Summary First Draft'!M20)</f>
        <v>English</v>
      </c>
      <c r="AD16" t="str">
        <f>IF('Scoring Summary First Draft'!N20=0,"",'Scoring Summary First Draft'!N20)</f>
        <v>Saginaw,_Michigan</v>
      </c>
      <c r="AE16">
        <f>IF('Scoring Summary First Draft'!P20=0,"",'Scoring Summary First Draft'!P20)</f>
        <v>19</v>
      </c>
      <c r="AG16" s="42">
        <f>IF('Scoring Summary First Draft'!X20 = 0,"",'Scoring Summary First Draft'!X20)</f>
        <v>92.6875</v>
      </c>
      <c r="AH16" s="42">
        <f>IF('Scoring Summary First Draft'!Y20 = 0,"",'Scoring Summary First Draft'!Y20)</f>
        <v>0.90625</v>
      </c>
      <c r="AI16" s="42">
        <f>IF('Scoring Summary First Draft'!Z20 = 0,"",'Scoring Summary First Draft'!Z20)</f>
        <v>87.3125</v>
      </c>
      <c r="AJ16" s="42">
        <f>IF('Scoring Summary First Draft'!AA20 = 0,"",'Scoring Summary First Draft'!AA20)</f>
        <v>0.8125</v>
      </c>
      <c r="AK16" s="42">
        <f>IF('Scoring Summary First Draft'!AB20 = 0,"",'Scoring Summary First Draft'!AB20)</f>
        <v>98.0625</v>
      </c>
      <c r="AL16" s="42">
        <f>IF('Scoring Summary First Draft'!AC20 = 0,"",'Scoring Summary First Draft'!AC20)</f>
        <v>1</v>
      </c>
      <c r="AM16" s="42" t="str">
        <f>IF('Scoring Summary First Draft'!AF20 =0,"", 'Scoring Summary First Draft'!AF20)</f>
        <v/>
      </c>
      <c r="AN16" s="42" t="str">
        <f>IF('Scoring Summary First Draft'!AG20 =0,"", 'Scoring Summary First Draft'!AG20)</f>
        <v/>
      </c>
      <c r="AO16" s="42" t="str">
        <f>IF('Scoring Summary First Draft'!AH20 =0,"", 'Scoring Summary First Draft'!AH20)</f>
        <v/>
      </c>
      <c r="AP16" s="42" t="str">
        <f>IF('Scoring Summary First Draft'!AI20 =0,"", 'Scoring Summary First Draft'!AI20)</f>
        <v/>
      </c>
      <c r="AQ16" s="42" t="str">
        <f>IF('Scoring Summary First Draft'!AJ20 =0,"", 'Scoring Summary First Draft'!AJ20)</f>
        <v/>
      </c>
      <c r="AR16" s="42" t="str">
        <f>IF('Scoring Summary First Draft'!AK20 =0,"", 'Scoring Summary First Draft'!AK20)</f>
        <v/>
      </c>
      <c r="AS16" s="42"/>
      <c r="AT16" s="42" t="str">
        <f>IF('Scoring Summary First Draft'!AN20 = 0,"",'Scoring Summary First Draft'!AN20)</f>
        <v/>
      </c>
      <c r="AU16" s="42" t="str">
        <f>IF('Scoring Summary First Draft'!AO20 = 0,"",'Scoring Summary First Draft'!AO20)</f>
        <v/>
      </c>
      <c r="AV16" s="42" t="str">
        <f>IF('Scoring Summary First Draft'!AP20 = 0,"",'Scoring Summary First Draft'!AP20)</f>
        <v/>
      </c>
      <c r="AW16" s="42">
        <f>IF('Scoring Summary First Draft'!AS20 = 0,"",'Scoring Summary First Draft'!AS20)</f>
        <v>0.8125</v>
      </c>
      <c r="AX16" s="42">
        <f>IF('Scoring Summary First Draft'!AT20 = 0,"",'Scoring Summary First Draft'!AT20)</f>
        <v>0.9375</v>
      </c>
      <c r="AY16" s="42">
        <f>IF('Scoring Summary First Draft'!AU20 = 0,"",'Scoring Summary First Draft'!AU20)</f>
        <v>1</v>
      </c>
      <c r="AZ16" s="42">
        <f>IF('Scoring Summary First Draft'!AV20 = 0,"",'Scoring Summary First Draft'!AV20)</f>
        <v>0.91666700000000001</v>
      </c>
      <c r="BA16" s="42">
        <f>IF('Scoring Summary First Draft'!AW20 = 0,"",'Scoring Summary First Draft'!AW20)</f>
        <v>2129.723</v>
      </c>
      <c r="BB16" s="42">
        <f>IF('Scoring Summary First Draft'!AX20 = 0,"",'Scoring Summary First Draft'!AX20)</f>
        <v>1951.0930000000001</v>
      </c>
      <c r="BC16" s="42">
        <f>IF('Scoring Summary First Draft'!AY20 = 0,"",'Scoring Summary First Draft'!AY20)</f>
        <v>1874.25</v>
      </c>
      <c r="BD16" s="42">
        <f>IF('Scoring Summary First Draft'!AZ20 = 0,"",'Scoring Summary First Draft'!AZ20)</f>
        <v>1985.0219999999999</v>
      </c>
      <c r="BE16" s="45">
        <f>IF('Scoring Summary First Draft'!BA20=0,"",'Scoring Summary First Draft'!BA20)</f>
        <v>5.9375</v>
      </c>
      <c r="BF16" s="45">
        <f>IF('Scoring Summary First Draft'!BB20=0,"",'Scoring Summary First Draft'!BB20)</f>
        <v>6.3125</v>
      </c>
      <c r="BG16" s="45">
        <f>IF('Scoring Summary First Draft'!BC20=0,"",'Scoring Summary First Draft'!BC20)</f>
        <v>6.4375</v>
      </c>
      <c r="BH16" s="45">
        <f>IF('Scoring Summary First Draft'!BD20=0,"",'Scoring Summary First Draft'!BD20)</f>
        <v>6.2291670000000003</v>
      </c>
      <c r="BI16" s="42">
        <f>IF('Scoring Summary First Draft'!BG20 = 0,"",'Scoring Summary First Draft'!BG20)</f>
        <v>1</v>
      </c>
      <c r="BJ16" s="42">
        <f>IF('Scoring Summary First Draft'!BH20 = 0,"",'Scoring Summary First Draft'!BH20)</f>
        <v>0.9375</v>
      </c>
      <c r="BK16" s="42">
        <f>IF('Scoring Summary First Draft'!BI20 = 0,"",'Scoring Summary First Draft'!BI20)</f>
        <v>1</v>
      </c>
      <c r="BL16" s="42">
        <f>IF('Scoring Summary First Draft'!BJ20 = 0,"",'Scoring Summary First Draft'!BJ20)</f>
        <v>0.97916700000000001</v>
      </c>
      <c r="BM16" s="42">
        <f>IF('Scoring Summary First Draft'!BK20 = 0,"",'Scoring Summary First Draft'!BK20)</f>
        <v>905.23749999999995</v>
      </c>
      <c r="BN16" s="42">
        <f>IF('Scoring Summary First Draft'!BL20 = 0,"",'Scoring Summary First Draft'!BL20)</f>
        <v>820.72670000000005</v>
      </c>
      <c r="BO16" s="42">
        <f>IF('Scoring Summary First Draft'!BM20 = 0,"",'Scoring Summary First Draft'!BM20)</f>
        <v>676.65</v>
      </c>
      <c r="BP16" s="42">
        <f>IF('Scoring Summary First Draft'!BN20 = 0,"",'Scoring Summary First Draft'!BN20)</f>
        <v>800.87139999999999</v>
      </c>
      <c r="BQ16" s="42" t="str">
        <f>IF('Scoring Summary First Draft'!BW20=0,"",'Scoring Summary First Draft'!BW20)</f>
        <v/>
      </c>
      <c r="BR16" s="42" t="str">
        <f>IF('Scoring Summary First Draft'!BX20=0,"",'Scoring Summary First Draft'!BX20)</f>
        <v/>
      </c>
      <c r="BS16" s="42" t="str">
        <f>IF('Scoring Summary First Draft'!BY20=0,"",'Scoring Summary First Draft'!BY20)</f>
        <v/>
      </c>
      <c r="BT16" s="42" t="str">
        <f>IF('Scoring Summary First Draft'!CB20=0,"",'Scoring Summary First Draft'!CB20)</f>
        <v/>
      </c>
      <c r="BU16" s="42" t="str">
        <f>IF('Scoring Summary First Draft'!CC20=0,"",'Scoring Summary First Draft'!CC20)</f>
        <v/>
      </c>
      <c r="BV16" s="42" t="str">
        <f>IF('Scoring Summary First Draft'!CD20=0,"",'Scoring Summary First Draft'!CD20)</f>
        <v/>
      </c>
      <c r="BW16" s="42" t="str">
        <f>IF('Scoring Summary First Draft'!CE20=0,"",'Scoring Summary First Draft'!CE20)</f>
        <v/>
      </c>
      <c r="BX16" s="42" t="str">
        <f>IF('Scoring Summary First Draft'!CF20=0,"",'Scoring Summary First Draft'!CF20)</f>
        <v/>
      </c>
      <c r="BY16" s="42" t="str">
        <f>IF('Scoring Summary First Draft'!CG20=0,"",'Scoring Summary First Draft'!CG20)</f>
        <v/>
      </c>
      <c r="BZ16" s="42" t="str">
        <f>IF('Scoring Summary First Draft'!CH20=0,"",'Scoring Summary First Draft'!CH20)</f>
        <v/>
      </c>
      <c r="CA16" s="42" t="str">
        <f>IF('Scoring Summary First Draft'!CI20=0,"",'Scoring Summary First Draft'!CI20)</f>
        <v/>
      </c>
      <c r="CB16" s="42">
        <f>IF('Scoring Summary First Draft'!CL20 =0,"",'Scoring Summary First Draft'!CL20)</f>
        <v>0.66666666666666596</v>
      </c>
      <c r="CC16" s="42">
        <f>IF('Scoring Summary First Draft'!CM20 =0,"",'Scoring Summary First Draft'!CM20)</f>
        <v>0.8</v>
      </c>
      <c r="CD16" s="42">
        <f>IF('Scoring Summary First Draft'!CN20 =0,"",'Scoring Summary First Draft'!CN20)</f>
        <v>0.6</v>
      </c>
      <c r="CE16" s="42">
        <f>IF('Scoring Summary First Draft'!CO20 =0,"",'Scoring Summary First Draft'!CO20)</f>
        <v>0.35</v>
      </c>
      <c r="CF16" s="42">
        <f>IF('Scoring Summary First Draft'!CP20 =0,"",'Scoring Summary First Draft'!CP20)</f>
        <v>0.46666666600000001</v>
      </c>
      <c r="CG16" s="42">
        <f>IF('Scoring Summary First Draft'!CQ20 =0,"",'Scoring Summary First Draft'!CQ20)</f>
        <v>0.53333333000000005</v>
      </c>
      <c r="CH16" s="42">
        <f>IF('Scoring Summary First Draft'!CR20 =0,"",'Scoring Summary First Draft'!CR20)</f>
        <v>0.83333332999999998</v>
      </c>
      <c r="CI16" s="42" t="str">
        <f>IF('Scoring Summary First Draft'!CV20=0,"",'Scoring Summary First Draft'!CV20)</f>
        <v/>
      </c>
      <c r="CJ16" s="42" t="str">
        <f>IF('Scoring Summary First Draft'!CW20=0,"",'Scoring Summary First Draft'!CW20)</f>
        <v/>
      </c>
      <c r="CK16" s="42" t="str">
        <f>IF('Scoring Summary First Draft'!CZ20=0,"",'Scoring Summary First Draft'!CZ20)</f>
        <v/>
      </c>
      <c r="CL16" s="42" t="str">
        <f>IF('Scoring Summary First Draft'!DA20=0,"",'Scoring Summary First Draft'!DA20)</f>
        <v/>
      </c>
      <c r="CM16" s="42" t="str">
        <f>IF('Scoring Summary First Draft'!DB20=0,"",'Scoring Summary First Draft'!DB20)</f>
        <v/>
      </c>
      <c r="CN16" s="42" t="str">
        <f>IF('Scoring Summary First Draft'!DC20=0,"",'Scoring Summary First Draft'!DC20)</f>
        <v/>
      </c>
      <c r="CO16" s="42" t="str">
        <f>IF('Scoring Summary First Draft'!DD20=0,"",'Scoring Summary First Draft'!DD20)</f>
        <v/>
      </c>
      <c r="CP16" s="42" t="str">
        <f>IF('Scoring Summary First Draft'!DE20=0,"",'Scoring Summary First Draft'!DE20)</f>
        <v/>
      </c>
      <c r="CQ16" s="42" t="str">
        <f>IF('Scoring Summary First Draft'!DF20=0,"",'Scoring Summary First Draft'!DF20)</f>
        <v/>
      </c>
      <c r="CR16" s="42" t="str">
        <f>IF('Scoring Summary First Draft'!DG20=0,"",'Scoring Summary First Draft'!DG20)</f>
        <v/>
      </c>
      <c r="CS16" s="42" t="str">
        <f>IF('Scoring Summary First Draft'!DH20=0,"",'Scoring Summary First Draft'!DH20)</f>
        <v/>
      </c>
      <c r="CT16" s="42" t="str">
        <f>IF('Scoring Summary First Draft'!DI20=0,"",'Scoring Summary First Draft'!DI20)</f>
        <v/>
      </c>
      <c r="CU16" s="42" t="str">
        <f>IF('Scoring Summary First Draft'!DJ20=0,"",'Scoring Summary First Draft'!DJ20)</f>
        <v/>
      </c>
      <c r="CV16" s="42" t="str">
        <f>IF('Scoring Summary First Draft'!DK20=0,"",'Scoring Summary First Draft'!DK20)</f>
        <v/>
      </c>
      <c r="CW16" s="42" t="str">
        <f>IF('Scoring Summary First Draft'!DL20=0,"",'Scoring Summary First Draft'!DL20)</f>
        <v/>
      </c>
      <c r="CX16" s="42" t="str">
        <f>IF('Scoring Summary First Draft'!DO20=0,"",'Scoring Summary First Draft'!DO20)</f>
        <v/>
      </c>
      <c r="CY16" s="42" t="str">
        <f>IF('Scoring Summary First Draft'!DP20=0,"",'Scoring Summary First Draft'!DP20)</f>
        <v/>
      </c>
      <c r="CZ16" s="42" t="str">
        <f>IF('Scoring Summary First Draft'!DQ20=0,"",'Scoring Summary First Draft'!DQ20)</f>
        <v/>
      </c>
      <c r="DA16" s="42" t="str">
        <f>IF('Scoring Summary First Draft'!DR20=0,"",'Scoring Summary First Draft'!DR20)</f>
        <v/>
      </c>
      <c r="DB16" s="42" t="str">
        <f>IF('Scoring Summary First Draft'!DS20=0,"",'Scoring Summary First Draft'!DS20)</f>
        <v/>
      </c>
      <c r="DC16" s="42" t="str">
        <f>IF('Scoring Summary First Draft'!DT20=0,"",'Scoring Summary First Draft'!DT20)</f>
        <v/>
      </c>
      <c r="DD16" s="42" t="str">
        <f>IF('Scoring Summary First Draft'!DU20=0,"",'Scoring Summary First Draft'!DU20)</f>
        <v/>
      </c>
      <c r="DE16" s="42" t="str">
        <f>IF('Scoring Summary First Draft'!DV20=0,"",'Scoring Summary First Draft'!DV20)</f>
        <v/>
      </c>
      <c r="DF16" s="42" t="str">
        <f>IF('Scoring Summary First Draft'!DW20=0,"",'Scoring Summary First Draft'!DW20)</f>
        <v/>
      </c>
      <c r="DG16" s="42" t="str">
        <f>IF('Scoring Summary First Draft'!DX20=0,"",'Scoring Summary First Draft'!DX20)</f>
        <v/>
      </c>
      <c r="DH16" s="42" t="str">
        <f>IF('Scoring Summary First Draft'!DY20=0,"",'Scoring Summary First Draft'!DY20)</f>
        <v/>
      </c>
      <c r="DI16" s="42" t="str">
        <f>IF('Scoring Summary First Draft'!DZ20=0,"",'Scoring Summary First Draft'!DZ20)</f>
        <v/>
      </c>
      <c r="DJ16" s="25" t="str">
        <f>IF('Scoring Summary First Draft'!EF20=0,"",'Scoring Summary First Draft'!EF20)</f>
        <v/>
      </c>
      <c r="DK16" s="25" t="str">
        <f>IF('Scoring Summary First Draft'!EI20=0,"",'Scoring Summary First Draft'!EI20)</f>
        <v/>
      </c>
      <c r="DL16" s="25">
        <f>IF('Scoring Summary First Draft'!EM20=0,"",'Scoring Summary First Draft'!EM20)</f>
        <v>53</v>
      </c>
      <c r="DM16" s="25">
        <f>'Scoring Summary First Draft'!EQ20</f>
        <v>0</v>
      </c>
      <c r="DN16" s="25">
        <f>'Scoring Summary First Draft'!ER20</f>
        <v>0</v>
      </c>
      <c r="DO16" s="25">
        <f>'Scoring Summary First Draft'!ES20</f>
        <v>0</v>
      </c>
      <c r="DP16" s="25" t="str">
        <f>IF('Scoring Summary First Draft'!EW20=0,"",'Scoring Summary First Draft'!EW20)</f>
        <v/>
      </c>
      <c r="DQ16" s="25" t="str">
        <f>IF('Scoring Summary First Draft'!EX20=0,"",'Scoring Summary First Draft'!EX20)</f>
        <v/>
      </c>
      <c r="DR16" s="25" t="str">
        <f>IF('Scoring Summary First Draft'!EY20=0,"",'Scoring Summary First Draft'!EY20)</f>
        <v/>
      </c>
      <c r="DS16" s="25" t="str">
        <f>IF('Scoring Summary First Draft'!EZ20=0,"",'Scoring Summary First Draft'!EZ20)</f>
        <v/>
      </c>
      <c r="DT16" s="25" t="str">
        <f>IF('Scoring Summary First Draft'!FA20=0,"",'Scoring Summary First Draft'!FA20)</f>
        <v/>
      </c>
      <c r="DU16" s="25" t="str">
        <f>IF('Scoring Summary First Draft'!FB20=0,"",'Scoring Summary First Draft'!FB20)</f>
        <v/>
      </c>
      <c r="DV16" s="25" t="str">
        <f>IF('Scoring Summary First Draft'!FC20=0,"",'Scoring Summary First Draft'!FC20)</f>
        <v/>
      </c>
      <c r="DW16" s="45" t="str">
        <f>IF('Scoring Summary First Draft'!FG20=0,"",'Scoring Summary First Draft'!FG20)</f>
        <v/>
      </c>
      <c r="DX16" s="45" t="str">
        <f>IF('Scoring Summary First Draft'!FH20=0,"",'Scoring Summary First Draft'!FH20)</f>
        <v/>
      </c>
      <c r="DY16" s="45" t="str">
        <f>IF('Scoring Summary First Draft'!FI20=0,"",'Scoring Summary First Draft'!FI20)</f>
        <v/>
      </c>
      <c r="DZ16" s="45" t="str">
        <f>IF('Scoring Summary First Draft'!FJ20=0,"",'Scoring Summary First Draft'!FJ20)</f>
        <v/>
      </c>
      <c r="EA16" s="45" t="str">
        <f>IF('Scoring Summary First Draft'!FN20=0,"",'Scoring Summary First Draft'!FN20)</f>
        <v/>
      </c>
      <c r="EB16" s="25" t="str">
        <f>IF('Scoring Summary First Draft'!FR20=0,"",'Scoring Summary First Draft'!FR20)</f>
        <v/>
      </c>
      <c r="EC16" s="25" t="str">
        <f>IF('Scoring Summary First Draft'!FS20=0,"",'Scoring Summary First Draft'!FS20)</f>
        <v/>
      </c>
      <c r="ED16" s="44" t="str">
        <f>IF('Scoring Summary First Draft'!FW20=0,"",'Scoring Summary First Draft'!FW20)</f>
        <v/>
      </c>
      <c r="EE16" s="44" t="str">
        <f>IF('Scoring Summary First Draft'!FX20=0,"",'Scoring Summary First Draft'!FX20)</f>
        <v/>
      </c>
      <c r="EF16" s="44" t="str">
        <f>IF('Scoring Summary First Draft'!FY20=0,"",'Scoring Summary First Draft'!FY20)</f>
        <v/>
      </c>
      <c r="EG16" s="44" t="str">
        <f>IF('Scoring Summary First Draft'!FZ20=0,"",'Scoring Summary First Draft'!FZ20)</f>
        <v/>
      </c>
      <c r="EH16" s="44" t="str">
        <f>IF('Scoring Summary First Draft'!GA20=0,"",'Scoring Summary First Draft'!GA20)</f>
        <v/>
      </c>
      <c r="EI16" s="25" t="str">
        <f>IF('Scoring Summary First Draft'!GD20=0,"",'Scoring Summary First Draft'!GD20)</f>
        <v/>
      </c>
      <c r="EJ16" s="25" t="str">
        <f>IF('Scoring Summary First Draft'!GH20=0,"",'Scoring Summary First Draft'!GH20)</f>
        <v/>
      </c>
      <c r="EK16" s="25" t="str">
        <f>IF('Scoring Summary First Draft'!GI20=0,"",'Scoring Summary First Draft'!GI20)</f>
        <v/>
      </c>
      <c r="EL16" s="25" t="str">
        <f>IF('Scoring Summary First Draft'!GJ20=0,"",'Scoring Summary First Draft'!GJ20)</f>
        <v/>
      </c>
      <c r="EM16" s="25" t="str">
        <f>IF('Scoring Summary First Draft'!GK20=0,"",'Scoring Summary First Draft'!GK20)</f>
        <v/>
      </c>
      <c r="EN16" s="25" t="str">
        <f>IF('Scoring Summary First Draft'!GO20=0,"",'Scoring Summary First Draft'!GO20)</f>
        <v> </v>
      </c>
      <c r="EO16" s="25" t="str">
        <f>IF('Scoring Summary First Draft'!GP20=0,"",'Scoring Summary First Draft'!GP20)</f>
        <v> </v>
      </c>
      <c r="EP16" s="25" t="str">
        <f>IF('Scoring Summary First Draft'!GQ20=0,"",'Scoring Summary First Draft'!GQ20)</f>
        <v> </v>
      </c>
      <c r="EQ16" s="25" t="str">
        <f>IF('Scoring Summary First Draft'!GR20=0,"",'Scoring Summary First Draft'!GR20)</f>
        <v> </v>
      </c>
      <c r="ER16" s="25" t="str">
        <f>IF('Scoring Summary First Draft'!GS20=0,"",'Scoring Summary First Draft'!GS20)</f>
        <v> </v>
      </c>
      <c r="ES16" s="25" t="str">
        <f>IF('Scoring Summary First Draft'!GT20=0,"",'Scoring Summary First Draft'!GT20)</f>
        <v> </v>
      </c>
    </row>
    <row r="17" spans="1:149">
      <c r="A17" t="str">
        <f>'Scoring Summary First Draft'!A21</f>
        <v>CI023</v>
      </c>
      <c r="B17" t="str">
        <f>IF('Scoring Summary First Draft'!C21=0,"",'Scoring Summary First Draft'!C21)</f>
        <v>F</v>
      </c>
      <c r="C17"/>
      <c r="D17"/>
      <c r="E17">
        <f>IF('Scoring Summary First Draft'!D21=0,"",'Scoring Summary First Draft'!D21)</f>
        <v>60</v>
      </c>
      <c r="F17"/>
      <c r="G17"/>
      <c r="H17"/>
      <c r="I17"/>
      <c r="J17">
        <f>IF('Scoring Summary First Draft'!E21=0,"",'Scoring Summary First Draft'!E21)</f>
        <v>36</v>
      </c>
      <c r="K17">
        <v>36</v>
      </c>
      <c r="L17"/>
      <c r="M17"/>
      <c r="N17"/>
      <c r="O17"/>
      <c r="P17">
        <f>IF('Scoring Summary First Draft'!F21=0,"",'Scoring Summary First Draft'!F21)</f>
        <v>9</v>
      </c>
      <c r="Q17"/>
      <c r="R17"/>
      <c r="S17"/>
      <c r="T17"/>
      <c r="U17" t="str">
        <f>IF('Scoring Summary First Draft'!G21=0,"",'Scoring Summary First Draft'!G21)</f>
        <v>Bilateral</v>
      </c>
      <c r="V17" t="str">
        <f>IF('Scoring Summary First Draft'!H21=0,"",'Scoring Summary First Draft'!H21)</f>
        <v>Advanced_Bionics</v>
      </c>
      <c r="W17" t="str">
        <f>IF('Scoring Summary First Draft'!I21=0,"",'Scoring Summary First Draft'!I21)</f>
        <v>No</v>
      </c>
      <c r="X17" t="str">
        <f t="shared" si="2"/>
        <v>Bilateral</v>
      </c>
      <c r="Y17"/>
      <c r="Z17"/>
      <c r="AA17"/>
      <c r="AB17" t="str">
        <f>IF('Scoring Summary First Draft'!L21=0,"",'Scoring Summary First Draft'!L21)</f>
        <v>Consultant</v>
      </c>
      <c r="AC17" t="str">
        <f>IF('Scoring Summary First Draft'!M21=0,"",'Scoring Summary First Draft'!M21)</f>
        <v>English</v>
      </c>
      <c r="AD17" t="str">
        <f>IF('Scoring Summary First Draft'!N21=0,"",'Scoring Summary First Draft'!N21)</f>
        <v>Carthage,_Tennessee</v>
      </c>
      <c r="AE17">
        <f>IF('Scoring Summary First Draft'!P21=0,"",'Scoring Summary First Draft'!P21)</f>
        <v>12</v>
      </c>
      <c r="AG17" s="42">
        <f>IF('Scoring Summary First Draft'!X21 = 0,"",'Scoring Summary First Draft'!X21)</f>
        <v>94.5625</v>
      </c>
      <c r="AH17" s="42">
        <f>IF('Scoring Summary First Draft'!Y21 = 0,"",'Scoring Summary First Draft'!Y21)</f>
        <v>0.8125</v>
      </c>
      <c r="AI17" s="42">
        <f>IF('Scoring Summary First Draft'!Z21 = 0,"",'Scoring Summary First Draft'!Z21)</f>
        <v>91.875</v>
      </c>
      <c r="AJ17" s="42">
        <f>IF('Scoring Summary First Draft'!AA21 = 0,"",'Scoring Summary First Draft'!AA21)</f>
        <v>0.625</v>
      </c>
      <c r="AK17" s="42">
        <f>IF('Scoring Summary First Draft'!AB21 = 0,"",'Scoring Summary First Draft'!AB21)</f>
        <v>97.25</v>
      </c>
      <c r="AL17" s="42">
        <f>IF('Scoring Summary First Draft'!AC21 = 0,"",'Scoring Summary First Draft'!AC21)</f>
        <v>1</v>
      </c>
      <c r="AM17" s="42">
        <f>IF('Scoring Summary First Draft'!AF21 =0,"", 'Scoring Summary First Draft'!AF21)</f>
        <v>0.75</v>
      </c>
      <c r="AN17" s="42">
        <f>'Scoring Summary First Draft'!AG21</f>
        <v>0</v>
      </c>
      <c r="AO17" s="42">
        <f>IF('Scoring Summary First Draft'!AH21 =0,"", 'Scoring Summary First Draft'!AH21)</f>
        <v>0.1875</v>
      </c>
      <c r="AP17" s="42">
        <f>IF('Scoring Summary First Draft'!AI21 =0,"", 'Scoring Summary First Draft'!AI21)</f>
        <v>0.125</v>
      </c>
      <c r="AQ17" s="42">
        <f>IF('Scoring Summary First Draft'!AJ21 =0,"", 'Scoring Summary First Draft'!AJ21)</f>
        <v>0.375</v>
      </c>
      <c r="AR17" s="42">
        <f>IF('Scoring Summary First Draft'!AK21 =0,"", 'Scoring Summary First Draft'!AK21)</f>
        <v>0.375</v>
      </c>
      <c r="AS17" s="42">
        <f t="shared" si="1"/>
        <v>0.30208333333333331</v>
      </c>
      <c r="AT17" s="42">
        <f>IF('Scoring Summary First Draft'!AN21 = 0,"",'Scoring Summary First Draft'!AN21)</f>
        <v>0.77083299999999999</v>
      </c>
      <c r="AU17" s="42">
        <f>IF('Scoring Summary First Draft'!AO21 = 0,"",'Scoring Summary First Draft'!AO21)</f>
        <v>3256.319</v>
      </c>
      <c r="AV17" s="42">
        <f>IF('Scoring Summary First Draft'!AP21 = 0,"",'Scoring Summary First Draft'!AP21)</f>
        <v>10</v>
      </c>
      <c r="AW17" s="42">
        <f>IF('Scoring Summary First Draft'!AS21 = 0,"",'Scoring Summary First Draft'!AS21)</f>
        <v>1</v>
      </c>
      <c r="AX17" s="42">
        <f>IF('Scoring Summary First Draft'!AT21 = 0,"",'Scoring Summary First Draft'!AT21)</f>
        <v>0.90625</v>
      </c>
      <c r="AY17" s="42">
        <f>IF('Scoring Summary First Draft'!AU21 = 0,"",'Scoring Summary First Draft'!AU21)</f>
        <v>0.96875</v>
      </c>
      <c r="AZ17" s="42">
        <f>IF('Scoring Summary First Draft'!AV21 = 0,"",'Scoring Summary First Draft'!AV21)</f>
        <v>0.95833299999999999</v>
      </c>
      <c r="BA17" s="42">
        <f>IF('Scoring Summary First Draft'!AW21 = 0,"",'Scoring Summary First Draft'!AW21)</f>
        <v>1162.019</v>
      </c>
      <c r="BB17" s="42">
        <f>IF('Scoring Summary First Draft'!AX21 = 0,"",'Scoring Summary First Draft'!AX21)</f>
        <v>1652.4549999999999</v>
      </c>
      <c r="BC17" s="42">
        <f>IF('Scoring Summary First Draft'!AY21 = 0,"",'Scoring Summary First Draft'!AY21)</f>
        <v>1014.165</v>
      </c>
      <c r="BD17" s="42">
        <f>IF('Scoring Summary First Draft'!AZ21 = 0,"",'Scoring Summary First Draft'!AZ21)</f>
        <v>1276.213</v>
      </c>
      <c r="BE17" s="45">
        <f>IF('Scoring Summary First Draft'!BA21=0,"",'Scoring Summary First Draft'!BA21)</f>
        <v>7</v>
      </c>
      <c r="BF17" s="45">
        <f>IF('Scoring Summary First Draft'!BB21=0,"",'Scoring Summary First Draft'!BB21)</f>
        <v>6.4375</v>
      </c>
      <c r="BG17" s="45">
        <f>IF('Scoring Summary First Draft'!BC21=0,"",'Scoring Summary First Draft'!BC21)</f>
        <v>6.84375</v>
      </c>
      <c r="BH17" s="45">
        <f>IF('Scoring Summary First Draft'!BD21=0,"",'Scoring Summary First Draft'!BD21)</f>
        <v>6.7604170000000003</v>
      </c>
      <c r="BI17" s="42">
        <f>IF('Scoring Summary First Draft'!BG21 = 0,"",'Scoring Summary First Draft'!BG21)</f>
        <v>1</v>
      </c>
      <c r="BJ17" s="42">
        <f>IF('Scoring Summary First Draft'!BH21 = 0,"",'Scoring Summary First Draft'!BH21)</f>
        <v>0.9375</v>
      </c>
      <c r="BK17" s="42">
        <f>IF('Scoring Summary First Draft'!BI21 = 0,"",'Scoring Summary First Draft'!BI21)</f>
        <v>1</v>
      </c>
      <c r="BL17" s="42">
        <f>IF('Scoring Summary First Draft'!BJ21 = 0,"",'Scoring Summary First Draft'!BJ21)</f>
        <v>0.97916700000000001</v>
      </c>
      <c r="BM17" s="42">
        <f>IF('Scoring Summary First Draft'!BK21 = 0,"",'Scoring Summary First Draft'!BK21)</f>
        <v>944.5625</v>
      </c>
      <c r="BN17" s="42">
        <f>IF('Scoring Summary First Draft'!BL21 = 0,"",'Scoring Summary First Draft'!BL21)</f>
        <v>928.36</v>
      </c>
      <c r="BO17" s="42">
        <f>IF('Scoring Summary First Draft'!BM21 = 0,"",'Scoring Summary First Draft'!BM21)</f>
        <v>361.46879999999999</v>
      </c>
      <c r="BP17" s="42">
        <f>IF('Scoring Summary First Draft'!BN21 = 0,"",'Scoring Summary First Draft'!BN21)</f>
        <v>744.7971</v>
      </c>
      <c r="BQ17" s="42">
        <f>IF('Scoring Summary First Draft'!BW21=0,"",'Scoring Summary First Draft'!BW21)</f>
        <v>0.63888900000000004</v>
      </c>
      <c r="BR17" s="42">
        <f>IF('Scoring Summary First Draft'!BX21=0,"",'Scoring Summary First Draft'!BX21)</f>
        <v>60.348480000000002</v>
      </c>
      <c r="BS17" s="42">
        <f>IF('Scoring Summary First Draft'!BY21=0,"",'Scoring Summary First Draft'!BY21)</f>
        <v>1128.816</v>
      </c>
      <c r="BT17" s="42">
        <f>IF('Scoring Summary First Draft'!CB21=0,"",'Scoring Summary First Draft'!CB21)</f>
        <v>0.26666666666666</v>
      </c>
      <c r="BU17" s="42">
        <f>IF('Scoring Summary First Draft'!CC21=0,"",'Scoring Summary First Draft'!CC21)</f>
        <v>0.5</v>
      </c>
      <c r="BV17" s="42">
        <f>IF('Scoring Summary First Draft'!CD21=0,"",'Scoring Summary First Draft'!CD21)</f>
        <v>0.15</v>
      </c>
      <c r="BW17" s="42">
        <f>IF('Scoring Summary First Draft'!CE21=0,"",'Scoring Summary First Draft'!CE21)</f>
        <v>0.15</v>
      </c>
      <c r="BX17" s="42">
        <f>IF('Scoring Summary First Draft'!CF21=0,"",'Scoring Summary First Draft'!CF21)</f>
        <v>0.2</v>
      </c>
      <c r="BY17" s="42">
        <f>IF('Scoring Summary First Draft'!CG21=0,"",'Scoring Summary First Draft'!CG21)</f>
        <v>0.1333333333</v>
      </c>
      <c r="BZ17" s="42">
        <f>IF('Scoring Summary First Draft'!CH21=0,"",'Scoring Summary First Draft'!CH21)</f>
        <v>0.36666666660000002</v>
      </c>
      <c r="CA17" s="42">
        <f>IF('Scoring Summary First Draft'!CI21=0,"",'Scoring Summary First Draft'!CI21)</f>
        <v>11</v>
      </c>
      <c r="CB17" s="42">
        <f>IF('Scoring Summary First Draft'!CL21 =0,"",'Scoring Summary First Draft'!CL21)</f>
        <v>0.5</v>
      </c>
      <c r="CC17" s="42">
        <f>IF('Scoring Summary First Draft'!CM21 =0,"",'Scoring Summary First Draft'!CM21)</f>
        <v>0.5</v>
      </c>
      <c r="CD17" s="42">
        <f>IF('Scoring Summary First Draft'!CN21 =0,"",'Scoring Summary First Draft'!CN21)</f>
        <v>0.5</v>
      </c>
      <c r="CE17" s="42">
        <f>IF('Scoring Summary First Draft'!CO21 =0,"",'Scoring Summary First Draft'!CO21)</f>
        <v>0.4</v>
      </c>
      <c r="CF17" s="42">
        <f>IF('Scoring Summary First Draft'!CP21 =0,"",'Scoring Summary First Draft'!CP21)</f>
        <v>0.33333333300000001</v>
      </c>
      <c r="CG17" s="42">
        <f>IF('Scoring Summary First Draft'!CQ21 =0,"",'Scoring Summary First Draft'!CQ21)</f>
        <v>0.4</v>
      </c>
      <c r="CH17" s="42">
        <f>IF('Scoring Summary First Draft'!CR21 =0,"",'Scoring Summary First Draft'!CR21)</f>
        <v>0.63333333300000005</v>
      </c>
      <c r="CI17" s="42">
        <f>IF('Scoring Summary First Draft'!CV21=0,"",'Scoring Summary First Draft'!CV21)</f>
        <v>69.75</v>
      </c>
      <c r="CJ17" s="42">
        <f>IF('Scoring Summary First Draft'!CW21=0,"",'Scoring Summary First Draft'!CW21)</f>
        <v>0.83333299999999999</v>
      </c>
      <c r="CK17" s="42">
        <f>IF('Scoring Summary First Draft'!CZ21=0,"",'Scoring Summary First Draft'!CZ21)</f>
        <v>0.2</v>
      </c>
      <c r="CL17" s="42" t="str">
        <f>IF('Scoring Summary First Draft'!DA21=0,"",'Scoring Summary First Draft'!DA21)</f>
        <v/>
      </c>
      <c r="CM17" s="42">
        <f>IF('Scoring Summary First Draft'!DB21=0,"",'Scoring Summary First Draft'!DB21)</f>
        <v>0.25</v>
      </c>
      <c r="CN17" s="42" t="str">
        <f>IF('Scoring Summary First Draft'!DC21=0,"",'Scoring Summary First Draft'!DC21)</f>
        <v/>
      </c>
      <c r="CO17" s="42">
        <f>IF('Scoring Summary First Draft'!DD21=0,"",'Scoring Summary First Draft'!DD21)</f>
        <v>0.17499999999999999</v>
      </c>
      <c r="CP17" s="42" t="str">
        <f>IF('Scoring Summary First Draft'!DE21=0,"",'Scoring Summary First Draft'!DE21)</f>
        <v/>
      </c>
      <c r="CQ17" s="42">
        <f>'Scoring Summary First Draft'!DF21</f>
        <v>0</v>
      </c>
      <c r="CR17" s="42" t="str">
        <f>IF('Scoring Summary First Draft'!DG21=0,"",'Scoring Summary First Draft'!DG21)</f>
        <v/>
      </c>
      <c r="CS17" s="42">
        <f>IF('Scoring Summary First Draft'!DH21=0,"",'Scoring Summary First Draft'!DH21)</f>
        <v>0.26666666700000002</v>
      </c>
      <c r="CT17" s="42" t="str">
        <f>IF('Scoring Summary First Draft'!DI21=0,"",'Scoring Summary First Draft'!DI21)</f>
        <v/>
      </c>
      <c r="CU17" s="42">
        <f>IF('Scoring Summary First Draft'!DJ21=0,"",'Scoring Summary First Draft'!DJ21)</f>
        <v>0.133333333</v>
      </c>
      <c r="CV17" s="42" t="str">
        <f>IF('Scoring Summary First Draft'!DK21=0,"",'Scoring Summary First Draft'!DK21)</f>
        <v/>
      </c>
      <c r="CW17" s="42">
        <f>IF('Scoring Summary First Draft'!DL21=0,"",'Scoring Summary First Draft'!DL21)</f>
        <v>13</v>
      </c>
      <c r="CX17" s="42">
        <f>IF('Scoring Summary First Draft'!DO21=0,"",'Scoring Summary First Draft'!DO21)</f>
        <v>0.43333333299999999</v>
      </c>
      <c r="CY17" s="42">
        <f>IF('Scoring Summary First Draft'!DP21=0,"",'Scoring Summary First Draft'!DP21)</f>
        <v>0.50158459799999999</v>
      </c>
      <c r="CZ17" s="42">
        <f>IF('Scoring Summary First Draft'!DQ21=0,"",'Scoring Summary First Draft'!DQ21)</f>
        <v>0.7</v>
      </c>
      <c r="DA17" s="42">
        <f>IF('Scoring Summary First Draft'!DR21=0,"",'Scoring Summary First Draft'!DR21)</f>
        <v>0.48826222899999999</v>
      </c>
      <c r="DB17" s="42">
        <f>IF('Scoring Summary First Draft'!DS21=0,"",'Scoring Summary First Draft'!DS21)</f>
        <v>0.3</v>
      </c>
      <c r="DC17" s="42">
        <f>IF('Scoring Summary First Draft'!DT21=0,"",'Scoring Summary First Draft'!DT21)</f>
        <v>0.51712736199999998</v>
      </c>
      <c r="DD17" s="42">
        <f>IF('Scoring Summary First Draft'!DU21=0,"",'Scoring Summary First Draft'!DU21)</f>
        <v>0.05</v>
      </c>
      <c r="DE17" s="42">
        <f>IF('Scoring Summary First Draft'!DV21=0,"",'Scoring Summary First Draft'!DV21)</f>
        <v>0.55679818599999997</v>
      </c>
      <c r="DF17" s="42">
        <f>IF('Scoring Summary First Draft'!DW21=0,"",'Scoring Summary First Draft'!DW21)</f>
        <v>0.53333333299999997</v>
      </c>
      <c r="DG17" s="42">
        <f>IF('Scoring Summary First Draft'!DX21=0,"",'Scoring Summary First Draft'!DX21)</f>
        <v>0.48280909900000002</v>
      </c>
      <c r="DH17" s="42">
        <f>IF('Scoring Summary First Draft'!DY21=0,"",'Scoring Summary First Draft'!DY21)</f>
        <v>0.33333333300000001</v>
      </c>
      <c r="DI17" s="42">
        <f>IF('Scoring Summary First Draft'!DZ21=0,"",'Scoring Summary First Draft'!DZ21)</f>
        <v>0.531625397</v>
      </c>
      <c r="DJ17" s="25" t="str">
        <f>IF('Scoring Summary First Draft'!EF21=0,"",'Scoring Summary First Draft'!EF21)</f>
        <v/>
      </c>
      <c r="DK17" s="25" t="str">
        <f>IF('Scoring Summary First Draft'!EI21=0,"",'Scoring Summary First Draft'!EI21)</f>
        <v/>
      </c>
      <c r="DL17" s="25">
        <f>IF('Scoring Summary First Draft'!EM21=0,"",'Scoring Summary First Draft'!EM21)</f>
        <v>36</v>
      </c>
      <c r="DM17" s="25">
        <f>IF('Scoring Summary First Draft'!EQ21=0,"",'Scoring Summary First Draft'!EQ21)</f>
        <v>7</v>
      </c>
      <c r="DN17" s="25">
        <f>IF('Scoring Summary First Draft'!ER21=0,"",'Scoring Summary First Draft'!ER21)</f>
        <v>32</v>
      </c>
      <c r="DO17" s="25">
        <f>IF('Scoring Summary First Draft'!ES21=0,"",'Scoring Summary First Draft'!ES21)</f>
        <v>3</v>
      </c>
      <c r="DP17" s="25">
        <f>IF('Scoring Summary First Draft'!EW21=0,"",'Scoring Summary First Draft'!EW21)</f>
        <v>26</v>
      </c>
      <c r="DQ17" s="25">
        <f>IF('Scoring Summary First Draft'!EX21=0,"",'Scoring Summary First Draft'!EX21)</f>
        <v>17</v>
      </c>
      <c r="DR17" s="25">
        <f>IF('Scoring Summary First Draft'!EY21=0,"",'Scoring Summary First Draft'!EY21)</f>
        <v>17</v>
      </c>
      <c r="DS17" s="25">
        <f>IF('Scoring Summary First Draft'!EZ21=0,"",'Scoring Summary First Draft'!EZ21)</f>
        <v>19</v>
      </c>
      <c r="DT17" s="25">
        <f>IF('Scoring Summary First Draft'!FA21=0,"",'Scoring Summary First Draft'!FA21)</f>
        <v>10</v>
      </c>
      <c r="DU17" s="25">
        <f>IF('Scoring Summary First Draft'!FB21=0,"",'Scoring Summary First Draft'!FB21)</f>
        <v>23</v>
      </c>
      <c r="DV17" s="25">
        <f>IF('Scoring Summary First Draft'!FC21=0,"",'Scoring Summary First Draft'!FC21)</f>
        <v>33</v>
      </c>
      <c r="DW17" s="45" t="str">
        <f>IF('Scoring Summary First Draft'!FG21=0,"",'Scoring Summary First Draft'!FG21)</f>
        <v/>
      </c>
      <c r="DX17" s="45" t="str">
        <f>IF('Scoring Summary First Draft'!FH21=0,"",'Scoring Summary First Draft'!FH21)</f>
        <v/>
      </c>
      <c r="DY17" s="45" t="str">
        <f>IF('Scoring Summary First Draft'!FI21=0,"",'Scoring Summary First Draft'!FI21)</f>
        <v/>
      </c>
      <c r="DZ17" s="45" t="str">
        <f>IF('Scoring Summary First Draft'!FJ21=0,"",'Scoring Summary First Draft'!FJ21)</f>
        <v/>
      </c>
      <c r="EA17" s="45" t="str">
        <f>IF('Scoring Summary First Draft'!FN21=0,"",'Scoring Summary First Draft'!FN21)</f>
        <v/>
      </c>
      <c r="EB17" s="25" t="str">
        <f>IF('Scoring Summary First Draft'!FR21=0,"",'Scoring Summary First Draft'!FR21)</f>
        <v/>
      </c>
      <c r="EC17" s="25" t="str">
        <f>IF('Scoring Summary First Draft'!FS21=0,"",'Scoring Summary First Draft'!FS21)</f>
        <v/>
      </c>
      <c r="ED17" s="44">
        <f>IF('Scoring Summary First Draft'!FW21=0,"",'Scoring Summary First Draft'!FW21)</f>
        <v>4</v>
      </c>
      <c r="EE17" s="44">
        <f>IF('Scoring Summary First Draft'!FX21=0,"",'Scoring Summary First Draft'!FX21)</f>
        <v>2.5</v>
      </c>
      <c r="EF17" s="44">
        <f>IF('Scoring Summary First Draft'!FY21=0,"",'Scoring Summary First Draft'!FY21)</f>
        <v>5</v>
      </c>
      <c r="EG17" s="44">
        <f>IF('Scoring Summary First Draft'!FZ21=0,"",'Scoring Summary First Draft'!FZ21)</f>
        <v>4.5</v>
      </c>
      <c r="EH17" s="44">
        <f>IF('Scoring Summary First Draft'!GA21=0,"",'Scoring Summary First Draft'!GA21)</f>
        <v>3.5</v>
      </c>
      <c r="EI17" s="25" t="str">
        <f>IF('Scoring Summary First Draft'!GD21=0,"",'Scoring Summary First Draft'!GD21)</f>
        <v/>
      </c>
      <c r="EJ17" s="25">
        <f>IF('Scoring Summary First Draft'!GH21=0,"",'Scoring Summary First Draft'!GH21)</f>
        <v>16</v>
      </c>
      <c r="EK17" s="25">
        <f>IF('Scoring Summary First Draft'!GI21=0,"",'Scoring Summary First Draft'!GI21)</f>
        <v>170</v>
      </c>
      <c r="EL17" s="25">
        <f>IF('Scoring Summary First Draft'!GJ21=0,"",'Scoring Summary First Draft'!GJ21)</f>
        <v>660</v>
      </c>
      <c r="EM17" s="25">
        <f>IF('Scoring Summary First Draft'!GK21=0,"",'Scoring Summary First Draft'!GK21)</f>
        <v>846</v>
      </c>
      <c r="EN17" s="25" t="str">
        <f>IF('Scoring Summary First Draft'!GO21=0,"",'Scoring Summary First Draft'!GO21)</f>
        <v> </v>
      </c>
      <c r="EO17" s="25" t="str">
        <f>IF('Scoring Summary First Draft'!GP21=0,"",'Scoring Summary First Draft'!GP21)</f>
        <v> </v>
      </c>
      <c r="EP17" s="25" t="str">
        <f>IF('Scoring Summary First Draft'!GQ21=0,"",'Scoring Summary First Draft'!GQ21)</f>
        <v> </v>
      </c>
      <c r="EQ17" s="25" t="str">
        <f>IF('Scoring Summary First Draft'!GR21=0,"",'Scoring Summary First Draft'!GR21)</f>
        <v> </v>
      </c>
      <c r="ER17" s="25" t="str">
        <f>IF('Scoring Summary First Draft'!GS21=0,"",'Scoring Summary First Draft'!GS21)</f>
        <v> </v>
      </c>
      <c r="ES17" s="25" t="str">
        <f>IF('Scoring Summary First Draft'!GT21=0,"",'Scoring Summary First Draft'!GT21)</f>
        <v> </v>
      </c>
    </row>
    <row r="18" spans="1:149">
      <c r="A18" t="str">
        <f>'Scoring Summary First Draft'!A22</f>
        <v>CI024</v>
      </c>
      <c r="B18" t="str">
        <f>IF('Scoring Summary First Draft'!C22=0,"",'Scoring Summary First Draft'!C22)</f>
        <v>M</v>
      </c>
      <c r="C18"/>
      <c r="D18"/>
      <c r="E18">
        <f>IF('Scoring Summary First Draft'!D22=0,"",'Scoring Summary First Draft'!D22)</f>
        <v>18</v>
      </c>
      <c r="F18"/>
      <c r="G18"/>
      <c r="H18"/>
      <c r="I18"/>
      <c r="J18" t="str">
        <f>IF('Scoring Summary First Draft'!E22=0,"",'Scoring Summary First Draft'!E22)</f>
        <v>21_months</v>
      </c>
      <c r="K18">
        <v>1</v>
      </c>
      <c r="L18"/>
      <c r="M18"/>
      <c r="N18"/>
      <c r="O18"/>
      <c r="P18">
        <v>0</v>
      </c>
      <c r="Q18"/>
      <c r="R18"/>
      <c r="S18"/>
      <c r="T18"/>
      <c r="U18" t="str">
        <f>IF('Scoring Summary First Draft'!G22=0,"",'Scoring Summary First Draft'!G22)</f>
        <v>Bilateral</v>
      </c>
      <c r="V18" t="str">
        <f>IF('Scoring Summary First Draft'!H22=0,"",'Scoring Summary First Draft'!H22)</f>
        <v>Advanced_Bionics</v>
      </c>
      <c r="W18" t="str">
        <f>IF('Scoring Summary First Draft'!I22=0,"",'Scoring Summary First Draft'!I22)</f>
        <v>No</v>
      </c>
      <c r="X18" t="str">
        <f t="shared" si="2"/>
        <v>Bilateral</v>
      </c>
      <c r="Y18"/>
      <c r="Z18"/>
      <c r="AA18"/>
      <c r="AB18" t="str">
        <f>IF('Scoring Summary First Draft'!L22=0,"",'Scoring Summary First Draft'!L22)</f>
        <v/>
      </c>
      <c r="AC18" t="str">
        <f>IF('Scoring Summary First Draft'!M22=0,"",'Scoring Summary First Draft'!M22)</f>
        <v>English</v>
      </c>
      <c r="AD18" t="str">
        <f>IF('Scoring Summary First Draft'!N22=0,"",'Scoring Summary First Draft'!N22)</f>
        <v>Columbus,_Georgia</v>
      </c>
      <c r="AE18">
        <f>IF('Scoring Summary First Draft'!P22=0,"",'Scoring Summary First Draft'!P22)</f>
        <v>13</v>
      </c>
      <c r="AG18" s="42">
        <f>IF('Scoring Summary First Draft'!X22 = 0,"",'Scoring Summary First Draft'!X22)</f>
        <v>92.4375</v>
      </c>
      <c r="AH18" s="42">
        <f>IF('Scoring Summary First Draft'!Y22 = 0,"",'Scoring Summary First Draft'!Y22)</f>
        <v>0.875</v>
      </c>
      <c r="AI18" s="42">
        <f>IF('Scoring Summary First Draft'!Z22 = 0,"",'Scoring Summary First Draft'!Z22)</f>
        <v>94</v>
      </c>
      <c r="AJ18" s="42">
        <f>IF('Scoring Summary First Draft'!AA22 = 0,"",'Scoring Summary First Draft'!AA22)</f>
        <v>0.875</v>
      </c>
      <c r="AK18" s="42">
        <f>IF('Scoring Summary First Draft'!AB22 = 0,"",'Scoring Summary First Draft'!AB22)</f>
        <v>90.875</v>
      </c>
      <c r="AL18" s="42">
        <f>IF('Scoring Summary First Draft'!AC22 = 0,"",'Scoring Summary First Draft'!AC22)</f>
        <v>0.875</v>
      </c>
      <c r="AM18" s="42">
        <f>IF('Scoring Summary First Draft'!AF22 =0,"", 'Scoring Summary First Draft'!AF22)</f>
        <v>0.25</v>
      </c>
      <c r="AN18" s="42">
        <f>IF('Scoring Summary First Draft'!AG22 =0,"", 'Scoring Summary First Draft'!AG22)</f>
        <v>0.125</v>
      </c>
      <c r="AO18" s="42">
        <f>IF('Scoring Summary First Draft'!AH22 =0,"", 'Scoring Summary First Draft'!AH22)</f>
        <v>0.125</v>
      </c>
      <c r="AP18" s="42">
        <f>IF('Scoring Summary First Draft'!AI22 =0,"", 'Scoring Summary First Draft'!AI22)</f>
        <v>0.1875</v>
      </c>
      <c r="AQ18" s="42">
        <f>IF('Scoring Summary First Draft'!AJ22 =0,"", 'Scoring Summary First Draft'!AJ22)</f>
        <v>0.25</v>
      </c>
      <c r="AR18" s="42">
        <f>IF('Scoring Summary First Draft'!AK22 =0,"", 'Scoring Summary First Draft'!AK22)</f>
        <v>0.1875</v>
      </c>
      <c r="AS18" s="42">
        <f t="shared" si="1"/>
        <v>0.1875</v>
      </c>
      <c r="AT18" s="42">
        <f>IF('Scoring Summary First Draft'!AN22 = 0,"",'Scoring Summary First Draft'!AN22)</f>
        <v>0.64583299999999999</v>
      </c>
      <c r="AU18" s="42">
        <f>IF('Scoring Summary First Draft'!AO22 = 0,"",'Scoring Summary First Draft'!AO22)</f>
        <v>3393.181</v>
      </c>
      <c r="AV18" s="42">
        <f>IF('Scoring Summary First Draft'!AP22 = 0,"",'Scoring Summary First Draft'!AP22)</f>
        <v>10</v>
      </c>
      <c r="AW18" s="42">
        <f>IF('Scoring Summary First Draft'!AS22 = 0,"",'Scoring Summary First Draft'!AS22)</f>
        <v>0.9375</v>
      </c>
      <c r="AX18" s="42">
        <f>IF('Scoring Summary First Draft'!AT22 = 0,"",'Scoring Summary First Draft'!AT22)</f>
        <v>0.875</v>
      </c>
      <c r="AY18" s="42">
        <f>IF('Scoring Summary First Draft'!AU22 = 0,"",'Scoring Summary First Draft'!AU22)</f>
        <v>0.90625</v>
      </c>
      <c r="AZ18" s="42">
        <f>IF('Scoring Summary First Draft'!AV22 = 0,"",'Scoring Summary First Draft'!AV22)</f>
        <v>0.90625</v>
      </c>
      <c r="BA18" s="42">
        <f>IF('Scoring Summary First Draft'!AW22 = 0,"",'Scoring Summary First Draft'!AW22)</f>
        <v>2374.9929999999999</v>
      </c>
      <c r="BB18" s="42">
        <f>IF('Scoring Summary First Draft'!AX22 = 0,"",'Scoring Summary First Draft'!AX22)</f>
        <v>1950.114</v>
      </c>
      <c r="BC18" s="42">
        <f>IF('Scoring Summary First Draft'!AY22 = 0,"",'Scoring Summary First Draft'!AY22)</f>
        <v>1607.5239999999999</v>
      </c>
      <c r="BD18" s="42">
        <f>IF('Scoring Summary First Draft'!AZ22 = 0,"",'Scoring Summary First Draft'!AZ22)</f>
        <v>1977.5440000000001</v>
      </c>
      <c r="BE18" s="45">
        <f>IF('Scoring Summary First Draft'!BA22=0,"",'Scoring Summary First Draft'!BA22)</f>
        <v>6.0625</v>
      </c>
      <c r="BF18" s="45">
        <f>IF('Scoring Summary First Draft'!BB22=0,"",'Scoring Summary First Draft'!BB22)</f>
        <v>6</v>
      </c>
      <c r="BG18" s="45">
        <f>IF('Scoring Summary First Draft'!BC22=0,"",'Scoring Summary First Draft'!BC22)</f>
        <v>6.53125</v>
      </c>
      <c r="BH18" s="45">
        <f>IF('Scoring Summary First Draft'!BD22=0,"",'Scoring Summary First Draft'!BD22)</f>
        <v>6.1979170000000003</v>
      </c>
      <c r="BI18" s="42">
        <f>IF('Scoring Summary First Draft'!BG22 = 0,"",'Scoring Summary First Draft'!BG22)</f>
        <v>0.875</v>
      </c>
      <c r="BJ18" s="42">
        <f>IF('Scoring Summary First Draft'!BH22 = 0,"",'Scoring Summary First Draft'!BH22)</f>
        <v>0.875</v>
      </c>
      <c r="BK18" s="42">
        <f>IF('Scoring Summary First Draft'!BI22 = 0,"",'Scoring Summary First Draft'!BI22)</f>
        <v>1</v>
      </c>
      <c r="BL18" s="42">
        <f>IF('Scoring Summary First Draft'!BJ22 = 0,"",'Scoring Summary First Draft'!BJ22)</f>
        <v>0.91666700000000001</v>
      </c>
      <c r="BM18" s="42">
        <f>IF('Scoring Summary First Draft'!BK22 = 0,"",'Scoring Summary First Draft'!BK22)</f>
        <v>1110.9290000000001</v>
      </c>
      <c r="BN18" s="42">
        <f>IF('Scoring Summary First Draft'!BL22 = 0,"",'Scoring Summary First Draft'!BL22)</f>
        <v>1572.3140000000001</v>
      </c>
      <c r="BO18" s="42">
        <f>IF('Scoring Summary First Draft'!BM22 = 0,"",'Scoring Summary First Draft'!BM22)</f>
        <v>775.33749999999998</v>
      </c>
      <c r="BP18" s="42">
        <f>IF('Scoring Summary First Draft'!BN22 = 0,"",'Scoring Summary First Draft'!BN22)</f>
        <v>1152.8599999999999</v>
      </c>
      <c r="BQ18" s="42">
        <f>IF('Scoring Summary First Draft'!BW22=0,"",'Scoring Summary First Draft'!BW22)</f>
        <v>0.83333299999999999</v>
      </c>
      <c r="BR18" s="42">
        <f>IF('Scoring Summary First Draft'!BX22=0,"",'Scoring Summary First Draft'!BX22)</f>
        <v>69.061089999999993</v>
      </c>
      <c r="BS18" s="42">
        <f>IF('Scoring Summary First Draft'!BY22=0,"",'Scoring Summary First Draft'!BY22)</f>
        <v>4224.1120000000001</v>
      </c>
      <c r="BT18" s="42">
        <f>IF('Scoring Summary First Draft'!CB22=0,"",'Scoring Summary First Draft'!CB22)</f>
        <v>0.2166666666</v>
      </c>
      <c r="BU18" s="42">
        <f>IF('Scoring Summary First Draft'!CC22=0,"",'Scoring Summary First Draft'!CC22)</f>
        <v>0.25</v>
      </c>
      <c r="BV18" s="42">
        <f>IF('Scoring Summary First Draft'!CD22=0,"",'Scoring Summary First Draft'!CD22)</f>
        <v>0.2</v>
      </c>
      <c r="BW18" s="42">
        <f>IF('Scoring Summary First Draft'!CE22=0,"",'Scoring Summary First Draft'!CE22)</f>
        <v>0.15</v>
      </c>
      <c r="BX18" s="43">
        <f>'Scoring Summary First Draft'!CF22</f>
        <v>0</v>
      </c>
      <c r="BY18" s="42">
        <f>IF('Scoring Summary First Draft'!CG22=0,"",'Scoring Summary First Draft'!CG22)</f>
        <v>0.26666666</v>
      </c>
      <c r="BZ18" s="42">
        <f>IF('Scoring Summary First Draft'!CH22=0,"",'Scoring Summary First Draft'!CH22)</f>
        <v>0.3</v>
      </c>
      <c r="CA18" s="42">
        <f>IF('Scoring Summary First Draft'!CI22=0,"",'Scoring Summary First Draft'!CI22)</f>
        <v>8</v>
      </c>
      <c r="CB18" s="42">
        <f>IF('Scoring Summary First Draft'!CL22 =0,"",'Scoring Summary First Draft'!CL22)</f>
        <v>0.55000000000000004</v>
      </c>
      <c r="CC18" s="42">
        <f>IF('Scoring Summary First Draft'!CM22 =0,"",'Scoring Summary First Draft'!CM22)</f>
        <v>0.95</v>
      </c>
      <c r="CD18" s="42">
        <f>IF('Scoring Summary First Draft'!CN22 =0,"",'Scoring Summary First Draft'!CN22)</f>
        <v>0.35</v>
      </c>
      <c r="CE18" s="42">
        <f>IF('Scoring Summary First Draft'!CO22 =0,"",'Scoring Summary First Draft'!CO22)</f>
        <v>0.45</v>
      </c>
      <c r="CF18" s="42">
        <f>IF('Scoring Summary First Draft'!CP22 =0,"",'Scoring Summary First Draft'!CP22)</f>
        <v>0.4</v>
      </c>
      <c r="CG18" s="42">
        <f>IF('Scoring Summary First Draft'!CQ22 =0,"",'Scoring Summary First Draft'!CQ22)</f>
        <v>0.3333333</v>
      </c>
      <c r="CH18" s="42">
        <f>IF('Scoring Summary First Draft'!CR22 =0,"",'Scoring Summary First Draft'!CR22)</f>
        <v>0.73333333000000001</v>
      </c>
      <c r="CI18" s="42">
        <f>IF('Scoring Summary First Draft'!CV22=0,"",'Scoring Summary First Draft'!CV22)</f>
        <v>79.625</v>
      </c>
      <c r="CJ18" s="42">
        <f>IF('Scoring Summary First Draft'!CW22=0,"",'Scoring Summary First Draft'!CW22)</f>
        <v>0.83333299999999999</v>
      </c>
      <c r="CK18" s="42">
        <f>IF('Scoring Summary First Draft'!CZ22=0,"",'Scoring Summary First Draft'!CZ22)</f>
        <v>0.25</v>
      </c>
      <c r="CL18" s="42" t="str">
        <f>IF('Scoring Summary First Draft'!DA22=0,"",'Scoring Summary First Draft'!DA22)</f>
        <v/>
      </c>
      <c r="CM18" s="42">
        <f>IF('Scoring Summary First Draft'!DB22=0,"",'Scoring Summary First Draft'!DB22)</f>
        <v>0.4</v>
      </c>
      <c r="CN18" s="42" t="str">
        <f>IF('Scoring Summary First Draft'!DC22=0,"",'Scoring Summary First Draft'!DC22)</f>
        <v/>
      </c>
      <c r="CO18" s="42">
        <f>IF('Scoring Summary First Draft'!DD22=0,"",'Scoring Summary First Draft'!DD22)</f>
        <v>0.17499999999999999</v>
      </c>
      <c r="CP18" s="42" t="str">
        <f>IF('Scoring Summary First Draft'!DE22=0,"",'Scoring Summary First Draft'!DE22)</f>
        <v/>
      </c>
      <c r="CQ18" s="42">
        <f>IF('Scoring Summary First Draft'!DF22=0,"",'Scoring Summary First Draft'!DF22)</f>
        <v>0.2</v>
      </c>
      <c r="CR18" s="42" t="str">
        <f>IF('Scoring Summary First Draft'!DG22=0,"",'Scoring Summary First Draft'!DG22)</f>
        <v/>
      </c>
      <c r="CS18" s="42">
        <f>IF('Scoring Summary First Draft'!DH22=0,"",'Scoring Summary First Draft'!DH22)</f>
        <v>0.2</v>
      </c>
      <c r="CT18" s="42" t="str">
        <f>IF('Scoring Summary First Draft'!DI22=0,"",'Scoring Summary First Draft'!DI22)</f>
        <v/>
      </c>
      <c r="CU18" s="42">
        <f>IF('Scoring Summary First Draft'!DJ22=0,"",'Scoring Summary First Draft'!DJ22)</f>
        <v>0.2</v>
      </c>
      <c r="CV18" s="42" t="str">
        <f>IF('Scoring Summary First Draft'!DK22=0,"",'Scoring Summary First Draft'!DK22)</f>
        <v/>
      </c>
      <c r="CW18" s="42">
        <f>IF('Scoring Summary First Draft'!DL22=0,"",'Scoring Summary First Draft'!DL22)</f>
        <v>7</v>
      </c>
      <c r="CX18" s="42">
        <f>IF('Scoring Summary First Draft'!DO22=0,"",'Scoring Summary First Draft'!DO22)</f>
        <v>0.5</v>
      </c>
      <c r="CY18" s="42">
        <f>IF('Scoring Summary First Draft'!DP22=0,"",'Scoring Summary First Draft'!DP22)</f>
        <v>0.62816810300000003</v>
      </c>
      <c r="CZ18" s="42">
        <f>IF('Scoring Summary First Draft'!DQ22=0,"",'Scoring Summary First Draft'!DQ22)</f>
        <v>0.8</v>
      </c>
      <c r="DA18" s="42">
        <f>IF('Scoring Summary First Draft'!DR22=0,"",'Scoring Summary First Draft'!DR22)</f>
        <v>0.63521687699999996</v>
      </c>
      <c r="DB18" s="42">
        <f>IF('Scoring Summary First Draft'!DS22=0,"",'Scoring Summary First Draft'!DS22)</f>
        <v>0.35</v>
      </c>
      <c r="DC18" s="42">
        <f>IF('Scoring Summary First Draft'!DT22=0,"",'Scoring Summary First Draft'!DT22)</f>
        <v>0.71085762900000005</v>
      </c>
      <c r="DD18" s="42">
        <f>IF('Scoring Summary First Draft'!DU22=0,"",'Scoring Summary First Draft'!DU22)</f>
        <v>0.35</v>
      </c>
      <c r="DE18" s="42">
        <f>IF('Scoring Summary First Draft'!DV22=0,"",'Scoring Summary First Draft'!DV22)</f>
        <v>0.64679332700000003</v>
      </c>
      <c r="DF18" s="42">
        <f>IF('Scoring Summary First Draft'!DW22=0,"",'Scoring Summary First Draft'!DW22)</f>
        <v>0.4</v>
      </c>
      <c r="DG18" s="42">
        <f>IF('Scoring Summary First Draft'!DX22=0,"",'Scoring Summary First Draft'!DX22)</f>
        <v>0.64695609200000004</v>
      </c>
      <c r="DH18" s="42">
        <f>IF('Scoring Summary First Draft'!DY22=0,"",'Scoring Summary First Draft'!DY22)</f>
        <v>0.6</v>
      </c>
      <c r="DI18" s="42">
        <f>IF('Scoring Summary First Draft'!DZ22=0,"",'Scoring Summary First Draft'!DZ22)</f>
        <v>0.68991329899999998</v>
      </c>
      <c r="DJ18" s="25" t="str">
        <f>IF('Scoring Summary First Draft'!EF22=0,"",'Scoring Summary First Draft'!EF22)</f>
        <v/>
      </c>
      <c r="DK18" s="25" t="str">
        <f>IF('Scoring Summary First Draft'!EI22=0,"",'Scoring Summary First Draft'!EI22)</f>
        <v/>
      </c>
      <c r="DL18" s="25">
        <f>IF('Scoring Summary First Draft'!EM22=0,"",'Scoring Summary First Draft'!EM22)</f>
        <v>52</v>
      </c>
      <c r="DM18" s="25">
        <f>IF('Scoring Summary First Draft'!EQ22=0,"",'Scoring Summary First Draft'!EQ22)</f>
        <v>8</v>
      </c>
      <c r="DN18" s="25">
        <f>IF('Scoring Summary First Draft'!ER22=0,"",'Scoring Summary First Draft'!ER22)</f>
        <v>25</v>
      </c>
      <c r="DO18" s="25">
        <f>IF('Scoring Summary First Draft'!ES22=0,"",'Scoring Summary First Draft'!ES22)</f>
        <v>3</v>
      </c>
      <c r="DP18" s="25">
        <f>IF('Scoring Summary First Draft'!EW22=0,"",'Scoring Summary First Draft'!EW22)</f>
        <v>29</v>
      </c>
      <c r="DQ18" s="25">
        <f>IF('Scoring Summary First Draft'!EX22=0,"",'Scoring Summary First Draft'!EX22)</f>
        <v>15</v>
      </c>
      <c r="DR18" s="25">
        <f>IF('Scoring Summary First Draft'!EY22=0,"",'Scoring Summary First Draft'!EY22)</f>
        <v>21</v>
      </c>
      <c r="DS18" s="25">
        <f>IF('Scoring Summary First Draft'!EZ22=0,"",'Scoring Summary First Draft'!EZ22)</f>
        <v>22</v>
      </c>
      <c r="DT18" s="25">
        <f>IF('Scoring Summary First Draft'!FA22=0,"",'Scoring Summary First Draft'!FA22)</f>
        <v>10</v>
      </c>
      <c r="DU18" s="25">
        <f>IF('Scoring Summary First Draft'!FB22=0,"",'Scoring Summary First Draft'!FB22)</f>
        <v>19</v>
      </c>
      <c r="DV18" s="25">
        <f>IF('Scoring Summary First Draft'!FC22=0,"",'Scoring Summary First Draft'!FC22)</f>
        <v>30</v>
      </c>
      <c r="DW18" s="45">
        <f>IF('Scoring Summary First Draft'!FG22=0,"",'Scoring Summary First Draft'!FG22)</f>
        <v>6</v>
      </c>
      <c r="DX18" s="45">
        <f>IF('Scoring Summary First Draft'!FH22=0,"",'Scoring Summary First Draft'!FH22)</f>
        <v>9.0588235289999997</v>
      </c>
      <c r="DY18" s="45">
        <f>IF('Scoring Summary First Draft'!FI22=0,"",'Scoring Summary First Draft'!FI22)</f>
        <v>7.6470588240000001</v>
      </c>
      <c r="DZ18" s="45">
        <f>IF('Scoring Summary First Draft'!FJ22=0,"",'Scoring Summary First Draft'!FJ22)</f>
        <v>7.7659574469999999</v>
      </c>
      <c r="EA18" s="45">
        <f>IF('Scoring Summary First Draft'!FN22=0,"",'Scoring Summary First Draft'!FN22)</f>
        <v>4.5217390000000002</v>
      </c>
      <c r="EB18" s="25">
        <f>IF('Scoring Summary First Draft'!FR22=0,"",'Scoring Summary First Draft'!FR22)</f>
        <v>4</v>
      </c>
      <c r="EC18" s="25">
        <f>IF('Scoring Summary First Draft'!FS22=0,"",'Scoring Summary First Draft'!FS22)</f>
        <v>1</v>
      </c>
      <c r="ED18" s="44">
        <f>IF('Scoring Summary First Draft'!FW22=0,"",'Scoring Summary First Draft'!FW22)</f>
        <v>1.5</v>
      </c>
      <c r="EE18" s="44">
        <f>IF('Scoring Summary First Draft'!FX22=0,"",'Scoring Summary First Draft'!FX22)</f>
        <v>4</v>
      </c>
      <c r="EF18" s="44">
        <f>IF('Scoring Summary First Draft'!FY22=0,"",'Scoring Summary First Draft'!FY22)</f>
        <v>6</v>
      </c>
      <c r="EG18" s="44">
        <f>IF('Scoring Summary First Draft'!FZ22=0,"",'Scoring Summary First Draft'!FZ22)</f>
        <v>4.5</v>
      </c>
      <c r="EH18" s="44">
        <f>IF('Scoring Summary First Draft'!GA22=0,"",'Scoring Summary First Draft'!GA22)</f>
        <v>4</v>
      </c>
      <c r="EI18" s="25" t="str">
        <f>IF('Scoring Summary First Draft'!GD22=0,"",'Scoring Summary First Draft'!GD22)</f>
        <v/>
      </c>
      <c r="EJ18" s="25">
        <f>IF('Scoring Summary First Draft'!GH22=0,"",'Scoring Summary First Draft'!GH22)</f>
        <v>15</v>
      </c>
      <c r="EK18" s="25">
        <f>IF('Scoring Summary First Draft'!GI22=0,"",'Scoring Summary First Draft'!GI22)</f>
        <v>595</v>
      </c>
      <c r="EL18" s="25">
        <f>IF('Scoring Summary First Draft'!GJ22=0,"",'Scoring Summary First Draft'!GJ22)</f>
        <v>335</v>
      </c>
      <c r="EM18" s="25">
        <f>IF('Scoring Summary First Draft'!GK22=0,"",'Scoring Summary First Draft'!GK22)</f>
        <v>945</v>
      </c>
      <c r="EN18" s="25">
        <f>IF('Scoring Summary First Draft'!GO22=0,"",'Scoring Summary First Draft'!GO22)</f>
        <v>170</v>
      </c>
      <c r="EO18" s="25">
        <f>IF('Scoring Summary First Draft'!GP22=0,"",'Scoring Summary First Draft'!GP22)</f>
        <v>35</v>
      </c>
      <c r="EP18" s="25">
        <f>IF('Scoring Summary First Draft'!GQ22=0,"",'Scoring Summary First Draft'!GQ22)</f>
        <v>45</v>
      </c>
      <c r="EQ18" s="25">
        <f>IF('Scoring Summary First Draft'!GR22=0,"",'Scoring Summary First Draft'!GR22)</f>
        <v>27</v>
      </c>
      <c r="ER18" s="25">
        <f>IF('Scoring Summary First Draft'!GS22=0,"",'Scoring Summary First Draft'!GS22)</f>
        <v>32</v>
      </c>
      <c r="ES18" s="25">
        <f>IF('Scoring Summary First Draft'!GT22=0,"",'Scoring Summary First Draft'!GT22)</f>
        <v>31</v>
      </c>
    </row>
    <row r="19" spans="1:149">
      <c r="A19" s="49" t="str">
        <f>'Scoring Summary First Draft'!A24</f>
        <v>CI026</v>
      </c>
      <c r="B19" t="str">
        <f>IF('Scoring Summary First Draft'!C24=0,"",'Scoring Summary First Draft'!C24)</f>
        <v>F</v>
      </c>
      <c r="C19"/>
      <c r="D19"/>
      <c r="E19">
        <f>IF('Scoring Summary First Draft'!D24=0,"",'Scoring Summary First Draft'!D24)</f>
        <v>49</v>
      </c>
      <c r="F19"/>
      <c r="G19"/>
      <c r="H19"/>
      <c r="I19"/>
      <c r="J19" t="str">
        <f>IF('Scoring Summary First Draft'!E24=0,"",'Scoring Summary First Draft'!E24)</f>
        <v>35_+_43</v>
      </c>
      <c r="K19">
        <v>35</v>
      </c>
      <c r="L19"/>
      <c r="M19"/>
      <c r="N19"/>
      <c r="O19"/>
      <c r="P19">
        <f>IF('Scoring Summary First Draft'!F24=0,"",'Scoring Summary First Draft'!F24)</f>
        <v>23</v>
      </c>
      <c r="Q19"/>
      <c r="R19"/>
      <c r="S19"/>
      <c r="T19"/>
      <c r="U19" t="str">
        <f>IF('Scoring Summary First Draft'!G24=0,"",'Scoring Summary First Draft'!G24)</f>
        <v>Bilateral</v>
      </c>
      <c r="V19" t="str">
        <f>IF('Scoring Summary First Draft'!H24=0,"",'Scoring Summary First Draft'!H24)</f>
        <v>Advanced_Bionics</v>
      </c>
      <c r="W19" t="str">
        <f>IF('Scoring Summary First Draft'!I24=0,"",'Scoring Summary First Draft'!I24)</f>
        <v>No</v>
      </c>
      <c r="X19" t="str">
        <f>U19</f>
        <v>Bilateral</v>
      </c>
      <c r="Y19"/>
      <c r="Z19"/>
      <c r="AA19"/>
      <c r="AB19" t="str">
        <f>IF('Scoring Summary First Draft'!L24=0,"",'Scoring Summary First Draft'!L24)</f>
        <v>database_adminisstrator</v>
      </c>
      <c r="AC19" t="str">
        <f>IF('Scoring Summary First Draft'!M24=0,"",'Scoring Summary First Draft'!M24)</f>
        <v>English</v>
      </c>
      <c r="AD19" t="str">
        <f>IF('Scoring Summary First Draft'!N24=0,"",'Scoring Summary First Draft'!N24)</f>
        <v>Austin,_Texas</v>
      </c>
      <c r="AE19">
        <f>IF('Scoring Summary First Draft'!P24=0,"",'Scoring Summary First Draft'!P24)</f>
        <v>20</v>
      </c>
      <c r="AG19" s="42">
        <f>IF('Scoring Summary First Draft'!X24 = 0,"",'Scoring Summary First Draft'!X24)</f>
        <v>67.90625</v>
      </c>
      <c r="AH19" s="42">
        <f>IF('Scoring Summary First Draft'!Y24 = 0,"",'Scoring Summary First Draft'!Y24)</f>
        <v>0.75</v>
      </c>
      <c r="AI19" s="42">
        <f>IF('Scoring Summary First Draft'!Z24 = 0,"",'Scoring Summary First Draft'!Z24)</f>
        <v>54.75</v>
      </c>
      <c r="AJ19" s="42">
        <f>IF('Scoring Summary First Draft'!AA24 = 0,"",'Scoring Summary First Draft'!AA24)</f>
        <v>0.625</v>
      </c>
      <c r="AK19" s="42">
        <f>IF('Scoring Summary First Draft'!AB24 = 0,"",'Scoring Summary First Draft'!AB24)</f>
        <v>81.0625</v>
      </c>
      <c r="AL19" s="42">
        <f>IF('Scoring Summary First Draft'!AC24 = 0,"",'Scoring Summary First Draft'!AC24)</f>
        <v>0.875</v>
      </c>
      <c r="AM19" s="42">
        <f>IF('Scoring Summary First Draft'!AF24 =0,"", 'Scoring Summary First Draft'!AF24)</f>
        <v>0.1875</v>
      </c>
      <c r="AN19" s="42">
        <f>IF('Scoring Summary First Draft'!AG24 =0,"", 'Scoring Summary First Draft'!AG24)</f>
        <v>0.125</v>
      </c>
      <c r="AO19" s="42">
        <f>IF('Scoring Summary First Draft'!AH24 =0,"", 'Scoring Summary First Draft'!AH24)</f>
        <v>0.1875</v>
      </c>
      <c r="AP19" s="42">
        <f>IF('Scoring Summary First Draft'!AI24 =0,"", 'Scoring Summary First Draft'!AI24)</f>
        <v>0.125</v>
      </c>
      <c r="AQ19" s="42">
        <f>IF('Scoring Summary First Draft'!AJ24 =0,"", 'Scoring Summary First Draft'!AJ24)</f>
        <v>0.25</v>
      </c>
      <c r="AR19" s="42">
        <f>IF('Scoring Summary First Draft'!AK24 =0,"", 'Scoring Summary First Draft'!AK24)</f>
        <v>0.125</v>
      </c>
      <c r="AS19" s="42">
        <f t="shared" si="1"/>
        <v>0.16666666666666666</v>
      </c>
      <c r="AT19" s="42">
        <f>IF('Scoring Summary First Draft'!AN24 = 0,"",'Scoring Summary First Draft'!AN24)</f>
        <v>0.70833299999999999</v>
      </c>
      <c r="AU19" s="42">
        <f>IF('Scoring Summary First Draft'!AO24 = 0,"",'Scoring Summary First Draft'!AO24)</f>
        <v>5139.915</v>
      </c>
      <c r="AV19" s="42">
        <f>IF('Scoring Summary First Draft'!AP24 = 0,"",'Scoring Summary First Draft'!AP24)</f>
        <v>10</v>
      </c>
      <c r="AW19" s="42">
        <f>IF('Scoring Summary First Draft'!AS24 = 0,"",'Scoring Summary First Draft'!AS24)</f>
        <v>0.8125</v>
      </c>
      <c r="AX19" s="42">
        <f>IF('Scoring Summary First Draft'!AT24 = 0,"",'Scoring Summary First Draft'!AT24)</f>
        <v>0.90625</v>
      </c>
      <c r="AY19" s="42">
        <f>IF('Scoring Summary First Draft'!AU24 = 0,"",'Scoring Summary First Draft'!AU24)</f>
        <v>0.84375</v>
      </c>
      <c r="AZ19" s="42">
        <f>IF('Scoring Summary First Draft'!AV24 = 0,"",'Scoring Summary First Draft'!AV24)</f>
        <v>0.85416700000000001</v>
      </c>
      <c r="BA19" s="42">
        <f>IF('Scoring Summary First Draft'!AW24 = 0,"",'Scoring Summary First Draft'!AW24)</f>
        <v>3917.4229999999998</v>
      </c>
      <c r="BB19" s="42">
        <f>IF('Scoring Summary First Draft'!AX24 = 0,"",'Scoring Summary First Draft'!AX24)</f>
        <v>3969.5239999999999</v>
      </c>
      <c r="BC19" s="42">
        <f>IF('Scoring Summary First Draft'!AY24 = 0,"",'Scoring Summary First Draft'!AY24)</f>
        <v>3617.422</v>
      </c>
      <c r="BD19" s="42">
        <f>IF('Scoring Summary First Draft'!AZ24 = 0,"",'Scoring Summary First Draft'!AZ24)</f>
        <v>3834.79</v>
      </c>
      <c r="BE19" s="45">
        <f>IF('Scoring Summary First Draft'!BA24=0,"",'Scoring Summary First Draft'!BA24)</f>
        <v>4.0625</v>
      </c>
      <c r="BF19" s="45">
        <f>IF('Scoring Summary First Draft'!BB24=0,"",'Scoring Summary First Draft'!BB24)</f>
        <v>4.40625</v>
      </c>
      <c r="BG19" s="45">
        <f>IF('Scoring Summary First Draft'!BC24=0,"",'Scoring Summary First Draft'!BC24)</f>
        <v>4.71875</v>
      </c>
      <c r="BH19" s="45">
        <f>IF('Scoring Summary First Draft'!BD24=0,"",'Scoring Summary First Draft'!BD24)</f>
        <v>4.3958329999999997</v>
      </c>
      <c r="BI19" s="42">
        <f>IF('Scoring Summary First Draft'!BG24 = 0,"",'Scoring Summary First Draft'!BG24)</f>
        <v>0.875</v>
      </c>
      <c r="BJ19" s="42">
        <f>IF('Scoring Summary First Draft'!BH24 = 0,"",'Scoring Summary First Draft'!BH24)</f>
        <v>0.8125</v>
      </c>
      <c r="BK19" s="42">
        <f>IF('Scoring Summary First Draft'!BI24 = 0,"",'Scoring Summary First Draft'!BI24)</f>
        <v>0.8125</v>
      </c>
      <c r="BL19" s="42">
        <f>IF('Scoring Summary First Draft'!BJ24 = 0,"",'Scoring Summary First Draft'!BJ24)</f>
        <v>0.83333299999999999</v>
      </c>
      <c r="BM19" s="42">
        <f>IF('Scoring Summary First Draft'!BK24 = 0,"",'Scoring Summary First Draft'!BK24)</f>
        <v>2235.4430000000002</v>
      </c>
      <c r="BN19" s="42">
        <f>IF('Scoring Summary First Draft'!BL24 = 0,"",'Scoring Summary First Draft'!BL24)</f>
        <v>2326.3310000000001</v>
      </c>
      <c r="BO19" s="42">
        <f>IF('Scoring Summary First Draft'!BM24 = 0,"",'Scoring Summary First Draft'!BM24)</f>
        <v>2063.3850000000002</v>
      </c>
      <c r="BP19" s="42">
        <f>IF('Scoring Summary First Draft'!BN24 = 0,"",'Scoring Summary First Draft'!BN24)</f>
        <v>2208.386</v>
      </c>
      <c r="BQ19" s="42">
        <f>IF('Scoring Summary First Draft'!BW24=0,"",'Scoring Summary First Draft'!BW24)</f>
        <v>0.66666700000000001</v>
      </c>
      <c r="BR19" s="42">
        <f>IF('Scoring Summary First Draft'!BX24=0,"",'Scoring Summary First Draft'!BX24)</f>
        <v>64.094409999999996</v>
      </c>
      <c r="BS19" s="42">
        <f>IF('Scoring Summary First Draft'!BY24=0,"",'Scoring Summary First Draft'!BY24)</f>
        <v>1821.71</v>
      </c>
      <c r="BT19" s="42">
        <f>IF('Scoring Summary First Draft'!CB24=0,"",'Scoring Summary First Draft'!CB24)</f>
        <v>0.36666666660000002</v>
      </c>
      <c r="BU19" s="42">
        <f>IF('Scoring Summary First Draft'!CC24=0,"",'Scoring Summary First Draft'!CC24)</f>
        <v>0.45</v>
      </c>
      <c r="BV19" s="42">
        <f>IF('Scoring Summary First Draft'!CD24=0,"",'Scoring Summary First Draft'!CD24)</f>
        <v>0.32500000000000001</v>
      </c>
      <c r="BW19" s="42">
        <f>IF('Scoring Summary First Draft'!CE24=0,"",'Scoring Summary First Draft'!CE24)</f>
        <v>0.35</v>
      </c>
      <c r="BX19" s="42">
        <f>IF('Scoring Summary First Draft'!CF24=0,"",'Scoring Summary First Draft'!CF24)</f>
        <v>0.1333333333</v>
      </c>
      <c r="BY19" s="42">
        <f>IF('Scoring Summary First Draft'!CG24=0,"",'Scoring Summary First Draft'!CG24)</f>
        <v>0.33333333333332998</v>
      </c>
      <c r="BZ19" s="42">
        <f>IF('Scoring Summary First Draft'!CH24=0,"",'Scoring Summary First Draft'!CH24)</f>
        <v>0.5</v>
      </c>
      <c r="CA19" s="42">
        <f>IF('Scoring Summary First Draft'!CI24=0,"",'Scoring Summary First Draft'!CI24)</f>
        <v>12</v>
      </c>
      <c r="CB19" s="42">
        <f>IF('Scoring Summary First Draft'!CL24 =0,"",'Scoring Summary First Draft'!CL24)</f>
        <v>0.21666666666660001</v>
      </c>
      <c r="CC19" s="42">
        <f>IF('Scoring Summary First Draft'!CM24 =0,"",'Scoring Summary First Draft'!CM24)</f>
        <v>0.05</v>
      </c>
      <c r="CD19" s="42">
        <f>IF('Scoring Summary First Draft'!CN24 =0,"",'Scoring Summary First Draft'!CN24)</f>
        <v>0.3</v>
      </c>
      <c r="CE19" s="42">
        <f>IF('Scoring Summary First Draft'!CO24 =0,"",'Scoring Summary First Draft'!CO24)</f>
        <v>0.05</v>
      </c>
      <c r="CF19" s="42">
        <f>IF('Scoring Summary First Draft'!CP24 =0,"",'Scoring Summary First Draft'!CP24)</f>
        <v>0.2</v>
      </c>
      <c r="CG19" s="42">
        <f>IF('Scoring Summary First Draft'!CQ24 =0,"",'Scoring Summary First Draft'!CQ24)</f>
        <v>0.133333333</v>
      </c>
      <c r="CH19" s="42">
        <f>IF('Scoring Summary First Draft'!CR24 =0,"",'Scoring Summary First Draft'!CR24)</f>
        <v>0.266666666666666</v>
      </c>
      <c r="CI19" s="42">
        <f>IF('Scoring Summary First Draft'!CV24=0,"",'Scoring Summary First Draft'!CV24)</f>
        <v>49.791670000000003</v>
      </c>
      <c r="CJ19" s="42">
        <f>IF('Scoring Summary First Draft'!CW24=0,"",'Scoring Summary First Draft'!CW24)</f>
        <v>0.54166700000000001</v>
      </c>
      <c r="CK19" s="42">
        <f>IF('Scoring Summary First Draft'!CZ24=0,"",'Scoring Summary First Draft'!CZ24)</f>
        <v>0.116666667</v>
      </c>
      <c r="CL19" s="42" t="str">
        <f>IF('Scoring Summary First Draft'!DA24=0,"",'Scoring Summary First Draft'!DA24)</f>
        <v/>
      </c>
      <c r="CM19" s="42">
        <f>IF('Scoring Summary First Draft'!DB24=0,"",'Scoring Summary First Draft'!DB24)</f>
        <v>0.1</v>
      </c>
      <c r="CN19" s="42" t="str">
        <f>IF('Scoring Summary First Draft'!DC24=0,"",'Scoring Summary First Draft'!DC24)</f>
        <v/>
      </c>
      <c r="CO19" s="42">
        <f>IF('Scoring Summary First Draft'!DD24=0,"",'Scoring Summary First Draft'!DD24)</f>
        <v>0.125</v>
      </c>
      <c r="CP19" s="42" t="str">
        <f>IF('Scoring Summary First Draft'!DE24=0,"",'Scoring Summary First Draft'!DE24)</f>
        <v/>
      </c>
      <c r="CQ19" s="42">
        <f>'Scoring Summary First Draft'!DF24</f>
        <v>0</v>
      </c>
      <c r="CR19" s="42" t="str">
        <f>IF('Scoring Summary First Draft'!DG24=0,"",'Scoring Summary First Draft'!DG24)</f>
        <v/>
      </c>
      <c r="CS19" s="42">
        <f>IF('Scoring Summary First Draft'!DH24=0,"",'Scoring Summary First Draft'!DH24)</f>
        <v>0.16666666699999999</v>
      </c>
      <c r="CT19" s="42" t="str">
        <f>IF('Scoring Summary First Draft'!DI24=0,"",'Scoring Summary First Draft'!DI24)</f>
        <v/>
      </c>
      <c r="CU19" s="42">
        <f>IF('Scoring Summary First Draft'!DJ24=0,"",'Scoring Summary First Draft'!DJ24)</f>
        <v>6.6666666999999999E-2</v>
      </c>
      <c r="CV19" s="42" t="str">
        <f>IF('Scoring Summary First Draft'!DK24=0,"",'Scoring Summary First Draft'!DK24)</f>
        <v/>
      </c>
      <c r="CW19" s="42">
        <f>IF('Scoring Summary First Draft'!DL24=0,"",'Scoring Summary First Draft'!DL24)</f>
        <v>17</v>
      </c>
      <c r="CX19" s="42">
        <f>IF('Scoring Summary First Draft'!DO24=0,"",'Scoring Summary First Draft'!DO24)</f>
        <v>0.16666666699999999</v>
      </c>
      <c r="CY19" s="42">
        <f>IF('Scoring Summary First Draft'!DP24=0,"",'Scoring Summary First Draft'!DP24)</f>
        <v>1.9959544220000001</v>
      </c>
      <c r="CZ19" s="42">
        <f>IF('Scoring Summary First Draft'!DQ24=0,"",'Scoring Summary First Draft'!DQ24)</f>
        <v>0.1</v>
      </c>
      <c r="DA19" s="42">
        <f>IF('Scoring Summary First Draft'!DR24=0,"",'Scoring Summary First Draft'!DR24)</f>
        <v>1.84422789</v>
      </c>
      <c r="DB19" s="42">
        <f>IF('Scoring Summary First Draft'!DS24=0,"",'Scoring Summary First Draft'!DS24)</f>
        <v>0.2</v>
      </c>
      <c r="DC19" s="42">
        <f>IF('Scoring Summary First Draft'!DT24=0,"",'Scoring Summary First Draft'!DT24)</f>
        <v>2.0338860539999999</v>
      </c>
      <c r="DD19" s="42">
        <f>IF('Scoring Summary First Draft'!DU24=0,"",'Scoring Summary First Draft'!DU24)</f>
        <v>0.5</v>
      </c>
      <c r="DE19" s="42">
        <f>IF('Scoring Summary First Draft'!DV24=0,"",'Scoring Summary First Draft'!DV24)</f>
        <v>1.8954104300000001</v>
      </c>
      <c r="DF19" s="64">
        <f>IF('Scoring Summary First Draft'!DW24=0,"",'Scoring Summary First Draft'!DW24)</f>
        <v>0.66666700000000001</v>
      </c>
      <c r="DG19" s="42">
        <f>IF('Scoring Summary First Draft'!DX24=0,"",'Scoring Summary First Draft'!DX24)</f>
        <v>1.794346032</v>
      </c>
      <c r="DH19" s="42">
        <f>IF('Scoring Summary First Draft'!DY24=0,"",'Scoring Summary First Draft'!DY24)</f>
        <v>0.1666667</v>
      </c>
      <c r="DI19" s="42">
        <f>IF('Scoring Summary First Draft'!DZ24=0,"",'Scoring Summary First Draft'!DZ24)</f>
        <v>2.1975628120000001</v>
      </c>
      <c r="DJ19" s="25" t="str">
        <f>IF('Scoring Summary First Draft'!EF24=0,"",'Scoring Summary First Draft'!EF24)</f>
        <v/>
      </c>
      <c r="DK19" s="25" t="str">
        <f>IF('Scoring Summary First Draft'!EI24=0,"",'Scoring Summary First Draft'!EI24)</f>
        <v/>
      </c>
      <c r="DL19" s="25">
        <f>IF('Scoring Summary First Draft'!EM24=0,"",'Scoring Summary First Draft'!EM24)</f>
        <v>37</v>
      </c>
      <c r="DM19" s="25">
        <f>IF('Scoring Summary First Draft'!EQ24=0,"",'Scoring Summary First Draft'!EQ24)</f>
        <v>6</v>
      </c>
      <c r="DN19" s="25">
        <f>IF('Scoring Summary First Draft'!ER24=0,"",'Scoring Summary First Draft'!ER24)</f>
        <v>12</v>
      </c>
      <c r="DO19" s="25">
        <f>IF('Scoring Summary First Draft'!ES24=0,"",'Scoring Summary First Draft'!ES24)</f>
        <v>1</v>
      </c>
      <c r="DP19" s="25">
        <f>IF('Scoring Summary First Draft'!EW24=0,"",'Scoring Summary First Draft'!EW24)</f>
        <v>32</v>
      </c>
      <c r="DQ19" s="25">
        <f>IF('Scoring Summary First Draft'!EX24=0,"",'Scoring Summary First Draft'!EX24)</f>
        <v>17</v>
      </c>
      <c r="DR19" s="25">
        <f>IF('Scoring Summary First Draft'!EY24=0,"",'Scoring Summary First Draft'!EY24)</f>
        <v>17</v>
      </c>
      <c r="DS19" s="25">
        <f>IF('Scoring Summary First Draft'!EZ24=0,"",'Scoring Summary First Draft'!EZ24)</f>
        <v>20</v>
      </c>
      <c r="DT19" s="25">
        <f>IF('Scoring Summary First Draft'!FA24=0,"",'Scoring Summary First Draft'!FA24)</f>
        <v>14</v>
      </c>
      <c r="DU19" s="25">
        <f>IF('Scoring Summary First Draft'!FB24=0,"",'Scoring Summary First Draft'!FB24)</f>
        <v>19</v>
      </c>
      <c r="DV19" s="25">
        <f>IF('Scoring Summary First Draft'!FC24=0,"",'Scoring Summary First Draft'!FC24)</f>
        <v>32</v>
      </c>
      <c r="DW19" s="45">
        <f>IF('Scoring Summary First Draft'!FG24=0,"",'Scoring Summary First Draft'!FG24)</f>
        <v>4.9285714289999998</v>
      </c>
      <c r="DX19" s="45">
        <f>IF('Scoring Summary First Draft'!FH24=0,"",'Scoring Summary First Draft'!FH24)</f>
        <v>5.9411764710000003</v>
      </c>
      <c r="DY19" s="45">
        <f>IF('Scoring Summary First Draft'!FI24=0,"",'Scoring Summary First Draft'!FI24)</f>
        <v>5.5882352940000004</v>
      </c>
      <c r="DZ19" s="45">
        <f>IF('Scoring Summary First Draft'!FJ24=0,"",'Scoring Summary First Draft'!FJ24)</f>
        <v>5.5714285710000002</v>
      </c>
      <c r="EA19" s="45">
        <f>IF('Scoring Summary First Draft'!FN24=0,"",'Scoring Summary First Draft'!FN24)</f>
        <v>3.9565220000000001</v>
      </c>
      <c r="EB19" s="25">
        <f>IF('Scoring Summary First Draft'!FR24=0,"",'Scoring Summary First Draft'!FR24)</f>
        <v>2</v>
      </c>
      <c r="EC19" s="25">
        <f>IF('Scoring Summary First Draft'!FS24=0,"",'Scoring Summary First Draft'!FS24)</f>
        <v>1</v>
      </c>
      <c r="ED19" s="44">
        <f>IF('Scoring Summary First Draft'!FW24=0,"",'Scoring Summary First Draft'!FW24)</f>
        <v>5.5</v>
      </c>
      <c r="EE19" s="44">
        <f>IF('Scoring Summary First Draft'!FX24=0,"",'Scoring Summary First Draft'!FX24)</f>
        <v>5</v>
      </c>
      <c r="EF19" s="44">
        <f>IF('Scoring Summary First Draft'!FY24=0,"",'Scoring Summary First Draft'!FY24)</f>
        <v>5</v>
      </c>
      <c r="EG19" s="44">
        <f>IF('Scoring Summary First Draft'!FZ24=0,"",'Scoring Summary First Draft'!FZ24)</f>
        <v>5</v>
      </c>
      <c r="EH19" s="44">
        <f>IF('Scoring Summary First Draft'!GA24=0,"",'Scoring Summary First Draft'!GA24)</f>
        <v>6</v>
      </c>
      <c r="EI19" s="25" t="str">
        <f>IF('Scoring Summary First Draft'!GD24=0,"",'Scoring Summary First Draft'!GD24)</f>
        <v/>
      </c>
      <c r="EJ19" s="25">
        <f>IF('Scoring Summary First Draft'!GH24=0,"",'Scoring Summary First Draft'!GH24)</f>
        <v>14</v>
      </c>
      <c r="EK19" s="25">
        <f>IF('Scoring Summary First Draft'!GI24=0,"",'Scoring Summary First Draft'!GI24)</f>
        <v>215</v>
      </c>
      <c r="EL19" s="25">
        <f>IF('Scoring Summary First Draft'!GJ24=0,"",'Scoring Summary First Draft'!GJ24)</f>
        <v>375</v>
      </c>
      <c r="EM19" s="25">
        <f>IF('Scoring Summary First Draft'!GK24=0,"",'Scoring Summary First Draft'!GK24)</f>
        <v>604</v>
      </c>
      <c r="EN19" s="25">
        <f>IF('Scoring Summary First Draft'!GO24=0,"",'Scoring Summary First Draft'!GO24)</f>
        <v>160</v>
      </c>
      <c r="EO19" s="25">
        <f>IF('Scoring Summary First Draft'!GP24=0,"",'Scoring Summary First Draft'!GP24)</f>
        <v>37</v>
      </c>
      <c r="EP19" s="25">
        <f>IF('Scoring Summary First Draft'!GQ24=0,"",'Scoring Summary First Draft'!GQ24)</f>
        <v>38</v>
      </c>
      <c r="EQ19" s="25">
        <f>IF('Scoring Summary First Draft'!GR24=0,"",'Scoring Summary First Draft'!GR24)</f>
        <v>22</v>
      </c>
      <c r="ER19" s="25">
        <f>IF('Scoring Summary First Draft'!GS24=0,"",'Scoring Summary First Draft'!GS24)</f>
        <v>30</v>
      </c>
      <c r="ES19" s="25">
        <f>IF('Scoring Summary First Draft'!GT24=0,"",'Scoring Summary First Draft'!GT24)</f>
        <v>33</v>
      </c>
    </row>
    <row r="20" spans="1:149">
      <c r="A20" t="str">
        <f>'Scoring Summary First Draft'!A26</f>
        <v>CI028</v>
      </c>
      <c r="B20" t="str">
        <f>IF('Scoring Summary First Draft'!C26=0,"",'Scoring Summary First Draft'!C26)</f>
        <v>F</v>
      </c>
      <c r="C20"/>
      <c r="D20"/>
      <c r="E20">
        <f>IF('Scoring Summary First Draft'!D26=0,"",'Scoring Summary First Draft'!D26)</f>
        <v>68</v>
      </c>
      <c r="F20"/>
      <c r="G20"/>
      <c r="H20"/>
      <c r="I20"/>
      <c r="J20" t="str">
        <f>IF('Scoring Summary First Draft'!E26=0,"",'Scoring Summary First Draft'!E26)</f>
        <v>57_&amp;_61_y/o</v>
      </c>
      <c r="K20">
        <v>57</v>
      </c>
      <c r="L20"/>
      <c r="M20"/>
      <c r="N20"/>
      <c r="O20"/>
      <c r="P20">
        <f>IF('Scoring Summary First Draft'!F26=0,"",'Scoring Summary First Draft'!F26)</f>
        <v>2</v>
      </c>
      <c r="Q20"/>
      <c r="R20"/>
      <c r="S20"/>
      <c r="T20"/>
      <c r="U20" t="str">
        <f>IF('Scoring Summary First Draft'!G26=0,"",'Scoring Summary First Draft'!G26)</f>
        <v>Bilateral</v>
      </c>
      <c r="V20" t="str">
        <f>IF('Scoring Summary First Draft'!H26=0,"",'Scoring Summary First Draft'!H26)</f>
        <v>Cochlear_Americas</v>
      </c>
      <c r="W20" t="str">
        <f>IF('Scoring Summary First Draft'!I26=0,"",'Scoring Summary First Draft'!I26)</f>
        <v>No</v>
      </c>
      <c r="X20" t="str">
        <f>U20</f>
        <v>Bilateral</v>
      </c>
      <c r="Y20"/>
      <c r="Z20"/>
      <c r="AA20"/>
      <c r="AB20" t="str">
        <f>IF('Scoring Summary First Draft'!L26=0,"",'Scoring Summary First Draft'!L26)</f>
        <v>Retired</v>
      </c>
      <c r="AC20" t="str">
        <f>IF('Scoring Summary First Draft'!M26=0,"",'Scoring Summary First Draft'!M26)</f>
        <v>English</v>
      </c>
      <c r="AD20" t="str">
        <f>IF('Scoring Summary First Draft'!N26=0,"",'Scoring Summary First Draft'!N26)</f>
        <v>Columbus,_Ohio</v>
      </c>
      <c r="AE20">
        <f>IF('Scoring Summary First Draft'!P26=0,"",'Scoring Summary First Draft'!P26)</f>
        <v>14</v>
      </c>
      <c r="AG20" s="42">
        <f>IF('Scoring Summary First Draft'!X26 = 0,"",'Scoring Summary First Draft'!X26)</f>
        <v>57.09375</v>
      </c>
      <c r="AH20" s="42">
        <f>IF('Scoring Summary First Draft'!Y26 = 0,"",'Scoring Summary First Draft'!Y26)</f>
        <v>0.625</v>
      </c>
      <c r="AI20" s="42">
        <f>IF('Scoring Summary First Draft'!Z26 = 0,"",'Scoring Summary First Draft'!Z26)</f>
        <v>42</v>
      </c>
      <c r="AJ20" s="42">
        <f>IF('Scoring Summary First Draft'!AA26 = 0,"",'Scoring Summary First Draft'!AA26)</f>
        <v>0.4375</v>
      </c>
      <c r="AK20" s="42">
        <f>IF('Scoring Summary First Draft'!AB26 = 0,"",'Scoring Summary First Draft'!AB26)</f>
        <v>72.1875</v>
      </c>
      <c r="AL20" s="42">
        <f>IF('Scoring Summary First Draft'!AC26 = 0,"",'Scoring Summary First Draft'!AC26)</f>
        <v>0.8125</v>
      </c>
      <c r="AM20" s="42">
        <f>IF('Scoring Summary First Draft'!AF26 =0,"", 'Scoring Summary First Draft'!AF26)</f>
        <v>0.25</v>
      </c>
      <c r="AN20" s="42">
        <f>IF('Scoring Summary First Draft'!AG26 =0,"", 'Scoring Summary First Draft'!AG26)</f>
        <v>0.25</v>
      </c>
      <c r="AO20" s="42">
        <f>IF('Scoring Summary First Draft'!AH26 =0,"", 'Scoring Summary First Draft'!AH26)</f>
        <v>0.3125</v>
      </c>
      <c r="AP20" s="42">
        <f>IF('Scoring Summary First Draft'!AI26 =0,"", 'Scoring Summary First Draft'!AI26)</f>
        <v>0.125</v>
      </c>
      <c r="AQ20" s="42">
        <f>IF('Scoring Summary First Draft'!AJ26 =0,"", 'Scoring Summary First Draft'!AJ26)</f>
        <v>0.4375</v>
      </c>
      <c r="AR20" s="42">
        <f>'Scoring Summary First Draft'!AK26</f>
        <v>0</v>
      </c>
      <c r="AS20" s="42">
        <f t="shared" si="1"/>
        <v>0.22916666666666666</v>
      </c>
      <c r="AT20" s="42">
        <f>IF('Scoring Summary First Draft'!AN26 = 0,"",'Scoring Summary First Draft'!AN26)</f>
        <v>0.5625</v>
      </c>
      <c r="AU20" s="42">
        <f>IF('Scoring Summary First Draft'!AO26 = 0,"",'Scoring Summary First Draft'!AO26)</f>
        <v>10866.07</v>
      </c>
      <c r="AV20" s="42">
        <f>IF('Scoring Summary First Draft'!AP26 = 0,"",'Scoring Summary First Draft'!AP26)</f>
        <v>10</v>
      </c>
      <c r="AW20" s="42" t="str">
        <f>IF('Scoring Summary First Draft'!AS26 = 0,"",'Scoring Summary First Draft'!AS26)</f>
        <v/>
      </c>
      <c r="AX20" s="42" t="str">
        <f>IF('Scoring Summary First Draft'!AT26 = 0,"",'Scoring Summary First Draft'!AT26)</f>
        <v/>
      </c>
      <c r="AY20" s="42" t="str">
        <f>IF('Scoring Summary First Draft'!AU26 = 0,"",'Scoring Summary First Draft'!AU26)</f>
        <v/>
      </c>
      <c r="AZ20" s="42" t="str">
        <f>IF('Scoring Summary First Draft'!AV26 = 0,"",'Scoring Summary First Draft'!AV26)</f>
        <v/>
      </c>
      <c r="BA20" s="42" t="str">
        <f>IF('Scoring Summary First Draft'!AW26 = 0,"",'Scoring Summary First Draft'!AW26)</f>
        <v/>
      </c>
      <c r="BB20" s="42" t="str">
        <f>IF('Scoring Summary First Draft'!AX26 = 0,"",'Scoring Summary First Draft'!AX26)</f>
        <v/>
      </c>
      <c r="BC20" s="42" t="str">
        <f>IF('Scoring Summary First Draft'!AY26 = 0,"",'Scoring Summary First Draft'!AY26)</f>
        <v/>
      </c>
      <c r="BD20" s="42" t="str">
        <f>IF('Scoring Summary First Draft'!AZ26 = 0,"",'Scoring Summary First Draft'!AZ26)</f>
        <v/>
      </c>
      <c r="BE20" s="45" t="str">
        <f>IF('Scoring Summary First Draft'!BA26=0,"",'Scoring Summary First Draft'!BA26)</f>
        <v/>
      </c>
      <c r="BF20" s="45" t="str">
        <f>IF('Scoring Summary First Draft'!BB26=0,"",'Scoring Summary First Draft'!BB26)</f>
        <v/>
      </c>
      <c r="BG20" s="45" t="str">
        <f>IF('Scoring Summary First Draft'!BC26=0,"",'Scoring Summary First Draft'!BC26)</f>
        <v/>
      </c>
      <c r="BH20" s="45" t="str">
        <f>IF('Scoring Summary First Draft'!BD26=0,"",'Scoring Summary First Draft'!BD26)</f>
        <v/>
      </c>
      <c r="BI20" s="42" t="str">
        <f>IF('Scoring Summary First Draft'!BG26 = 0,"",'Scoring Summary First Draft'!BG26)</f>
        <v/>
      </c>
      <c r="BJ20" s="42" t="str">
        <f>IF('Scoring Summary First Draft'!BH26 = 0,"",'Scoring Summary First Draft'!BH26)</f>
        <v/>
      </c>
      <c r="BK20" s="42" t="str">
        <f>IF('Scoring Summary First Draft'!BI26 = 0,"",'Scoring Summary First Draft'!BI26)</f>
        <v/>
      </c>
      <c r="BL20" s="42" t="str">
        <f>IF('Scoring Summary First Draft'!BJ26 = 0,"",'Scoring Summary First Draft'!BJ26)</f>
        <v/>
      </c>
      <c r="BM20" s="42" t="str">
        <f>IF('Scoring Summary First Draft'!BK26 = 0,"",'Scoring Summary First Draft'!BK26)</f>
        <v/>
      </c>
      <c r="BN20" s="42" t="str">
        <f>IF('Scoring Summary First Draft'!BL26 = 0,"",'Scoring Summary First Draft'!BL26)</f>
        <v/>
      </c>
      <c r="BO20" s="42" t="str">
        <f>IF('Scoring Summary First Draft'!BM26 = 0,"",'Scoring Summary First Draft'!BM26)</f>
        <v/>
      </c>
      <c r="BP20" s="42" t="str">
        <f>IF('Scoring Summary First Draft'!BN26 = 0,"",'Scoring Summary First Draft'!BN26)</f>
        <v/>
      </c>
      <c r="BQ20" s="42">
        <f>IF('Scoring Summary First Draft'!BW26=0,"",'Scoring Summary First Draft'!BW26)</f>
        <v>0.80555600000000005</v>
      </c>
      <c r="BR20" s="42">
        <f>IF('Scoring Summary First Draft'!BX26=0,"",'Scoring Summary First Draft'!BX26)</f>
        <v>66.534310000000005</v>
      </c>
      <c r="BS20" s="42">
        <f>IF('Scoring Summary First Draft'!BY26=0,"",'Scoring Summary First Draft'!BY26)</f>
        <v>3424.24</v>
      </c>
      <c r="BT20" s="42">
        <f>IF('Scoring Summary First Draft'!CB26=0,"",'Scoring Summary First Draft'!CB26)</f>
        <v>0.15</v>
      </c>
      <c r="BU20" s="42">
        <f>IF('Scoring Summary First Draft'!CC26=0,"",'Scoring Summary First Draft'!CC26)</f>
        <v>0.2</v>
      </c>
      <c r="BV20" s="42">
        <f>IF('Scoring Summary First Draft'!CD26=0,"",'Scoring Summary First Draft'!CD26)</f>
        <v>0.125</v>
      </c>
      <c r="BW20" s="42">
        <f>IF('Scoring Summary First Draft'!CE26=0,"",'Scoring Summary First Draft'!CE26)</f>
        <v>0.1</v>
      </c>
      <c r="BX20" s="42">
        <f>IF('Scoring Summary First Draft'!CF26=0,"",'Scoring Summary First Draft'!CF26)</f>
        <v>0.66666666666666596</v>
      </c>
      <c r="BY20" s="42">
        <f>IF('Scoring Summary First Draft'!CG26=0,"",'Scoring Summary First Draft'!CG26)</f>
        <v>0.133333333333333</v>
      </c>
      <c r="BZ20" s="42">
        <f>IF('Scoring Summary First Draft'!CH26=0,"",'Scoring Summary First Draft'!CH26)</f>
        <v>0.2</v>
      </c>
      <c r="CA20" s="42">
        <f>IF('Scoring Summary First Draft'!CI26=0,"",'Scoring Summary First Draft'!CI26)</f>
        <v>18</v>
      </c>
      <c r="CB20" s="42">
        <f>IF('Scoring Summary First Draft'!CL26 =0,"",'Scoring Summary First Draft'!CL26)</f>
        <v>0.3</v>
      </c>
      <c r="CC20" s="42">
        <f>IF('Scoring Summary First Draft'!CM26 =0,"",'Scoring Summary First Draft'!CM26)</f>
        <v>0.45</v>
      </c>
      <c r="CD20" s="42">
        <f>IF('Scoring Summary First Draft'!CN26 =0,"",'Scoring Summary First Draft'!CN26)</f>
        <v>0.22500000000000001</v>
      </c>
      <c r="CE20" s="42">
        <f>IF('Scoring Summary First Draft'!CO26 =0,"",'Scoring Summary First Draft'!CO26)</f>
        <v>0.1</v>
      </c>
      <c r="CF20" s="42">
        <f>IF('Scoring Summary First Draft'!CP26 =0,"",'Scoring Summary First Draft'!CP26)</f>
        <v>0.13333333</v>
      </c>
      <c r="CG20" s="42">
        <f>IF('Scoring Summary First Draft'!CQ26 =0,"",'Scoring Summary First Draft'!CQ26)</f>
        <v>0.26666666659999999</v>
      </c>
      <c r="CH20" s="42">
        <f>IF('Scoring Summary First Draft'!CR26 =0,"",'Scoring Summary First Draft'!CR26)</f>
        <v>0.4</v>
      </c>
      <c r="CI20" s="42">
        <f>IF('Scoring Summary First Draft'!CV26=0,"",'Scoring Summary First Draft'!CV26)</f>
        <v>60.333329999999997</v>
      </c>
      <c r="CJ20" s="42">
        <f>IF('Scoring Summary First Draft'!CW26=0,"",'Scoring Summary First Draft'!CW26)</f>
        <v>0.79166700000000001</v>
      </c>
      <c r="CK20" s="42">
        <f>IF('Scoring Summary First Draft'!CZ26=0,"",'Scoring Summary First Draft'!CZ26)</f>
        <v>6.6666666999999999E-2</v>
      </c>
      <c r="CL20" s="42" t="str">
        <f>IF('Scoring Summary First Draft'!DA26=0,"",'Scoring Summary First Draft'!DA26)</f>
        <v/>
      </c>
      <c r="CM20" s="42">
        <f>IF('Scoring Summary First Draft'!DB26=0,"",'Scoring Summary First Draft'!DB26)</f>
        <v>0.05</v>
      </c>
      <c r="CN20" s="42" t="str">
        <f>IF('Scoring Summary First Draft'!DC26=0,"",'Scoring Summary First Draft'!DC26)</f>
        <v/>
      </c>
      <c r="CO20" s="42">
        <f>IF('Scoring Summary First Draft'!DD26=0,"",'Scoring Summary First Draft'!DD26)</f>
        <v>7.4999999999999997E-2</v>
      </c>
      <c r="CP20" s="42" t="str">
        <f>IF('Scoring Summary First Draft'!DE26=0,"",'Scoring Summary First Draft'!DE26)</f>
        <v/>
      </c>
      <c r="CQ20" s="42">
        <f>IF('Scoring Summary First Draft'!DF26=0,"",'Scoring Summary First Draft'!DF26)</f>
        <v>0.05</v>
      </c>
      <c r="CR20" s="42" t="str">
        <f>IF('Scoring Summary First Draft'!DG26=0,"",'Scoring Summary First Draft'!DG26)</f>
        <v/>
      </c>
      <c r="CS20" s="42">
        <f>IF('Scoring Summary First Draft'!DH26=0,"",'Scoring Summary First Draft'!DH26)</f>
        <v>0.133333333</v>
      </c>
      <c r="CT20" s="42" t="str">
        <f>IF('Scoring Summary First Draft'!DI26=0,"",'Scoring Summary First Draft'!DI26)</f>
        <v/>
      </c>
      <c r="CU20" s="42">
        <f>'Scoring Summary First Draft'!DJ26</f>
        <v>0</v>
      </c>
      <c r="CV20" s="42" t="str">
        <f>IF('Scoring Summary First Draft'!DK26=0,"",'Scoring Summary First Draft'!DK26)</f>
        <v/>
      </c>
      <c r="CW20" s="42">
        <f>IF('Scoring Summary First Draft'!DL26=0,"",'Scoring Summary First Draft'!DL26)</f>
        <v>18</v>
      </c>
      <c r="CX20" s="42">
        <f>IF('Scoring Summary First Draft'!DO26=0,"",'Scoring Summary First Draft'!DO26)</f>
        <v>0.116666667</v>
      </c>
      <c r="CY20" s="42">
        <f>IF('Scoring Summary First Draft'!DP26=0,"",'Scoring Summary First Draft'!DP26)</f>
        <v>1.4714735990000001</v>
      </c>
      <c r="CZ20" s="42">
        <f>IF('Scoring Summary First Draft'!DQ26=0,"",'Scoring Summary First Draft'!DQ26)</f>
        <v>0.15</v>
      </c>
      <c r="DA20" s="42">
        <f>IF('Scoring Summary First Draft'!DR26=0,"",'Scoring Summary First Draft'!DR26)</f>
        <v>1.5332789120000001</v>
      </c>
      <c r="DB20" s="42">
        <f>IF('Scoring Summary First Draft'!DS26=0,"",'Scoring Summary First Draft'!DS26)</f>
        <v>0.1</v>
      </c>
      <c r="DC20" s="42">
        <f>IF('Scoring Summary First Draft'!DT26=0,"",'Scoring Summary First Draft'!DT26)</f>
        <v>1.4251196150000001</v>
      </c>
      <c r="DD20" s="42">
        <f>'Scoring Summary First Draft'!DU26</f>
        <v>0</v>
      </c>
      <c r="DE20" s="42">
        <v>0</v>
      </c>
      <c r="DF20" s="42">
        <f>IF('Scoring Summary First Draft'!DW26=0,"",'Scoring Summary First Draft'!DW26)</f>
        <v>0.1</v>
      </c>
      <c r="DG20" s="42">
        <f>IF('Scoring Summary First Draft'!DX26=0,"",'Scoring Summary First Draft'!DX26)</f>
        <v>1.4950332580000001</v>
      </c>
      <c r="DH20" s="42">
        <f>IF('Scoring Summary First Draft'!DY26=0,"",'Scoring Summary First Draft'!DY26)</f>
        <v>0.133333333</v>
      </c>
      <c r="DI20" s="42">
        <f>IF('Scoring Summary First Draft'!DZ26=0,"",'Scoring Summary First Draft'!DZ26)</f>
        <v>1.4538038550000001</v>
      </c>
      <c r="DJ20" s="25" t="str">
        <f>IF('Scoring Summary First Draft'!EF26=0,"",'Scoring Summary First Draft'!EF26)</f>
        <v/>
      </c>
      <c r="DK20" s="25" t="str">
        <f>IF('Scoring Summary First Draft'!EI26=0,"",'Scoring Summary First Draft'!EI26)</f>
        <v/>
      </c>
      <c r="DL20" s="25">
        <f>IF('Scoring Summary First Draft'!EM26=0,"",'Scoring Summary First Draft'!EM26)</f>
        <v>61</v>
      </c>
      <c r="DM20" s="25">
        <f>IF('Scoring Summary First Draft'!EQ26=0,"",'Scoring Summary First Draft'!EQ26)</f>
        <v>6</v>
      </c>
      <c r="DN20" s="25">
        <f>IF('Scoring Summary First Draft'!ER26=0,"",'Scoring Summary First Draft'!ER26)</f>
        <v>28</v>
      </c>
      <c r="DO20" s="25">
        <f>IF('Scoring Summary First Draft'!ES26=0,"",'Scoring Summary First Draft'!ES26)</f>
        <v>2</v>
      </c>
      <c r="DP20" s="25">
        <f>IF('Scoring Summary First Draft'!EW26=0,"",'Scoring Summary First Draft'!EW26)</f>
        <v>33</v>
      </c>
      <c r="DQ20" s="25">
        <f>IF('Scoring Summary First Draft'!EX26=0,"",'Scoring Summary First Draft'!EX26)</f>
        <v>20</v>
      </c>
      <c r="DR20" s="25">
        <f>IF('Scoring Summary First Draft'!EY26=0,"",'Scoring Summary First Draft'!EY26)</f>
        <v>25</v>
      </c>
      <c r="DS20" s="25">
        <f>IF('Scoring Summary First Draft'!EZ26=0,"",'Scoring Summary First Draft'!EZ26)</f>
        <v>21</v>
      </c>
      <c r="DT20" s="25">
        <f>IF('Scoring Summary First Draft'!FA26=0,"",'Scoring Summary First Draft'!FA26)</f>
        <v>13</v>
      </c>
      <c r="DU20" s="25">
        <f>IF('Scoring Summary First Draft'!FB26=0,"",'Scoring Summary First Draft'!FB26)</f>
        <v>23</v>
      </c>
      <c r="DV20" s="25">
        <f>IF('Scoring Summary First Draft'!FC26=0,"",'Scoring Summary First Draft'!FC26)</f>
        <v>38</v>
      </c>
      <c r="DW20" s="45">
        <f>IF('Scoring Summary First Draft'!FG26=0,"",'Scoring Summary First Draft'!FG26)</f>
        <v>3.6428571430000001</v>
      </c>
      <c r="DX20" s="45">
        <f>IF('Scoring Summary First Draft'!FH26=0,"",'Scoring Summary First Draft'!FH26)</f>
        <v>5</v>
      </c>
      <c r="DY20" s="45">
        <f>IF('Scoring Summary First Draft'!FI26=0,"",'Scoring Summary First Draft'!FI26)</f>
        <v>6.3529411759999999</v>
      </c>
      <c r="DZ20" s="45">
        <f>IF('Scoring Summary First Draft'!FJ26=0,"",'Scoring Summary First Draft'!FJ26)</f>
        <v>5.1428571429999996</v>
      </c>
      <c r="EA20" s="45" t="str">
        <f>IF('Scoring Summary First Draft'!FN26=0,"",'Scoring Summary First Draft'!FN26)</f>
        <v/>
      </c>
      <c r="EB20" s="25" t="str">
        <f>IF('Scoring Summary First Draft'!FR26=0,"",'Scoring Summary First Draft'!FR26)</f>
        <v/>
      </c>
      <c r="EC20" s="25" t="str">
        <f>IF('Scoring Summary First Draft'!FS26=0,"",'Scoring Summary First Draft'!FS26)</f>
        <v/>
      </c>
      <c r="ED20" s="44">
        <f>IF('Scoring Summary First Draft'!FW26=0,"",'Scoring Summary First Draft'!FW26)</f>
        <v>6</v>
      </c>
      <c r="EE20" s="44">
        <f>IF('Scoring Summary First Draft'!FX26=0,"",'Scoring Summary First Draft'!FX26)</f>
        <v>4.5</v>
      </c>
      <c r="EF20" s="44">
        <f>IF('Scoring Summary First Draft'!FY26=0,"",'Scoring Summary First Draft'!FY26)</f>
        <v>6.5</v>
      </c>
      <c r="EG20" s="44">
        <f>IF('Scoring Summary First Draft'!FZ26=0,"",'Scoring Summary First Draft'!FZ26)</f>
        <v>3.5</v>
      </c>
      <c r="EH20" s="44">
        <f>IF('Scoring Summary First Draft'!GA26=0,"",'Scoring Summary First Draft'!GA26)</f>
        <v>6.5</v>
      </c>
      <c r="EI20" s="25" t="str">
        <f>IF('Scoring Summary First Draft'!GD26=0,"",'Scoring Summary First Draft'!GD26)</f>
        <v/>
      </c>
      <c r="EJ20" s="25">
        <f>IF('Scoring Summary First Draft'!GH26=0,"",'Scoring Summary First Draft'!GH26)</f>
        <v>10</v>
      </c>
      <c r="EK20" s="25">
        <f>IF('Scoring Summary First Draft'!GI26=0,"",'Scoring Summary First Draft'!GI26)</f>
        <v>75</v>
      </c>
      <c r="EL20" s="25">
        <f>IF('Scoring Summary First Draft'!GJ26=0,"",'Scoring Summary First Draft'!GJ26)</f>
        <v>115</v>
      </c>
      <c r="EM20" s="25">
        <f>IF('Scoring Summary First Draft'!GK26=0,"",'Scoring Summary First Draft'!GK26)</f>
        <v>200</v>
      </c>
      <c r="EN20" s="25" t="str">
        <f>IF('Scoring Summary First Draft'!GO26=0,"",'Scoring Summary First Draft'!GO26)</f>
        <v> </v>
      </c>
      <c r="EO20" s="25" t="str">
        <f>IF('Scoring Summary First Draft'!GP26=0,"",'Scoring Summary First Draft'!GP26)</f>
        <v> </v>
      </c>
      <c r="EP20" s="25" t="str">
        <f>IF('Scoring Summary First Draft'!GQ26=0,"",'Scoring Summary First Draft'!GQ26)</f>
        <v> </v>
      </c>
      <c r="EQ20" s="25" t="str">
        <f>IF('Scoring Summary First Draft'!GR26=0,"",'Scoring Summary First Draft'!GR26)</f>
        <v> </v>
      </c>
      <c r="ER20" s="25" t="str">
        <f>IF('Scoring Summary First Draft'!GS26=0,"",'Scoring Summary First Draft'!GS26)</f>
        <v> </v>
      </c>
      <c r="ES20" s="25" t="str">
        <f>IF('Scoring Summary First Draft'!GT26=0,"",'Scoring Summary First Draft'!GT26)</f>
        <v> </v>
      </c>
    </row>
    <row r="21" spans="1:149">
      <c r="A21" t="str">
        <f>'Scoring Summary First Draft'!A28</f>
        <v>CI030</v>
      </c>
      <c r="B21" t="str">
        <f>IF('Scoring Summary First Draft'!C28=0,"",'Scoring Summary First Draft'!C28)</f>
        <v>F</v>
      </c>
      <c r="C21"/>
      <c r="D21"/>
      <c r="E21">
        <f>IF('Scoring Summary First Draft'!D28=0,"",'Scoring Summary First Draft'!D28)</f>
        <v>71</v>
      </c>
      <c r="F21"/>
      <c r="G21"/>
      <c r="H21"/>
      <c r="I21"/>
      <c r="J21">
        <f>IF('Scoring Summary First Draft'!E28=0,"",'Scoring Summary First Draft'!E28)</f>
        <v>64</v>
      </c>
      <c r="K21">
        <v>64</v>
      </c>
      <c r="L21"/>
      <c r="M21"/>
      <c r="N21"/>
      <c r="O21"/>
      <c r="P21">
        <f>IF('Scoring Summary First Draft'!F28=0,"",'Scoring Summary First Draft'!F28)</f>
        <v>1</v>
      </c>
      <c r="Q21"/>
      <c r="R21"/>
      <c r="S21"/>
      <c r="T21"/>
      <c r="U21" t="str">
        <f>IF('Scoring Summary First Draft'!G28=0,"",'Scoring Summary First Draft'!G28)</f>
        <v>Right_ear</v>
      </c>
      <c r="V21" t="str">
        <f>IF('Scoring Summary First Draft'!H28=0,"",'Scoring Summary First Draft'!H28)</f>
        <v>Cochlear_Americas</v>
      </c>
      <c r="W21" t="str">
        <f>IF('Scoring Summary First Draft'!I28=0,"",'Scoring Summary First Draft'!I28)</f>
        <v>Yes</v>
      </c>
      <c r="X21" t="s">
        <v>18</v>
      </c>
      <c r="Y21"/>
      <c r="Z21"/>
      <c r="AA21"/>
      <c r="AB21" t="str">
        <f>IF('Scoring Summary First Draft'!L28=0,"",'Scoring Summary First Draft'!L28)</f>
        <v>Retired</v>
      </c>
      <c r="AC21" t="str">
        <f>IF('Scoring Summary First Draft'!M28=0,"",'Scoring Summary First Draft'!M28)</f>
        <v>English</v>
      </c>
      <c r="AD21" t="str">
        <f>IF('Scoring Summary First Draft'!N28=0,"",'Scoring Summary First Draft'!N28)</f>
        <v>Kenton,_Ohio</v>
      </c>
      <c r="AE21">
        <f>IF('Scoring Summary First Draft'!P28=0,"",'Scoring Summary First Draft'!P28)</f>
        <v>15</v>
      </c>
      <c r="AG21" s="42">
        <f>IF('Scoring Summary First Draft'!X28 = 0,"",'Scoring Summary First Draft'!X28)</f>
        <v>74.9375</v>
      </c>
      <c r="AH21" s="42">
        <f>IF('Scoring Summary First Draft'!Y28 = 0,"",'Scoring Summary First Draft'!Y28)</f>
        <v>0.78125</v>
      </c>
      <c r="AI21" s="42">
        <f>IF('Scoring Summary First Draft'!Z28 = 0,"",'Scoring Summary First Draft'!Z28)</f>
        <v>73.5625</v>
      </c>
      <c r="AJ21" s="42">
        <f>IF('Scoring Summary First Draft'!AA28 = 0,"",'Scoring Summary First Draft'!AA28)</f>
        <v>0.75</v>
      </c>
      <c r="AK21" s="42">
        <f>IF('Scoring Summary First Draft'!AB28 = 0,"",'Scoring Summary First Draft'!AB28)</f>
        <v>76.3125</v>
      </c>
      <c r="AL21" s="42">
        <f>IF('Scoring Summary First Draft'!AC28 = 0,"",'Scoring Summary First Draft'!AC28)</f>
        <v>0.8125</v>
      </c>
      <c r="AM21" s="42">
        <f>IF('Scoring Summary First Draft'!AF28 =0,"", 'Scoring Summary First Draft'!AF28)</f>
        <v>0.25</v>
      </c>
      <c r="AN21" s="42">
        <f>IF('Scoring Summary First Draft'!AG28 =0,"", 'Scoring Summary First Draft'!AG28)</f>
        <v>0.3125</v>
      </c>
      <c r="AO21" s="42">
        <f>IF('Scoring Summary First Draft'!AH28 =0,"", 'Scoring Summary First Draft'!AH28)</f>
        <v>0.1875</v>
      </c>
      <c r="AP21" s="42">
        <f>IF('Scoring Summary First Draft'!AI28 =0,"", 'Scoring Summary First Draft'!AI28)</f>
        <v>0.1875</v>
      </c>
      <c r="AQ21" s="42">
        <f>IF('Scoring Summary First Draft'!AJ28 =0,"", 'Scoring Summary First Draft'!AJ28)</f>
        <v>0.4375</v>
      </c>
      <c r="AR21" s="42">
        <f>IF('Scoring Summary First Draft'!AK28 =0,"", 'Scoring Summary First Draft'!AK28)</f>
        <v>0.125</v>
      </c>
      <c r="AS21" s="42">
        <f t="shared" si="1"/>
        <v>0.25</v>
      </c>
      <c r="AT21" s="42">
        <f>IF('Scoring Summary First Draft'!AN28 = 0,"",'Scoring Summary First Draft'!AN28)</f>
        <v>0.58333299999999999</v>
      </c>
      <c r="AU21" s="42">
        <f>IF('Scoring Summary First Draft'!AO28 = 0,"",'Scoring Summary First Draft'!AO28)</f>
        <v>5757.107</v>
      </c>
      <c r="AV21" s="42">
        <f>IF('Scoring Summary First Draft'!AP28 = 0,"",'Scoring Summary First Draft'!AP28)</f>
        <v>10</v>
      </c>
      <c r="AW21" s="42">
        <f>IF('Scoring Summary First Draft'!AS28 = 0,"",'Scoring Summary First Draft'!AS28)</f>
        <v>0.8125</v>
      </c>
      <c r="AX21" s="42">
        <f>IF('Scoring Summary First Draft'!AT28 = 0,"",'Scoring Summary First Draft'!AT28)</f>
        <v>0.6875</v>
      </c>
      <c r="AY21" s="42">
        <f>IF('Scoring Summary First Draft'!AU28 = 0,"",'Scoring Summary First Draft'!AU28)</f>
        <v>0.8125</v>
      </c>
      <c r="AZ21" s="42">
        <f>IF('Scoring Summary First Draft'!AV28 = 0,"",'Scoring Summary First Draft'!AV28)</f>
        <v>0.77083299999999999</v>
      </c>
      <c r="BA21" s="42">
        <f>IF('Scoring Summary First Draft'!AW28 = 0,"",'Scoring Summary First Draft'!AW28)</f>
        <v>2070.9229999999998</v>
      </c>
      <c r="BB21" s="42">
        <f>IF('Scoring Summary First Draft'!AX28 = 0,"",'Scoring Summary First Draft'!AX28)</f>
        <v>2635.7550000000001</v>
      </c>
      <c r="BC21" s="42">
        <f>IF('Scoring Summary First Draft'!AY28 = 0,"",'Scoring Summary First Draft'!AY28)</f>
        <v>2241.75</v>
      </c>
      <c r="BD21" s="42">
        <f>IF('Scoring Summary First Draft'!AZ28 = 0,"",'Scoring Summary First Draft'!AZ28)</f>
        <v>2316.143</v>
      </c>
      <c r="BE21" s="45">
        <f>IF('Scoring Summary First Draft'!BA28=0,"",'Scoring Summary First Draft'!BA28)</f>
        <v>6.125</v>
      </c>
      <c r="BF21" s="45">
        <f>IF('Scoring Summary First Draft'!BB28=0,"",'Scoring Summary First Draft'!BB28)</f>
        <v>5.96875</v>
      </c>
      <c r="BG21" s="45">
        <f>IF('Scoring Summary First Draft'!BC28=0,"",'Scoring Summary First Draft'!BC28)</f>
        <v>6</v>
      </c>
      <c r="BH21" s="45">
        <f>IF('Scoring Summary First Draft'!BD28=0,"",'Scoring Summary First Draft'!BD28)</f>
        <v>6.03125</v>
      </c>
      <c r="BI21" s="42">
        <f>IF('Scoring Summary First Draft'!BG28 = 0,"",'Scoring Summary First Draft'!BG28)</f>
        <v>0.875</v>
      </c>
      <c r="BJ21" s="42">
        <f>IF('Scoring Summary First Draft'!BH28 = 0,"",'Scoring Summary First Draft'!BH28)</f>
        <v>0.625</v>
      </c>
      <c r="BK21" s="42">
        <f>IF('Scoring Summary First Draft'!BI28 = 0,"",'Scoring Summary First Draft'!BI28)</f>
        <v>0.875</v>
      </c>
      <c r="BL21" s="42">
        <f>IF('Scoring Summary First Draft'!BJ28 = 0,"",'Scoring Summary First Draft'!BJ28)</f>
        <v>0.79166700000000001</v>
      </c>
      <c r="BM21" s="42">
        <f>IF('Scoring Summary First Draft'!BK28 = 0,"",'Scoring Summary First Draft'!BK28)</f>
        <v>1875.7570000000001</v>
      </c>
      <c r="BN21" s="42">
        <f>IF('Scoring Summary First Draft'!BL28 = 0,"",'Scoring Summary First Draft'!BL28)</f>
        <v>1691</v>
      </c>
      <c r="BO21" s="42">
        <f>IF('Scoring Summary First Draft'!BM28 = 0,"",'Scoring Summary First Draft'!BM28)</f>
        <v>1641.579</v>
      </c>
      <c r="BP21" s="42">
        <f>IF('Scoring Summary First Draft'!BN28 = 0,"",'Scoring Summary First Draft'!BN28)</f>
        <v>1736.1120000000001</v>
      </c>
      <c r="BQ21" s="42">
        <f>IF('Scoring Summary First Draft'!BW28=0,"",'Scoring Summary First Draft'!BW28)</f>
        <v>0.63888900000000004</v>
      </c>
      <c r="BR21" s="42">
        <f>IF('Scoring Summary First Draft'!BX28=0,"",'Scoring Summary First Draft'!BX28)</f>
        <v>59.066670000000002</v>
      </c>
      <c r="BS21" s="42">
        <f>IF('Scoring Summary First Draft'!BY28=0,"",'Scoring Summary First Draft'!BY28)</f>
        <v>6947.7969999999996</v>
      </c>
      <c r="BT21" s="42">
        <f>IF('Scoring Summary First Draft'!CB28=0,"",'Scoring Summary First Draft'!CB28)</f>
        <v>0.2333333333333</v>
      </c>
      <c r="BU21" s="42">
        <f>IF('Scoring Summary First Draft'!CC28=0,"",'Scoring Summary First Draft'!CC28)</f>
        <v>0.45</v>
      </c>
      <c r="BV21" s="42">
        <f>IF('Scoring Summary First Draft'!CD28=0,"",'Scoring Summary First Draft'!CD28)</f>
        <v>0.125</v>
      </c>
      <c r="BW21" s="42">
        <f>IF('Scoring Summary First Draft'!CE28=0,"",'Scoring Summary First Draft'!CE28)</f>
        <v>0.1</v>
      </c>
      <c r="BX21" s="43">
        <f>'Scoring Summary First Draft'!CF28</f>
        <v>0</v>
      </c>
      <c r="BY21" s="42">
        <f>IF('Scoring Summary First Draft'!CG28=0,"",'Scoring Summary First Draft'!CG28)</f>
        <v>6.6666666666660004E-2</v>
      </c>
      <c r="BZ21" s="42">
        <f>IF('Scoring Summary First Draft'!CH28=0,"",'Scoring Summary First Draft'!CH28)</f>
        <v>0.43333333333329999</v>
      </c>
      <c r="CA21" s="42">
        <f>IF('Scoring Summary First Draft'!CI28=0,"",'Scoring Summary First Draft'!CI28)</f>
        <v>13</v>
      </c>
      <c r="CB21" s="42">
        <f>IF('Scoring Summary First Draft'!CL28 =0,"",'Scoring Summary First Draft'!CL28)</f>
        <v>0.51666666666659999</v>
      </c>
      <c r="CC21" s="42">
        <f>IF('Scoring Summary First Draft'!CM28 =0,"",'Scoring Summary First Draft'!CM28)</f>
        <v>0.5</v>
      </c>
      <c r="CD21" s="42">
        <f>IF('Scoring Summary First Draft'!CN28 =0,"",'Scoring Summary First Draft'!CN28)</f>
        <v>0.52500000000000002</v>
      </c>
      <c r="CE21" s="42">
        <f>IF('Scoring Summary First Draft'!CO28 =0,"",'Scoring Summary First Draft'!CO28)</f>
        <v>0.5</v>
      </c>
      <c r="CF21" s="42">
        <f>IF('Scoring Summary First Draft'!CP28 =0,"",'Scoring Summary First Draft'!CP28)</f>
        <v>0.26666666666666</v>
      </c>
      <c r="CG21" s="42">
        <f>IF('Scoring Summary First Draft'!CQ28 =0,"",'Scoring Summary First Draft'!CQ28)</f>
        <v>0.4666666666</v>
      </c>
      <c r="CH21" s="42">
        <f>IF('Scoring Summary First Draft'!CR28 =0,"",'Scoring Summary First Draft'!CR28)</f>
        <v>0.66666666665999996</v>
      </c>
      <c r="CI21" s="42" t="str">
        <f>IF('Scoring Summary First Draft'!CV28=0,"",'Scoring Summary First Draft'!CV28)</f>
        <v/>
      </c>
      <c r="CJ21" s="42" t="str">
        <f>IF('Scoring Summary First Draft'!CW28=0,"",'Scoring Summary First Draft'!CW28)</f>
        <v/>
      </c>
      <c r="CK21" s="42">
        <f>IF('Scoring Summary First Draft'!CZ28=0,"",'Scoring Summary First Draft'!CZ28)</f>
        <v>0.233333333</v>
      </c>
      <c r="CL21" s="42" t="str">
        <f>IF('Scoring Summary First Draft'!DA28=0,"",'Scoring Summary First Draft'!DA28)</f>
        <v/>
      </c>
      <c r="CM21" s="42">
        <f>IF('Scoring Summary First Draft'!DB28=0,"",'Scoring Summary First Draft'!DB28)</f>
        <v>0.2</v>
      </c>
      <c r="CN21" s="42" t="str">
        <f>IF('Scoring Summary First Draft'!DC28=0,"",'Scoring Summary First Draft'!DC28)</f>
        <v/>
      </c>
      <c r="CO21" s="42">
        <f>IF('Scoring Summary First Draft'!DD28=0,"",'Scoring Summary First Draft'!DD28)</f>
        <v>0.25</v>
      </c>
      <c r="CP21" s="42" t="str">
        <f>IF('Scoring Summary First Draft'!DE28=0,"",'Scoring Summary First Draft'!DE28)</f>
        <v/>
      </c>
      <c r="CQ21" s="42">
        <f>IF('Scoring Summary First Draft'!DF28=0,"",'Scoring Summary First Draft'!DF28)</f>
        <v>0.15</v>
      </c>
      <c r="CR21" s="42" t="str">
        <f>IF('Scoring Summary First Draft'!DG28=0,"",'Scoring Summary First Draft'!DG28)</f>
        <v/>
      </c>
      <c r="CS21" s="42">
        <f>IF('Scoring Summary First Draft'!DH28=0,"",'Scoring Summary First Draft'!DH28)</f>
        <v>0.3</v>
      </c>
      <c r="CT21" s="42" t="str">
        <f>IF('Scoring Summary First Draft'!DI28=0,"",'Scoring Summary First Draft'!DI28)</f>
        <v/>
      </c>
      <c r="CU21" s="42">
        <f>IF('Scoring Summary First Draft'!DJ28=0,"",'Scoring Summary First Draft'!DJ28)</f>
        <v>0.16666666699999999</v>
      </c>
      <c r="CV21" s="42" t="str">
        <f>IF('Scoring Summary First Draft'!DK28=0,"",'Scoring Summary First Draft'!DK28)</f>
        <v/>
      </c>
      <c r="CW21" s="42">
        <f>IF('Scoring Summary First Draft'!DL28=0,"",'Scoring Summary First Draft'!DL28)</f>
        <v>16</v>
      </c>
      <c r="CX21" s="42" t="str">
        <f>IF('Scoring Summary First Draft'!DO28=0,"",'Scoring Summary First Draft'!DO28)</f>
        <v/>
      </c>
      <c r="CY21" s="42" t="str">
        <f>IF('Scoring Summary First Draft'!DP28=0,"",'Scoring Summary First Draft'!DP28)</f>
        <v/>
      </c>
      <c r="CZ21" s="42" t="str">
        <f>IF('Scoring Summary First Draft'!DQ28=0,"",'Scoring Summary First Draft'!DQ28)</f>
        <v/>
      </c>
      <c r="DA21" s="42" t="str">
        <f>IF('Scoring Summary First Draft'!DR28=0,"",'Scoring Summary First Draft'!DR28)</f>
        <v/>
      </c>
      <c r="DB21" s="42" t="str">
        <f>IF('Scoring Summary First Draft'!DS28=0,"",'Scoring Summary First Draft'!DS28)</f>
        <v/>
      </c>
      <c r="DC21" s="42" t="str">
        <f>IF('Scoring Summary First Draft'!DT28=0,"",'Scoring Summary First Draft'!DT28)</f>
        <v/>
      </c>
      <c r="DD21" s="42" t="str">
        <f>IF('Scoring Summary First Draft'!DU28=0,"",'Scoring Summary First Draft'!DU28)</f>
        <v/>
      </c>
      <c r="DE21" s="42" t="str">
        <f>IF('Scoring Summary First Draft'!DV28=0,"",'Scoring Summary First Draft'!DV28)</f>
        <v/>
      </c>
      <c r="DF21" s="42" t="str">
        <f>IF('Scoring Summary First Draft'!DW28=0,"",'Scoring Summary First Draft'!DW28)</f>
        <v/>
      </c>
      <c r="DG21" s="42" t="str">
        <f>IF('Scoring Summary First Draft'!DX28=0,"",'Scoring Summary First Draft'!DX28)</f>
        <v/>
      </c>
      <c r="DH21" s="42" t="str">
        <f>IF('Scoring Summary First Draft'!DY28=0,"",'Scoring Summary First Draft'!DY28)</f>
        <v/>
      </c>
      <c r="DI21" s="42" t="str">
        <f>IF('Scoring Summary First Draft'!DZ28=0,"",'Scoring Summary First Draft'!DZ28)</f>
        <v/>
      </c>
      <c r="DJ21" s="25" t="str">
        <f>IF('Scoring Summary First Draft'!EF28=0,"",'Scoring Summary First Draft'!EF28)</f>
        <v/>
      </c>
      <c r="DK21" s="25" t="str">
        <f>IF('Scoring Summary First Draft'!EI28=0,"",'Scoring Summary First Draft'!EI28)</f>
        <v/>
      </c>
      <c r="DL21" s="25">
        <f>IF('Scoring Summary First Draft'!EM28=0,"",'Scoring Summary First Draft'!EM28)</f>
        <v>55</v>
      </c>
      <c r="DM21" s="25">
        <f>IF('Scoring Summary First Draft'!EQ28=0,"",'Scoring Summary First Draft'!EQ28)</f>
        <v>6</v>
      </c>
      <c r="DN21" s="25">
        <f>IF('Scoring Summary First Draft'!ER28=0,"",'Scoring Summary First Draft'!ER28)</f>
        <v>23</v>
      </c>
      <c r="DO21" s="25">
        <f>IF('Scoring Summary First Draft'!ES28=0,"",'Scoring Summary First Draft'!ES28)</f>
        <v>5</v>
      </c>
      <c r="DP21" s="25">
        <f>IF('Scoring Summary First Draft'!EW28=0,"",'Scoring Summary First Draft'!EW28)</f>
        <v>22</v>
      </c>
      <c r="DQ21" s="25">
        <f>IF('Scoring Summary First Draft'!EX28=0,"",'Scoring Summary First Draft'!EX28)</f>
        <v>13</v>
      </c>
      <c r="DR21" s="25">
        <f>IF('Scoring Summary First Draft'!EY28=0,"",'Scoring Summary First Draft'!EY28)</f>
        <v>20</v>
      </c>
      <c r="DS21" s="25">
        <f>IF('Scoring Summary First Draft'!EZ28=0,"",'Scoring Summary First Draft'!EZ28)</f>
        <v>17</v>
      </c>
      <c r="DT21" s="25">
        <f>IF('Scoring Summary First Draft'!FA28=0,"",'Scoring Summary First Draft'!FA28)</f>
        <v>9</v>
      </c>
      <c r="DU21" s="25">
        <f>IF('Scoring Summary First Draft'!FB28=0,"",'Scoring Summary First Draft'!FB28)</f>
        <v>18</v>
      </c>
      <c r="DV21" s="25">
        <f>IF('Scoring Summary First Draft'!FC28=0,"",'Scoring Summary First Draft'!FC28)</f>
        <v>26</v>
      </c>
      <c r="DW21" s="45">
        <f>IF('Scoring Summary First Draft'!FG28=0,"",'Scoring Summary First Draft'!FG28)</f>
        <v>3.4285714289999998</v>
      </c>
      <c r="DX21" s="45">
        <f>IF('Scoring Summary First Draft'!FH28=0,"",'Scoring Summary First Draft'!FH28)</f>
        <v>3.2941176470000002</v>
      </c>
      <c r="DY21" s="45">
        <f>IF('Scoring Summary First Draft'!FI28=0,"",'Scoring Summary First Draft'!FI28)</f>
        <v>4.2352941179999997</v>
      </c>
      <c r="DZ21" s="45">
        <f>IF('Scoring Summary First Draft'!FJ28=0,"",'Scoring Summary First Draft'!FJ28)</f>
        <v>3.6122448980000001</v>
      </c>
      <c r="EA21" s="45" t="str">
        <f>IF('Scoring Summary First Draft'!FN28=0,"",'Scoring Summary First Draft'!FN28)</f>
        <v/>
      </c>
      <c r="EB21" s="25" t="str">
        <f>IF('Scoring Summary First Draft'!FR28=0,"",'Scoring Summary First Draft'!FR28)</f>
        <v/>
      </c>
      <c r="EC21" s="25" t="str">
        <f>IF('Scoring Summary First Draft'!FS28=0,"",'Scoring Summary First Draft'!FS28)</f>
        <v/>
      </c>
      <c r="ED21" s="44">
        <f>IF('Scoring Summary First Draft'!FW28=0,"",'Scoring Summary First Draft'!FW28)</f>
        <v>7</v>
      </c>
      <c r="EE21" s="44">
        <f>IF('Scoring Summary First Draft'!FX28=0,"",'Scoring Summary First Draft'!FX28)</f>
        <v>5</v>
      </c>
      <c r="EF21" s="44">
        <f>IF('Scoring Summary First Draft'!FY28=0,"",'Scoring Summary First Draft'!FY28)</f>
        <v>7</v>
      </c>
      <c r="EG21" s="44">
        <f>IF('Scoring Summary First Draft'!FZ28=0,"",'Scoring Summary First Draft'!FZ28)</f>
        <v>5</v>
      </c>
      <c r="EH21" s="44">
        <f>IF('Scoring Summary First Draft'!GA28=0,"",'Scoring Summary First Draft'!GA28)</f>
        <v>2.5</v>
      </c>
      <c r="EI21" s="25" t="str">
        <f>IF('Scoring Summary First Draft'!GD28=0,"",'Scoring Summary First Draft'!GD28)</f>
        <v/>
      </c>
      <c r="EJ21" s="25">
        <f>IF('Scoring Summary First Draft'!GH28=0,"",'Scoring Summary First Draft'!GH28)</f>
        <v>18</v>
      </c>
      <c r="EK21" s="25">
        <f>IF('Scoring Summary First Draft'!GI28=0,"",'Scoring Summary First Draft'!GI28)</f>
        <v>160</v>
      </c>
      <c r="EL21" s="25">
        <f>IF('Scoring Summary First Draft'!GJ28=0,"",'Scoring Summary First Draft'!GJ28)</f>
        <v>385</v>
      </c>
      <c r="EM21" s="25">
        <f>IF('Scoring Summary First Draft'!GK28=0,"",'Scoring Summary First Draft'!GK28)</f>
        <v>563</v>
      </c>
      <c r="EN21" s="25" t="str">
        <f>IF('Scoring Summary First Draft'!GO28=0,"",'Scoring Summary First Draft'!GO28)</f>
        <v> </v>
      </c>
      <c r="EO21" s="25" t="str">
        <f>IF('Scoring Summary First Draft'!GP28=0,"",'Scoring Summary First Draft'!GP28)</f>
        <v> </v>
      </c>
      <c r="EP21" s="25" t="str">
        <f>IF('Scoring Summary First Draft'!GQ28=0,"",'Scoring Summary First Draft'!GQ28)</f>
        <v> </v>
      </c>
      <c r="EQ21" s="25" t="str">
        <f>IF('Scoring Summary First Draft'!GR28=0,"",'Scoring Summary First Draft'!GR28)</f>
        <v> </v>
      </c>
      <c r="ER21" s="25" t="str">
        <f>IF('Scoring Summary First Draft'!GS28=0,"",'Scoring Summary First Draft'!GS28)</f>
        <v> </v>
      </c>
      <c r="ES21" s="25" t="str">
        <f>IF('Scoring Summary First Draft'!GT28=0,"",'Scoring Summary First Draft'!GT28)</f>
        <v> </v>
      </c>
    </row>
    <row r="22" spans="1:149">
      <c r="A22" t="str">
        <f>'Scoring Summary First Draft'!A29</f>
        <v>CI031</v>
      </c>
      <c r="B22" t="str">
        <f>IF('Scoring Summary First Draft'!C29=0,"",'Scoring Summary First Draft'!C29)</f>
        <v>F</v>
      </c>
      <c r="C22"/>
      <c r="D22"/>
      <c r="E22">
        <f>IF('Scoring Summary First Draft'!D29=0,"",'Scoring Summary First Draft'!D29)</f>
        <v>51</v>
      </c>
      <c r="F22"/>
      <c r="G22"/>
      <c r="H22"/>
      <c r="I22"/>
      <c r="J22">
        <f>IF('Scoring Summary First Draft'!E29=0,"",'Scoring Summary First Draft'!E29)</f>
        <v>35</v>
      </c>
      <c r="K22">
        <v>35</v>
      </c>
      <c r="L22"/>
      <c r="M22"/>
      <c r="N22"/>
      <c r="O22"/>
      <c r="P22">
        <f>IF('Scoring Summary First Draft'!F29=0,"",'Scoring Summary First Draft'!F29)</f>
        <v>31</v>
      </c>
      <c r="Q22"/>
      <c r="R22"/>
      <c r="S22"/>
      <c r="T22"/>
      <c r="U22" t="str">
        <f>IF('Scoring Summary First Draft'!G29=0,"",'Scoring Summary First Draft'!G29)</f>
        <v>Right_ear</v>
      </c>
      <c r="V22" t="str">
        <f>IF('Scoring Summary First Draft'!H29=0,"",'Scoring Summary First Draft'!H29)</f>
        <v>Advanced_Bionics</v>
      </c>
      <c r="W22" t="str">
        <f>IF('Scoring Summary First Draft'!I29=0,"",'Scoring Summary First Draft'!I29)</f>
        <v>No</v>
      </c>
      <c r="X22" t="s">
        <v>19</v>
      </c>
      <c r="Y22"/>
      <c r="Z22"/>
      <c r="AA22"/>
      <c r="AB22" t="str">
        <f>IF('Scoring Summary First Draft'!L29=0,"",'Scoring Summary First Draft'!L29)</f>
        <v/>
      </c>
      <c r="AC22" t="str">
        <f>IF('Scoring Summary First Draft'!M29=0,"",'Scoring Summary First Draft'!M29)</f>
        <v>English</v>
      </c>
      <c r="AD22" t="str">
        <f>IF('Scoring Summary First Draft'!N29=0,"",'Scoring Summary First Draft'!N29)</f>
        <v>Shelbyville,_Tennessee</v>
      </c>
      <c r="AE22">
        <f>IF('Scoring Summary First Draft'!P29=0,"",'Scoring Summary First Draft'!P29)</f>
        <v>14</v>
      </c>
      <c r="AG22" s="42">
        <f>IF('Scoring Summary First Draft'!X29 = 0,"",'Scoring Summary First Draft'!X29)</f>
        <v>68.53125</v>
      </c>
      <c r="AH22" s="42">
        <f>IF('Scoring Summary First Draft'!Y29 = 0,"",'Scoring Summary First Draft'!Y29)</f>
        <v>0.9375</v>
      </c>
      <c r="AI22" s="42">
        <f>IF('Scoring Summary First Draft'!Z29 = 0,"",'Scoring Summary First Draft'!Z29)</f>
        <v>61.1875</v>
      </c>
      <c r="AJ22" s="42">
        <f>IF('Scoring Summary First Draft'!AA29 = 0,"",'Scoring Summary First Draft'!AA29)</f>
        <v>0.875</v>
      </c>
      <c r="AK22" s="42">
        <f>IF('Scoring Summary First Draft'!AB29 = 0,"",'Scoring Summary First Draft'!AB29)</f>
        <v>75.875</v>
      </c>
      <c r="AL22" s="42">
        <f>IF('Scoring Summary First Draft'!AC29 = 0,"",'Scoring Summary First Draft'!AC29)</f>
        <v>1</v>
      </c>
      <c r="AM22" s="42">
        <f>IF('Scoring Summary First Draft'!AF29 =0,"", 'Scoring Summary First Draft'!AF29)</f>
        <v>0.3125</v>
      </c>
      <c r="AN22" s="42">
        <f>IF('Scoring Summary First Draft'!AG29 =0,"", 'Scoring Summary First Draft'!AG29)</f>
        <v>0.25</v>
      </c>
      <c r="AO22" s="42">
        <f>IF('Scoring Summary First Draft'!AH29 =0,"", 'Scoring Summary First Draft'!AH29)</f>
        <v>0.125</v>
      </c>
      <c r="AP22" s="42">
        <f>IF('Scoring Summary First Draft'!AI29 =0,"", 'Scoring Summary First Draft'!AI29)</f>
        <v>0.1875</v>
      </c>
      <c r="AQ22" s="42">
        <f>IF('Scoring Summary First Draft'!AJ29 =0,"", 'Scoring Summary First Draft'!AJ29)</f>
        <v>0.375</v>
      </c>
      <c r="AR22" s="42">
        <f>IF('Scoring Summary First Draft'!AK29 =0,"", 'Scoring Summary First Draft'!AK29)</f>
        <v>0.1875</v>
      </c>
      <c r="AS22" s="42">
        <f t="shared" si="1"/>
        <v>0.23958333333333334</v>
      </c>
      <c r="AT22" s="42">
        <f>IF('Scoring Summary First Draft'!AN29 = 0,"",'Scoring Summary First Draft'!AN29)</f>
        <v>0.70833299999999999</v>
      </c>
      <c r="AU22" s="42">
        <f>IF('Scoring Summary First Draft'!AO29 = 0,"",'Scoring Summary First Draft'!AO29)</f>
        <v>3851.165</v>
      </c>
      <c r="AV22" s="42">
        <f>IF('Scoring Summary First Draft'!AP29 = 0,"",'Scoring Summary First Draft'!AP29)</f>
        <v>10</v>
      </c>
      <c r="AW22" s="42">
        <f>IF('Scoring Summary First Draft'!AS29 = 0,"",'Scoring Summary First Draft'!AS29)</f>
        <v>0.875</v>
      </c>
      <c r="AX22" s="42">
        <f>IF('Scoring Summary First Draft'!AT29 = 0,"",'Scoring Summary First Draft'!AT29)</f>
        <v>0.875</v>
      </c>
      <c r="AY22" s="42">
        <f>IF('Scoring Summary First Draft'!AU29 = 0,"",'Scoring Summary First Draft'!AU29)</f>
        <v>1</v>
      </c>
      <c r="AZ22" s="42">
        <f>IF('Scoring Summary First Draft'!AV29 = 0,"",'Scoring Summary First Draft'!AV29)</f>
        <v>0.91666700000000001</v>
      </c>
      <c r="BA22" s="42">
        <f>IF('Scoring Summary First Draft'!AW29 = 0,"",'Scoring Summary First Draft'!AW29)</f>
        <v>2589.4140000000002</v>
      </c>
      <c r="BB22" s="42">
        <f>IF('Scoring Summary First Draft'!AX29 = 0,"",'Scoring Summary First Draft'!AX29)</f>
        <v>2527.7890000000002</v>
      </c>
      <c r="BC22" s="42">
        <f>IF('Scoring Summary First Draft'!AY29 = 0,"",'Scoring Summary First Draft'!AY29)</f>
        <v>2086.2469999999998</v>
      </c>
      <c r="BD22" s="42">
        <f>IF('Scoring Summary First Draft'!AZ29 = 0,"",'Scoring Summary First Draft'!AZ29)</f>
        <v>2401.15</v>
      </c>
      <c r="BE22" s="45">
        <f>IF('Scoring Summary First Draft'!BA29=0,"",'Scoring Summary First Draft'!BA29)</f>
        <v>6.625</v>
      </c>
      <c r="BF22" s="45">
        <f>IF('Scoring Summary First Draft'!BB29=0,"",'Scoring Summary First Draft'!BB29)</f>
        <v>6.375</v>
      </c>
      <c r="BG22" s="45">
        <f>IF('Scoring Summary First Draft'!BC29=0,"",'Scoring Summary First Draft'!BC29)</f>
        <v>6.9375</v>
      </c>
      <c r="BH22" s="45">
        <f>IF('Scoring Summary First Draft'!BD29=0,"",'Scoring Summary First Draft'!BD29)</f>
        <v>6.6458329999999997</v>
      </c>
      <c r="BI22" s="42">
        <f>IF('Scoring Summary First Draft'!BG29 = 0,"",'Scoring Summary First Draft'!BG29)</f>
        <v>1</v>
      </c>
      <c r="BJ22" s="42">
        <f>IF('Scoring Summary First Draft'!BH29 = 0,"",'Scoring Summary First Draft'!BH29)</f>
        <v>0.875</v>
      </c>
      <c r="BK22" s="42">
        <f>IF('Scoring Summary First Draft'!BI29 = 0,"",'Scoring Summary First Draft'!BI29)</f>
        <v>1</v>
      </c>
      <c r="BL22" s="42">
        <f>IF('Scoring Summary First Draft'!BJ29 = 0,"",'Scoring Summary First Draft'!BJ29)</f>
        <v>0.95833299999999999</v>
      </c>
      <c r="BM22" s="42">
        <f>IF('Scoring Summary First Draft'!BK29 = 0,"",'Scoring Summary First Draft'!BK29)</f>
        <v>1285.2629999999999</v>
      </c>
      <c r="BN22" s="42">
        <f>IF('Scoring Summary First Draft'!BL29 = 0,"",'Scoring Summary First Draft'!BL29)</f>
        <v>958.08569999999997</v>
      </c>
      <c r="BO22" s="42">
        <f>IF('Scoring Summary First Draft'!BM29 = 0,"",'Scoring Summary First Draft'!BM29)</f>
        <v>1684.3879999999999</v>
      </c>
      <c r="BP22" s="42">
        <f>IF('Scoring Summary First Draft'!BN29 = 0,"",'Scoring Summary First Draft'!BN29)</f>
        <v>1309.2449999999999</v>
      </c>
      <c r="BQ22" s="42">
        <f>IF('Scoring Summary First Draft'!BW29=0,"",'Scoring Summary First Draft'!BW29)</f>
        <v>0.83333299999999999</v>
      </c>
      <c r="BR22" s="42">
        <f>IF('Scoring Summary First Draft'!BX29=0,"",'Scoring Summary First Draft'!BX29)</f>
        <v>56.723210000000002</v>
      </c>
      <c r="BS22" s="42">
        <f>IF('Scoring Summary First Draft'!BY29=0,"",'Scoring Summary First Draft'!BY29)</f>
        <v>2087.7689999999998</v>
      </c>
      <c r="BT22" s="42">
        <f>IF('Scoring Summary First Draft'!CB29=0,"",'Scoring Summary First Draft'!CB29)</f>
        <v>0.25</v>
      </c>
      <c r="BU22" s="42">
        <f>IF('Scoring Summary First Draft'!CC29=0,"",'Scoring Summary First Draft'!CC29)</f>
        <v>0.35</v>
      </c>
      <c r="BV22" s="42">
        <f>IF('Scoring Summary First Draft'!CD29=0,"",'Scoring Summary First Draft'!CD29)</f>
        <v>0.2</v>
      </c>
      <c r="BW22" s="42">
        <f>IF('Scoring Summary First Draft'!CE29=0,"",'Scoring Summary First Draft'!CE29)</f>
        <v>0.15</v>
      </c>
      <c r="BX22" s="42">
        <f>IF('Scoring Summary First Draft'!CF29=0,"",'Scoring Summary First Draft'!CF29)</f>
        <v>0.13333329999999999</v>
      </c>
      <c r="BY22" s="42">
        <f>IF('Scoring Summary First Draft'!CG29=0,"",'Scoring Summary First Draft'!CG29)</f>
        <v>0.66666666600000002</v>
      </c>
      <c r="BZ22" s="42">
        <f>IF('Scoring Summary First Draft'!CH29=0,"",'Scoring Summary First Draft'!CH29)</f>
        <v>0.4</v>
      </c>
      <c r="CA22" s="42">
        <f>IF('Scoring Summary First Draft'!CI29=0,"",'Scoring Summary First Draft'!CI29)</f>
        <v>14</v>
      </c>
      <c r="CB22" s="42">
        <f>IF('Scoring Summary First Draft'!CL29 =0,"",'Scoring Summary First Draft'!CL29)</f>
        <v>0.41666666666660002</v>
      </c>
      <c r="CC22" s="42">
        <f>IF('Scoring Summary First Draft'!CM29 =0,"",'Scoring Summary First Draft'!CM29)</f>
        <v>0.75</v>
      </c>
      <c r="CD22" s="42">
        <f>IF('Scoring Summary First Draft'!CN29 =0,"",'Scoring Summary First Draft'!CN29)</f>
        <v>0.25</v>
      </c>
      <c r="CE22" s="42">
        <f>IF('Scoring Summary First Draft'!CO29 =0,"",'Scoring Summary First Draft'!CO29)</f>
        <v>0.1</v>
      </c>
      <c r="CF22" s="42">
        <f>IF('Scoring Summary First Draft'!CP29 =0,"",'Scoring Summary First Draft'!CP29)</f>
        <v>0.2</v>
      </c>
      <c r="CG22" s="42">
        <f>IF('Scoring Summary First Draft'!CQ29 =0,"",'Scoring Summary First Draft'!CQ29)</f>
        <v>0.33333333333332998</v>
      </c>
      <c r="CH22" s="42">
        <f>IF('Scoring Summary First Draft'!CR29 =0,"",'Scoring Summary First Draft'!CR29)</f>
        <v>0.56666666659999998</v>
      </c>
      <c r="CI22" s="42">
        <f>IF('Scoring Summary First Draft'!CV29=0,"",'Scoring Summary First Draft'!CV29)</f>
        <v>65.041669999999996</v>
      </c>
      <c r="CJ22" s="42">
        <f>IF('Scoring Summary First Draft'!CW29=0,"",'Scoring Summary First Draft'!CW29)</f>
        <v>0.75</v>
      </c>
      <c r="CK22" s="42">
        <f>IF('Scoring Summary First Draft'!CZ29=0,"",'Scoring Summary First Draft'!CZ29)</f>
        <v>0.41666666699999999</v>
      </c>
      <c r="CL22" s="42" t="str">
        <f>IF('Scoring Summary First Draft'!DA29=0,"",'Scoring Summary First Draft'!DA29)</f>
        <v/>
      </c>
      <c r="CM22" s="42">
        <f>IF('Scoring Summary First Draft'!DB29=0,"",'Scoring Summary First Draft'!DB29)</f>
        <v>0.6</v>
      </c>
      <c r="CN22" s="42" t="str">
        <f>IF('Scoring Summary First Draft'!DC29=0,"",'Scoring Summary First Draft'!DC29)</f>
        <v/>
      </c>
      <c r="CO22" s="42">
        <f>IF('Scoring Summary First Draft'!DD29=0,"",'Scoring Summary First Draft'!DD29)</f>
        <v>0.32500000000000001</v>
      </c>
      <c r="CP22" s="42" t="str">
        <f>IF('Scoring Summary First Draft'!DE29=0,"",'Scoring Summary First Draft'!DE29)</f>
        <v/>
      </c>
      <c r="CQ22" s="42">
        <f>IF('Scoring Summary First Draft'!DF29=0,"",'Scoring Summary First Draft'!DF29)</f>
        <v>0.3</v>
      </c>
      <c r="CR22" s="42" t="str">
        <f>IF('Scoring Summary First Draft'!DG29=0,"",'Scoring Summary First Draft'!DG29)</f>
        <v/>
      </c>
      <c r="CS22" s="42">
        <f>IF('Scoring Summary First Draft'!DH29=0,"",'Scoring Summary First Draft'!DH29)</f>
        <v>0.43333333299999999</v>
      </c>
      <c r="CT22" s="42" t="str">
        <f>IF('Scoring Summary First Draft'!DI29=0,"",'Scoring Summary First Draft'!DI29)</f>
        <v/>
      </c>
      <c r="CU22" s="42">
        <f>IF('Scoring Summary First Draft'!DJ29=0,"",'Scoring Summary First Draft'!DJ29)</f>
        <v>0.4</v>
      </c>
      <c r="CV22" s="42" t="str">
        <f>IF('Scoring Summary First Draft'!DK29=0,"",'Scoring Summary First Draft'!DK29)</f>
        <v/>
      </c>
      <c r="CW22" s="42">
        <f>IF('Scoring Summary First Draft'!DL29=0,"",'Scoring Summary First Draft'!DL29)</f>
        <v>17</v>
      </c>
      <c r="CX22" s="42">
        <f>IF('Scoring Summary First Draft'!DO29=0,"",'Scoring Summary First Draft'!DO29)</f>
        <v>0.26666666700000002</v>
      </c>
      <c r="CY22" s="42">
        <f>IF('Scoring Summary First Draft'!DP29=0,"",'Scoring Summary First Draft'!DP29)</f>
        <v>0.66356349199999998</v>
      </c>
      <c r="CZ22" s="42">
        <f>IF('Scoring Summary First Draft'!DQ29=0,"",'Scoring Summary First Draft'!DQ29)</f>
        <v>0.55000000000000004</v>
      </c>
      <c r="DA22" s="42">
        <f>IF('Scoring Summary First Draft'!DR29=0,"",'Scoring Summary First Draft'!DR29)</f>
        <v>0.58650566900000001</v>
      </c>
      <c r="DB22" s="42">
        <f>IF('Scoring Summary First Draft'!DS29=0,"",'Scoring Summary First Draft'!DS29)</f>
        <v>0.22500000000000001</v>
      </c>
      <c r="DC22" s="42">
        <f>IF('Scoring Summary First Draft'!DT29=0,"",'Scoring Summary First Draft'!DT29)</f>
        <v>0.82731317699999996</v>
      </c>
      <c r="DD22" s="42">
        <f>IF('Scoring Summary First Draft'!DU29=0,"",'Scoring Summary First Draft'!DU29)</f>
        <v>0.1</v>
      </c>
      <c r="DE22" s="42">
        <f>IF('Scoring Summary First Draft'!DV29=0,"",'Scoring Summary First Draft'!DV29)</f>
        <v>1.5755702949999999</v>
      </c>
      <c r="DF22" s="42">
        <f>IF('Scoring Summary First Draft'!DW29=0,"",'Scoring Summary First Draft'!DW29)</f>
        <v>0.5</v>
      </c>
      <c r="DG22" s="42">
        <f>IF('Scoring Summary First Draft'!DX29=0,"",'Scoring Summary First Draft'!DX29)</f>
        <v>0.65809702000000003</v>
      </c>
      <c r="DH22" s="42">
        <f>IF('Scoring Summary First Draft'!DY29=0,"",'Scoring Summary First Draft'!DY29)</f>
        <v>0.16666666699999999</v>
      </c>
      <c r="DI22" s="42">
        <f>IF('Scoring Summary First Draft'!DZ29=0,"",'Scoring Summary First Draft'!DZ29)</f>
        <v>0.87775283400000004</v>
      </c>
      <c r="DJ22" s="25" t="str">
        <f>IF('Scoring Summary First Draft'!EF29=0,"",'Scoring Summary First Draft'!EF29)</f>
        <v/>
      </c>
      <c r="DK22" s="25" t="str">
        <f>IF('Scoring Summary First Draft'!EI29=0,"",'Scoring Summary First Draft'!EI29)</f>
        <v/>
      </c>
      <c r="DL22" s="25">
        <f>IF('Scoring Summary First Draft'!EM29=0,"",'Scoring Summary First Draft'!EM29)</f>
        <v>57</v>
      </c>
      <c r="DM22" s="25">
        <f>IF('Scoring Summary First Draft'!EQ29=0,"",'Scoring Summary First Draft'!EQ29)</f>
        <v>5</v>
      </c>
      <c r="DN22" s="25">
        <f>IF('Scoring Summary First Draft'!ER29=0,"",'Scoring Summary First Draft'!ER29)</f>
        <v>14</v>
      </c>
      <c r="DO22" s="25">
        <f>IF('Scoring Summary First Draft'!ES29=0,"",'Scoring Summary First Draft'!ES29)</f>
        <v>2</v>
      </c>
      <c r="DP22" s="25">
        <f>IF('Scoring Summary First Draft'!EW29=0,"",'Scoring Summary First Draft'!EW29)</f>
        <v>30</v>
      </c>
      <c r="DQ22" s="25">
        <f>IF('Scoring Summary First Draft'!EX29=0,"",'Scoring Summary First Draft'!EX29)</f>
        <v>19</v>
      </c>
      <c r="DR22" s="25">
        <f>IF('Scoring Summary First Draft'!EY29=0,"",'Scoring Summary First Draft'!EY29)</f>
        <v>17</v>
      </c>
      <c r="DS22" s="25">
        <f>IF('Scoring Summary First Draft'!EZ29=0,"",'Scoring Summary First Draft'!EZ29)</f>
        <v>23</v>
      </c>
      <c r="DT22" s="25">
        <f>IF('Scoring Summary First Draft'!FA29=0,"",'Scoring Summary First Draft'!FA29)</f>
        <v>15</v>
      </c>
      <c r="DU22" s="25">
        <f>IF('Scoring Summary First Draft'!FB29=0,"",'Scoring Summary First Draft'!FB29)</f>
        <v>19</v>
      </c>
      <c r="DV22" s="25">
        <f>IF('Scoring Summary First Draft'!FC29=0,"",'Scoring Summary First Draft'!FC29)</f>
        <v>34</v>
      </c>
      <c r="DW22" s="45">
        <f>IF('Scoring Summary First Draft'!FG29=0,"",'Scoring Summary First Draft'!FG29)</f>
        <v>4.5714285710000002</v>
      </c>
      <c r="DX22" s="45">
        <f>IF('Scoring Summary First Draft'!FH29=0,"",'Scoring Summary First Draft'!FH29)</f>
        <v>5.4705882350000001</v>
      </c>
      <c r="DY22" s="45">
        <f>IF('Scoring Summary First Draft'!FI29=0,"",'Scoring Summary First Draft'!FI29)</f>
        <v>6.8823529409999997</v>
      </c>
      <c r="DZ22" s="45">
        <f>IF('Scoring Summary First Draft'!FJ29=0,"",'Scoring Summary First Draft'!FJ29)</f>
        <v>5.7142857139999998</v>
      </c>
      <c r="EA22" s="45">
        <f>IF('Scoring Summary First Draft'!FN29=0,"",'Scoring Summary First Draft'!FN29)</f>
        <v>4.9565219999999997</v>
      </c>
      <c r="EB22" s="25">
        <f>IF('Scoring Summary First Draft'!FR29=0,"",'Scoring Summary First Draft'!FR29)</f>
        <v>2</v>
      </c>
      <c r="EC22" s="25">
        <f>IF('Scoring Summary First Draft'!FS29=0,"",'Scoring Summary First Draft'!FS29)</f>
        <v>1</v>
      </c>
      <c r="ED22" s="44">
        <f>IF('Scoring Summary First Draft'!FW29=0,"",'Scoring Summary First Draft'!FW29)</f>
        <v>4.5</v>
      </c>
      <c r="EE22" s="44">
        <f>IF('Scoring Summary First Draft'!FX29=0,"",'Scoring Summary First Draft'!FX29)</f>
        <v>6.5</v>
      </c>
      <c r="EF22" s="44">
        <f>IF('Scoring Summary First Draft'!FY29=0,"",'Scoring Summary First Draft'!FY29)</f>
        <v>4.5</v>
      </c>
      <c r="EG22" s="44">
        <f>IF('Scoring Summary First Draft'!FZ29=0,"",'Scoring Summary First Draft'!FZ29)</f>
        <v>5.5</v>
      </c>
      <c r="EH22" s="44">
        <f>IF('Scoring Summary First Draft'!GA29=0,"",'Scoring Summary First Draft'!GA29)</f>
        <v>4.5</v>
      </c>
      <c r="EI22" s="25" t="str">
        <f>IF('Scoring Summary First Draft'!GD29=0,"",'Scoring Summary First Draft'!GD29)</f>
        <v/>
      </c>
      <c r="EJ22" s="25">
        <f>IF('Scoring Summary First Draft'!GH29=0,"",'Scoring Summary First Draft'!GH29)</f>
        <v>2</v>
      </c>
      <c r="EK22" s="25">
        <f>IF('Scoring Summary First Draft'!GI29=0,"",'Scoring Summary First Draft'!GI29)</f>
        <v>390</v>
      </c>
      <c r="EL22" s="25">
        <f>IF('Scoring Summary First Draft'!GJ29=0,"",'Scoring Summary First Draft'!GJ29)</f>
        <v>250</v>
      </c>
      <c r="EM22" s="25">
        <f>IF('Scoring Summary First Draft'!GK29=0,"",'Scoring Summary First Draft'!GK29)</f>
        <v>642</v>
      </c>
      <c r="EN22" s="25">
        <f>IF('Scoring Summary First Draft'!GO29=0,"",'Scoring Summary First Draft'!GO29)</f>
        <v>138</v>
      </c>
      <c r="EO22" s="25">
        <f>IF('Scoring Summary First Draft'!GP29=0,"",'Scoring Summary First Draft'!GP29)</f>
        <v>37</v>
      </c>
      <c r="EP22" s="25">
        <f>IF('Scoring Summary First Draft'!GQ29=0,"",'Scoring Summary First Draft'!GQ29)</f>
        <v>27</v>
      </c>
      <c r="EQ22" s="25">
        <f>IF('Scoring Summary First Draft'!GR29=0,"",'Scoring Summary First Draft'!GR29)</f>
        <v>28</v>
      </c>
      <c r="ER22" s="25">
        <f>IF('Scoring Summary First Draft'!GS29=0,"",'Scoring Summary First Draft'!GS29)</f>
        <v>20</v>
      </c>
      <c r="ES22" s="25">
        <f>IF('Scoring Summary First Draft'!GT29=0,"",'Scoring Summary First Draft'!GT29)</f>
        <v>26</v>
      </c>
    </row>
    <row r="23" spans="1:149">
      <c r="A23" t="str">
        <f>'Scoring Summary First Draft'!A30</f>
        <v>CI032</v>
      </c>
      <c r="B23" t="str">
        <f>IF('Scoring Summary First Draft'!C30=0,"",'Scoring Summary First Draft'!C30)</f>
        <v>M</v>
      </c>
      <c r="C23"/>
      <c r="D23"/>
      <c r="E23">
        <f>IF('Scoring Summary First Draft'!D30=0,"",'Scoring Summary First Draft'!D30)</f>
        <v>47</v>
      </c>
      <c r="F23"/>
      <c r="G23"/>
      <c r="H23"/>
      <c r="I23"/>
      <c r="J23">
        <f>IF('Scoring Summary First Draft'!E30=0,"",'Scoring Summary First Draft'!E30)</f>
        <v>38</v>
      </c>
      <c r="K23">
        <v>38</v>
      </c>
      <c r="L23"/>
      <c r="M23"/>
      <c r="N23"/>
      <c r="O23"/>
      <c r="P23">
        <f>IF('Scoring Summary First Draft'!F30=0,"",'Scoring Summary First Draft'!F30)</f>
        <v>38</v>
      </c>
      <c r="Q23"/>
      <c r="R23"/>
      <c r="S23"/>
      <c r="T23"/>
      <c r="U23" t="str">
        <f>IF('Scoring Summary First Draft'!G30=0,"",'Scoring Summary First Draft'!G30)</f>
        <v>Bilateral</v>
      </c>
      <c r="V23" t="str">
        <f>IF('Scoring Summary First Draft'!H30=0,"",'Scoring Summary First Draft'!H30)</f>
        <v>Advanced_Bionics</v>
      </c>
      <c r="W23" t="str">
        <f>IF('Scoring Summary First Draft'!I30=0,"",'Scoring Summary First Draft'!I30)</f>
        <v>No</v>
      </c>
      <c r="X23" t="str">
        <f t="shared" ref="X23" si="3">U23</f>
        <v>Bilateral</v>
      </c>
      <c r="Y23"/>
      <c r="Z23"/>
      <c r="AA23"/>
      <c r="AB23" t="str">
        <f>IF('Scoring Summary First Draft'!L30=0,"",'Scoring Summary First Draft'!L30)</f>
        <v>Photographer</v>
      </c>
      <c r="AC23" t="str">
        <f>IF('Scoring Summary First Draft'!M30=0,"",'Scoring Summary First Draft'!M30)</f>
        <v>English</v>
      </c>
      <c r="AD23" t="str">
        <f>IF('Scoring Summary First Draft'!N30=0,"",'Scoring Summary First Draft'!N30)</f>
        <v>herrin,_Illinois</v>
      </c>
      <c r="AE23">
        <f>IF('Scoring Summary First Draft'!P30=0,"",'Scoring Summary First Draft'!P30)</f>
        <v>6</v>
      </c>
      <c r="AG23" s="42">
        <f>IF('Scoring Summary First Draft'!X30 = 0,"",'Scoring Summary First Draft'!X30)</f>
        <v>63.78125</v>
      </c>
      <c r="AH23" s="42">
        <f>IF('Scoring Summary First Draft'!Y30 = 0,"",'Scoring Summary First Draft'!Y30)</f>
        <v>0.84375</v>
      </c>
      <c r="AI23" s="42">
        <f>IF('Scoring Summary First Draft'!Z30 = 0,"",'Scoring Summary First Draft'!Z30)</f>
        <v>57.8125</v>
      </c>
      <c r="AJ23" s="42">
        <f>IF('Scoring Summary First Draft'!AA30 = 0,"",'Scoring Summary First Draft'!AA30)</f>
        <v>0.8125</v>
      </c>
      <c r="AK23" s="42">
        <f>IF('Scoring Summary First Draft'!AB30 = 0,"",'Scoring Summary First Draft'!AB30)</f>
        <v>69.75</v>
      </c>
      <c r="AL23" s="42">
        <f>IF('Scoring Summary First Draft'!AC30 = 0,"",'Scoring Summary First Draft'!AC30)</f>
        <v>0.875</v>
      </c>
      <c r="AM23" s="42">
        <f>IF('Scoring Summary First Draft'!AF30 =0,"", 'Scoring Summary First Draft'!AF30)</f>
        <v>0.25</v>
      </c>
      <c r="AN23" s="42">
        <f>IF('Scoring Summary First Draft'!AG30 =0,"", 'Scoring Summary First Draft'!AG30)</f>
        <v>0.125</v>
      </c>
      <c r="AO23" s="42">
        <f>IF('Scoring Summary First Draft'!AH30 =0,"", 'Scoring Summary First Draft'!AH30)</f>
        <v>0.3125</v>
      </c>
      <c r="AP23" s="42">
        <f>IF('Scoring Summary First Draft'!AI30 =0,"", 'Scoring Summary First Draft'!AI30)</f>
        <v>0.375</v>
      </c>
      <c r="AQ23" s="42">
        <f>IF('Scoring Summary First Draft'!AJ30 =0,"", 'Scoring Summary First Draft'!AJ30)</f>
        <v>0.3125</v>
      </c>
      <c r="AR23" s="42">
        <f>IF('Scoring Summary First Draft'!AK30 =0,"", 'Scoring Summary First Draft'!AK30)</f>
        <v>0.1875</v>
      </c>
      <c r="AS23" s="42">
        <f t="shared" si="1"/>
        <v>0.26041666666666669</v>
      </c>
      <c r="AT23" s="42">
        <f>IF('Scoring Summary First Draft'!AN30 = 0,"",'Scoring Summary First Draft'!AN30)</f>
        <v>0.66666700000000001</v>
      </c>
      <c r="AU23" s="42">
        <f>IF('Scoring Summary First Draft'!AO30 = 0,"",'Scoring Summary First Draft'!AO30)</f>
        <v>5024.9970000000003</v>
      </c>
      <c r="AV23" s="42">
        <f>IF('Scoring Summary First Draft'!AP30 = 0,"",'Scoring Summary First Draft'!AP30)</f>
        <v>10</v>
      </c>
      <c r="AW23" s="42">
        <f>IF('Scoring Summary First Draft'!AS30 = 0,"",'Scoring Summary First Draft'!AS30)</f>
        <v>0.8125</v>
      </c>
      <c r="AX23" s="42">
        <f>IF('Scoring Summary First Draft'!AT30 = 0,"",'Scoring Summary First Draft'!AT30)</f>
        <v>0.8125</v>
      </c>
      <c r="AY23" s="42">
        <f>IF('Scoring Summary First Draft'!AU30 = 0,"",'Scoring Summary First Draft'!AU30)</f>
        <v>0.71875</v>
      </c>
      <c r="AZ23" s="42">
        <f>IF('Scoring Summary First Draft'!AV30 = 0,"",'Scoring Summary First Draft'!AV30)</f>
        <v>0.78125</v>
      </c>
      <c r="BA23" s="42">
        <f>IF('Scoring Summary First Draft'!AW30 = 0,"",'Scoring Summary First Draft'!AW30)</f>
        <v>2557.7379999999998</v>
      </c>
      <c r="BB23" s="42">
        <f>IF('Scoring Summary First Draft'!AX30 = 0,"",'Scoring Summary First Draft'!AX30)</f>
        <v>2256.6770000000001</v>
      </c>
      <c r="BC23" s="42">
        <f>IF('Scoring Summary First Draft'!AY30 = 0,"",'Scoring Summary First Draft'!AY30)</f>
        <v>2035.4570000000001</v>
      </c>
      <c r="BD23" s="42">
        <f>IF('Scoring Summary First Draft'!AZ30 = 0,"",'Scoring Summary First Draft'!AZ30)</f>
        <v>2283.2910000000002</v>
      </c>
      <c r="BE23" s="45">
        <f>IF('Scoring Summary First Draft'!BA30=0,"",'Scoring Summary First Draft'!BA30)</f>
        <v>5.6875</v>
      </c>
      <c r="BF23" s="45">
        <f>IF('Scoring Summary First Draft'!BB30=0,"",'Scoring Summary First Draft'!BB30)</f>
        <v>5.65625</v>
      </c>
      <c r="BG23" s="45">
        <f>IF('Scoring Summary First Draft'!BC30=0,"",'Scoring Summary First Draft'!BC30)</f>
        <v>5.90625</v>
      </c>
      <c r="BH23" s="45">
        <f>IF('Scoring Summary First Draft'!BD30=0,"",'Scoring Summary First Draft'!BD30)</f>
        <v>5.75</v>
      </c>
      <c r="BI23" s="42">
        <f>IF('Scoring Summary First Draft'!BG30 = 0,"",'Scoring Summary First Draft'!BG30)</f>
        <v>0.875</v>
      </c>
      <c r="BJ23" s="42">
        <f>IF('Scoring Summary First Draft'!BH30 = 0,"",'Scoring Summary First Draft'!BH30)</f>
        <v>0.875</v>
      </c>
      <c r="BK23" s="42">
        <f>IF('Scoring Summary First Draft'!BI30 = 0,"",'Scoring Summary First Draft'!BI30)</f>
        <v>0.875</v>
      </c>
      <c r="BL23" s="42">
        <f>IF('Scoring Summary First Draft'!BJ30 = 0,"",'Scoring Summary First Draft'!BJ30)</f>
        <v>0.875</v>
      </c>
      <c r="BM23" s="42">
        <f>IF('Scoring Summary First Draft'!BK30 = 0,"",'Scoring Summary First Draft'!BK30)</f>
        <v>1111.4860000000001</v>
      </c>
      <c r="BN23" s="42">
        <f>IF('Scoring Summary First Draft'!BL30 = 0,"",'Scoring Summary First Draft'!BL30)</f>
        <v>1568.7070000000001</v>
      </c>
      <c r="BO23" s="42">
        <f>IF('Scoring Summary First Draft'!BM30 = 0,"",'Scoring Summary First Draft'!BM30)</f>
        <v>1381.3</v>
      </c>
      <c r="BP23" s="42">
        <f>IF('Scoring Summary First Draft'!BN30 = 0,"",'Scoring Summary First Draft'!BN30)</f>
        <v>1353.8309999999999</v>
      </c>
      <c r="BQ23" s="42">
        <f>IF('Scoring Summary First Draft'!BW30=0,"",'Scoring Summary First Draft'!BW30)</f>
        <v>0.72222200000000003</v>
      </c>
      <c r="BR23" s="42">
        <f>IF('Scoring Summary First Draft'!BX30=0,"",'Scoring Summary First Draft'!BX30)</f>
        <v>70.05</v>
      </c>
      <c r="BS23" s="42">
        <f>IF('Scoring Summary First Draft'!BY30=0,"",'Scoring Summary First Draft'!BY30)</f>
        <v>2627.759</v>
      </c>
      <c r="BT23" s="42">
        <f>IF('Scoring Summary First Draft'!CB30=0,"",'Scoring Summary First Draft'!CB30)</f>
        <v>0.4666666666</v>
      </c>
      <c r="BU23" s="42">
        <f>IF('Scoring Summary First Draft'!CC30=0,"",'Scoring Summary First Draft'!CC30)</f>
        <v>0.65</v>
      </c>
      <c r="BV23" s="42">
        <f>IF('Scoring Summary First Draft'!CD30=0,"",'Scoring Summary First Draft'!CD30)</f>
        <v>0.375</v>
      </c>
      <c r="BW23" s="42">
        <f>IF('Scoring Summary First Draft'!CE30=0,"",'Scoring Summary First Draft'!CE30)</f>
        <v>0.25</v>
      </c>
      <c r="BX23" s="42">
        <f>IF('Scoring Summary First Draft'!CF30=0,"",'Scoring Summary First Draft'!CF30)</f>
        <v>0.2</v>
      </c>
      <c r="BY23" s="42">
        <f>IF('Scoring Summary First Draft'!CG30=0,"",'Scoring Summary First Draft'!CG30)</f>
        <v>0.4</v>
      </c>
      <c r="BZ23" s="42">
        <f>IF('Scoring Summary First Draft'!CH30=0,"",'Scoring Summary First Draft'!CH30)</f>
        <v>0.63333333333333297</v>
      </c>
      <c r="CA23" s="42">
        <f>IF('Scoring Summary First Draft'!CI30=0,"",'Scoring Summary First Draft'!CI30)</f>
        <v>11</v>
      </c>
      <c r="CB23" s="42">
        <f>IF('Scoring Summary First Draft'!CL30 =0,"",'Scoring Summary First Draft'!CL30)</f>
        <v>0.625</v>
      </c>
      <c r="CC23" s="42">
        <f>IF('Scoring Summary First Draft'!CM30 =0,"",'Scoring Summary First Draft'!CM30)</f>
        <v>0.8</v>
      </c>
      <c r="CD23" s="42">
        <f>IF('Scoring Summary First Draft'!CN30 =0,"",'Scoring Summary First Draft'!CN30)</f>
        <v>0.45</v>
      </c>
      <c r="CE23" s="42">
        <f>IF('Scoring Summary First Draft'!CO30 =0,"",'Scoring Summary First Draft'!CO30)</f>
        <v>0.45</v>
      </c>
      <c r="CF23" s="42">
        <f>IF('Scoring Summary First Draft'!CP30 =0,"",'Scoring Summary First Draft'!CP30)</f>
        <v>0.4</v>
      </c>
      <c r="CG23" s="42">
        <f>IF('Scoring Summary First Draft'!CQ30 =0,"",'Scoring Summary First Draft'!CQ30)</f>
        <v>0.4</v>
      </c>
      <c r="CH23" s="42">
        <f>IF('Scoring Summary First Draft'!CR30 =0,"",'Scoring Summary First Draft'!CR30)</f>
        <v>0.85</v>
      </c>
      <c r="CI23" s="42">
        <f>IF('Scoring Summary First Draft'!CV30=0,"",'Scoring Summary First Draft'!CV30)</f>
        <v>56.083329999999997</v>
      </c>
      <c r="CJ23" s="42">
        <f>IF('Scoring Summary First Draft'!CW30=0,"",'Scoring Summary First Draft'!CW30)</f>
        <v>0.83333299999999999</v>
      </c>
      <c r="CK23" s="42">
        <f>IF('Scoring Summary First Draft'!CZ30=0,"",'Scoring Summary First Draft'!CZ30)</f>
        <v>0.43333333299999999</v>
      </c>
      <c r="CL23" s="42" t="str">
        <f>IF('Scoring Summary First Draft'!DA30=0,"",'Scoring Summary First Draft'!DA30)</f>
        <v/>
      </c>
      <c r="CM23" s="42">
        <f>IF('Scoring Summary First Draft'!DB30=0,"",'Scoring Summary First Draft'!DB30)</f>
        <v>0.5</v>
      </c>
      <c r="CN23" s="42" t="str">
        <f>IF('Scoring Summary First Draft'!DC30=0,"",'Scoring Summary First Draft'!DC30)</f>
        <v/>
      </c>
      <c r="CO23" s="42">
        <f>IF('Scoring Summary First Draft'!DD30=0,"",'Scoring Summary First Draft'!DD30)</f>
        <v>0.4</v>
      </c>
      <c r="CP23" s="42" t="str">
        <f>IF('Scoring Summary First Draft'!DE30=0,"",'Scoring Summary First Draft'!DE30)</f>
        <v/>
      </c>
      <c r="CQ23" s="42">
        <f>IF('Scoring Summary First Draft'!DF30=0,"",'Scoring Summary First Draft'!DF30)</f>
        <v>0.3</v>
      </c>
      <c r="CR23" s="42" t="str">
        <f>IF('Scoring Summary First Draft'!DG30=0,"",'Scoring Summary First Draft'!DG30)</f>
        <v/>
      </c>
      <c r="CS23" s="42">
        <f>IF('Scoring Summary First Draft'!DH30=0,"",'Scoring Summary First Draft'!DH30)</f>
        <v>0.5</v>
      </c>
      <c r="CT23" s="42" t="str">
        <f>IF('Scoring Summary First Draft'!DI30=0,"",'Scoring Summary First Draft'!DI30)</f>
        <v/>
      </c>
      <c r="CU23" s="42">
        <f>IF('Scoring Summary First Draft'!DJ30=0,"",'Scoring Summary First Draft'!DJ30)</f>
        <v>0.366666667</v>
      </c>
      <c r="CV23" s="42" t="str">
        <f>IF('Scoring Summary First Draft'!DK30=0,"",'Scoring Summary First Draft'!DK30)</f>
        <v/>
      </c>
      <c r="CW23" s="42">
        <f>IF('Scoring Summary First Draft'!DL30=0,"",'Scoring Summary First Draft'!DL30)</f>
        <v>12</v>
      </c>
      <c r="CX23" s="42">
        <f>IF('Scoring Summary First Draft'!DO30=0,"",'Scoring Summary First Draft'!DO30)</f>
        <v>0.45</v>
      </c>
      <c r="CY23" s="42">
        <f>IF('Scoring Summary First Draft'!DP30=0,"",'Scoring Summary First Draft'!DP30)</f>
        <v>0.97121934399999998</v>
      </c>
      <c r="CZ23" s="42">
        <f>IF('Scoring Summary First Draft'!DQ30=0,"",'Scoring Summary First Draft'!DQ30)</f>
        <v>0.6</v>
      </c>
      <c r="DA23" s="42">
        <f>IF('Scoring Summary First Draft'!DR30=0,"",'Scoring Summary First Draft'!DR30)</f>
        <v>0.86647680900000001</v>
      </c>
      <c r="DB23" s="42">
        <f>IF('Scoring Summary First Draft'!DS30=0,"",'Scoring Summary First Draft'!DS30)</f>
        <v>0.375</v>
      </c>
      <c r="DC23" s="42">
        <f>IF('Scoring Summary First Draft'!DT30=0,"",'Scoring Summary First Draft'!DT30)</f>
        <v>1.048030537</v>
      </c>
      <c r="DD23" s="42">
        <f>IF('Scoring Summary First Draft'!DU30=0,"",'Scoring Summary First Draft'!DU30)</f>
        <v>0.15</v>
      </c>
      <c r="DE23" s="42">
        <f>IF('Scoring Summary First Draft'!DV30=0,"",'Scoring Summary First Draft'!DV30)</f>
        <v>1.12613681</v>
      </c>
      <c r="DF23" s="42">
        <f>IF('Scoring Summary First Draft'!DW30=0,"",'Scoring Summary First Draft'!DW30)</f>
        <v>0.53333333299999997</v>
      </c>
      <c r="DG23" s="42">
        <f>IF('Scoring Summary First Draft'!DX30=0,"",'Scoring Summary First Draft'!DX30)</f>
        <v>0.90110090700000001</v>
      </c>
      <c r="DH23" s="42">
        <f>IF('Scoring Summary First Draft'!DY30=0,"",'Scoring Summary First Draft'!DY30)</f>
        <v>0.366666667</v>
      </c>
      <c r="DI23" s="42">
        <f>IF('Scoring Summary First Draft'!DZ30=0,"",'Scoring Summary First Draft'!DZ30)</f>
        <v>1.083408844</v>
      </c>
      <c r="DJ23" s="25" t="str">
        <f>IF('Scoring Summary First Draft'!EF30=0,"",'Scoring Summary First Draft'!EF30)</f>
        <v/>
      </c>
      <c r="DK23" s="25" t="str">
        <f>IF('Scoring Summary First Draft'!EI30=0,"",'Scoring Summary First Draft'!EI30)</f>
        <v/>
      </c>
      <c r="DL23" s="25">
        <f>IF('Scoring Summary First Draft'!EM30=0,"",'Scoring Summary First Draft'!EM30)</f>
        <v>55</v>
      </c>
      <c r="DM23" s="25">
        <f>IF('Scoring Summary First Draft'!EQ30=0,"",'Scoring Summary First Draft'!EQ30)</f>
        <v>8</v>
      </c>
      <c r="DN23" s="25">
        <f>IF('Scoring Summary First Draft'!ER30=0,"",'Scoring Summary First Draft'!ER30)</f>
        <v>52</v>
      </c>
      <c r="DO23" s="25">
        <f>IF('Scoring Summary First Draft'!ES30=0,"",'Scoring Summary First Draft'!ES30)</f>
        <v>4</v>
      </c>
      <c r="DP23" s="25">
        <f>IF('Scoring Summary First Draft'!EW30=0,"",'Scoring Summary First Draft'!EW30)</f>
        <v>36</v>
      </c>
      <c r="DQ23" s="25">
        <f>IF('Scoring Summary First Draft'!EX30=0,"",'Scoring Summary First Draft'!EX30)</f>
        <v>19</v>
      </c>
      <c r="DR23" s="25">
        <f>IF('Scoring Summary First Draft'!EY30=0,"",'Scoring Summary First Draft'!EY30)</f>
        <v>25</v>
      </c>
      <c r="DS23" s="25">
        <f>IF('Scoring Summary First Draft'!EZ30=0,"",'Scoring Summary First Draft'!EZ30)</f>
        <v>24</v>
      </c>
      <c r="DT23" s="25">
        <f>IF('Scoring Summary First Draft'!FA30=0,"",'Scoring Summary First Draft'!FA30)</f>
        <v>19</v>
      </c>
      <c r="DU23" s="25">
        <f>IF('Scoring Summary First Draft'!FB30=0,"",'Scoring Summary First Draft'!FB30)</f>
        <v>21</v>
      </c>
      <c r="DV23" s="25">
        <f>IF('Scoring Summary First Draft'!FC30=0,"",'Scoring Summary First Draft'!FC30)</f>
        <v>39</v>
      </c>
      <c r="DW23" s="45">
        <f>IF('Scoring Summary First Draft'!FG30=0,"",'Scoring Summary First Draft'!FG30)</f>
        <v>6.6428571429999996</v>
      </c>
      <c r="DX23" s="45">
        <f>IF('Scoring Summary First Draft'!FH30=0,"",'Scoring Summary First Draft'!FH30)</f>
        <v>7.2941176470000002</v>
      </c>
      <c r="DY23" s="45">
        <f>IF('Scoring Summary First Draft'!FI30=0,"",'Scoring Summary First Draft'!FI30)</f>
        <v>7.5294117649999999</v>
      </c>
      <c r="DZ23" s="45">
        <f>IF('Scoring Summary First Draft'!FJ30=0,"",'Scoring Summary First Draft'!FJ30)</f>
        <v>7.1836734690000004</v>
      </c>
      <c r="EA23" s="45">
        <f>IF('Scoring Summary First Draft'!FN30=0,"",'Scoring Summary First Draft'!FN30)</f>
        <v>4.4347830000000004</v>
      </c>
      <c r="EB23" s="25">
        <f>IF('Scoring Summary First Draft'!FR30=0,"",'Scoring Summary First Draft'!FR30)</f>
        <v>4</v>
      </c>
      <c r="EC23" s="25">
        <f>IF('Scoring Summary First Draft'!FS30=0,"",'Scoring Summary First Draft'!FS30)</f>
        <v>1</v>
      </c>
      <c r="ED23" s="44">
        <f>IF('Scoring Summary First Draft'!FW30=0,"",'Scoring Summary First Draft'!FW30)</f>
        <v>3</v>
      </c>
      <c r="EE23" s="44">
        <f>IF('Scoring Summary First Draft'!FX30=0,"",'Scoring Summary First Draft'!FX30)</f>
        <v>4</v>
      </c>
      <c r="EF23" s="44">
        <f>IF('Scoring Summary First Draft'!FY30=0,"",'Scoring Summary First Draft'!FY30)</f>
        <v>6</v>
      </c>
      <c r="EG23" s="44">
        <f>IF('Scoring Summary First Draft'!FZ30=0,"",'Scoring Summary First Draft'!FZ30)</f>
        <v>5.5</v>
      </c>
      <c r="EH23" s="44">
        <f>IF('Scoring Summary First Draft'!GA30=0,"",'Scoring Summary First Draft'!GA30)</f>
        <v>5.5</v>
      </c>
      <c r="EI23" s="25" t="str">
        <f>IF('Scoring Summary First Draft'!GD30=0,"",'Scoring Summary First Draft'!GD30)</f>
        <v/>
      </c>
      <c r="EJ23" s="25">
        <f>IF('Scoring Summary First Draft'!GH30=0,"",'Scoring Summary First Draft'!GH30)</f>
        <v>15</v>
      </c>
      <c r="EK23" s="25">
        <f>IF('Scoring Summary First Draft'!GI30=0,"",'Scoring Summary First Draft'!GI30)</f>
        <v>10</v>
      </c>
      <c r="EL23" s="25">
        <f>IF('Scoring Summary First Draft'!GJ30=0,"",'Scoring Summary First Draft'!GJ30)</f>
        <v>225</v>
      </c>
      <c r="EM23" s="25">
        <f>IF('Scoring Summary First Draft'!GK30=0,"",'Scoring Summary First Draft'!GK30)</f>
        <v>250</v>
      </c>
      <c r="EN23" s="25">
        <f>IF('Scoring Summary First Draft'!GO30=0,"",'Scoring Summary First Draft'!GO30)</f>
        <v>175</v>
      </c>
      <c r="EO23" s="25">
        <f>IF('Scoring Summary First Draft'!GP30=0,"",'Scoring Summary First Draft'!GP30)</f>
        <v>41</v>
      </c>
      <c r="EP23" s="25">
        <f>IF('Scoring Summary First Draft'!GQ30=0,"",'Scoring Summary First Draft'!GQ30)</f>
        <v>38</v>
      </c>
      <c r="EQ23" s="25">
        <f>IF('Scoring Summary First Draft'!GR30=0,"",'Scoring Summary First Draft'!GR30)</f>
        <v>30</v>
      </c>
      <c r="ER23" s="25">
        <f>IF('Scoring Summary First Draft'!GS30=0,"",'Scoring Summary First Draft'!GS30)</f>
        <v>30</v>
      </c>
      <c r="ES23" s="25">
        <f>IF('Scoring Summary First Draft'!GT30=0,"",'Scoring Summary First Draft'!GT30)</f>
        <v>36</v>
      </c>
    </row>
    <row r="24" spans="1:149">
      <c r="A24" s="49" t="str">
        <f>'Scoring Summary First Draft'!A31</f>
        <v>CI033</v>
      </c>
      <c r="B24" t="str">
        <f>IF('Scoring Summary First Draft'!C31=0,"",'Scoring Summary First Draft'!C31)</f>
        <v>F</v>
      </c>
      <c r="C24"/>
      <c r="D24"/>
      <c r="E24">
        <f>IF('Scoring Summary First Draft'!D31=0,"",'Scoring Summary First Draft'!D31)</f>
        <v>71</v>
      </c>
      <c r="F24"/>
      <c r="G24"/>
      <c r="H24"/>
      <c r="I24"/>
      <c r="J24">
        <f>IF('Scoring Summary First Draft'!E31=0,"",'Scoring Summary First Draft'!E31)</f>
        <v>60</v>
      </c>
      <c r="K24">
        <v>60</v>
      </c>
      <c r="L24"/>
      <c r="M24"/>
      <c r="N24"/>
      <c r="O24"/>
      <c r="P24" t="str">
        <f>IF('Scoring Summary First Draft'!F31=0,"",'Scoring Summary First Draft'!F31)</f>
        <v/>
      </c>
      <c r="Q24"/>
      <c r="R24"/>
      <c r="S24"/>
      <c r="T24"/>
      <c r="U24" t="str">
        <f>IF('Scoring Summary First Draft'!G31=0,"",'Scoring Summary First Draft'!G31)</f>
        <v>Left_ear</v>
      </c>
      <c r="V24" t="str">
        <f>IF('Scoring Summary First Draft'!H31=0,"",'Scoring Summary First Draft'!H31)</f>
        <v>Cochlear_Americas</v>
      </c>
      <c r="W24" t="str">
        <f>IF('Scoring Summary First Draft'!I31=0,"",'Scoring Summary First Draft'!I31)</f>
        <v>Yes</v>
      </c>
      <c r="X24" t="s">
        <v>18</v>
      </c>
      <c r="Y24"/>
      <c r="Z24"/>
      <c r="AA24"/>
      <c r="AB24" t="str">
        <f>IF('Scoring Summary First Draft'!L31=0,"",'Scoring Summary First Draft'!L31)</f>
        <v>Retired</v>
      </c>
      <c r="AC24" t="str">
        <f>IF('Scoring Summary First Draft'!M31=0,"",'Scoring Summary First Draft'!M31)</f>
        <v>English</v>
      </c>
      <c r="AD24" t="str">
        <f>IF('Scoring Summary First Draft'!N31=0,"",'Scoring Summary First Draft'!N31)</f>
        <v>Columbus,_Ohio</v>
      </c>
      <c r="AE24">
        <f>IF('Scoring Summary First Draft'!P31=0,"",'Scoring Summary First Draft'!P31)</f>
        <v>14</v>
      </c>
      <c r="AG24" s="42">
        <f>IF('Scoring Summary First Draft'!X31 = 0,"",'Scoring Summary First Draft'!X31)</f>
        <v>39</v>
      </c>
      <c r="AH24" s="42">
        <f>IF('Scoring Summary First Draft'!Y31 = 0,"",'Scoring Summary First Draft'!Y31)</f>
        <v>0.8125</v>
      </c>
      <c r="AI24" s="42">
        <f>IF('Scoring Summary First Draft'!Z31 = 0,"",'Scoring Summary First Draft'!Z31)</f>
        <v>18.1875</v>
      </c>
      <c r="AJ24" s="42">
        <f>IF('Scoring Summary First Draft'!AA31 = 0,"",'Scoring Summary First Draft'!AA31)</f>
        <v>0.75</v>
      </c>
      <c r="AK24" s="42">
        <f>IF('Scoring Summary First Draft'!AB31 = 0,"",'Scoring Summary First Draft'!AB31)</f>
        <v>59.8125</v>
      </c>
      <c r="AL24" s="42">
        <f>IF('Scoring Summary First Draft'!AC31 = 0,"",'Scoring Summary First Draft'!AC31)</f>
        <v>0.875</v>
      </c>
      <c r="AM24" s="42">
        <f>IF('Scoring Summary First Draft'!AF31 =0,"", 'Scoring Summary First Draft'!AF31)</f>
        <v>0.1875</v>
      </c>
      <c r="AN24" s="42">
        <f>IF('Scoring Summary First Draft'!AG31 =0,"", 'Scoring Summary First Draft'!AG31)</f>
        <v>0.125</v>
      </c>
      <c r="AO24" s="42">
        <f>IF('Scoring Summary First Draft'!AH31 =0,"", 'Scoring Summary First Draft'!AH31)</f>
        <v>0.125</v>
      </c>
      <c r="AP24" s="42">
        <f>IF('Scoring Summary First Draft'!AI31 =0,"", 'Scoring Summary First Draft'!AI31)</f>
        <v>0.1875</v>
      </c>
      <c r="AQ24" s="42">
        <f>'Scoring Summary First Draft'!AJ31</f>
        <v>0</v>
      </c>
      <c r="AR24" s="42">
        <f>IF('Scoring Summary First Draft'!AK31 =0,"", 'Scoring Summary First Draft'!AK31)</f>
        <v>0.125</v>
      </c>
      <c r="AS24" s="42">
        <f t="shared" si="1"/>
        <v>0.125</v>
      </c>
      <c r="AT24" s="42">
        <f>IF('Scoring Summary First Draft'!AN31 = 0,"",'Scoring Summary First Draft'!AN31)</f>
        <v>0.70833299999999999</v>
      </c>
      <c r="AU24" s="42">
        <f>IF('Scoring Summary First Draft'!AO31 = 0,"",'Scoring Summary First Draft'!AO31)</f>
        <v>6000.1090000000004</v>
      </c>
      <c r="AV24" s="42">
        <f>IF('Scoring Summary First Draft'!AP31 = 0,"",'Scoring Summary First Draft'!AP31)</f>
        <v>10</v>
      </c>
      <c r="AW24" s="42">
        <f>IF('Scoring Summary First Draft'!AS31 = 0,"",'Scoring Summary First Draft'!AS31)</f>
        <v>0.6875</v>
      </c>
      <c r="AX24" s="42">
        <f>IF('Scoring Summary First Draft'!AT31 = 0,"",'Scoring Summary First Draft'!AT31)</f>
        <v>0.65625</v>
      </c>
      <c r="AY24" s="42">
        <f>IF('Scoring Summary First Draft'!AU31 = 0,"",'Scoring Summary First Draft'!AU31)</f>
        <v>0.84375</v>
      </c>
      <c r="AZ24" s="42">
        <f>IF('Scoring Summary First Draft'!AV31 = 0,"",'Scoring Summary First Draft'!AV31)</f>
        <v>0.72916700000000001</v>
      </c>
      <c r="BA24" s="42">
        <f>IF('Scoring Summary First Draft'!AW31 = 0,"",'Scoring Summary First Draft'!AW31)</f>
        <v>2981.2269999999999</v>
      </c>
      <c r="BB24" s="42">
        <f>IF('Scoring Summary First Draft'!AX31 = 0,"",'Scoring Summary First Draft'!AX31)</f>
        <v>5762.7479999999996</v>
      </c>
      <c r="BC24" s="42">
        <f>IF('Scoring Summary First Draft'!AY31 = 0,"",'Scoring Summary First Draft'!AY31)</f>
        <v>5361.17</v>
      </c>
      <c r="BD24" s="42">
        <f>IF('Scoring Summary First Draft'!AZ31 = 0,"",'Scoring Summary First Draft'!AZ31)</f>
        <v>4701.7150000000001</v>
      </c>
      <c r="BE24" s="45">
        <f>IF('Scoring Summary First Draft'!BA31=0,"",'Scoring Summary First Draft'!BA31)</f>
        <v>4.0625</v>
      </c>
      <c r="BF24" s="45">
        <f>IF('Scoring Summary First Draft'!BB31=0,"",'Scoring Summary First Draft'!BB31)</f>
        <v>3.3125</v>
      </c>
      <c r="BG24" s="45">
        <f>IF('Scoring Summary First Draft'!BC31=0,"",'Scoring Summary First Draft'!BC31)</f>
        <v>4.78125</v>
      </c>
      <c r="BH24" s="45">
        <f>IF('Scoring Summary First Draft'!BD31=0,"",'Scoring Summary First Draft'!BD31)</f>
        <v>4.0520829999999997</v>
      </c>
      <c r="BI24" s="42">
        <f>IF('Scoring Summary First Draft'!BG31 = 0,"",'Scoring Summary First Draft'!BG31)</f>
        <v>1</v>
      </c>
      <c r="BJ24" s="42">
        <f>IF('Scoring Summary First Draft'!BH31 = 0,"",'Scoring Summary First Draft'!BH31)</f>
        <v>0.6875</v>
      </c>
      <c r="BK24" s="42">
        <f>IF('Scoring Summary First Draft'!BI31 = 0,"",'Scoring Summary First Draft'!BI31)</f>
        <v>0.8125</v>
      </c>
      <c r="BL24" s="42">
        <f>IF('Scoring Summary First Draft'!BJ31 = 0,"",'Scoring Summary First Draft'!BJ31)</f>
        <v>0.83333299999999999</v>
      </c>
      <c r="BM24" s="42">
        <f>IF('Scoring Summary First Draft'!BK31 = 0,"",'Scoring Summary First Draft'!BK31)</f>
        <v>6047.2629999999999</v>
      </c>
      <c r="BN24" s="42">
        <f>IF('Scoring Summary First Draft'!BL31 = 0,"",'Scoring Summary First Draft'!BL31)</f>
        <v>6092.6639999999998</v>
      </c>
      <c r="BO24" s="42">
        <f>IF('Scoring Summary First Draft'!BM31 = 0,"",'Scoring Summary First Draft'!BM31)</f>
        <v>6948.1540000000005</v>
      </c>
      <c r="BP24" s="42">
        <f>IF('Scoring Summary First Draft'!BN31 = 0,"",'Scoring Summary First Draft'!BN31)</f>
        <v>6362.6930000000002</v>
      </c>
      <c r="BQ24" s="42">
        <f>IF('Scoring Summary First Draft'!BW31=0,"",'Scoring Summary First Draft'!BW31)</f>
        <v>0.55555600000000005</v>
      </c>
      <c r="BR24" s="42">
        <f>IF('Scoring Summary First Draft'!BX31=0,"",'Scoring Summary First Draft'!BX31)</f>
        <v>52.914140000000003</v>
      </c>
      <c r="BS24" s="42">
        <f>IF('Scoring Summary First Draft'!BY31=0,"",'Scoring Summary First Draft'!BY31)</f>
        <v>4843.0079999999998</v>
      </c>
      <c r="BT24" s="42" t="str">
        <f>IF('Scoring Summary First Draft'!CB31=0,"",'Scoring Summary First Draft'!CB31)</f>
        <v/>
      </c>
      <c r="BU24" s="42" t="str">
        <f>IF('Scoring Summary First Draft'!CC31=0,"",'Scoring Summary First Draft'!CC31)</f>
        <v/>
      </c>
      <c r="BV24" s="42" t="str">
        <f>IF('Scoring Summary First Draft'!CD31=0,"",'Scoring Summary First Draft'!CD31)</f>
        <v/>
      </c>
      <c r="BW24" s="42" t="str">
        <f>IF('Scoring Summary First Draft'!CE31=0,"",'Scoring Summary First Draft'!CE31)</f>
        <v/>
      </c>
      <c r="BX24" s="42" t="str">
        <f>IF('Scoring Summary First Draft'!CF31=0,"",'Scoring Summary First Draft'!CF31)</f>
        <v/>
      </c>
      <c r="BY24" s="42" t="str">
        <f>IF('Scoring Summary First Draft'!CG31=0,"",'Scoring Summary First Draft'!CG31)</f>
        <v/>
      </c>
      <c r="BZ24" s="42" t="str">
        <f>IF('Scoring Summary First Draft'!CH31=0,"",'Scoring Summary First Draft'!CH31)</f>
        <v/>
      </c>
      <c r="CA24" s="42">
        <f>IF('Scoring Summary First Draft'!CI31=0,"",'Scoring Summary First Draft'!CI31)</f>
        <v>18</v>
      </c>
      <c r="CB24" s="42">
        <f>IF('Scoring Summary First Draft'!CL31 =0,"",'Scoring Summary First Draft'!CL31)</f>
        <v>0.16666666666666599</v>
      </c>
      <c r="CC24" s="42">
        <f>IF('Scoring Summary First Draft'!CM31 =0,"",'Scoring Summary First Draft'!CM31)</f>
        <v>0.3</v>
      </c>
      <c r="CD24" s="42">
        <f>IF('Scoring Summary First Draft'!CN31 =0,"",'Scoring Summary First Draft'!CN31)</f>
        <v>0.1</v>
      </c>
      <c r="CE24" s="42">
        <f>IF('Scoring Summary First Draft'!CO31 =0,"",'Scoring Summary First Draft'!CO31)</f>
        <v>0.05</v>
      </c>
      <c r="CF24" s="42">
        <f>IF('Scoring Summary First Draft'!CP31 =0,"",'Scoring Summary First Draft'!CP31)</f>
        <v>0.13333333</v>
      </c>
      <c r="CG24" s="42">
        <f>IF('Scoring Summary First Draft'!CQ31 =0,"",'Scoring Summary First Draft'!CQ31)</f>
        <v>0.13333300000000001</v>
      </c>
      <c r="CH24" s="42">
        <f>IF('Scoring Summary First Draft'!CR31 =0,"",'Scoring Summary First Draft'!CR31)</f>
        <v>0.2</v>
      </c>
      <c r="CI24" s="42">
        <f>IF('Scoring Summary First Draft'!CV31=0,"",'Scoring Summary First Draft'!CV31)</f>
        <v>56.708329999999997</v>
      </c>
      <c r="CJ24" s="42">
        <f>IF('Scoring Summary First Draft'!CW31=0,"",'Scoring Summary First Draft'!CW31)</f>
        <v>0.875</v>
      </c>
      <c r="CK24" s="42">
        <f>IF('Scoring Summary First Draft'!CZ31=0,"",'Scoring Summary First Draft'!CZ31)</f>
        <v>0.1</v>
      </c>
      <c r="CL24" s="42" t="str">
        <f>IF('Scoring Summary First Draft'!DA31=0,"",'Scoring Summary First Draft'!DA31)</f>
        <v/>
      </c>
      <c r="CM24" s="42">
        <f>IF('Scoring Summary First Draft'!DB31=0,"",'Scoring Summary First Draft'!DB31)</f>
        <v>0.2</v>
      </c>
      <c r="CN24" s="42" t="str">
        <f>IF('Scoring Summary First Draft'!DC31=0,"",'Scoring Summary First Draft'!DC31)</f>
        <v/>
      </c>
      <c r="CO24" s="42">
        <f>IF('Scoring Summary First Draft'!DD31=0,"",'Scoring Summary First Draft'!DD31)</f>
        <v>0.05</v>
      </c>
      <c r="CP24" s="42" t="str">
        <f>IF('Scoring Summary First Draft'!DE31=0,"",'Scoring Summary First Draft'!DE31)</f>
        <v/>
      </c>
      <c r="CQ24" s="42">
        <f>IF('Scoring Summary First Draft'!DF31=0,"",'Scoring Summary First Draft'!DF31)</f>
        <v>0.05</v>
      </c>
      <c r="CR24" s="42" t="str">
        <f>IF('Scoring Summary First Draft'!DG31=0,"",'Scoring Summary First Draft'!DG31)</f>
        <v/>
      </c>
      <c r="CS24" s="42">
        <f>IF('Scoring Summary First Draft'!DH31=0,"",'Scoring Summary First Draft'!DH31)</f>
        <v>0.133333333</v>
      </c>
      <c r="CT24" s="42" t="str">
        <f>IF('Scoring Summary First Draft'!DI31=0,"",'Scoring Summary First Draft'!DI31)</f>
        <v/>
      </c>
      <c r="CU24" s="42">
        <f>IF('Scoring Summary First Draft'!DJ31=0,"",'Scoring Summary First Draft'!DJ31)</f>
        <v>6.6666666999999999E-2</v>
      </c>
      <c r="CV24" s="42" t="str">
        <f>IF('Scoring Summary First Draft'!DK31=0,"",'Scoring Summary First Draft'!DK31)</f>
        <v/>
      </c>
      <c r="CW24" s="42">
        <f>IF('Scoring Summary First Draft'!DL31=0,"",'Scoring Summary First Draft'!DL31)</f>
        <v>18</v>
      </c>
      <c r="CX24" s="42">
        <f>IF('Scoring Summary First Draft'!DO31=0,"",'Scoring Summary First Draft'!DO31)</f>
        <v>1.6666667E-2</v>
      </c>
      <c r="CY24" s="42">
        <f>IF('Scoring Summary First Draft'!DP31=0,"",'Scoring Summary First Draft'!DP31)</f>
        <v>1.1589614509999999</v>
      </c>
      <c r="CZ24" s="42">
        <f>IF('Scoring Summary First Draft'!DQ31=0,"",'Scoring Summary First Draft'!DQ31)</f>
        <v>0.1</v>
      </c>
      <c r="DA24" s="42">
        <f>IF('Scoring Summary First Draft'!DR31=0,"",'Scoring Summary First Draft'!DR31)</f>
        <v>1.9547301589999999</v>
      </c>
      <c r="DB24" s="42">
        <f>IF('Scoring Summary First Draft'!DS31=0,"",'Scoring Summary First Draft'!DS31)</f>
        <v>0.125</v>
      </c>
      <c r="DC24" s="42">
        <f>IF('Scoring Summary First Draft'!DT31=0,"",'Scoring Summary First Draft'!DT31)</f>
        <v>1.5805052150000001</v>
      </c>
      <c r="DD24" s="42">
        <f>'Scoring Summary First Draft'!DU31</f>
        <v>0</v>
      </c>
      <c r="DE24" s="42">
        <v>0</v>
      </c>
      <c r="DF24" s="42">
        <f>IF('Scoring Summary First Draft'!DW31=0,"",'Scoring Summary First Draft'!DW31)</f>
        <v>0.16666666699999999</v>
      </c>
      <c r="DG24" s="42">
        <f>IF('Scoring Summary First Draft'!DX31=0,"",'Scoring Summary First Draft'!DX31)</f>
        <v>1.5317658729999999</v>
      </c>
      <c r="DH24" s="42">
        <f>IF('Scoring Summary First Draft'!DY31=0,"",'Scoring Summary First Draft'!DY31)</f>
        <v>6.6666666999999999E-2</v>
      </c>
      <c r="DI24" s="42">
        <f>IF('Scoring Summary First Draft'!DZ31=0,"",'Scoring Summary First Draft'!DZ31)</f>
        <v>1.865096372</v>
      </c>
      <c r="DJ24" s="25" t="str">
        <f>IF('Scoring Summary First Draft'!EF31=0,"",'Scoring Summary First Draft'!EF31)</f>
        <v/>
      </c>
      <c r="DK24" s="25" t="str">
        <f>IF('Scoring Summary First Draft'!EI31=0,"",'Scoring Summary First Draft'!EI31)</f>
        <v/>
      </c>
      <c r="DL24" s="25">
        <f>IF('Scoring Summary First Draft'!EM31=0,"",'Scoring Summary First Draft'!EM31)</f>
        <v>44</v>
      </c>
      <c r="DM24" s="25">
        <f>IF('Scoring Summary First Draft'!EQ31=0,"",'Scoring Summary First Draft'!EQ31)</f>
        <v>5</v>
      </c>
      <c r="DN24" s="25">
        <f>IF('Scoring Summary First Draft'!ER31=0,"",'Scoring Summary First Draft'!ER31)</f>
        <v>6</v>
      </c>
      <c r="DO24" s="25">
        <f>IF('Scoring Summary First Draft'!ES31=0,"",'Scoring Summary First Draft'!ES31)</f>
        <v>1</v>
      </c>
      <c r="DP24" s="25">
        <f>IF('Scoring Summary First Draft'!EW31=0,"",'Scoring Summary First Draft'!EW31)</f>
        <v>32</v>
      </c>
      <c r="DQ24" s="25">
        <f>IF('Scoring Summary First Draft'!EX31=0,"",'Scoring Summary First Draft'!EX31)</f>
        <v>17</v>
      </c>
      <c r="DR24" s="25">
        <f>IF('Scoring Summary First Draft'!EY31=0,"",'Scoring Summary First Draft'!EY31)</f>
        <v>17</v>
      </c>
      <c r="DS24" s="25">
        <f>IF('Scoring Summary First Draft'!EZ31=0,"",'Scoring Summary First Draft'!EZ31)</f>
        <v>19</v>
      </c>
      <c r="DT24" s="25">
        <f>IF('Scoring Summary First Draft'!FA31=0,"",'Scoring Summary First Draft'!FA31)</f>
        <v>14</v>
      </c>
      <c r="DU24" s="25">
        <f>IF('Scoring Summary First Draft'!FB31=0,"",'Scoring Summary First Draft'!FB31)</f>
        <v>19</v>
      </c>
      <c r="DV24" s="25">
        <f>IF('Scoring Summary First Draft'!FC31=0,"",'Scoring Summary First Draft'!FC31)</f>
        <v>30</v>
      </c>
      <c r="DW24" s="45">
        <f>IF('Scoring Summary First Draft'!FG31=0,"",'Scoring Summary First Draft'!FG31)</f>
        <v>4.6428571429999996</v>
      </c>
      <c r="DX24" s="45">
        <f>IF('Scoring Summary First Draft'!FH31=0,"",'Scoring Summary First Draft'!FH31)</f>
        <v>2.9411764709999999</v>
      </c>
      <c r="DY24" s="45">
        <f>IF('Scoring Summary First Draft'!FI31=0,"",'Scoring Summary First Draft'!FI31)</f>
        <v>6.1176470590000003</v>
      </c>
      <c r="DZ24" s="45">
        <f>IF('Scoring Summary First Draft'!FJ31=0,"",'Scoring Summary First Draft'!FJ31)</f>
        <v>4.6122448980000001</v>
      </c>
      <c r="EA24" s="45">
        <f>IF('Scoring Summary First Draft'!FN31=0,"",'Scoring Summary First Draft'!FN31)</f>
        <v>4.3913039999999999</v>
      </c>
      <c r="EB24" s="25">
        <f>IF('Scoring Summary First Draft'!FR31=0,"",'Scoring Summary First Draft'!FR31)</f>
        <v>1</v>
      </c>
      <c r="EC24" s="25">
        <f>IF('Scoring Summary First Draft'!FS31=0,"",'Scoring Summary First Draft'!FS31)</f>
        <v>1</v>
      </c>
      <c r="ED24" s="44">
        <f>IF('Scoring Summary First Draft'!FW31=0,"",'Scoring Summary First Draft'!FW31)</f>
        <v>4</v>
      </c>
      <c r="EE24" s="44">
        <f>IF('Scoring Summary First Draft'!FX31=0,"",'Scoring Summary First Draft'!FX31)</f>
        <v>6</v>
      </c>
      <c r="EF24" s="44">
        <f>IF('Scoring Summary First Draft'!FY31=0,"",'Scoring Summary First Draft'!FY31)</f>
        <v>5.5</v>
      </c>
      <c r="EG24" s="44">
        <f>IF('Scoring Summary First Draft'!FZ31=0,"",'Scoring Summary First Draft'!FZ31)</f>
        <v>6.5</v>
      </c>
      <c r="EH24" s="44">
        <f>IF('Scoring Summary First Draft'!GA31=0,"",'Scoring Summary First Draft'!GA31)</f>
        <v>4.5</v>
      </c>
      <c r="EI24" s="25" t="str">
        <f>IF('Scoring Summary First Draft'!GD31=0,"",'Scoring Summary First Draft'!GD31)</f>
        <v/>
      </c>
      <c r="EJ24" s="25">
        <f>IF('Scoring Summary First Draft'!GH31=0,"",'Scoring Summary First Draft'!GH31)</f>
        <v>20</v>
      </c>
      <c r="EK24" s="25">
        <f>IF('Scoring Summary First Draft'!GI31=0,"",'Scoring Summary First Draft'!GI31)</f>
        <v>120</v>
      </c>
      <c r="EL24" s="25">
        <f>IF('Scoring Summary First Draft'!GJ31=0,"",'Scoring Summary First Draft'!GJ31)</f>
        <v>200</v>
      </c>
      <c r="EM24" s="25">
        <f>IF('Scoring Summary First Draft'!GK31=0,"",'Scoring Summary First Draft'!GK31)</f>
        <v>340</v>
      </c>
      <c r="EN24" s="25">
        <f>IF('Scoring Summary First Draft'!GO31=0,"",'Scoring Summary First Draft'!GO31)</f>
        <v>137</v>
      </c>
      <c r="EO24" s="25">
        <f>IF('Scoring Summary First Draft'!GP31=0,"",'Scoring Summary First Draft'!GP31)</f>
        <v>42</v>
      </c>
      <c r="EP24" s="25">
        <f>IF('Scoring Summary First Draft'!GQ31=0,"",'Scoring Summary First Draft'!GQ31)</f>
        <v>34</v>
      </c>
      <c r="EQ24" s="25">
        <f>IF('Scoring Summary First Draft'!GR31=0,"",'Scoring Summary First Draft'!GR31)</f>
        <v>22</v>
      </c>
      <c r="ER24" s="25">
        <f>IF('Scoring Summary First Draft'!GS31=0,"",'Scoring Summary First Draft'!GS31)</f>
        <v>13</v>
      </c>
      <c r="ES24" s="25">
        <f>IF('Scoring Summary First Draft'!GT31=0,"",'Scoring Summary First Draft'!GT31)</f>
        <v>26</v>
      </c>
    </row>
    <row r="25" spans="1:149">
      <c r="A25" t="str">
        <f>'Scoring Summary First Draft'!A33</f>
        <v>CI035</v>
      </c>
      <c r="B25" t="str">
        <f>IF('Scoring Summary First Draft'!C33=0,"",'Scoring Summary First Draft'!C33)</f>
        <v>F</v>
      </c>
      <c r="C25"/>
      <c r="D25"/>
      <c r="E25">
        <f>IF('Scoring Summary First Draft'!D33=0,"",'Scoring Summary First Draft'!D33)</f>
        <v>51</v>
      </c>
      <c r="F25"/>
      <c r="G25"/>
      <c r="H25"/>
      <c r="I25"/>
      <c r="J25">
        <f>IF('Scoring Summary First Draft'!E33=0,"",'Scoring Summary First Draft'!E33)</f>
        <v>44</v>
      </c>
      <c r="K25">
        <v>44</v>
      </c>
      <c r="L25"/>
      <c r="M25"/>
      <c r="N25"/>
      <c r="O25"/>
      <c r="P25">
        <f>IF('Scoring Summary First Draft'!F33=0,"",'Scoring Summary First Draft'!F33)</f>
        <v>20</v>
      </c>
      <c r="Q25"/>
      <c r="R25"/>
      <c r="S25"/>
      <c r="T25"/>
      <c r="U25" t="str">
        <f>IF('Scoring Summary First Draft'!G33=0,"",'Scoring Summary First Draft'!G33)</f>
        <v>Right_ear</v>
      </c>
      <c r="V25" t="str">
        <f>IF('Scoring Summary First Draft'!H33=0,"",'Scoring Summary First Draft'!H33)</f>
        <v>Advanced_Bionics</v>
      </c>
      <c r="W25" t="str">
        <f>IF('Scoring Summary First Draft'!I33=0,"",'Scoring Summary First Draft'!I33)</f>
        <v>Yes</v>
      </c>
      <c r="X25" t="s">
        <v>18</v>
      </c>
      <c r="Y25"/>
      <c r="Z25"/>
      <c r="AA25"/>
      <c r="AB25" t="str">
        <f>IF('Scoring Summary First Draft'!L33=0,"",'Scoring Summary First Draft'!L33)</f>
        <v>Manager,_Compliance</v>
      </c>
      <c r="AC25" t="str">
        <f>IF('Scoring Summary First Draft'!M33=0,"",'Scoring Summary First Draft'!M33)</f>
        <v>English</v>
      </c>
      <c r="AD25" t="str">
        <f>IF('Scoring Summary First Draft'!N33=0,"",'Scoring Summary First Draft'!N33)</f>
        <v>Sidney,_Ohio</v>
      </c>
      <c r="AE25">
        <f>IF('Scoring Summary First Draft'!P33=0,"",'Scoring Summary First Draft'!P33)</f>
        <v>16</v>
      </c>
      <c r="AG25" s="42">
        <f>IF('Scoring Summary First Draft'!Y33 = 0,"",'Scoring Summary First Draft'!X33)</f>
        <v>94.65625</v>
      </c>
      <c r="AH25" s="42">
        <f>IF('Scoring Summary First Draft'!X33 = 0,"",'Scoring Summary First Draft'!Y33)</f>
        <v>0.90625</v>
      </c>
      <c r="AI25" s="42">
        <f>IF('Scoring Summary First Draft'!Z33 = 0,"",'Scoring Summary First Draft'!Z33)</f>
        <v>93.0625</v>
      </c>
      <c r="AJ25" s="42">
        <f>IF('Scoring Summary First Draft'!AA33 = 0,"",'Scoring Summary First Draft'!AA33)</f>
        <v>0.875</v>
      </c>
      <c r="AK25" s="42">
        <f>IF('Scoring Summary First Draft'!AB33 = 0,"",'Scoring Summary First Draft'!AB33)</f>
        <v>96.25</v>
      </c>
      <c r="AL25" s="42">
        <f>IF('Scoring Summary First Draft'!AC33 = 0,"",'Scoring Summary First Draft'!AC33)</f>
        <v>0.9375</v>
      </c>
      <c r="AM25" s="42">
        <f>IF('Scoring Summary First Draft'!AF33 =0,"", 'Scoring Summary First Draft'!AF33)</f>
        <v>0.25</v>
      </c>
      <c r="AN25" s="42">
        <f>IF('Scoring Summary First Draft'!AG33 =0,"", 'Scoring Summary First Draft'!AG33)</f>
        <v>0.125</v>
      </c>
      <c r="AO25" s="42">
        <f>IF('Scoring Summary First Draft'!AH33 =0,"", 'Scoring Summary First Draft'!AH33)</f>
        <v>0.25</v>
      </c>
      <c r="AP25" s="42">
        <f>IF('Scoring Summary First Draft'!AI33 =0,"", 'Scoring Summary First Draft'!AI33)</f>
        <v>0.1875</v>
      </c>
      <c r="AQ25" s="42">
        <f>IF('Scoring Summary First Draft'!AJ33 =0,"", 'Scoring Summary First Draft'!AJ33)</f>
        <v>0.625</v>
      </c>
      <c r="AR25" s="42">
        <f>IF('Scoring Summary First Draft'!AK33 =0,"", 'Scoring Summary First Draft'!AK33)</f>
        <v>0.1875</v>
      </c>
      <c r="AS25" s="42">
        <f t="shared" si="1"/>
        <v>0.27083333333333331</v>
      </c>
      <c r="AT25" s="42">
        <f>IF('Scoring Summary First Draft'!AN33 = 0,"",'Scoring Summary First Draft'!AN33)</f>
        <v>0.91666700000000001</v>
      </c>
      <c r="AU25" s="42">
        <f>IF('Scoring Summary First Draft'!AO33 = 0,"",'Scoring Summary First Draft'!AO33)</f>
        <v>4231.4179999999997</v>
      </c>
      <c r="AV25" s="42">
        <f>IF('Scoring Summary First Draft'!AP33 = 0,"",'Scoring Summary First Draft'!AP33)</f>
        <v>10</v>
      </c>
      <c r="AW25" s="42">
        <f>IF('Scoring Summary First Draft'!AS33 = 0,"",'Scoring Summary First Draft'!AS33)</f>
        <v>1</v>
      </c>
      <c r="AX25" s="42">
        <f>IF('Scoring Summary First Draft'!AT33 = 0,"",'Scoring Summary First Draft'!AT33)</f>
        <v>0.96875</v>
      </c>
      <c r="AY25" s="42">
        <f>IF('Scoring Summary First Draft'!AU33 = 0,"",'Scoring Summary First Draft'!AU33)</f>
        <v>1</v>
      </c>
      <c r="AZ25" s="42">
        <f>IF('Scoring Summary First Draft'!AV33 = 0,"",'Scoring Summary First Draft'!AV33)</f>
        <v>0.98958299999999999</v>
      </c>
      <c r="BA25" s="42">
        <f>IF('Scoring Summary First Draft'!AW33 = 0,"",'Scoring Summary First Draft'!AW33)</f>
        <v>1373.9369999999999</v>
      </c>
      <c r="BB25" s="42">
        <f>IF('Scoring Summary First Draft'!AX33 = 0,"",'Scoring Summary First Draft'!AX33)</f>
        <v>1711.703</v>
      </c>
      <c r="BC25" s="42">
        <f>IF('Scoring Summary First Draft'!AY33 = 0,"",'Scoring Summary First Draft'!AY33)</f>
        <v>1166.3340000000001</v>
      </c>
      <c r="BD25" s="42">
        <f>IF('Scoring Summary First Draft'!AZ33 = 0,"",'Scoring Summary First Draft'!AZ33)</f>
        <v>1417.325</v>
      </c>
      <c r="BE25" s="45">
        <f>IF('Scoring Summary First Draft'!BA33=0,"",'Scoring Summary First Draft'!BA33)</f>
        <v>6.875</v>
      </c>
      <c r="BF25" s="45">
        <f>IF('Scoring Summary First Draft'!BB33=0,"",'Scoring Summary First Draft'!BB33)</f>
        <v>6.71875</v>
      </c>
      <c r="BG25" s="45">
        <f>IF('Scoring Summary First Draft'!BC33=0,"",'Scoring Summary First Draft'!BC33)</f>
        <v>7</v>
      </c>
      <c r="BH25" s="45">
        <f>IF('Scoring Summary First Draft'!BD33=0,"",'Scoring Summary First Draft'!BD33)</f>
        <v>6.8645829999999997</v>
      </c>
      <c r="BI25" s="42">
        <f>IF('Scoring Summary First Draft'!BG33 = 0,"",'Scoring Summary First Draft'!BG33)</f>
        <v>1</v>
      </c>
      <c r="BJ25" s="42">
        <f>IF('Scoring Summary First Draft'!BH33 = 0,"",'Scoring Summary First Draft'!BH33)</f>
        <v>0.875</v>
      </c>
      <c r="BK25" s="42">
        <f>IF('Scoring Summary First Draft'!BI33 = 0,"",'Scoring Summary First Draft'!BI33)</f>
        <v>1</v>
      </c>
      <c r="BL25" s="42">
        <f>IF('Scoring Summary First Draft'!BJ33 = 0,"",'Scoring Summary First Draft'!BJ33)</f>
        <v>0.95833299999999999</v>
      </c>
      <c r="BM25" s="42">
        <f>IF('Scoring Summary First Draft'!BK33 = 0,"",'Scoring Summary First Draft'!BK33)</f>
        <v>852.4</v>
      </c>
      <c r="BN25" s="42">
        <f>IF('Scoring Summary First Draft'!BL33 = 0,"",'Scoring Summary First Draft'!BL33)</f>
        <v>938.41430000000003</v>
      </c>
      <c r="BO25" s="42">
        <f>IF('Scoring Summary First Draft'!BM33 = 0,"",'Scoring Summary First Draft'!BM33)</f>
        <v>806.8</v>
      </c>
      <c r="BP25" s="42">
        <f>IF('Scoring Summary First Draft'!BN33 = 0,"",'Scoring Summary First Draft'!BN33)</f>
        <v>865.87139999999999</v>
      </c>
      <c r="BQ25" s="42">
        <f>IF('Scoring Summary First Draft'!BW33=0,"",'Scoring Summary First Draft'!BW33)</f>
        <v>0.91666700000000001</v>
      </c>
      <c r="BR25" s="42">
        <f>IF('Scoring Summary First Draft'!BX33=0,"",'Scoring Summary First Draft'!BX33)</f>
        <v>93.501840000000001</v>
      </c>
      <c r="BS25" s="42">
        <f>IF('Scoring Summary First Draft'!BY33=0,"",'Scoring Summary First Draft'!BY33)</f>
        <v>1854.9110000000001</v>
      </c>
      <c r="BT25" s="42">
        <f>IF('Scoring Summary First Draft'!CB33=0,"",'Scoring Summary First Draft'!CB33)</f>
        <v>0.3</v>
      </c>
      <c r="BU25" s="42">
        <f>IF('Scoring Summary First Draft'!CC33=0,"",'Scoring Summary First Draft'!CC33)</f>
        <v>0.45</v>
      </c>
      <c r="BV25" s="42">
        <f>IF('Scoring Summary First Draft'!CD33=0,"",'Scoring Summary First Draft'!CD33)</f>
        <v>0.22500000000000001</v>
      </c>
      <c r="BW25" s="42">
        <f>IF('Scoring Summary First Draft'!CE33=0,"",'Scoring Summary First Draft'!CE33)</f>
        <v>0.15</v>
      </c>
      <c r="BX25" s="43">
        <f>'Scoring Summary First Draft'!CF33</f>
        <v>0</v>
      </c>
      <c r="BY25" s="42">
        <f>IF('Scoring Summary First Draft'!CG33=0,"",'Scoring Summary First Draft'!CG33)</f>
        <v>0.26666666659999999</v>
      </c>
      <c r="BZ25" s="42">
        <f>IF('Scoring Summary First Draft'!CH33=0,"",'Scoring Summary First Draft'!CH33)</f>
        <v>0.46666666666000001</v>
      </c>
      <c r="CA25" s="42">
        <f>IF('Scoring Summary First Draft'!CI33=0,"",'Scoring Summary First Draft'!CI33)</f>
        <v>9</v>
      </c>
      <c r="CB25" s="42">
        <f>IF('Scoring Summary First Draft'!CL33 =0,"",'Scoring Summary First Draft'!CL33)</f>
        <v>0.6</v>
      </c>
      <c r="CC25" s="42">
        <f>IF('Scoring Summary First Draft'!CM33 =0,"",'Scoring Summary First Draft'!CM33)</f>
        <v>0.85</v>
      </c>
      <c r="CD25" s="42">
        <f>IF('Scoring Summary First Draft'!CN33 =0,"",'Scoring Summary First Draft'!CN33)</f>
        <v>0.47499999999999998</v>
      </c>
      <c r="CE25" s="42">
        <f>IF('Scoring Summary First Draft'!CO33 =0,"",'Scoring Summary First Draft'!CO33)</f>
        <v>0.3</v>
      </c>
      <c r="CF25" s="42">
        <f>IF('Scoring Summary First Draft'!CP33 =0,"",'Scoring Summary First Draft'!CP33)</f>
        <v>0.26666666666659999</v>
      </c>
      <c r="CG25" s="42">
        <f>IF('Scoring Summary First Draft'!CQ33 =0,"",'Scoring Summary First Draft'!CQ33)</f>
        <v>0.53333333333330002</v>
      </c>
      <c r="CH25" s="42">
        <f>IF('Scoring Summary First Draft'!CR33 =0,"",'Scoring Summary First Draft'!CR33)</f>
        <v>0.8</v>
      </c>
      <c r="CI25" s="42">
        <f>IF('Scoring Summary First Draft'!CV33=0,"",'Scoring Summary First Draft'!CV33)</f>
        <v>92.708330000000004</v>
      </c>
      <c r="CJ25" s="42">
        <f>IF('Scoring Summary First Draft'!CW33=0,"",'Scoring Summary First Draft'!CW33)</f>
        <v>0.875</v>
      </c>
      <c r="CK25" s="42">
        <f>IF('Scoring Summary First Draft'!CZ33=0,"",'Scoring Summary First Draft'!CZ33)</f>
        <v>0.48333333299999998</v>
      </c>
      <c r="CL25" s="42" t="str">
        <f>IF('Scoring Summary First Draft'!DA33=0,"",'Scoring Summary First Draft'!DA33)</f>
        <v/>
      </c>
      <c r="CM25" s="42">
        <f>IF('Scoring Summary First Draft'!DB33=0,"",'Scoring Summary First Draft'!DB33)</f>
        <v>0.65</v>
      </c>
      <c r="CN25" s="42" t="str">
        <f>IF('Scoring Summary First Draft'!DC33=0,"",'Scoring Summary First Draft'!DC33)</f>
        <v/>
      </c>
      <c r="CO25" s="42">
        <f>IF('Scoring Summary First Draft'!DD33=0,"",'Scoring Summary First Draft'!DD33)</f>
        <v>0.4</v>
      </c>
      <c r="CP25" s="42" t="str">
        <f>IF('Scoring Summary First Draft'!DE33=0,"",'Scoring Summary First Draft'!DE33)</f>
        <v/>
      </c>
      <c r="CQ25" s="42">
        <f>IF('Scoring Summary First Draft'!DF33=0,"",'Scoring Summary First Draft'!DF33)</f>
        <v>0.45</v>
      </c>
      <c r="CR25" s="42" t="str">
        <f>IF('Scoring Summary First Draft'!DG33=0,"",'Scoring Summary First Draft'!DG33)</f>
        <v/>
      </c>
      <c r="CS25" s="42">
        <f>IF('Scoring Summary First Draft'!DH33=0,"",'Scoring Summary First Draft'!DH33)</f>
        <v>0.6</v>
      </c>
      <c r="CT25" s="42" t="str">
        <f>IF('Scoring Summary First Draft'!DI33=0,"",'Scoring Summary First Draft'!DI33)</f>
        <v/>
      </c>
      <c r="CU25" s="42">
        <f>IF('Scoring Summary First Draft'!DJ33=0,"",'Scoring Summary First Draft'!DJ33)</f>
        <v>0.366666667</v>
      </c>
      <c r="CV25" s="42" t="str">
        <f>IF('Scoring Summary First Draft'!DK33=0,"",'Scoring Summary First Draft'!DK33)</f>
        <v/>
      </c>
      <c r="CW25" s="42">
        <f>IF('Scoring Summary First Draft'!DL33=0,"",'Scoring Summary First Draft'!DL33)</f>
        <v>8</v>
      </c>
      <c r="CX25" s="42">
        <f>IF('Scoring Summary First Draft'!DO33=0,"",'Scoring Summary First Draft'!DO33)</f>
        <v>0.63333333300000005</v>
      </c>
      <c r="CY25" s="42">
        <f>IF('Scoring Summary First Draft'!DP33=0,"",'Scoring Summary First Draft'!DP33)</f>
        <v>0.63483749099999998</v>
      </c>
      <c r="CZ25" s="42">
        <f>IF('Scoring Summary First Draft'!DQ33=0,"",'Scoring Summary First Draft'!DQ33)</f>
        <v>0.85</v>
      </c>
      <c r="DA25" s="42">
        <f>IF('Scoring Summary First Draft'!DR33=0,"",'Scoring Summary First Draft'!DR33)</f>
        <v>0.668063776</v>
      </c>
      <c r="DB25" s="42">
        <f>IF('Scoring Summary First Draft'!DS33=0,"",'Scoring Summary First Draft'!DS33)</f>
        <v>0.52500000000000002</v>
      </c>
      <c r="DC25" s="42">
        <f>IF('Scoring Summary First Draft'!DT33=0,"",'Scoring Summary First Draft'!DT33)</f>
        <v>1.0579219310000001</v>
      </c>
      <c r="DD25" s="42">
        <f>IF('Scoring Summary First Draft'!DU33=0,"",'Scoring Summary First Draft'!DU33)</f>
        <v>0.3</v>
      </c>
      <c r="DE25" s="42">
        <f>IF('Scoring Summary First Draft'!DV33=0,"",'Scoring Summary First Draft'!DV33)</f>
        <v>1.3246704460000001</v>
      </c>
      <c r="DF25" s="42">
        <f>IF('Scoring Summary First Draft'!DW33=0,"",'Scoring Summary First Draft'!DW33)</f>
        <v>0.66666666699999999</v>
      </c>
      <c r="DG25" s="42">
        <f>IF('Scoring Summary First Draft'!DX33=0,"",'Scoring Summary First Draft'!DX33)</f>
        <v>0.87893038499999998</v>
      </c>
      <c r="DH25" s="42">
        <f>IF('Scoring Summary First Draft'!DY33=0,"",'Scoring Summary First Draft'!DY33)</f>
        <v>0.6</v>
      </c>
      <c r="DI25" s="42">
        <f>IF('Scoring Summary First Draft'!DZ33=0,"",'Scoring Summary First Draft'!DZ33)</f>
        <v>0.90157489700000004</v>
      </c>
      <c r="DJ25" s="25" t="str">
        <f>IF('Scoring Summary First Draft'!EF33=0,"",'Scoring Summary First Draft'!EF33)</f>
        <v/>
      </c>
      <c r="DK25" s="25" t="str">
        <f>IF('Scoring Summary First Draft'!EI33=0,"",'Scoring Summary First Draft'!EI33)</f>
        <v/>
      </c>
      <c r="DL25" s="25">
        <f>IF('Scoring Summary First Draft'!EM33=0,"",'Scoring Summary First Draft'!EM33)</f>
        <v>55</v>
      </c>
      <c r="DM25" s="25">
        <f>IF('Scoring Summary First Draft'!EQ33=0,"",'Scoring Summary First Draft'!EQ33)</f>
        <v>6</v>
      </c>
      <c r="DN25" s="25">
        <f>IF('Scoring Summary First Draft'!ER33=0,"",'Scoring Summary First Draft'!ER33)</f>
        <v>19</v>
      </c>
      <c r="DO25" s="25">
        <f>IF('Scoring Summary First Draft'!ES33=0,"",'Scoring Summary First Draft'!ES33)</f>
        <v>3</v>
      </c>
      <c r="DP25" s="25">
        <f>IF('Scoring Summary First Draft'!EW33=0,"",'Scoring Summary First Draft'!EW33)</f>
        <v>38</v>
      </c>
      <c r="DQ25" s="25">
        <f>IF('Scoring Summary First Draft'!EX33=0,"",'Scoring Summary First Draft'!EX33)</f>
        <v>20</v>
      </c>
      <c r="DR25" s="25">
        <f>IF('Scoring Summary First Draft'!EY33=0,"",'Scoring Summary First Draft'!EY33)</f>
        <v>23</v>
      </c>
      <c r="DS25" s="25">
        <f>IF('Scoring Summary First Draft'!EZ33=0,"",'Scoring Summary First Draft'!EZ33)</f>
        <v>18</v>
      </c>
      <c r="DT25" s="25">
        <f>IF('Scoring Summary First Draft'!FA33=0,"",'Scoring Summary First Draft'!FA33)</f>
        <v>16</v>
      </c>
      <c r="DU25" s="25">
        <f>IF('Scoring Summary First Draft'!FB33=0,"",'Scoring Summary First Draft'!FB33)</f>
        <v>22</v>
      </c>
      <c r="DV25" s="25">
        <f>IF('Scoring Summary First Draft'!FC33=0,"",'Scoring Summary First Draft'!FC33)</f>
        <v>38</v>
      </c>
      <c r="DW25" s="45">
        <f>IF('Scoring Summary First Draft'!FG33=0,"",'Scoring Summary First Draft'!FG33)</f>
        <v>5.5</v>
      </c>
      <c r="DX25" s="45">
        <f>IF('Scoring Summary First Draft'!FH33=0,"",'Scoring Summary First Draft'!FH33)</f>
        <v>4.4705882350000001</v>
      </c>
      <c r="DY25" s="45">
        <f>IF('Scoring Summary First Draft'!FI33=0,"",'Scoring Summary First Draft'!FI33)</f>
        <v>7.4705882350000001</v>
      </c>
      <c r="DZ25" s="45">
        <f>IF('Scoring Summary First Draft'!FJ33=0,"",'Scoring Summary First Draft'!FJ33)</f>
        <v>5.8571428570000004</v>
      </c>
      <c r="EA25" s="45">
        <f>IF('Scoring Summary First Draft'!FN33=0,"",'Scoring Summary First Draft'!FN33)</f>
        <v>4.7826089999999999</v>
      </c>
      <c r="EB25" s="25">
        <f>'Scoring Summary First Draft'!FR33</f>
        <v>0</v>
      </c>
      <c r="EC25" s="25">
        <f>IF('Scoring Summary First Draft'!FS33=0,"",'Scoring Summary First Draft'!FS33)</f>
        <v>1</v>
      </c>
      <c r="ED25" s="44">
        <f>IF('Scoring Summary First Draft'!FW33=0,"",'Scoring Summary First Draft'!FW33)</f>
        <v>7</v>
      </c>
      <c r="EE25" s="44">
        <f>IF('Scoring Summary First Draft'!FX33=0,"",'Scoring Summary First Draft'!FX33)</f>
        <v>7</v>
      </c>
      <c r="EF25" s="44">
        <f>IF('Scoring Summary First Draft'!FY33=0,"",'Scoring Summary First Draft'!FY33)</f>
        <v>7</v>
      </c>
      <c r="EG25" s="44">
        <f>IF('Scoring Summary First Draft'!FZ33=0,"",'Scoring Summary First Draft'!FZ33)</f>
        <v>6.5</v>
      </c>
      <c r="EH25" s="44">
        <f>IF('Scoring Summary First Draft'!GA33=0,"",'Scoring Summary First Draft'!GA33)</f>
        <v>4</v>
      </c>
      <c r="EI25" s="25" t="str">
        <f>IF('Scoring Summary First Draft'!GD33=0,"",'Scoring Summary First Draft'!GD33)</f>
        <v/>
      </c>
      <c r="EJ25" s="25">
        <f>IF('Scoring Summary First Draft'!GH33=0,"",'Scoring Summary First Draft'!GH33)</f>
        <v>18</v>
      </c>
      <c r="EK25" s="25">
        <f>IF('Scoring Summary First Draft'!GI33=0,"",'Scoring Summary First Draft'!GI33)</f>
        <v>110</v>
      </c>
      <c r="EL25" s="25">
        <f>IF('Scoring Summary First Draft'!GJ33=0,"",'Scoring Summary First Draft'!GJ33)</f>
        <v>315</v>
      </c>
      <c r="EM25" s="25">
        <f>IF('Scoring Summary First Draft'!GK33=0,"",'Scoring Summary First Draft'!GK33)</f>
        <v>443</v>
      </c>
      <c r="EN25" s="25">
        <f>IF('Scoring Summary First Draft'!GO33=0,"",'Scoring Summary First Draft'!GO33)</f>
        <v>111</v>
      </c>
      <c r="EO25" s="25">
        <f>IF('Scoring Summary First Draft'!GP33=0,"",'Scoring Summary First Draft'!GP33)</f>
        <v>39</v>
      </c>
      <c r="EP25" s="25">
        <f>IF('Scoring Summary First Draft'!GQ33=0,"",'Scoring Summary First Draft'!GQ33)</f>
        <v>24</v>
      </c>
      <c r="EQ25" s="25">
        <f>IF('Scoring Summary First Draft'!GR33=0,"",'Scoring Summary First Draft'!GR33)</f>
        <v>15</v>
      </c>
      <c r="ER25" s="25">
        <f>IF('Scoring Summary First Draft'!GS33=0,"",'Scoring Summary First Draft'!GS33)</f>
        <v>13</v>
      </c>
      <c r="ES25" s="25">
        <f>IF('Scoring Summary First Draft'!GT33=0,"",'Scoring Summary First Draft'!GT33)</f>
        <v>20</v>
      </c>
    </row>
    <row r="26" spans="1:149">
      <c r="A26" t="str">
        <f>'Scoring Summary First Draft'!A34</f>
        <v>CI036</v>
      </c>
      <c r="B26" t="str">
        <f>IF('Scoring Summary First Draft'!C34=0,"",'Scoring Summary First Draft'!C34)</f>
        <v>F</v>
      </c>
      <c r="C26"/>
      <c r="D26"/>
      <c r="E26">
        <f>IF('Scoring Summary First Draft'!D34=0,"",'Scoring Summary First Draft'!D34)</f>
        <v>70</v>
      </c>
      <c r="F26"/>
      <c r="G26"/>
      <c r="H26"/>
      <c r="I26"/>
      <c r="J26">
        <f>IF('Scoring Summary First Draft'!E34=0,"",'Scoring Summary First Draft'!E34)</f>
        <v>50</v>
      </c>
      <c r="K26">
        <v>50</v>
      </c>
      <c r="L26"/>
      <c r="M26"/>
      <c r="N26"/>
      <c r="O26"/>
      <c r="P26">
        <f>IF('Scoring Summary First Draft'!F34=0,"",'Scoring Summary First Draft'!F34)</f>
        <v>5</v>
      </c>
      <c r="Q26"/>
      <c r="R26"/>
      <c r="S26"/>
      <c r="T26"/>
      <c r="U26" t="str">
        <f>IF('Scoring Summary First Draft'!G34=0,"",'Scoring Summary First Draft'!G34)</f>
        <v>Bilateral</v>
      </c>
      <c r="V26" t="str">
        <f>IF('Scoring Summary First Draft'!H34=0,"",'Scoring Summary First Draft'!H34)</f>
        <v>Advanced_Bionics</v>
      </c>
      <c r="W26" t="str">
        <f>IF('Scoring Summary First Draft'!I34=0,"",'Scoring Summary First Draft'!I34)</f>
        <v>No</v>
      </c>
      <c r="X26" t="str">
        <f t="shared" ref="X26" si="4">U26</f>
        <v>Bilateral</v>
      </c>
      <c r="Y26"/>
      <c r="Z26"/>
      <c r="AA26"/>
      <c r="AB26" t="str">
        <f>IF('Scoring Summary First Draft'!L34=0,"",'Scoring Summary First Draft'!L34)</f>
        <v>Retired</v>
      </c>
      <c r="AC26" t="str">
        <f>IF('Scoring Summary First Draft'!M34=0,"",'Scoring Summary First Draft'!M34)</f>
        <v>English</v>
      </c>
      <c r="AD26" t="str">
        <f>IF('Scoring Summary First Draft'!N34=0,"",'Scoring Summary First Draft'!N34)</f>
        <v>Lutherville,_Maryland</v>
      </c>
      <c r="AE26">
        <f>IF('Scoring Summary First Draft'!P34=0,"",'Scoring Summary First Draft'!P34)</f>
        <v>18</v>
      </c>
      <c r="AG26" s="42">
        <f>IF('Scoring Summary First Draft'!X34 = 0,"",'Scoring Summary First Draft'!X34)</f>
        <v>45.15625</v>
      </c>
      <c r="AH26" s="42">
        <f>IF('Scoring Summary First Draft'!Y34 = 0,"",'Scoring Summary First Draft'!Y34)</f>
        <v>0.15625</v>
      </c>
      <c r="AI26" s="42">
        <f>IF('Scoring Summary First Draft'!Z34 = 0,"",'Scoring Summary First Draft'!Z34)</f>
        <v>31.3125</v>
      </c>
      <c r="AJ26" s="42">
        <f>IF('Scoring Summary First Draft'!AA34 = 0,"",'Scoring Summary First Draft'!AA34)</f>
        <v>0.25</v>
      </c>
      <c r="AK26" s="42">
        <f>IF('Scoring Summary First Draft'!AB34 = 0,"",'Scoring Summary First Draft'!AB34)</f>
        <v>59</v>
      </c>
      <c r="AL26" s="42">
        <f>IF('Scoring Summary First Draft'!AC34 = 0,"",'Scoring Summary First Draft'!AC34)</f>
        <v>6.25E-2</v>
      </c>
      <c r="AM26" s="42" t="str">
        <f>IF('Scoring Summary First Draft'!AF34 =0,"", 'Scoring Summary First Draft'!AF34)</f>
        <v/>
      </c>
      <c r="AN26" s="42" t="str">
        <f>IF('Scoring Summary First Draft'!AG34 =0,"", 'Scoring Summary First Draft'!AG34)</f>
        <v/>
      </c>
      <c r="AO26" s="42" t="str">
        <f>IF('Scoring Summary First Draft'!AH34 =0,"", 'Scoring Summary First Draft'!AH34)</f>
        <v/>
      </c>
      <c r="AP26" s="42" t="str">
        <f>IF('Scoring Summary First Draft'!AI34 =0,"", 'Scoring Summary First Draft'!AI34)</f>
        <v/>
      </c>
      <c r="AQ26" s="42" t="str">
        <f>IF('Scoring Summary First Draft'!AJ34 =0,"", 'Scoring Summary First Draft'!AJ34)</f>
        <v/>
      </c>
      <c r="AR26" s="42" t="str">
        <f>IF('Scoring Summary First Draft'!AK34 =0,"", 'Scoring Summary First Draft'!AK34)</f>
        <v/>
      </c>
      <c r="AS26" s="42"/>
      <c r="AT26" s="42" t="str">
        <f>IF('Scoring Summary First Draft'!AN34 = 0,"",'Scoring Summary First Draft'!AN34)</f>
        <v/>
      </c>
      <c r="AU26" s="42" t="str">
        <f>IF('Scoring Summary First Draft'!AO34 = 0,"",'Scoring Summary First Draft'!AO34)</f>
        <v/>
      </c>
      <c r="AV26" s="42" t="str">
        <f>IF('Scoring Summary First Draft'!AP34 = 0,"",'Scoring Summary First Draft'!AP34)</f>
        <v/>
      </c>
      <c r="AW26" s="42">
        <f>IF('Scoring Summary First Draft'!AS34 = 0,"",'Scoring Summary First Draft'!AS34)</f>
        <v>0.375</v>
      </c>
      <c r="AX26" s="42">
        <f>IF('Scoring Summary First Draft'!AT34 = 0,"",'Scoring Summary First Draft'!AT34)</f>
        <v>0.4375</v>
      </c>
      <c r="AY26" s="42">
        <f>IF('Scoring Summary First Draft'!AU34 = 0,"",'Scoring Summary First Draft'!AU34)</f>
        <v>0.53125</v>
      </c>
      <c r="AZ26" s="42">
        <f>IF('Scoring Summary First Draft'!AV34 = 0,"",'Scoring Summary First Draft'!AV34)</f>
        <v>0.44791700000000001</v>
      </c>
      <c r="BA26" s="42">
        <f>IF('Scoring Summary First Draft'!AW34 = 0,"",'Scoring Summary First Draft'!AW34)</f>
        <v>4139.1670000000004</v>
      </c>
      <c r="BB26" s="42">
        <f>IF('Scoring Summary First Draft'!AX34 = 0,"",'Scoring Summary First Draft'!AX34)</f>
        <v>4794.357</v>
      </c>
      <c r="BC26" s="42">
        <f>IF('Scoring Summary First Draft'!AY34 = 0,"",'Scoring Summary First Draft'!AY34)</f>
        <v>5234.0590000000002</v>
      </c>
      <c r="BD26" s="42">
        <f>IF('Scoring Summary First Draft'!AZ34 = 0,"",'Scoring Summary First Draft'!AZ34)</f>
        <v>4722.5280000000002</v>
      </c>
      <c r="BE26" s="45">
        <f>IF('Scoring Summary First Draft'!BA34=0,"",'Scoring Summary First Draft'!BA34)</f>
        <v>4</v>
      </c>
      <c r="BF26" s="45">
        <f>IF('Scoring Summary First Draft'!BB34=0,"",'Scoring Summary First Draft'!BB34)</f>
        <v>3.96875</v>
      </c>
      <c r="BG26" s="45">
        <f>IF('Scoring Summary First Draft'!BC34=0,"",'Scoring Summary First Draft'!BC34)</f>
        <v>4.21875</v>
      </c>
      <c r="BH26" s="45">
        <f>IF('Scoring Summary First Draft'!BD34=0,"",'Scoring Summary First Draft'!BD34)</f>
        <v>4.0625</v>
      </c>
      <c r="BI26" s="42">
        <f>IF('Scoring Summary First Draft'!BG34 = 0,"",'Scoring Summary First Draft'!BG34)</f>
        <v>0.75</v>
      </c>
      <c r="BJ26" s="42">
        <f>IF('Scoring Summary First Draft'!BH34 = 0,"",'Scoring Summary First Draft'!BH34)</f>
        <v>0.5</v>
      </c>
      <c r="BK26" s="42">
        <f>IF('Scoring Summary First Draft'!BI34 = 0,"",'Scoring Summary First Draft'!BI34)</f>
        <v>0.8125</v>
      </c>
      <c r="BL26" s="42">
        <f>IF('Scoring Summary First Draft'!BJ34 = 0,"",'Scoring Summary First Draft'!BJ34)</f>
        <v>0.6875</v>
      </c>
      <c r="BM26" s="42">
        <f>IF('Scoring Summary First Draft'!BK34 = 0,"",'Scoring Summary First Draft'!BK34)</f>
        <v>4674.8329999999996</v>
      </c>
      <c r="BN26" s="42">
        <f>IF('Scoring Summary First Draft'!BL34 = 0,"",'Scoring Summary First Draft'!BL34)</f>
        <v>3090.125</v>
      </c>
      <c r="BO26" s="42">
        <f>IF('Scoring Summary First Draft'!BM34 = 0,"",'Scoring Summary First Draft'!BM34)</f>
        <v>3647.7689999999998</v>
      </c>
      <c r="BP26" s="42">
        <f>IF('Scoring Summary First Draft'!BN34 = 0,"",'Scoring Summary First Draft'!BN34)</f>
        <v>3804.2429999999999</v>
      </c>
      <c r="BQ26" s="42" t="str">
        <f>IF('Scoring Summary First Draft'!BW34=0,"",'Scoring Summary First Draft'!BW34)</f>
        <v/>
      </c>
      <c r="BR26" s="42" t="str">
        <f>IF('Scoring Summary First Draft'!BX34=0,"",'Scoring Summary First Draft'!BX34)</f>
        <v/>
      </c>
      <c r="BS26" s="42" t="str">
        <f>IF('Scoring Summary First Draft'!BY34=0,"",'Scoring Summary First Draft'!BY34)</f>
        <v/>
      </c>
      <c r="BT26" s="42" t="str">
        <f>IF('Scoring Summary First Draft'!CB34=0,"",'Scoring Summary First Draft'!CB34)</f>
        <v/>
      </c>
      <c r="BU26" s="42" t="str">
        <f>IF('Scoring Summary First Draft'!CC34=0,"",'Scoring Summary First Draft'!CC34)</f>
        <v/>
      </c>
      <c r="BV26" s="42" t="str">
        <f>IF('Scoring Summary First Draft'!CD34=0,"",'Scoring Summary First Draft'!CD34)</f>
        <v/>
      </c>
      <c r="BW26" s="42" t="str">
        <f>IF('Scoring Summary First Draft'!CE34=0,"",'Scoring Summary First Draft'!CE34)</f>
        <v/>
      </c>
      <c r="BX26" s="42" t="str">
        <f>IF('Scoring Summary First Draft'!CF34=0,"",'Scoring Summary First Draft'!CF34)</f>
        <v/>
      </c>
      <c r="BY26" s="42" t="str">
        <f>IF('Scoring Summary First Draft'!CG34=0,"",'Scoring Summary First Draft'!CG34)</f>
        <v/>
      </c>
      <c r="BZ26" s="42" t="str">
        <f>IF('Scoring Summary First Draft'!CH34=0,"",'Scoring Summary First Draft'!CH34)</f>
        <v/>
      </c>
      <c r="CA26" s="42" t="str">
        <f>IF('Scoring Summary First Draft'!CI34=0,"",'Scoring Summary First Draft'!CI34)</f>
        <v/>
      </c>
      <c r="CB26" s="42" t="str">
        <f>IF('Scoring Summary First Draft'!CL34 =0,"",'Scoring Summary First Draft'!CL34)</f>
        <v/>
      </c>
      <c r="CC26" s="42" t="str">
        <f>IF('Scoring Summary First Draft'!CM34 =0,"",'Scoring Summary First Draft'!CM34)</f>
        <v/>
      </c>
      <c r="CD26" s="42" t="str">
        <f>IF('Scoring Summary First Draft'!CN34 =0,"",'Scoring Summary First Draft'!CN34)</f>
        <v/>
      </c>
      <c r="CE26" s="42" t="str">
        <f>IF('Scoring Summary First Draft'!CO34 =0,"",'Scoring Summary First Draft'!CO34)</f>
        <v/>
      </c>
      <c r="CF26" s="42" t="str">
        <f>IF('Scoring Summary First Draft'!CP34 =0,"",'Scoring Summary First Draft'!CP34)</f>
        <v/>
      </c>
      <c r="CG26" s="42" t="str">
        <f>IF('Scoring Summary First Draft'!CQ34 =0,"",'Scoring Summary First Draft'!CQ34)</f>
        <v/>
      </c>
      <c r="CH26" s="42" t="str">
        <f>IF('Scoring Summary First Draft'!CR34 =0,"",'Scoring Summary First Draft'!CR34)</f>
        <v/>
      </c>
      <c r="CI26" s="42" t="str">
        <f>IF('Scoring Summary First Draft'!CV34=0,"",'Scoring Summary First Draft'!CV34)</f>
        <v/>
      </c>
      <c r="CJ26" s="42" t="str">
        <f>IF('Scoring Summary First Draft'!CW34=0,"",'Scoring Summary First Draft'!CW34)</f>
        <v/>
      </c>
      <c r="CK26" s="42" t="str">
        <f>IF('Scoring Summary First Draft'!CZ34=0,"",'Scoring Summary First Draft'!CZ34)</f>
        <v/>
      </c>
      <c r="CL26" s="42" t="str">
        <f>IF('Scoring Summary First Draft'!DA34=0,"",'Scoring Summary First Draft'!DA34)</f>
        <v/>
      </c>
      <c r="CM26" s="42" t="str">
        <f>IF('Scoring Summary First Draft'!DB34=0,"",'Scoring Summary First Draft'!DB34)</f>
        <v/>
      </c>
      <c r="CN26" s="42" t="str">
        <f>IF('Scoring Summary First Draft'!DC34=0,"",'Scoring Summary First Draft'!DC34)</f>
        <v/>
      </c>
      <c r="CO26" s="42" t="str">
        <f>IF('Scoring Summary First Draft'!DD34=0,"",'Scoring Summary First Draft'!DD34)</f>
        <v/>
      </c>
      <c r="CP26" s="42" t="str">
        <f>IF('Scoring Summary First Draft'!DE34=0,"",'Scoring Summary First Draft'!DE34)</f>
        <v/>
      </c>
      <c r="CQ26" s="42" t="str">
        <f>IF('Scoring Summary First Draft'!DF34=0,"",'Scoring Summary First Draft'!DF34)</f>
        <v/>
      </c>
      <c r="CR26" s="42" t="str">
        <f>IF('Scoring Summary First Draft'!DG34=0,"",'Scoring Summary First Draft'!DG34)</f>
        <v/>
      </c>
      <c r="CS26" s="42" t="str">
        <f>IF('Scoring Summary First Draft'!DH34=0,"",'Scoring Summary First Draft'!DH34)</f>
        <v/>
      </c>
      <c r="CT26" s="42" t="str">
        <f>IF('Scoring Summary First Draft'!DI34=0,"",'Scoring Summary First Draft'!DI34)</f>
        <v/>
      </c>
      <c r="CU26" s="42" t="str">
        <f>IF('Scoring Summary First Draft'!DJ34=0,"",'Scoring Summary First Draft'!DJ34)</f>
        <v/>
      </c>
      <c r="CV26" s="42" t="str">
        <f>IF('Scoring Summary First Draft'!DK34=0,"",'Scoring Summary First Draft'!DK34)</f>
        <v/>
      </c>
      <c r="CW26" s="42" t="str">
        <f>IF('Scoring Summary First Draft'!DL34=0,"",'Scoring Summary First Draft'!DL34)</f>
        <v/>
      </c>
      <c r="CX26" s="42" t="str">
        <f>IF('Scoring Summary First Draft'!DO34=0,"",'Scoring Summary First Draft'!DO34)</f>
        <v/>
      </c>
      <c r="CY26" s="42" t="str">
        <f>IF('Scoring Summary First Draft'!DP34=0,"",'Scoring Summary First Draft'!DP34)</f>
        <v/>
      </c>
      <c r="CZ26" s="42" t="str">
        <f>IF('Scoring Summary First Draft'!DQ34=0,"",'Scoring Summary First Draft'!DQ34)</f>
        <v/>
      </c>
      <c r="DA26" s="42" t="str">
        <f>IF('Scoring Summary First Draft'!DR34=0,"",'Scoring Summary First Draft'!DR34)</f>
        <v/>
      </c>
      <c r="DB26" s="42" t="str">
        <f>IF('Scoring Summary First Draft'!DS34=0,"",'Scoring Summary First Draft'!DS34)</f>
        <v/>
      </c>
      <c r="DC26" s="42" t="str">
        <f>IF('Scoring Summary First Draft'!DT34=0,"",'Scoring Summary First Draft'!DT34)</f>
        <v/>
      </c>
      <c r="DD26" s="42" t="str">
        <f>IF('Scoring Summary First Draft'!DU34=0,"",'Scoring Summary First Draft'!DU34)</f>
        <v/>
      </c>
      <c r="DE26" s="42" t="str">
        <f>IF('Scoring Summary First Draft'!DV34=0,"",'Scoring Summary First Draft'!DV34)</f>
        <v/>
      </c>
      <c r="DF26" s="42" t="str">
        <f>IF('Scoring Summary First Draft'!DW34=0,"",'Scoring Summary First Draft'!DW34)</f>
        <v/>
      </c>
      <c r="DG26" s="42" t="str">
        <f>IF('Scoring Summary First Draft'!DX34=0,"",'Scoring Summary First Draft'!DX34)</f>
        <v/>
      </c>
      <c r="DH26" s="42" t="str">
        <f>IF('Scoring Summary First Draft'!DY34=0,"",'Scoring Summary First Draft'!DY34)</f>
        <v/>
      </c>
      <c r="DI26" s="42" t="str">
        <f>IF('Scoring Summary First Draft'!DZ34=0,"",'Scoring Summary First Draft'!DZ34)</f>
        <v/>
      </c>
      <c r="DJ26" s="25" t="str">
        <f>IF('Scoring Summary First Draft'!EF34=0,"",'Scoring Summary First Draft'!EF34)</f>
        <v/>
      </c>
      <c r="DK26" s="25" t="str">
        <f>IF('Scoring Summary First Draft'!EI34=0,"",'Scoring Summary First Draft'!EI34)</f>
        <v/>
      </c>
      <c r="DL26" s="25">
        <f>IF('Scoring Summary First Draft'!EM34=0,"",'Scoring Summary First Draft'!EM34)</f>
        <v>63</v>
      </c>
      <c r="DM26" s="25">
        <f>IF('Scoring Summary First Draft'!EQ34=0,"",'Scoring Summary First Draft'!EQ34)</f>
        <v>5</v>
      </c>
      <c r="DN26" s="25">
        <f>IF('Scoring Summary First Draft'!ER34=0,"",'Scoring Summary First Draft'!ER34)</f>
        <v>21</v>
      </c>
      <c r="DO26" s="25">
        <f>IF('Scoring Summary First Draft'!ES34=0,"",'Scoring Summary First Draft'!ES34)</f>
        <v>3</v>
      </c>
      <c r="DP26" s="25">
        <f>IF('Scoring Summary First Draft'!EW34=0,"",'Scoring Summary First Draft'!EW34)</f>
        <v>29</v>
      </c>
      <c r="DQ26" s="25">
        <f>IF('Scoring Summary First Draft'!EX34=0,"",'Scoring Summary First Draft'!EX34)</f>
        <v>19</v>
      </c>
      <c r="DR26" s="25">
        <f>IF('Scoring Summary First Draft'!EY34=0,"",'Scoring Summary First Draft'!EY34)</f>
        <v>11</v>
      </c>
      <c r="DS26" s="25">
        <f>IF('Scoring Summary First Draft'!EZ34=0,"",'Scoring Summary First Draft'!EZ34)</f>
        <v>14</v>
      </c>
      <c r="DT26" s="25">
        <f>IF('Scoring Summary First Draft'!FA34=0,"",'Scoring Summary First Draft'!FA34)</f>
        <v>15</v>
      </c>
      <c r="DU26" s="25">
        <f>IF('Scoring Summary First Draft'!FB34=0,"",'Scoring Summary First Draft'!FB34)</f>
        <v>23</v>
      </c>
      <c r="DV26" s="25">
        <f>IF('Scoring Summary First Draft'!FC34=0,"",'Scoring Summary First Draft'!FC34)</f>
        <v>33</v>
      </c>
      <c r="DW26" s="45">
        <f>IF('Scoring Summary First Draft'!FG34=0,"",'Scoring Summary First Draft'!FG34)</f>
        <v>4.1428571429999996</v>
      </c>
      <c r="DX26" s="45">
        <f>IF('Scoring Summary First Draft'!FH34=0,"",'Scoring Summary First Draft'!FH34)</f>
        <v>3.6470588240000001</v>
      </c>
      <c r="DY26" s="45">
        <f>IF('Scoring Summary First Draft'!FI34=0,"",'Scoring Summary First Draft'!FI34)</f>
        <v>5.7647058820000003</v>
      </c>
      <c r="DZ26" s="45">
        <f>IF('Scoring Summary First Draft'!FJ34=0,"",'Scoring Summary First Draft'!FJ34)</f>
        <v>4.5918367350000002</v>
      </c>
      <c r="EA26" s="45">
        <f>IF('Scoring Summary First Draft'!FN34=0,"",'Scoring Summary First Draft'!FN34)</f>
        <v>4</v>
      </c>
      <c r="EB26" s="25">
        <f>IF('Scoring Summary First Draft'!FR34=0,"",'Scoring Summary First Draft'!FR34)</f>
        <v>3</v>
      </c>
      <c r="EC26" s="25">
        <f>IF('Scoring Summary First Draft'!FS34=0,"",'Scoring Summary First Draft'!FS34)</f>
        <v>1</v>
      </c>
      <c r="ED26" s="44">
        <f>IF('Scoring Summary First Draft'!FW34=0,"",'Scoring Summary First Draft'!FW34)</f>
        <v>5.5</v>
      </c>
      <c r="EE26" s="44">
        <f>IF('Scoring Summary First Draft'!FX34=0,"",'Scoring Summary First Draft'!FX34)</f>
        <v>6.5</v>
      </c>
      <c r="EF26" s="44">
        <f>IF('Scoring Summary First Draft'!FY34=0,"",'Scoring Summary First Draft'!FY34)</f>
        <v>6</v>
      </c>
      <c r="EG26" s="44">
        <f>IF('Scoring Summary First Draft'!FZ34=0,"",'Scoring Summary First Draft'!FZ34)</f>
        <v>6.5</v>
      </c>
      <c r="EH26" s="44">
        <f>IF('Scoring Summary First Draft'!GA34=0,"",'Scoring Summary First Draft'!GA34)</f>
        <v>5</v>
      </c>
      <c r="EI26" s="25" t="str">
        <f>IF('Scoring Summary First Draft'!GD34=0,"",'Scoring Summary First Draft'!GD34)</f>
        <v/>
      </c>
      <c r="EJ26" s="25">
        <f>IF('Scoring Summary First Draft'!GH34=0,"",'Scoring Summary First Draft'!GH34)</f>
        <v>16</v>
      </c>
      <c r="EK26" s="25">
        <f>IF('Scoring Summary First Draft'!GI34=0,"",'Scoring Summary First Draft'!GI34)</f>
        <v>85</v>
      </c>
      <c r="EL26" s="25">
        <f>IF('Scoring Summary First Draft'!GJ34=0,"",'Scoring Summary First Draft'!GJ34)</f>
        <v>180</v>
      </c>
      <c r="EM26" s="25">
        <f>IF('Scoring Summary First Draft'!GK34=0,"",'Scoring Summary First Draft'!GK34)</f>
        <v>281</v>
      </c>
      <c r="EN26" s="25">
        <f>IF('Scoring Summary First Draft'!GO34=0,"",'Scoring Summary First Draft'!GO34)</f>
        <v>110</v>
      </c>
      <c r="EO26" s="25">
        <f>IF('Scoring Summary First Draft'!GP34=0,"",'Scoring Summary First Draft'!GP34)</f>
        <v>40</v>
      </c>
      <c r="EP26" s="25">
        <f>IF('Scoring Summary First Draft'!GQ34=0,"",'Scoring Summary First Draft'!GQ34)</f>
        <v>37</v>
      </c>
      <c r="EQ26" s="25">
        <f>IF('Scoring Summary First Draft'!GR34=0,"",'Scoring Summary First Draft'!GR34)</f>
        <v>11</v>
      </c>
      <c r="ER26" s="25">
        <f>IF('Scoring Summary First Draft'!GS34=0,"",'Scoring Summary First Draft'!GS34)</f>
        <v>9</v>
      </c>
      <c r="ES26" s="25">
        <f>IF('Scoring Summary First Draft'!GT34=0,"",'Scoring Summary First Draft'!GT34)</f>
        <v>13</v>
      </c>
    </row>
    <row r="27" spans="1:149">
      <c r="A27" t="str">
        <f>'Scoring Summary First Draft'!A36</f>
        <v>CI038</v>
      </c>
      <c r="B27" t="str">
        <f>IF('Scoring Summary First Draft'!C36=0,"",'Scoring Summary First Draft'!C36)</f>
        <v>F</v>
      </c>
      <c r="C27"/>
      <c r="D27"/>
      <c r="E27">
        <f>IF('Scoring Summary First Draft'!D36=0,"",'Scoring Summary First Draft'!D36)</f>
        <v>45</v>
      </c>
      <c r="F27"/>
      <c r="G27"/>
      <c r="H27"/>
      <c r="I27"/>
      <c r="J27">
        <f>IF('Scoring Summary First Draft'!E36=0,"",'Scoring Summary First Draft'!E36)</f>
        <v>39</v>
      </c>
      <c r="K27">
        <v>39</v>
      </c>
      <c r="L27"/>
      <c r="M27"/>
      <c r="N27"/>
      <c r="O27"/>
      <c r="P27">
        <f>IF('Scoring Summary First Draft'!F36=0,"",'Scoring Summary First Draft'!F36)</f>
        <v>24</v>
      </c>
      <c r="Q27"/>
      <c r="R27"/>
      <c r="S27"/>
      <c r="T27"/>
      <c r="U27" t="str">
        <f>IF('Scoring Summary First Draft'!G36=0,"",'Scoring Summary First Draft'!G36)</f>
        <v>Bilateral</v>
      </c>
      <c r="V27" t="str">
        <f>IF('Scoring Summary First Draft'!H36=0,"",'Scoring Summary First Draft'!H36)</f>
        <v>Cochlear_Americas</v>
      </c>
      <c r="W27" t="str">
        <f>IF('Scoring Summary First Draft'!I36=0,"",'Scoring Summary First Draft'!I36)</f>
        <v>No</v>
      </c>
      <c r="X27" t="str">
        <f t="shared" ref="X27:X35" si="5">U27</f>
        <v>Bilateral</v>
      </c>
      <c r="Y27"/>
      <c r="Z27"/>
      <c r="AA27"/>
      <c r="AB27" t="str">
        <f>IF('Scoring Summary First Draft'!L36=0,"",'Scoring Summary First Draft'!L36)</f>
        <v>HazMat_Agent</v>
      </c>
      <c r="AC27" t="str">
        <f>IF('Scoring Summary First Draft'!M36=0,"",'Scoring Summary First Draft'!M36)</f>
        <v>English</v>
      </c>
      <c r="AD27" t="str">
        <f>IF('Scoring Summary First Draft'!N36=0,"",'Scoring Summary First Draft'!N36)</f>
        <v>Memphis,_Tennessee</v>
      </c>
      <c r="AE27">
        <f>IF('Scoring Summary First Draft'!P36=0,"",'Scoring Summary First Draft'!P36)</f>
        <v>15</v>
      </c>
      <c r="AG27" s="42">
        <f>IF('Scoring Summary First Draft'!X36 = 0,"",'Scoring Summary First Draft'!X36)</f>
        <v>95.34375</v>
      </c>
      <c r="AH27" s="42">
        <f>IF('Scoring Summary First Draft'!Y36 = 0,"",'Scoring Summary First Draft'!Y36)</f>
        <v>0.875</v>
      </c>
      <c r="AI27" s="42">
        <f>IF('Scoring Summary First Draft'!Z36 = 0,"",'Scoring Summary First Draft'!Z36)</f>
        <v>93.25</v>
      </c>
      <c r="AJ27" s="42">
        <f>IF('Scoring Summary First Draft'!AA36 = 0,"",'Scoring Summary First Draft'!AA36)</f>
        <v>0.8125</v>
      </c>
      <c r="AK27" s="42">
        <f>IF('Scoring Summary First Draft'!AB36 = 0,"",'Scoring Summary First Draft'!AB36)</f>
        <v>97.4375</v>
      </c>
      <c r="AL27" s="42">
        <f>IF('Scoring Summary First Draft'!AC36 = 0,"",'Scoring Summary First Draft'!AC36)</f>
        <v>0.9375</v>
      </c>
      <c r="AM27" s="42">
        <f>IF('Scoring Summary First Draft'!AF36 =0,"", 'Scoring Summary First Draft'!AF36)</f>
        <v>0.5625</v>
      </c>
      <c r="AN27" s="42">
        <f>IF('Scoring Summary First Draft'!AG36 =0,"", 'Scoring Summary First Draft'!AG36)</f>
        <v>6.25E-2</v>
      </c>
      <c r="AO27" s="42">
        <f>IF('Scoring Summary First Draft'!AH36 =0,"", 'Scoring Summary First Draft'!AH36)</f>
        <v>6.25E-2</v>
      </c>
      <c r="AP27" s="42">
        <f>IF('Scoring Summary First Draft'!AI36 =0,"", 'Scoring Summary First Draft'!AI36)</f>
        <v>0.1875</v>
      </c>
      <c r="AQ27" s="42">
        <f>IF('Scoring Summary First Draft'!AJ36 =0,"", 'Scoring Summary First Draft'!AJ36)</f>
        <v>0.6875</v>
      </c>
      <c r="AR27" s="42">
        <f>IF('Scoring Summary First Draft'!AK36 =0,"", 'Scoring Summary First Draft'!AK36)</f>
        <v>0.125</v>
      </c>
      <c r="AS27" s="42">
        <f t="shared" si="1"/>
        <v>0.28125</v>
      </c>
      <c r="AT27" s="42">
        <f>IF('Scoring Summary First Draft'!AN36 = 0,"",'Scoring Summary First Draft'!AN36)</f>
        <v>0.72916700000000001</v>
      </c>
      <c r="AU27" s="42">
        <f>IF('Scoring Summary First Draft'!AO36 = 0,"",'Scoring Summary First Draft'!AO36)</f>
        <v>3559.2109999999998</v>
      </c>
      <c r="AV27" s="42">
        <f>IF('Scoring Summary First Draft'!AP36 = 0,"",'Scoring Summary First Draft'!AP36)</f>
        <v>10</v>
      </c>
      <c r="AW27" s="42">
        <f>IF('Scoring Summary First Draft'!AS36 = 0,"",'Scoring Summary First Draft'!AS36)</f>
        <v>0.875</v>
      </c>
      <c r="AX27" s="42">
        <f>IF('Scoring Summary First Draft'!AT36 = 0,"",'Scoring Summary First Draft'!AT36)</f>
        <v>0.875</v>
      </c>
      <c r="AY27" s="42">
        <f>IF('Scoring Summary First Draft'!AU36 = 0,"",'Scoring Summary First Draft'!AU36)</f>
        <v>0.96875</v>
      </c>
      <c r="AZ27" s="42">
        <f>IF('Scoring Summary First Draft'!AV36 = 0,"",'Scoring Summary First Draft'!AV36)</f>
        <v>0.90625</v>
      </c>
      <c r="BA27" s="42">
        <f>IF('Scoring Summary First Draft'!AW36 = 0,"",'Scoring Summary First Draft'!AW36)</f>
        <v>1159.2929999999999</v>
      </c>
      <c r="BB27" s="42">
        <f>IF('Scoring Summary First Draft'!AX36 = 0,"",'Scoring Summary First Draft'!AX36)</f>
        <v>1587.0360000000001</v>
      </c>
      <c r="BC27" s="42">
        <f>IF('Scoring Summary First Draft'!AY36 = 0,"",'Scoring Summary First Draft'!AY36)</f>
        <v>1407.319</v>
      </c>
      <c r="BD27" s="42">
        <f>IF('Scoring Summary First Draft'!AZ36 = 0,"",'Scoring Summary First Draft'!AZ36)</f>
        <v>1384.549</v>
      </c>
      <c r="BE27" s="45">
        <f>IF('Scoring Summary First Draft'!BA36=0,"",'Scoring Summary First Draft'!BA36)</f>
        <v>6.75</v>
      </c>
      <c r="BF27" s="45">
        <f>IF('Scoring Summary First Draft'!BB36=0,"",'Scoring Summary First Draft'!BB36)</f>
        <v>6.84375</v>
      </c>
      <c r="BG27" s="45">
        <f>IF('Scoring Summary First Draft'!BC36=0,"",'Scoring Summary First Draft'!BC36)</f>
        <v>6.9375</v>
      </c>
      <c r="BH27" s="45">
        <f>IF('Scoring Summary First Draft'!BD36=0,"",'Scoring Summary First Draft'!BD36)</f>
        <v>6.84375</v>
      </c>
      <c r="BI27" s="42">
        <f>IF('Scoring Summary First Draft'!BG36 = 0,"",'Scoring Summary First Draft'!BG36)</f>
        <v>1</v>
      </c>
      <c r="BJ27" s="42">
        <f>IF('Scoring Summary First Draft'!BH36 = 0,"",'Scoring Summary First Draft'!BH36)</f>
        <v>0.875</v>
      </c>
      <c r="BK27" s="42">
        <f>IF('Scoring Summary First Draft'!BI36 = 0,"",'Scoring Summary First Draft'!BI36)</f>
        <v>0.9375</v>
      </c>
      <c r="BL27" s="42">
        <f>IF('Scoring Summary First Draft'!BJ36 = 0,"",'Scoring Summary First Draft'!BJ36)</f>
        <v>0.9375</v>
      </c>
      <c r="BM27" s="42">
        <f>IF('Scoring Summary First Draft'!BK36 = 0,"",'Scoring Summary First Draft'!BK36)</f>
        <v>1045.038</v>
      </c>
      <c r="BN27" s="42">
        <f>IF('Scoring Summary First Draft'!BL36 = 0,"",'Scoring Summary First Draft'!BL36)</f>
        <v>740.07140000000004</v>
      </c>
      <c r="BO27" s="42">
        <f>IF('Scoring Summary First Draft'!BM36 = 0,"",'Scoring Summary First Draft'!BM36)</f>
        <v>1131.867</v>
      </c>
      <c r="BP27" s="42">
        <f>IF('Scoring Summary First Draft'!BN36 = 0,"",'Scoring Summary First Draft'!BN36)</f>
        <v>972.3252</v>
      </c>
      <c r="BQ27" s="42">
        <f>IF('Scoring Summary First Draft'!BW36=0,"",'Scoring Summary First Draft'!BW36)</f>
        <v>0.58333299999999999</v>
      </c>
      <c r="BR27" s="42">
        <f>IF('Scoring Summary First Draft'!BX36=0,"",'Scoring Summary First Draft'!BX36)</f>
        <v>64.69444</v>
      </c>
      <c r="BS27" s="42">
        <f>IF('Scoring Summary First Draft'!BY36=0,"",'Scoring Summary First Draft'!BY36)</f>
        <v>3123.944</v>
      </c>
      <c r="BT27" s="42">
        <f>IF('Scoring Summary First Draft'!CB36=0,"",'Scoring Summary First Draft'!CB36)</f>
        <v>0.41666666699999999</v>
      </c>
      <c r="BU27" s="42">
        <f>IF('Scoring Summary First Draft'!CC36=0,"",'Scoring Summary First Draft'!CC36)</f>
        <v>0.5</v>
      </c>
      <c r="BV27" s="42">
        <f>IF('Scoring Summary First Draft'!CD36=0,"",'Scoring Summary First Draft'!CD36)</f>
        <v>0.375</v>
      </c>
      <c r="BW27" s="42">
        <f>IF('Scoring Summary First Draft'!CE36=0,"",'Scoring Summary First Draft'!CE36)</f>
        <v>0.3</v>
      </c>
      <c r="BX27" s="42">
        <f>IF('Scoring Summary First Draft'!CF36=0,"",'Scoring Summary First Draft'!CF36)</f>
        <v>0.3</v>
      </c>
      <c r="BY27" s="42">
        <f>IF('Scoring Summary First Draft'!CG36=0,"",'Scoring Summary First Draft'!CG36)</f>
        <v>0.4</v>
      </c>
      <c r="BZ27" s="42">
        <f>IF('Scoring Summary First Draft'!CH36=0,"",'Scoring Summary First Draft'!CH36)</f>
        <v>0.53333333299999997</v>
      </c>
      <c r="CA27" s="42">
        <f>IF('Scoring Summary First Draft'!CI36=0,"",'Scoring Summary First Draft'!CI36)</f>
        <v>12</v>
      </c>
      <c r="CB27" s="42">
        <f>IF('Scoring Summary First Draft'!CL36 =0,"",'Scoring Summary First Draft'!CL36)</f>
        <v>0.63333300000000003</v>
      </c>
      <c r="CC27" s="42">
        <f>IF('Scoring Summary First Draft'!CM36 =0,"",'Scoring Summary First Draft'!CM36)</f>
        <v>0.7</v>
      </c>
      <c r="CD27" s="42">
        <f>IF('Scoring Summary First Draft'!CN36 =0,"",'Scoring Summary First Draft'!CN36)</f>
        <v>0.6</v>
      </c>
      <c r="CE27" s="42">
        <f>IF('Scoring Summary First Draft'!CO36 =0,"",'Scoring Summary First Draft'!CO36)</f>
        <v>0.5</v>
      </c>
      <c r="CF27" s="42">
        <f>IF('Scoring Summary First Draft'!CP36 =0,"",'Scoring Summary First Draft'!CP36)</f>
        <v>0.46666666000000001</v>
      </c>
      <c r="CG27" s="42">
        <f>IF('Scoring Summary First Draft'!CQ36 =0,"",'Scoring Summary First Draft'!CQ36)</f>
        <v>0.4</v>
      </c>
      <c r="CH27" s="42">
        <f>IF('Scoring Summary First Draft'!CR36 =0,"",'Scoring Summary First Draft'!CR36)</f>
        <v>0.83333333333329995</v>
      </c>
      <c r="CI27" s="42">
        <f>IF('Scoring Summary First Draft'!CV36=0,"",'Scoring Summary First Draft'!CV36)</f>
        <v>92.875</v>
      </c>
      <c r="CJ27" s="42">
        <f>IF('Scoring Summary First Draft'!CW36=0,"",'Scoring Summary First Draft'!CW36)</f>
        <v>0.66666700000000001</v>
      </c>
      <c r="CK27" s="42">
        <f>IF('Scoring Summary First Draft'!CZ36=0,"",'Scoring Summary First Draft'!CZ36)</f>
        <v>0.33333333300000001</v>
      </c>
      <c r="CL27" s="42" t="str">
        <f>IF('Scoring Summary First Draft'!DA36=0,"",'Scoring Summary First Draft'!DA36)</f>
        <v/>
      </c>
      <c r="CM27" s="42">
        <f>IF('Scoring Summary First Draft'!DB36=0,"",'Scoring Summary First Draft'!DB36)</f>
        <v>0.45</v>
      </c>
      <c r="CN27" s="42" t="str">
        <f>IF('Scoring Summary First Draft'!DC36=0,"",'Scoring Summary First Draft'!DC36)</f>
        <v/>
      </c>
      <c r="CO27" s="42">
        <f>IF('Scoring Summary First Draft'!DD36=0,"",'Scoring Summary First Draft'!DD36)</f>
        <v>0.27500000000000002</v>
      </c>
      <c r="CP27" s="42" t="str">
        <f>IF('Scoring Summary First Draft'!DE36=0,"",'Scoring Summary First Draft'!DE36)</f>
        <v/>
      </c>
      <c r="CQ27" s="42">
        <f>IF('Scoring Summary First Draft'!DF36=0,"",'Scoring Summary First Draft'!DF36)</f>
        <v>0.05</v>
      </c>
      <c r="CR27" s="42" t="str">
        <f>IF('Scoring Summary First Draft'!DG36=0,"",'Scoring Summary First Draft'!DG36)</f>
        <v/>
      </c>
      <c r="CS27" s="42">
        <f>IF('Scoring Summary First Draft'!DH36=0,"",'Scoring Summary First Draft'!DH36)</f>
        <v>0.46666666699999998</v>
      </c>
      <c r="CT27" s="42" t="str">
        <f>IF('Scoring Summary First Draft'!DI36=0,"",'Scoring Summary First Draft'!DI36)</f>
        <v/>
      </c>
      <c r="CU27" s="42">
        <f>IF('Scoring Summary First Draft'!DJ36=0,"",'Scoring Summary First Draft'!DJ36)</f>
        <v>0.2</v>
      </c>
      <c r="CV27" s="42" t="str">
        <f>IF('Scoring Summary First Draft'!DK36=0,"",'Scoring Summary First Draft'!DK36)</f>
        <v/>
      </c>
      <c r="CW27" s="42">
        <f>IF('Scoring Summary First Draft'!DL36=0,"",'Scoring Summary First Draft'!DL36)</f>
        <v>15</v>
      </c>
      <c r="CX27" s="42">
        <f>IF('Scoring Summary First Draft'!DO36=0,"",'Scoring Summary First Draft'!DO36)</f>
        <v>0.46666666699999998</v>
      </c>
      <c r="CY27" s="42">
        <f>IF('Scoring Summary First Draft'!DP36=0,"",'Scoring Summary First Draft'!DP36)</f>
        <v>0.57717014899999997</v>
      </c>
      <c r="CZ27" s="42">
        <f>IF('Scoring Summary First Draft'!DQ36=0,"",'Scoring Summary First Draft'!DQ36)</f>
        <v>0.6</v>
      </c>
      <c r="DA27" s="42">
        <f>IF('Scoring Summary First Draft'!DR36=0,"",'Scoring Summary First Draft'!DR36)</f>
        <v>0.48182955399999999</v>
      </c>
      <c r="DB27" s="42">
        <f>IF('Scoring Summary First Draft'!DS36=0,"",'Scoring Summary First Draft'!DS36)</f>
        <v>0.4</v>
      </c>
      <c r="DC27" s="42">
        <f>IF('Scoring Summary First Draft'!DT36=0,"",'Scoring Summary First Draft'!DT36)</f>
        <v>0.64867559500000005</v>
      </c>
      <c r="DD27" s="42">
        <f>IF('Scoring Summary First Draft'!DU36=0,"",'Scoring Summary First Draft'!DU36)</f>
        <v>0.2</v>
      </c>
      <c r="DE27" s="42">
        <f>IF('Scoring Summary First Draft'!DV36=0,"",'Scoring Summary First Draft'!DV36)</f>
        <v>0.44122165499999999</v>
      </c>
      <c r="DF27" s="42">
        <f>IF('Scoring Summary First Draft'!DW36=0,"",'Scoring Summary First Draft'!DW36)</f>
        <v>0.46666666699999998</v>
      </c>
      <c r="DG27" s="42">
        <f>IF('Scoring Summary First Draft'!DX36=0,"",'Scoring Summary First Draft'!DX36)</f>
        <v>0.503663427</v>
      </c>
      <c r="DH27" s="42">
        <f>IF('Scoring Summary First Draft'!DY36=0,"",'Scoring Summary First Draft'!DY36)</f>
        <v>0.46666666699999998</v>
      </c>
      <c r="DI27" s="42">
        <f>IF('Scoring Summary First Draft'!DZ36=0,"",'Scoring Summary First Draft'!DZ36)</f>
        <v>0.65067687100000005</v>
      </c>
      <c r="DJ27" s="25" t="str">
        <f>IF('Scoring Summary First Draft'!EF36=0,"",'Scoring Summary First Draft'!EF36)</f>
        <v/>
      </c>
      <c r="DK27" s="25" t="str">
        <f>IF('Scoring Summary First Draft'!EI36=0,"",'Scoring Summary First Draft'!EI36)</f>
        <v/>
      </c>
      <c r="DL27" s="25">
        <f>IF('Scoring Summary First Draft'!EM36=0,"",'Scoring Summary First Draft'!EM36)</f>
        <v>43</v>
      </c>
      <c r="DM27" s="25">
        <f>IF('Scoring Summary First Draft'!EQ36=0,"",'Scoring Summary First Draft'!EQ36)</f>
        <v>7</v>
      </c>
      <c r="DN27" s="25">
        <f>IF('Scoring Summary First Draft'!ER36=0,"",'Scoring Summary First Draft'!ER36)</f>
        <v>18</v>
      </c>
      <c r="DO27" s="25">
        <f>IF('Scoring Summary First Draft'!ES36=0,"",'Scoring Summary First Draft'!ES36)</f>
        <v>2</v>
      </c>
      <c r="DP27" s="25">
        <f>IF('Scoring Summary First Draft'!EW36=0,"",'Scoring Summary First Draft'!EW36)</f>
        <v>26</v>
      </c>
      <c r="DQ27" s="25">
        <f>IF('Scoring Summary First Draft'!EX36=0,"",'Scoring Summary First Draft'!EX36)</f>
        <v>20</v>
      </c>
      <c r="DR27" s="25">
        <f>IF('Scoring Summary First Draft'!EY36=0,"",'Scoring Summary First Draft'!EY36)</f>
        <v>24</v>
      </c>
      <c r="DS27" s="25">
        <f>IF('Scoring Summary First Draft'!EZ36=0,"",'Scoring Summary First Draft'!EZ36)</f>
        <v>21</v>
      </c>
      <c r="DT27" s="25">
        <f>IF('Scoring Summary First Draft'!FA36=0,"",'Scoring Summary First Draft'!FA36)</f>
        <v>10</v>
      </c>
      <c r="DU27" s="25">
        <f>IF('Scoring Summary First Draft'!FB36=0,"",'Scoring Summary First Draft'!FB36)</f>
        <v>25</v>
      </c>
      <c r="DV27" s="25">
        <f>IF('Scoring Summary First Draft'!FC36=0,"",'Scoring Summary First Draft'!FC36)</f>
        <v>34</v>
      </c>
      <c r="DW27" s="45">
        <f>IF('Scoring Summary First Draft'!FG36=0,"",'Scoring Summary First Draft'!FG36)</f>
        <v>3.384615385</v>
      </c>
      <c r="DX27" s="45">
        <f>IF('Scoring Summary First Draft'!FH36=0,"",'Scoring Summary First Draft'!FH36)</f>
        <v>5.7058823529999998</v>
      </c>
      <c r="DY27" s="45">
        <f>IF('Scoring Summary First Draft'!FI36=0,"",'Scoring Summary First Draft'!FI36)</f>
        <v>7.8235294120000001</v>
      </c>
      <c r="DZ27" s="45">
        <f>IF('Scoring Summary First Draft'!FJ36=0,"",'Scoring Summary First Draft'!FJ36)</f>
        <v>5.8958333329999997</v>
      </c>
      <c r="EA27" s="45">
        <f>IF('Scoring Summary First Draft'!FN36=0,"",'Scoring Summary First Draft'!FN36)</f>
        <v>4.9565219999999997</v>
      </c>
      <c r="EB27" s="25">
        <f>IF('Scoring Summary First Draft'!FR36=0,"",'Scoring Summary First Draft'!FR36)</f>
        <v>2</v>
      </c>
      <c r="EC27" s="25">
        <f>IF('Scoring Summary First Draft'!FS36=0,"",'Scoring Summary First Draft'!FS36)</f>
        <v>1</v>
      </c>
      <c r="ED27" s="44">
        <f>IF('Scoring Summary First Draft'!FW36=0,"",'Scoring Summary First Draft'!FW36)</f>
        <v>6.5</v>
      </c>
      <c r="EE27" s="44">
        <f>IF('Scoring Summary First Draft'!FX36=0,"",'Scoring Summary First Draft'!FX36)</f>
        <v>5</v>
      </c>
      <c r="EF27" s="44">
        <f>IF('Scoring Summary First Draft'!FY36=0,"",'Scoring Summary First Draft'!FY36)</f>
        <v>7</v>
      </c>
      <c r="EG27" s="44">
        <f>IF('Scoring Summary First Draft'!FZ36=0,"",'Scoring Summary First Draft'!FZ36)</f>
        <v>7</v>
      </c>
      <c r="EH27" s="44">
        <f>IF('Scoring Summary First Draft'!GA36=0,"",'Scoring Summary First Draft'!GA36)</f>
        <v>7</v>
      </c>
      <c r="EI27" s="25" t="str">
        <f>IF('Scoring Summary First Draft'!GD36=0,"",'Scoring Summary First Draft'!GD36)</f>
        <v/>
      </c>
      <c r="EJ27" s="25">
        <f>IF('Scoring Summary First Draft'!GH36=0,"",'Scoring Summary First Draft'!GH36)</f>
        <v>4.5</v>
      </c>
      <c r="EK27" s="25">
        <f>IF('Scoring Summary First Draft'!GI36=0,"",'Scoring Summary First Draft'!GI36)</f>
        <v>120</v>
      </c>
      <c r="EL27" s="25">
        <f>IF('Scoring Summary First Draft'!GJ36=0,"",'Scoring Summary First Draft'!GJ36)</f>
        <v>255</v>
      </c>
      <c r="EM27" s="25">
        <f>IF('Scoring Summary First Draft'!GK36=0,"",'Scoring Summary First Draft'!GK36)</f>
        <v>380</v>
      </c>
      <c r="EN27" s="25">
        <f>IF('Scoring Summary First Draft'!GO36=0,"",'Scoring Summary First Draft'!GO36)</f>
        <v>110</v>
      </c>
      <c r="EO27" s="25">
        <f>IF('Scoring Summary First Draft'!GP36=0,"",'Scoring Summary First Draft'!GP36)</f>
        <v>33</v>
      </c>
      <c r="EP27" s="25">
        <f>IF('Scoring Summary First Draft'!GQ36=0,"",'Scoring Summary First Draft'!GQ36)</f>
        <v>24</v>
      </c>
      <c r="EQ27" s="25">
        <f>IF('Scoring Summary First Draft'!GR36=0,"",'Scoring Summary First Draft'!GR36)</f>
        <v>27</v>
      </c>
      <c r="ER27" s="25">
        <f>IF('Scoring Summary First Draft'!GS36=0,"",'Scoring Summary First Draft'!GS36)</f>
        <v>9</v>
      </c>
      <c r="ES27" s="25">
        <f>IF('Scoring Summary First Draft'!GT36=0,"",'Scoring Summary First Draft'!GT36)</f>
        <v>17</v>
      </c>
    </row>
    <row r="28" spans="1:149">
      <c r="A28" t="str">
        <f>'Scoring Summary First Draft'!A37</f>
        <v>CI039</v>
      </c>
      <c r="B28" t="str">
        <f>IF('Scoring Summary First Draft'!C37=0,"",'Scoring Summary First Draft'!C37)</f>
        <v>M</v>
      </c>
      <c r="C28"/>
      <c r="D28"/>
      <c r="E28">
        <f>IF('Scoring Summary First Draft'!D37=0,"",'Scoring Summary First Draft'!D37)</f>
        <v>71</v>
      </c>
      <c r="F28"/>
      <c r="G28"/>
      <c r="H28"/>
      <c r="I28"/>
      <c r="J28">
        <f>IF('Scoring Summary First Draft'!E37=0,"",'Scoring Summary First Draft'!E37)</f>
        <v>65</v>
      </c>
      <c r="K28">
        <v>65</v>
      </c>
      <c r="L28"/>
      <c r="M28"/>
      <c r="N28"/>
      <c r="O28"/>
      <c r="P28">
        <f>IF('Scoring Summary First Draft'!F37=0,"",'Scoring Summary First Draft'!F37)</f>
        <v>2</v>
      </c>
      <c r="Q28"/>
      <c r="R28"/>
      <c r="S28"/>
      <c r="T28"/>
      <c r="U28" t="str">
        <f>IF('Scoring Summary First Draft'!G37=0,"",'Scoring Summary First Draft'!G37)</f>
        <v>Bilateral</v>
      </c>
      <c r="V28" t="str">
        <f>IF('Scoring Summary First Draft'!H37=0,"",'Scoring Summary First Draft'!H37)</f>
        <v>MED-EL</v>
      </c>
      <c r="W28" t="str">
        <f>IF('Scoring Summary First Draft'!I37=0,"",'Scoring Summary First Draft'!I37)</f>
        <v>No</v>
      </c>
      <c r="X28" t="str">
        <f t="shared" si="5"/>
        <v>Bilateral</v>
      </c>
      <c r="Y28"/>
      <c r="Z28"/>
      <c r="AA28"/>
      <c r="AB28" t="str">
        <f>IF('Scoring Summary First Draft'!L37=0,"",'Scoring Summary First Draft'!L37)</f>
        <v>school_bus__driver,_pastor</v>
      </c>
      <c r="AC28" t="str">
        <f>IF('Scoring Summary First Draft'!M37=0,"",'Scoring Summary First Draft'!M37)</f>
        <v>English</v>
      </c>
      <c r="AD28" t="str">
        <f>IF('Scoring Summary First Draft'!N37=0,"",'Scoring Summary First Draft'!N37)</f>
        <v>Athens,_Alabama</v>
      </c>
      <c r="AE28">
        <f>IF('Scoring Summary First Draft'!P37=0,"",'Scoring Summary First Draft'!P37)</f>
        <v>20</v>
      </c>
      <c r="AG28" s="42">
        <f>IF('Scoring Summary First Draft'!X37 = 0,"",'Scoring Summary First Draft'!X37)</f>
        <v>77.8125</v>
      </c>
      <c r="AH28" s="42">
        <f>IF('Scoring Summary First Draft'!Y37 = 0,"",'Scoring Summary First Draft'!Y37)</f>
        <v>0.875</v>
      </c>
      <c r="AI28" s="42">
        <f>IF('Scoring Summary First Draft'!Z37 = 0,"",'Scoring Summary First Draft'!Z37)</f>
        <v>74.3125</v>
      </c>
      <c r="AJ28" s="42">
        <f>IF('Scoring Summary First Draft'!AA37 = 0,"",'Scoring Summary First Draft'!AA37)</f>
        <v>0.8125</v>
      </c>
      <c r="AK28" s="42">
        <f>IF('Scoring Summary First Draft'!AB37 = 0,"",'Scoring Summary First Draft'!AB37)</f>
        <v>81.3125</v>
      </c>
      <c r="AL28" s="42">
        <f>IF('Scoring Summary First Draft'!AC37 = 0,"",'Scoring Summary First Draft'!AC37)</f>
        <v>0.9375</v>
      </c>
      <c r="AM28" s="42">
        <f>IF('Scoring Summary First Draft'!AF37 =0,"", 'Scoring Summary First Draft'!AF37)</f>
        <v>0.17647099999999999</v>
      </c>
      <c r="AN28" s="42">
        <f>'Scoring Summary First Draft'!AG37</f>
        <v>0</v>
      </c>
      <c r="AO28" s="42">
        <f>'Scoring Summary First Draft'!AH37</f>
        <v>0</v>
      </c>
      <c r="AP28" s="42">
        <f>IF('Scoring Summary First Draft'!AI37 =0,"", 'Scoring Summary First Draft'!AI37)</f>
        <v>0.1875</v>
      </c>
      <c r="AQ28" s="42">
        <f>IF('Scoring Summary First Draft'!AJ37 =0,"", 'Scoring Summary First Draft'!AJ37)</f>
        <v>0.1875</v>
      </c>
      <c r="AR28" s="42">
        <f>IF('Scoring Summary First Draft'!AK37 =0,"", 'Scoring Summary First Draft'!AK37)</f>
        <v>0.1875</v>
      </c>
      <c r="AS28" s="42">
        <f t="shared" si="1"/>
        <v>0.12316183333333335</v>
      </c>
      <c r="AT28" s="42">
        <f>IF('Scoring Summary First Draft'!AN37 = 0,"",'Scoring Summary First Draft'!AN37)</f>
        <v>0.83333299999999999</v>
      </c>
      <c r="AU28" s="42">
        <f>IF('Scoring Summary First Draft'!AO37 = 0,"",'Scoring Summary First Draft'!AO37)</f>
        <v>3883.95</v>
      </c>
      <c r="AV28" s="42">
        <f>IF('Scoring Summary First Draft'!AP37 = 0,"",'Scoring Summary First Draft'!AP37)</f>
        <v>10</v>
      </c>
      <c r="AW28" s="42">
        <f>IF('Scoring Summary First Draft'!AS37 = 0,"",'Scoring Summary First Draft'!AS37)</f>
        <v>0.8125</v>
      </c>
      <c r="AX28" s="42">
        <f>IF('Scoring Summary First Draft'!AT37 = 0,"",'Scoring Summary First Draft'!AT37)</f>
        <v>0.875</v>
      </c>
      <c r="AY28" s="42">
        <f>IF('Scoring Summary First Draft'!AU37 = 0,"",'Scoring Summary First Draft'!AU37)</f>
        <v>0.84375</v>
      </c>
      <c r="AZ28" s="42">
        <f>IF('Scoring Summary First Draft'!AV37 = 0,"",'Scoring Summary First Draft'!AV37)</f>
        <v>0.84375</v>
      </c>
      <c r="BA28" s="42">
        <f>IF('Scoring Summary First Draft'!AW37 = 0,"",'Scoring Summary First Draft'!AW37)</f>
        <v>1807.662</v>
      </c>
      <c r="BB28" s="42">
        <f>IF('Scoring Summary First Draft'!AX37 = 0,"",'Scoring Summary First Draft'!AX37)</f>
        <v>3683.7</v>
      </c>
      <c r="BC28" s="42">
        <f>IF('Scoring Summary First Draft'!AY37 = 0,"",'Scoring Summary First Draft'!AY37)</f>
        <v>1981.356</v>
      </c>
      <c r="BD28" s="42">
        <f>IF('Scoring Summary First Draft'!AZ37 = 0,"",'Scoring Summary First Draft'!AZ37)</f>
        <v>2490.9059999999999</v>
      </c>
      <c r="BE28" s="45">
        <f>IF('Scoring Summary First Draft'!BA37=0,"",'Scoring Summary First Draft'!BA37)</f>
        <v>6</v>
      </c>
      <c r="BF28" s="45">
        <f>IF('Scoring Summary First Draft'!BB37=0,"",'Scoring Summary First Draft'!BB37)</f>
        <v>5.6875</v>
      </c>
      <c r="BG28" s="45">
        <f>IF('Scoring Summary First Draft'!BC37=0,"",'Scoring Summary First Draft'!BC37)</f>
        <v>5.9375</v>
      </c>
      <c r="BH28" s="45">
        <f>IF('Scoring Summary First Draft'!BD37=0,"",'Scoring Summary First Draft'!BD37)</f>
        <v>5.875</v>
      </c>
      <c r="BI28" s="42">
        <f>IF('Scoring Summary First Draft'!BG37 = 0,"",'Scoring Summary First Draft'!BG37)</f>
        <v>0.75</v>
      </c>
      <c r="BJ28" s="42">
        <f>IF('Scoring Summary First Draft'!BH37 = 0,"",'Scoring Summary First Draft'!BH37)</f>
        <v>0.875</v>
      </c>
      <c r="BK28" s="42">
        <f>IF('Scoring Summary First Draft'!BI37 = 0,"",'Scoring Summary First Draft'!BI37)</f>
        <v>0.875</v>
      </c>
      <c r="BL28" s="42">
        <f>IF('Scoring Summary First Draft'!BJ37 = 0,"",'Scoring Summary First Draft'!BJ37)</f>
        <v>0.83333299999999999</v>
      </c>
      <c r="BM28" s="42">
        <f>IF('Scoring Summary First Draft'!BK37 = 0,"",'Scoring Summary First Draft'!BK37)</f>
        <v>982.83330000000001</v>
      </c>
      <c r="BN28" s="42">
        <f>IF('Scoring Summary First Draft'!BL37 = 0,"",'Scoring Summary First Draft'!BL37)</f>
        <v>953.24289999999996</v>
      </c>
      <c r="BO28" s="42">
        <f>IF('Scoring Summary First Draft'!BM37 = 0,"",'Scoring Summary First Draft'!BM37)</f>
        <v>838.47140000000002</v>
      </c>
      <c r="BP28" s="42">
        <f>IF('Scoring Summary First Draft'!BN37 = 0,"",'Scoring Summary First Draft'!BN37)</f>
        <v>924.8492</v>
      </c>
      <c r="BQ28" s="42">
        <f>IF('Scoring Summary First Draft'!BW37=0,"",'Scoring Summary First Draft'!BW37)</f>
        <v>0.72222200000000003</v>
      </c>
      <c r="BR28" s="42">
        <f>IF('Scoring Summary First Draft'!BX37=0,"",'Scoring Summary First Draft'!BX37)</f>
        <v>74.890910000000005</v>
      </c>
      <c r="BS28" s="42">
        <f>IF('Scoring Summary First Draft'!BY37=0,"",'Scoring Summary First Draft'!BY37)</f>
        <v>7625.6440000000002</v>
      </c>
      <c r="BT28" s="42">
        <f>IF('Scoring Summary First Draft'!CB37=0,"",'Scoring Summary First Draft'!CB37)</f>
        <v>0.35</v>
      </c>
      <c r="BU28" s="42">
        <f>IF('Scoring Summary First Draft'!CC37=0,"",'Scoring Summary First Draft'!CC37)</f>
        <v>0.5</v>
      </c>
      <c r="BV28" s="42">
        <f>IF('Scoring Summary First Draft'!CD37=0,"",'Scoring Summary First Draft'!CD37)</f>
        <v>0.27500000000000002</v>
      </c>
      <c r="BW28" s="42">
        <f>IF('Scoring Summary First Draft'!CE37=0,"",'Scoring Summary First Draft'!CE37)</f>
        <v>0.15</v>
      </c>
      <c r="BX28" s="43">
        <f>'Scoring Summary First Draft'!CF37</f>
        <v>0</v>
      </c>
      <c r="BY28" s="42">
        <f>IF('Scoring Summary First Draft'!CG37=0,"",'Scoring Summary First Draft'!CG37)</f>
        <v>0.13333333333</v>
      </c>
      <c r="BZ28" s="42">
        <f>IF('Scoring Summary First Draft'!CH37=0,"",'Scoring Summary First Draft'!CH37)</f>
        <v>0.63333333300000005</v>
      </c>
      <c r="CA28" s="42">
        <f>IF('Scoring Summary First Draft'!CI37=0,"",'Scoring Summary First Draft'!CI37)</f>
        <v>11</v>
      </c>
      <c r="CB28" s="42">
        <f>IF('Scoring Summary First Draft'!CL37 =0,"",'Scoring Summary First Draft'!CL37)</f>
        <v>0.68333333333299995</v>
      </c>
      <c r="CC28" s="42">
        <f>IF('Scoring Summary First Draft'!CM37 =0,"",'Scoring Summary First Draft'!CM37)</f>
        <v>0.75</v>
      </c>
      <c r="CD28" s="42">
        <f>IF('Scoring Summary First Draft'!CN37 =0,"",'Scoring Summary First Draft'!CN37)</f>
        <v>0.65</v>
      </c>
      <c r="CE28" s="42">
        <f>IF('Scoring Summary First Draft'!CO37 =0,"",'Scoring Summary First Draft'!CO37)</f>
        <v>0.65</v>
      </c>
      <c r="CF28" s="42">
        <f>IF('Scoring Summary First Draft'!CP37 =0,"",'Scoring Summary First Draft'!CP37)</f>
        <v>0.46666666666660001</v>
      </c>
      <c r="CG28" s="42">
        <f>IF('Scoring Summary First Draft'!CQ37 =0,"",'Scoring Summary First Draft'!CQ37)</f>
        <v>0.46666666666660001</v>
      </c>
      <c r="CH28" s="42">
        <f>IF('Scoring Summary First Draft'!CR37 =0,"",'Scoring Summary First Draft'!CR37)</f>
        <v>0.9</v>
      </c>
      <c r="CI28" s="42">
        <f>IF('Scoring Summary First Draft'!CV37=0,"",'Scoring Summary First Draft'!CV37)</f>
        <v>81.833330000000004</v>
      </c>
      <c r="CJ28" s="42">
        <f>IF('Scoring Summary First Draft'!CW37=0,"",'Scoring Summary First Draft'!CW37)</f>
        <v>0.79166700000000001</v>
      </c>
      <c r="CK28" s="42">
        <f>IF('Scoring Summary First Draft'!CZ37=0,"",'Scoring Summary First Draft'!CZ37)</f>
        <v>0.26666666700000002</v>
      </c>
      <c r="CL28" s="42" t="str">
        <f>IF('Scoring Summary First Draft'!DA37=0,"",'Scoring Summary First Draft'!DA37)</f>
        <v/>
      </c>
      <c r="CM28" s="42">
        <f>IF('Scoring Summary First Draft'!DB37=0,"",'Scoring Summary First Draft'!DB37)</f>
        <v>0.4</v>
      </c>
      <c r="CN28" s="42" t="str">
        <f>IF('Scoring Summary First Draft'!DC37=0,"",'Scoring Summary First Draft'!DC37)</f>
        <v/>
      </c>
      <c r="CO28" s="42">
        <f>IF('Scoring Summary First Draft'!DD37=0,"",'Scoring Summary First Draft'!DD37)</f>
        <v>0.2</v>
      </c>
      <c r="CP28" s="42" t="str">
        <f>IF('Scoring Summary First Draft'!DE37=0,"",'Scoring Summary First Draft'!DE37)</f>
        <v/>
      </c>
      <c r="CQ28" s="42">
        <f>IF('Scoring Summary First Draft'!DF37=0,"",'Scoring Summary First Draft'!DF37)</f>
        <v>0.15</v>
      </c>
      <c r="CR28" s="42" t="str">
        <f>IF('Scoring Summary First Draft'!DG37=0,"",'Scoring Summary First Draft'!DG37)</f>
        <v/>
      </c>
      <c r="CS28" s="42">
        <f>IF('Scoring Summary First Draft'!DH37=0,"",'Scoring Summary First Draft'!DH37)</f>
        <v>0.233333333</v>
      </c>
      <c r="CT28" s="42" t="str">
        <f>IF('Scoring Summary First Draft'!DI37=0,"",'Scoring Summary First Draft'!DI37)</f>
        <v/>
      </c>
      <c r="CU28" s="42">
        <f>IF('Scoring Summary First Draft'!DJ37=0,"",'Scoring Summary First Draft'!DJ37)</f>
        <v>0.3</v>
      </c>
      <c r="CV28" s="42" t="str">
        <f>IF('Scoring Summary First Draft'!DK37=0,"",'Scoring Summary First Draft'!DK37)</f>
        <v/>
      </c>
      <c r="CW28" s="42">
        <f>IF('Scoring Summary First Draft'!DL37=0,"",'Scoring Summary First Draft'!DL37)</f>
        <v>14</v>
      </c>
      <c r="CX28" s="42">
        <f>IF('Scoring Summary First Draft'!DO37=0,"",'Scoring Summary First Draft'!DO37)</f>
        <v>0.366666667</v>
      </c>
      <c r="CY28" s="42">
        <f>IF('Scoring Summary First Draft'!DP37=0,"",'Scoring Summary First Draft'!DP37)</f>
        <v>1.5317895100000001</v>
      </c>
      <c r="CZ28" s="42">
        <f>IF('Scoring Summary First Draft'!DQ37=0,"",'Scoring Summary First Draft'!DQ37)</f>
        <v>0.45</v>
      </c>
      <c r="DA28" s="42">
        <f>IF('Scoring Summary First Draft'!DR37=0,"",'Scoring Summary First Draft'!DR37)</f>
        <v>1.032785488</v>
      </c>
      <c r="DB28" s="42">
        <f>IF('Scoring Summary First Draft'!DS37=0,"",'Scoring Summary First Draft'!DS37)</f>
        <v>0.32500000000000001</v>
      </c>
      <c r="DC28" s="42">
        <f>IF('Scoring Summary First Draft'!DT37=0,"",'Scoring Summary First Draft'!DT37)</f>
        <v>1.9156387580000001</v>
      </c>
      <c r="DD28" s="42">
        <f>IF('Scoring Summary First Draft'!DU37=0,"",'Scoring Summary First Draft'!DU37)</f>
        <v>0.2</v>
      </c>
      <c r="DE28" s="42">
        <f>IF('Scoring Summary First Draft'!DV37=0,"",'Scoring Summary First Draft'!DV37)</f>
        <v>1.4804240360000001</v>
      </c>
      <c r="DF28" s="42">
        <f>IF('Scoring Summary First Draft'!DW37=0,"",'Scoring Summary First Draft'!DW37)</f>
        <v>0.43333333299999999</v>
      </c>
      <c r="DG28" s="42">
        <f>IF('Scoring Summary First Draft'!DX37=0,"",'Scoring Summary First Draft'!DX37)</f>
        <v>1.7150673789999999</v>
      </c>
      <c r="DH28" s="42">
        <f>IF('Scoring Summary First Draft'!DY37=0,"",'Scoring Summary First Draft'!DY37)</f>
        <v>0.3</v>
      </c>
      <c r="DI28" s="42">
        <f>IF('Scoring Summary First Draft'!DZ37=0,"",'Scoring Summary First Draft'!DZ37)</f>
        <v>1.2466906019999999</v>
      </c>
      <c r="DJ28" s="25" t="str">
        <f>IF('Scoring Summary First Draft'!EF37=0,"",'Scoring Summary First Draft'!EF37)</f>
        <v/>
      </c>
      <c r="DK28" s="25" t="str">
        <f>IF('Scoring Summary First Draft'!EI37=0,"",'Scoring Summary First Draft'!EI37)</f>
        <v/>
      </c>
      <c r="DL28" s="25">
        <f>IF('Scoring Summary First Draft'!EM37=0,"",'Scoring Summary First Draft'!EM37)</f>
        <v>54</v>
      </c>
      <c r="DM28" s="25">
        <f>IF('Scoring Summary First Draft'!EQ37=0,"",'Scoring Summary First Draft'!EQ37)</f>
        <v>6</v>
      </c>
      <c r="DN28" s="25">
        <f>IF('Scoring Summary First Draft'!ER37=0,"",'Scoring Summary First Draft'!ER37)</f>
        <v>30</v>
      </c>
      <c r="DO28" s="25">
        <f>IF('Scoring Summary First Draft'!ES37=0,"",'Scoring Summary First Draft'!ES37)</f>
        <v>5</v>
      </c>
      <c r="DP28" s="25">
        <f>IF('Scoring Summary First Draft'!EW37=0,"",'Scoring Summary First Draft'!EW37)</f>
        <v>37</v>
      </c>
      <c r="DQ28" s="25">
        <f>IF('Scoring Summary First Draft'!EX37=0,"",'Scoring Summary First Draft'!EX37)</f>
        <v>23</v>
      </c>
      <c r="DR28" s="25">
        <f>IF('Scoring Summary First Draft'!EY37=0,"",'Scoring Summary First Draft'!EY37)</f>
        <v>18</v>
      </c>
      <c r="DS28" s="25">
        <f>IF('Scoring Summary First Draft'!EZ37=0,"",'Scoring Summary First Draft'!EZ37)</f>
        <v>21</v>
      </c>
      <c r="DT28" s="25">
        <f>IF('Scoring Summary First Draft'!FA37=0,"",'Scoring Summary First Draft'!FA37)</f>
        <v>15</v>
      </c>
      <c r="DU28" s="25">
        <f>IF('Scoring Summary First Draft'!FB37=0,"",'Scoring Summary First Draft'!FB37)</f>
        <v>24</v>
      </c>
      <c r="DV28" s="25">
        <f>IF('Scoring Summary First Draft'!FC37=0,"",'Scoring Summary First Draft'!FC37)</f>
        <v>41</v>
      </c>
      <c r="DW28" s="45">
        <f>IF('Scoring Summary First Draft'!FG37=0,"",'Scoring Summary First Draft'!FG37)</f>
        <v>3.0714285710000002</v>
      </c>
      <c r="DX28" s="45">
        <f>IF('Scoring Summary First Draft'!FH37=0,"",'Scoring Summary First Draft'!FH37)</f>
        <v>3.0588235290000001</v>
      </c>
      <c r="DY28" s="45">
        <f>IF('Scoring Summary First Draft'!FI37=0,"",'Scoring Summary First Draft'!FI37)</f>
        <v>6.7058823529999998</v>
      </c>
      <c r="DZ28" s="45">
        <f>IF('Scoring Summary First Draft'!FJ37=0,"",'Scoring Summary First Draft'!FJ37)</f>
        <v>4.4489795919999997</v>
      </c>
      <c r="EA28" s="45">
        <f>IF('Scoring Summary First Draft'!FN37=0,"",'Scoring Summary First Draft'!FN37)</f>
        <v>4.3913039999999999</v>
      </c>
      <c r="EB28" s="25">
        <f>IF('Scoring Summary First Draft'!FR37=0,"",'Scoring Summary First Draft'!FR37)</f>
        <v>6</v>
      </c>
      <c r="EC28" s="25">
        <f>IF('Scoring Summary First Draft'!FS37=0,"",'Scoring Summary First Draft'!FS37)</f>
        <v>2</v>
      </c>
      <c r="ED28" s="44">
        <f>IF('Scoring Summary First Draft'!FW37=0,"",'Scoring Summary First Draft'!FW37)</f>
        <v>5</v>
      </c>
      <c r="EE28" s="44">
        <f>IF('Scoring Summary First Draft'!FX37=0,"",'Scoring Summary First Draft'!FX37)</f>
        <v>7</v>
      </c>
      <c r="EF28" s="44">
        <f>IF('Scoring Summary First Draft'!FY37=0,"",'Scoring Summary First Draft'!FY37)</f>
        <v>4.5</v>
      </c>
      <c r="EG28" s="44">
        <f>IF('Scoring Summary First Draft'!FZ37=0,"",'Scoring Summary First Draft'!FZ37)</f>
        <v>7</v>
      </c>
      <c r="EH28" s="44">
        <f>IF('Scoring Summary First Draft'!GA37=0,"",'Scoring Summary First Draft'!GA37)</f>
        <v>5.5</v>
      </c>
      <c r="EI28" s="25" t="str">
        <f>IF('Scoring Summary First Draft'!GD37=0,"",'Scoring Summary First Draft'!GD37)</f>
        <v/>
      </c>
      <c r="EJ28" s="25">
        <f>IF('Scoring Summary First Draft'!GH37=0,"",'Scoring Summary First Draft'!GH37)</f>
        <v>4</v>
      </c>
      <c r="EK28" s="25">
        <f>IF('Scoring Summary First Draft'!GI37=0,"",'Scoring Summary First Draft'!GI37)</f>
        <v>140</v>
      </c>
      <c r="EL28" s="25">
        <f>IF('Scoring Summary First Draft'!GJ37=0,"",'Scoring Summary First Draft'!GJ37)</f>
        <v>285</v>
      </c>
      <c r="EM28" s="25">
        <f>IF('Scoring Summary First Draft'!GK37=0,"",'Scoring Summary First Draft'!GK37)</f>
        <v>429</v>
      </c>
      <c r="EN28" s="25">
        <f>IF('Scoring Summary First Draft'!GO37=0,"",'Scoring Summary First Draft'!GO37)</f>
        <v>137</v>
      </c>
      <c r="EO28" s="25">
        <f>IF('Scoring Summary First Draft'!GP37=0,"",'Scoring Summary First Draft'!GP37)</f>
        <v>43</v>
      </c>
      <c r="EP28" s="25">
        <f>IF('Scoring Summary First Draft'!GQ37=0,"",'Scoring Summary First Draft'!GQ37)</f>
        <v>45</v>
      </c>
      <c r="EQ28" s="25">
        <f>IF('Scoring Summary First Draft'!GR37=0,"",'Scoring Summary First Draft'!GR37)</f>
        <v>23</v>
      </c>
      <c r="ER28" s="25">
        <f>IF('Scoring Summary First Draft'!GS37=0,"",'Scoring Summary First Draft'!GS37)</f>
        <v>11</v>
      </c>
      <c r="ES28" s="25">
        <f>IF('Scoring Summary First Draft'!GT37=0,"",'Scoring Summary First Draft'!GT37)</f>
        <v>15</v>
      </c>
    </row>
    <row r="29" spans="1:149">
      <c r="A29" s="49" t="str">
        <f>'Scoring Summary First Draft'!A38</f>
        <v>CI040</v>
      </c>
      <c r="B29" t="str">
        <f>IF('Scoring Summary First Draft'!C38=0,"",'Scoring Summary First Draft'!C38)</f>
        <v>M</v>
      </c>
      <c r="C29"/>
      <c r="D29"/>
      <c r="E29">
        <f>IF('Scoring Summary First Draft'!D38=0,"",'Scoring Summary First Draft'!D38)</f>
        <v>77</v>
      </c>
      <c r="F29" s="52"/>
      <c r="G29" s="52"/>
      <c r="H29" s="52"/>
      <c r="I29" s="52"/>
      <c r="J29" s="6">
        <f>IF('Scoring Summary First Draft'!E38=0,"",'Scoring Summary First Draft'!E38)</f>
        <v>74</v>
      </c>
      <c r="K29" s="6">
        <v>74</v>
      </c>
      <c r="L29" s="52"/>
      <c r="M29" s="52"/>
      <c r="N29" s="52"/>
      <c r="O29" s="52"/>
      <c r="P29">
        <f>IF('Scoring Summary First Draft'!F38=0,"",'Scoring Summary First Draft'!F38)</f>
        <v>3</v>
      </c>
      <c r="Q29" s="52"/>
      <c r="R29" s="52"/>
      <c r="S29" s="52"/>
      <c r="T29" s="52"/>
      <c r="U29" t="str">
        <f>IF('Scoring Summary First Draft'!G38=0,"",'Scoring Summary First Draft'!G38)</f>
        <v>Bilateral</v>
      </c>
      <c r="V29" t="str">
        <f>IF('Scoring Summary First Draft'!H38=0,"",'Scoring Summary First Draft'!H38)</f>
        <v>Cochlear_Americas</v>
      </c>
      <c r="W29" t="str">
        <f>IF('Scoring Summary First Draft'!I38=0,"",'Scoring Summary First Draft'!I38)</f>
        <v>Yes</v>
      </c>
      <c r="X29" t="str">
        <f t="shared" si="5"/>
        <v>Bilateral</v>
      </c>
      <c r="Y29"/>
      <c r="Z29"/>
      <c r="AA29"/>
      <c r="AB29" t="str">
        <f>IF('Scoring Summary First Draft'!L38=0,"",'Scoring Summary First Draft'!L38)</f>
        <v>Retired</v>
      </c>
      <c r="AC29" t="str">
        <f>IF('Scoring Summary First Draft'!M38=0,"",'Scoring Summary First Draft'!M38)</f>
        <v>English</v>
      </c>
      <c r="AD29" t="str">
        <f>IF('Scoring Summary First Draft'!N38=0,"",'Scoring Summary First Draft'!N38)</f>
        <v>Fayetteville,_Tennessee</v>
      </c>
      <c r="AE29" t="str">
        <f>IF('Scoring Summary First Draft'!P38=0,"",'Scoring Summary First Draft'!P38)</f>
        <v/>
      </c>
      <c r="AG29" s="42" t="str">
        <f>IF('Scoring Summary First Draft'!X38 = 0,"",'Scoring Summary First Draft'!X38)</f>
        <v/>
      </c>
      <c r="AH29" s="42" t="str">
        <f>IF('Scoring Summary First Draft'!Y38 = 0,"",'Scoring Summary First Draft'!Y38)</f>
        <v/>
      </c>
      <c r="AI29" s="42" t="str">
        <f>IF('Scoring Summary First Draft'!Z38 = 0,"",'Scoring Summary First Draft'!Z38)</f>
        <v/>
      </c>
      <c r="AJ29" s="42" t="str">
        <f>IF('Scoring Summary First Draft'!AA38 = 0,"",'Scoring Summary First Draft'!AA38)</f>
        <v/>
      </c>
      <c r="AK29" s="42" t="str">
        <f>IF('Scoring Summary First Draft'!AB38 = 0,"",'Scoring Summary First Draft'!AB38)</f>
        <v/>
      </c>
      <c r="AL29" s="42" t="str">
        <f>IF('Scoring Summary First Draft'!AC38 = 0,"",'Scoring Summary First Draft'!AC38)</f>
        <v/>
      </c>
      <c r="AM29" s="42" t="str">
        <f>IF('Scoring Summary First Draft'!AF38 =0,"", 'Scoring Summary First Draft'!AF38)</f>
        <v/>
      </c>
      <c r="AN29" s="42" t="str">
        <f>IF('Scoring Summary First Draft'!AG38 =0,"", 'Scoring Summary First Draft'!AG38)</f>
        <v/>
      </c>
      <c r="AO29" s="42" t="str">
        <f>IF('Scoring Summary First Draft'!AH38 =0,"", 'Scoring Summary First Draft'!AH38)</f>
        <v/>
      </c>
      <c r="AP29" s="42" t="str">
        <f>IF('Scoring Summary First Draft'!AI38 =0,"", 'Scoring Summary First Draft'!AI38)</f>
        <v/>
      </c>
      <c r="AQ29" s="42" t="str">
        <f>IF('Scoring Summary First Draft'!AJ38 =0,"", 'Scoring Summary First Draft'!AJ38)</f>
        <v/>
      </c>
      <c r="AR29" s="42" t="str">
        <f>IF('Scoring Summary First Draft'!AK38 =0,"", 'Scoring Summary First Draft'!AK38)</f>
        <v/>
      </c>
      <c r="AS29" s="42"/>
      <c r="AT29" s="42" t="str">
        <f>IF('Scoring Summary First Draft'!AN38 = 0,"",'Scoring Summary First Draft'!AN38)</f>
        <v/>
      </c>
      <c r="AU29" s="42" t="str">
        <f>IF('Scoring Summary First Draft'!AO38 = 0,"",'Scoring Summary First Draft'!AO38)</f>
        <v/>
      </c>
      <c r="AV29" s="42" t="str">
        <f>IF('Scoring Summary First Draft'!AP38 = 0,"",'Scoring Summary First Draft'!AP38)</f>
        <v/>
      </c>
      <c r="AW29" s="42">
        <f>IF('Scoring Summary First Draft'!AS38 = 0,"",'Scoring Summary First Draft'!AS38)</f>
        <v>0.75</v>
      </c>
      <c r="AX29" s="42">
        <f>IF('Scoring Summary First Draft'!AT38 = 0,"",'Scoring Summary First Draft'!AT38)</f>
        <v>0.84375</v>
      </c>
      <c r="AY29" s="42">
        <f>IF('Scoring Summary First Draft'!AU38 = 0,"",'Scoring Summary First Draft'!AU38)</f>
        <v>0.8125</v>
      </c>
      <c r="AZ29" s="42">
        <f>IF('Scoring Summary First Draft'!AV38 = 0,"",'Scoring Summary First Draft'!AV38)</f>
        <v>0.80208299999999999</v>
      </c>
      <c r="BA29" s="42">
        <f>IF('Scoring Summary First Draft'!AW38 = 0,"",'Scoring Summary First Draft'!AW38)</f>
        <v>6980.0079999999998</v>
      </c>
      <c r="BB29" s="42">
        <f>IF('Scoring Summary First Draft'!AX38 = 0,"",'Scoring Summary First Draft'!AX38)</f>
        <v>5231.893</v>
      </c>
      <c r="BC29" s="42">
        <f>IF('Scoring Summary First Draft'!AY38 = 0,"",'Scoring Summary First Draft'!AY38)</f>
        <v>5232.4269999999997</v>
      </c>
      <c r="BD29" s="42">
        <f>IF('Scoring Summary First Draft'!AZ38 = 0,"",'Scoring Summary First Draft'!AZ38)</f>
        <v>5814.7759999999998</v>
      </c>
      <c r="BE29" s="45">
        <f>IF('Scoring Summary First Draft'!BA38=0,"",'Scoring Summary First Draft'!BA38)</f>
        <v>5.25</v>
      </c>
      <c r="BF29" s="45">
        <f>IF('Scoring Summary First Draft'!BB38=0,"",'Scoring Summary First Draft'!BB38)</f>
        <v>4.75</v>
      </c>
      <c r="BG29" s="45">
        <f>IF('Scoring Summary First Draft'!BC38=0,"",'Scoring Summary First Draft'!BC38)</f>
        <v>5.1875</v>
      </c>
      <c r="BH29" s="45">
        <f>IF('Scoring Summary First Draft'!BD38=0,"",'Scoring Summary First Draft'!BD38)</f>
        <v>5.0625</v>
      </c>
      <c r="BI29" s="42">
        <f>IF('Scoring Summary First Draft'!BG38 = 0,"",'Scoring Summary First Draft'!BG38)</f>
        <v>0.625</v>
      </c>
      <c r="BJ29" s="42">
        <f>IF('Scoring Summary First Draft'!BH38 = 0,"",'Scoring Summary First Draft'!BH38)</f>
        <v>0.8125</v>
      </c>
      <c r="BK29" s="42">
        <f>IF('Scoring Summary First Draft'!BI38 = 0,"",'Scoring Summary First Draft'!BI38)</f>
        <v>0.9375</v>
      </c>
      <c r="BL29" s="42">
        <f>IF('Scoring Summary First Draft'!BJ38 = 0,"",'Scoring Summary First Draft'!BJ38)</f>
        <v>0.79166700000000001</v>
      </c>
      <c r="BM29" s="42">
        <f>IF('Scoring Summary First Draft'!BK38 = 0,"",'Scoring Summary First Draft'!BK38)</f>
        <v>2149.92</v>
      </c>
      <c r="BN29" s="42">
        <f>IF('Scoring Summary First Draft'!BL38 = 0,"",'Scoring Summary First Draft'!BL38)</f>
        <v>5000.4459999999999</v>
      </c>
      <c r="BO29" s="42">
        <f>IF('Scoring Summary First Draft'!BM38 = 0,"",'Scoring Summary First Draft'!BM38)</f>
        <v>4198.1400000000003</v>
      </c>
      <c r="BP29" s="42">
        <f>IF('Scoring Summary First Draft'!BN38 = 0,"",'Scoring Summary First Draft'!BN38)</f>
        <v>3782.835</v>
      </c>
      <c r="BQ29" s="42" t="str">
        <f>IF('Scoring Summary First Draft'!BW38=0,"",'Scoring Summary First Draft'!BW38)</f>
        <v/>
      </c>
      <c r="BR29" s="42" t="str">
        <f>IF('Scoring Summary First Draft'!BX38=0,"",'Scoring Summary First Draft'!BX38)</f>
        <v/>
      </c>
      <c r="BS29" s="42" t="str">
        <f>IF('Scoring Summary First Draft'!BY38=0,"",'Scoring Summary First Draft'!BY38)</f>
        <v/>
      </c>
      <c r="BT29" s="42" t="str">
        <f>IF('Scoring Summary First Draft'!CB38=0,"",'Scoring Summary First Draft'!CB38)</f>
        <v/>
      </c>
      <c r="BU29" s="42" t="str">
        <f>IF('Scoring Summary First Draft'!CC38=0,"",'Scoring Summary First Draft'!CC38)</f>
        <v/>
      </c>
      <c r="BV29" s="42" t="str">
        <f>IF('Scoring Summary First Draft'!CD38=0,"",'Scoring Summary First Draft'!CD38)</f>
        <v/>
      </c>
      <c r="BW29" s="42" t="str">
        <f>IF('Scoring Summary First Draft'!CE38=0,"",'Scoring Summary First Draft'!CE38)</f>
        <v/>
      </c>
      <c r="BX29" s="42" t="str">
        <f>IF('Scoring Summary First Draft'!CF38=0,"",'Scoring Summary First Draft'!CF38)</f>
        <v/>
      </c>
      <c r="BY29" s="42" t="str">
        <f>IF('Scoring Summary First Draft'!CG38=0,"",'Scoring Summary First Draft'!CG38)</f>
        <v/>
      </c>
      <c r="BZ29" s="42" t="str">
        <f>IF('Scoring Summary First Draft'!CH38=0,"",'Scoring Summary First Draft'!CH38)</f>
        <v/>
      </c>
      <c r="CA29" s="42" t="str">
        <f>IF('Scoring Summary First Draft'!CI38=0,"",'Scoring Summary First Draft'!CI38)</f>
        <v/>
      </c>
      <c r="CB29" s="42" t="str">
        <f>IF('Scoring Summary First Draft'!CL38 =0,"",'Scoring Summary First Draft'!CL38)</f>
        <v/>
      </c>
      <c r="CC29" s="42" t="str">
        <f>IF('Scoring Summary First Draft'!CM38 =0,"",'Scoring Summary First Draft'!CM38)</f>
        <v/>
      </c>
      <c r="CD29" s="42" t="str">
        <f>IF('Scoring Summary First Draft'!CN38 =0,"",'Scoring Summary First Draft'!CN38)</f>
        <v/>
      </c>
      <c r="CE29" s="42" t="str">
        <f>IF('Scoring Summary First Draft'!CO38 =0,"",'Scoring Summary First Draft'!CO38)</f>
        <v/>
      </c>
      <c r="CF29" s="42" t="str">
        <f>IF('Scoring Summary First Draft'!CP38 =0,"",'Scoring Summary First Draft'!CP38)</f>
        <v/>
      </c>
      <c r="CG29" s="42" t="str">
        <f>IF('Scoring Summary First Draft'!CQ38 =0,"",'Scoring Summary First Draft'!CQ38)</f>
        <v/>
      </c>
      <c r="CH29" s="42" t="str">
        <f>IF('Scoring Summary First Draft'!CR38 =0,"",'Scoring Summary First Draft'!CR38)</f>
        <v/>
      </c>
      <c r="CI29" s="42">
        <f>IF('Scoring Summary First Draft'!CV38=0,"",'Scoring Summary First Draft'!CV38)</f>
        <v>59.875</v>
      </c>
      <c r="CJ29" s="42">
        <f>IF('Scoring Summary First Draft'!CW38=0,"",'Scoring Summary First Draft'!CW38)</f>
        <v>0.875</v>
      </c>
      <c r="CK29" s="42" t="str">
        <f>IF('Scoring Summary First Draft'!CZ38=0,"",'Scoring Summary First Draft'!CZ38)</f>
        <v/>
      </c>
      <c r="CL29" s="42" t="str">
        <f>IF('Scoring Summary First Draft'!DA38=0,"",'Scoring Summary First Draft'!DA38)</f>
        <v/>
      </c>
      <c r="CM29" s="42" t="str">
        <f>IF('Scoring Summary First Draft'!DB38=0,"",'Scoring Summary First Draft'!DB38)</f>
        <v/>
      </c>
      <c r="CN29" s="42" t="str">
        <f>IF('Scoring Summary First Draft'!DC38=0,"",'Scoring Summary First Draft'!DC38)</f>
        <v/>
      </c>
      <c r="CO29" s="42" t="str">
        <f>IF('Scoring Summary First Draft'!DD38=0,"",'Scoring Summary First Draft'!DD38)</f>
        <v/>
      </c>
      <c r="CP29" s="42" t="str">
        <f>IF('Scoring Summary First Draft'!DE38=0,"",'Scoring Summary First Draft'!DE38)</f>
        <v/>
      </c>
      <c r="CQ29" s="42" t="str">
        <f>IF('Scoring Summary First Draft'!DF38=0,"",'Scoring Summary First Draft'!DF38)</f>
        <v/>
      </c>
      <c r="CR29" s="42" t="str">
        <f>IF('Scoring Summary First Draft'!DG38=0,"",'Scoring Summary First Draft'!DG38)</f>
        <v/>
      </c>
      <c r="CS29" s="42" t="str">
        <f>IF('Scoring Summary First Draft'!DH38=0,"",'Scoring Summary First Draft'!DH38)</f>
        <v/>
      </c>
      <c r="CT29" s="42" t="str">
        <f>IF('Scoring Summary First Draft'!DI38=0,"",'Scoring Summary First Draft'!DI38)</f>
        <v/>
      </c>
      <c r="CU29" s="42" t="str">
        <f>IF('Scoring Summary First Draft'!DJ38=0,"",'Scoring Summary First Draft'!DJ38)</f>
        <v/>
      </c>
      <c r="CV29" s="42" t="str">
        <f>IF('Scoring Summary First Draft'!DK38=0,"",'Scoring Summary First Draft'!DK38)</f>
        <v/>
      </c>
      <c r="CW29" s="42" t="str">
        <f>IF('Scoring Summary First Draft'!DL38=0,"",'Scoring Summary First Draft'!DL38)</f>
        <v/>
      </c>
      <c r="CX29" s="42" t="str">
        <f>IF('Scoring Summary First Draft'!DO38=0,"",'Scoring Summary First Draft'!DO38)</f>
        <v/>
      </c>
      <c r="CY29" s="42" t="str">
        <f>IF('Scoring Summary First Draft'!DP38=0,"",'Scoring Summary First Draft'!DP38)</f>
        <v/>
      </c>
      <c r="CZ29" s="42" t="str">
        <f>IF('Scoring Summary First Draft'!DQ38=0,"",'Scoring Summary First Draft'!DQ38)</f>
        <v/>
      </c>
      <c r="DA29" s="42" t="str">
        <f>IF('Scoring Summary First Draft'!DR38=0,"",'Scoring Summary First Draft'!DR38)</f>
        <v/>
      </c>
      <c r="DB29" s="42" t="str">
        <f>IF('Scoring Summary First Draft'!DS38=0,"",'Scoring Summary First Draft'!DS38)</f>
        <v/>
      </c>
      <c r="DC29" s="42" t="str">
        <f>IF('Scoring Summary First Draft'!DT38=0,"",'Scoring Summary First Draft'!DT38)</f>
        <v/>
      </c>
      <c r="DD29" s="42" t="str">
        <f>IF('Scoring Summary First Draft'!DU38=0,"",'Scoring Summary First Draft'!DU38)</f>
        <v/>
      </c>
      <c r="DE29" s="42" t="str">
        <f>IF('Scoring Summary First Draft'!DV38=0,"",'Scoring Summary First Draft'!DV38)</f>
        <v/>
      </c>
      <c r="DF29" s="42" t="str">
        <f>IF('Scoring Summary First Draft'!DW38=0,"",'Scoring Summary First Draft'!DW38)</f>
        <v/>
      </c>
      <c r="DG29" s="42" t="str">
        <f>IF('Scoring Summary First Draft'!DX38=0,"",'Scoring Summary First Draft'!DX38)</f>
        <v/>
      </c>
      <c r="DH29" s="42" t="str">
        <f>IF('Scoring Summary First Draft'!DY38=0,"",'Scoring Summary First Draft'!DY38)</f>
        <v/>
      </c>
      <c r="DI29" s="42" t="str">
        <f>IF('Scoring Summary First Draft'!DZ38=0,"",'Scoring Summary First Draft'!DZ38)</f>
        <v/>
      </c>
      <c r="DJ29" s="25" t="str">
        <f>IF('Scoring Summary First Draft'!EF38=0,"",'Scoring Summary First Draft'!EF38)</f>
        <v/>
      </c>
      <c r="DK29" s="25" t="str">
        <f>IF('Scoring Summary First Draft'!EI38=0,"",'Scoring Summary First Draft'!EI38)</f>
        <v/>
      </c>
      <c r="DL29" s="25">
        <f>IF('Scoring Summary First Draft'!EM38=0,"",'Scoring Summary First Draft'!EM38)</f>
        <v>42</v>
      </c>
      <c r="DM29" s="25">
        <f>IF('Scoring Summary First Draft'!EQ38=0,"",'Scoring Summary First Draft'!EQ38)</f>
        <v>7</v>
      </c>
      <c r="DN29" s="25">
        <f>IF('Scoring Summary First Draft'!ER38=0,"",'Scoring Summary First Draft'!ER38)</f>
        <v>16</v>
      </c>
      <c r="DO29" s="25">
        <f>IF('Scoring Summary First Draft'!ES38=0,"",'Scoring Summary First Draft'!ES38)</f>
        <v>3</v>
      </c>
      <c r="DP29" s="25">
        <f>IF('Scoring Summary First Draft'!EW38=0,"",'Scoring Summary First Draft'!EW38)</f>
        <v>22</v>
      </c>
      <c r="DQ29" s="25">
        <f>IF('Scoring Summary First Draft'!EX38=0,"",'Scoring Summary First Draft'!EX38)</f>
        <v>11</v>
      </c>
      <c r="DR29" s="25">
        <f>IF('Scoring Summary First Draft'!EY38=0,"",'Scoring Summary First Draft'!EY38)</f>
        <v>15</v>
      </c>
      <c r="DS29" s="25">
        <f>IF('Scoring Summary First Draft'!EZ38=0,"",'Scoring Summary First Draft'!EZ38)</f>
        <v>16</v>
      </c>
      <c r="DT29" s="25">
        <f>IF('Scoring Summary First Draft'!FA38=0,"",'Scoring Summary First Draft'!FA38)</f>
        <v>10</v>
      </c>
      <c r="DU29" s="25">
        <f>IF('Scoring Summary First Draft'!FB38=0,"",'Scoring Summary First Draft'!FB38)</f>
        <v>14</v>
      </c>
      <c r="DV29" s="25">
        <f>IF('Scoring Summary First Draft'!FC38=0,"",'Scoring Summary First Draft'!FC38)</f>
        <v>24</v>
      </c>
      <c r="DW29" s="45">
        <f>IF('Scoring Summary First Draft'!FG38=0,"",'Scoring Summary First Draft'!FG38)</f>
        <v>3.230769231</v>
      </c>
      <c r="DX29" s="45">
        <f>IF('Scoring Summary First Draft'!FH38=0,"",'Scoring Summary First Draft'!FH38)</f>
        <v>3.7647058819999999</v>
      </c>
      <c r="DY29" s="45">
        <f>IF('Scoring Summary First Draft'!FI38=0,"",'Scoring Summary First Draft'!FI38)</f>
        <v>4.2352941179999997</v>
      </c>
      <c r="DZ29" s="45">
        <f>IF('Scoring Summary First Draft'!FJ38=0,"",'Scoring Summary First Draft'!FJ38)</f>
        <v>3.8125</v>
      </c>
      <c r="EA29" s="45" t="str">
        <f>IF('Scoring Summary First Draft'!FN38=0,"",'Scoring Summary First Draft'!FN38)</f>
        <v/>
      </c>
      <c r="EB29" s="25" t="str">
        <f>IF('Scoring Summary First Draft'!FR38=0,"",'Scoring Summary First Draft'!FR38)</f>
        <v/>
      </c>
      <c r="EC29" s="25" t="str">
        <f>IF('Scoring Summary First Draft'!FS38=0,"",'Scoring Summary First Draft'!FS38)</f>
        <v/>
      </c>
      <c r="ED29" s="44">
        <f>IF('Scoring Summary First Draft'!FW38=0,"",'Scoring Summary First Draft'!FW38)</f>
        <v>5</v>
      </c>
      <c r="EE29" s="44">
        <f>IF('Scoring Summary First Draft'!FX38=0,"",'Scoring Summary First Draft'!FX38)</f>
        <v>4.5</v>
      </c>
      <c r="EF29" s="44">
        <f>IF('Scoring Summary First Draft'!FY38=0,"",'Scoring Summary First Draft'!FY38)</f>
        <v>3</v>
      </c>
      <c r="EG29" s="44">
        <f>IF('Scoring Summary First Draft'!FZ38=0,"",'Scoring Summary First Draft'!FZ38)</f>
        <v>6.5</v>
      </c>
      <c r="EH29" s="44">
        <f>IF('Scoring Summary First Draft'!GA38=0,"",'Scoring Summary First Draft'!GA38)</f>
        <v>3.5</v>
      </c>
      <c r="EI29" s="25" t="str">
        <f>IF('Scoring Summary First Draft'!GD38=0,"",'Scoring Summary First Draft'!GD38)</f>
        <v/>
      </c>
      <c r="EJ29" s="25" t="str">
        <f>IF('Scoring Summary First Draft'!GH38=0,"",'Scoring Summary First Draft'!GH38)</f>
        <v/>
      </c>
      <c r="EK29" s="25" t="str">
        <f>IF('Scoring Summary First Draft'!GI38=0,"",'Scoring Summary First Draft'!GI38)</f>
        <v/>
      </c>
      <c r="EL29" s="25" t="str">
        <f>IF('Scoring Summary First Draft'!GJ38=0,"",'Scoring Summary First Draft'!GJ38)</f>
        <v/>
      </c>
      <c r="EM29" s="25" t="str">
        <f>IF('Scoring Summary First Draft'!GK38=0,"",'Scoring Summary First Draft'!GK38)</f>
        <v/>
      </c>
      <c r="EN29" s="25" t="str">
        <f>IF('Scoring Summary First Draft'!GO38=0,"",'Scoring Summary First Draft'!GO38)</f>
        <v> </v>
      </c>
      <c r="EO29" s="25" t="str">
        <f>IF('Scoring Summary First Draft'!GP38=0,"",'Scoring Summary First Draft'!GP38)</f>
        <v> </v>
      </c>
      <c r="EP29" s="25" t="str">
        <f>IF('Scoring Summary First Draft'!GQ38=0,"",'Scoring Summary First Draft'!GQ38)</f>
        <v> </v>
      </c>
      <c r="EQ29" s="25" t="str">
        <f>IF('Scoring Summary First Draft'!GR38=0,"",'Scoring Summary First Draft'!GR38)</f>
        <v> </v>
      </c>
      <c r="ER29" s="25" t="str">
        <f>IF('Scoring Summary First Draft'!GS38=0,"",'Scoring Summary First Draft'!GS38)</f>
        <v> </v>
      </c>
      <c r="ES29" s="25" t="str">
        <f>IF('Scoring Summary First Draft'!GT38=0,"",'Scoring Summary First Draft'!GT38)</f>
        <v> </v>
      </c>
    </row>
    <row r="30" spans="1:149">
      <c r="A30" t="str">
        <f>'Scoring Summary First Draft'!A39</f>
        <v>CI041</v>
      </c>
      <c r="B30" t="str">
        <f>IF('Scoring Summary First Draft'!C39=0,"",'Scoring Summary First Draft'!C39)</f>
        <v>F</v>
      </c>
      <c r="C30"/>
      <c r="D30"/>
      <c r="E30">
        <f>IF('Scoring Summary First Draft'!D39=0,"",'Scoring Summary First Draft'!D39)</f>
        <v>57</v>
      </c>
      <c r="F30"/>
      <c r="G30"/>
      <c r="H30"/>
      <c r="I30"/>
      <c r="J30">
        <f>IF('Scoring Summary First Draft'!E39=0,"",'Scoring Summary First Draft'!E39)</f>
        <v>55</v>
      </c>
      <c r="K30">
        <v>55</v>
      </c>
      <c r="L30"/>
      <c r="M30"/>
      <c r="N30"/>
      <c r="O30"/>
      <c r="P30">
        <f>IF('Scoring Summary First Draft'!F39=0,"",'Scoring Summary First Draft'!F39)</f>
        <v>3</v>
      </c>
      <c r="Q30"/>
      <c r="R30"/>
      <c r="S30"/>
      <c r="T30"/>
      <c r="U30" t="str">
        <f>IF('Scoring Summary First Draft'!G39=0,"",'Scoring Summary First Draft'!G39)</f>
        <v>Left_ear</v>
      </c>
      <c r="V30" t="str">
        <f>IF('Scoring Summary First Draft'!H39=0,"",'Scoring Summary First Draft'!H39)</f>
        <v>Cochlear_Americas</v>
      </c>
      <c r="W30" t="str">
        <f>IF('Scoring Summary First Draft'!I39=0,"",'Scoring Summary First Draft'!I39)</f>
        <v>Yes</v>
      </c>
      <c r="X30" t="s">
        <v>18</v>
      </c>
      <c r="Y30"/>
      <c r="Z30"/>
      <c r="AA30"/>
      <c r="AB30" t="str">
        <f>IF('Scoring Summary First Draft'!L39=0,"",'Scoring Summary First Draft'!L39)</f>
        <v>Retired</v>
      </c>
      <c r="AC30" t="str">
        <f>IF('Scoring Summary First Draft'!M39=0,"",'Scoring Summary First Draft'!M39)</f>
        <v>English</v>
      </c>
      <c r="AD30" t="str">
        <f>IF('Scoring Summary First Draft'!N39=0,"",'Scoring Summary First Draft'!N39)</f>
        <v>Aberdeen,_Washington</v>
      </c>
      <c r="AE30">
        <f>IF('Scoring Summary First Draft'!P39=0,"",'Scoring Summary First Draft'!P39)</f>
        <v>14</v>
      </c>
      <c r="AG30" s="42">
        <f>IF('Scoring Summary First Draft'!X39 = 0,"",'Scoring Summary First Draft'!X39)</f>
        <v>90.875</v>
      </c>
      <c r="AH30" s="42">
        <f>IF('Scoring Summary First Draft'!Y39 = 0,"",'Scoring Summary First Draft'!Y39)</f>
        <v>0.84375</v>
      </c>
      <c r="AI30" s="42">
        <f>IF('Scoring Summary First Draft'!Z39 = 0,"",'Scoring Summary First Draft'!Z39)</f>
        <v>82.75</v>
      </c>
      <c r="AJ30" s="42">
        <f>IF('Scoring Summary First Draft'!AA39 = 0,"",'Scoring Summary First Draft'!AA39)</f>
        <v>0.6875</v>
      </c>
      <c r="AK30" s="42">
        <f>IF('Scoring Summary First Draft'!AB39 = 0,"",'Scoring Summary First Draft'!AB39)</f>
        <v>99</v>
      </c>
      <c r="AL30" s="42">
        <f>IF('Scoring Summary First Draft'!AC39 = 0,"",'Scoring Summary First Draft'!AC39)</f>
        <v>1</v>
      </c>
      <c r="AM30" s="42" t="str">
        <f>IF('Scoring Summary First Draft'!AF39 =0,"", 'Scoring Summary First Draft'!AF39)</f>
        <v/>
      </c>
      <c r="AN30" s="42" t="str">
        <f>IF('Scoring Summary First Draft'!AG39 =0,"", 'Scoring Summary First Draft'!AG39)</f>
        <v/>
      </c>
      <c r="AO30" s="42" t="str">
        <f>IF('Scoring Summary First Draft'!AH39 =0,"", 'Scoring Summary First Draft'!AH39)</f>
        <v/>
      </c>
      <c r="AP30" s="42" t="str">
        <f>IF('Scoring Summary First Draft'!AI39 =0,"", 'Scoring Summary First Draft'!AI39)</f>
        <v/>
      </c>
      <c r="AQ30" s="42" t="str">
        <f>IF('Scoring Summary First Draft'!AJ39 =0,"", 'Scoring Summary First Draft'!AJ39)</f>
        <v/>
      </c>
      <c r="AR30" s="42" t="str">
        <f>IF('Scoring Summary First Draft'!AK39 =0,"", 'Scoring Summary First Draft'!AK39)</f>
        <v/>
      </c>
      <c r="AS30" s="42"/>
      <c r="AT30" s="42" t="str">
        <f>IF('Scoring Summary First Draft'!AN39 = 0,"",'Scoring Summary First Draft'!AN39)</f>
        <v/>
      </c>
      <c r="AU30" s="42" t="str">
        <f>IF('Scoring Summary First Draft'!AO39 = 0,"",'Scoring Summary First Draft'!AO39)</f>
        <v/>
      </c>
      <c r="AV30" s="42" t="str">
        <f>IF('Scoring Summary First Draft'!AP39 = 0,"",'Scoring Summary First Draft'!AP39)</f>
        <v/>
      </c>
      <c r="AW30" s="42">
        <f>IF('Scoring Summary First Draft'!AS39 = 0,"",'Scoring Summary First Draft'!AS39)</f>
        <v>1</v>
      </c>
      <c r="AX30" s="42">
        <f>IF('Scoring Summary First Draft'!AT39 = 0,"",'Scoring Summary First Draft'!AT39)</f>
        <v>0.9375</v>
      </c>
      <c r="AY30" s="42">
        <f>IF('Scoring Summary First Draft'!AU39 = 0,"",'Scoring Summary First Draft'!AU39)</f>
        <v>0.96875</v>
      </c>
      <c r="AZ30" s="42">
        <f>IF('Scoring Summary First Draft'!AV39 = 0,"",'Scoring Summary First Draft'!AV39)</f>
        <v>0.96875</v>
      </c>
      <c r="BA30" s="42">
        <f>IF('Scoring Summary First Draft'!AW39 = 0,"",'Scoring Summary First Draft'!AW39)</f>
        <v>878.04369999999994</v>
      </c>
      <c r="BB30" s="42">
        <f>IF('Scoring Summary First Draft'!AX39 = 0,"",'Scoring Summary First Draft'!AX39)</f>
        <v>962.17330000000004</v>
      </c>
      <c r="BC30" s="42">
        <f>IF('Scoring Summary First Draft'!AY39 = 0,"",'Scoring Summary First Draft'!AY39)</f>
        <v>753.77739999999994</v>
      </c>
      <c r="BD30" s="42">
        <f>IF('Scoring Summary First Draft'!AZ39 = 0,"",'Scoring Summary First Draft'!AZ39)</f>
        <v>864.66480000000001</v>
      </c>
      <c r="BE30" s="45">
        <f>IF('Scoring Summary First Draft'!BA39=0,"",'Scoring Summary First Draft'!BA39)</f>
        <v>7</v>
      </c>
      <c r="BF30" s="45">
        <f>IF('Scoring Summary First Draft'!BB39=0,"",'Scoring Summary First Draft'!BB39)</f>
        <v>7</v>
      </c>
      <c r="BG30" s="45">
        <f>IF('Scoring Summary First Draft'!BC39=0,"",'Scoring Summary First Draft'!BC39)</f>
        <v>6.8125</v>
      </c>
      <c r="BH30" s="45">
        <f>IF('Scoring Summary First Draft'!BD39=0,"",'Scoring Summary First Draft'!BD39)</f>
        <v>6.9375</v>
      </c>
      <c r="BI30" s="42">
        <f>IF('Scoring Summary First Draft'!BG39 = 0,"",'Scoring Summary First Draft'!BG39)</f>
        <v>0.875</v>
      </c>
      <c r="BJ30" s="42">
        <f>IF('Scoring Summary First Draft'!BH39 = 0,"",'Scoring Summary First Draft'!BH39)</f>
        <v>0.875</v>
      </c>
      <c r="BK30" s="42">
        <f>IF('Scoring Summary First Draft'!BI39 = 0,"",'Scoring Summary First Draft'!BI39)</f>
        <v>1</v>
      </c>
      <c r="BL30" s="42">
        <f>IF('Scoring Summary First Draft'!BJ39 = 0,"",'Scoring Summary First Draft'!BJ39)</f>
        <v>0.91666700000000001</v>
      </c>
      <c r="BM30" s="42">
        <f>IF('Scoring Summary First Draft'!BK39 = 0,"",'Scoring Summary First Draft'!BK39)</f>
        <v>283.1429</v>
      </c>
      <c r="BN30" s="42">
        <f>IF('Scoring Summary First Draft'!BL39 = 0,"",'Scoring Summary First Draft'!BL39)</f>
        <v>456.9357</v>
      </c>
      <c r="BO30" s="42">
        <f>IF('Scoring Summary First Draft'!BM39 = 0,"",'Scoring Summary First Draft'!BM39)</f>
        <v>344.95</v>
      </c>
      <c r="BP30" s="42">
        <f>IF('Scoring Summary First Draft'!BN39 = 0,"",'Scoring Summary First Draft'!BN39)</f>
        <v>361.67619999999999</v>
      </c>
      <c r="BQ30" s="42" t="str">
        <f>IF('Scoring Summary First Draft'!BW39=0,"",'Scoring Summary First Draft'!BW39)</f>
        <v/>
      </c>
      <c r="BR30" s="42" t="str">
        <f>IF('Scoring Summary First Draft'!BX39=0,"",'Scoring Summary First Draft'!BX39)</f>
        <v/>
      </c>
      <c r="BS30" s="42" t="str">
        <f>IF('Scoring Summary First Draft'!BY39=0,"",'Scoring Summary First Draft'!BY39)</f>
        <v/>
      </c>
      <c r="BT30" s="42" t="str">
        <f>IF('Scoring Summary First Draft'!CB39=0,"",'Scoring Summary First Draft'!CB39)</f>
        <v/>
      </c>
      <c r="BU30" s="42" t="str">
        <f>IF('Scoring Summary First Draft'!CC39=0,"",'Scoring Summary First Draft'!CC39)</f>
        <v/>
      </c>
      <c r="BV30" s="42" t="str">
        <f>IF('Scoring Summary First Draft'!CD39=0,"",'Scoring Summary First Draft'!CD39)</f>
        <v/>
      </c>
      <c r="BW30" s="42" t="str">
        <f>IF('Scoring Summary First Draft'!CE39=0,"",'Scoring Summary First Draft'!CE39)</f>
        <v/>
      </c>
      <c r="BX30" s="42" t="str">
        <f>IF('Scoring Summary First Draft'!CF39=0,"",'Scoring Summary First Draft'!CF39)</f>
        <v/>
      </c>
      <c r="BY30" s="42" t="str">
        <f>IF('Scoring Summary First Draft'!CG39=0,"",'Scoring Summary First Draft'!CG39)</f>
        <v/>
      </c>
      <c r="BZ30" s="42" t="str">
        <f>IF('Scoring Summary First Draft'!CH39=0,"",'Scoring Summary First Draft'!CH39)</f>
        <v/>
      </c>
      <c r="CA30" s="42" t="str">
        <f>IF('Scoring Summary First Draft'!CI39=0,"",'Scoring Summary First Draft'!CI39)</f>
        <v/>
      </c>
      <c r="CB30" s="42">
        <f>IF('Scoring Summary First Draft'!CL39 =0,"",'Scoring Summary First Draft'!CL39)</f>
        <v>0.6</v>
      </c>
      <c r="CC30" s="42">
        <f>IF('Scoring Summary First Draft'!CM39 =0,"",'Scoring Summary First Draft'!CM39)</f>
        <v>0.75</v>
      </c>
      <c r="CD30" s="42">
        <f>IF('Scoring Summary First Draft'!CN39 =0,"",'Scoring Summary First Draft'!CN39)</f>
        <v>0.52500000000000002</v>
      </c>
      <c r="CE30" s="42">
        <f>IF('Scoring Summary First Draft'!CO39 =0,"",'Scoring Summary First Draft'!CO39)</f>
        <v>0.55000000000000004</v>
      </c>
      <c r="CF30" s="42">
        <f>IF('Scoring Summary First Draft'!CP39 =0,"",'Scoring Summary First Draft'!CP39)</f>
        <v>0.4</v>
      </c>
      <c r="CG30" s="42">
        <f>IF('Scoring Summary First Draft'!CQ39 =0,"",'Scoring Summary First Draft'!CQ39)</f>
        <v>0.4</v>
      </c>
      <c r="CH30" s="42">
        <f>IF('Scoring Summary First Draft'!CR39 =0,"",'Scoring Summary First Draft'!CR39)</f>
        <v>0.8</v>
      </c>
      <c r="CI30" s="42" t="str">
        <f>IF('Scoring Summary First Draft'!CV39=0,"",'Scoring Summary First Draft'!CV39)</f>
        <v/>
      </c>
      <c r="CJ30" s="42" t="str">
        <f>IF('Scoring Summary First Draft'!CW39=0,"",'Scoring Summary First Draft'!CW39)</f>
        <v/>
      </c>
      <c r="CK30" s="42" t="str">
        <f>IF('Scoring Summary First Draft'!CZ39=0,"",'Scoring Summary First Draft'!CZ39)</f>
        <v/>
      </c>
      <c r="CL30" s="42" t="str">
        <f>IF('Scoring Summary First Draft'!DA39=0,"",'Scoring Summary First Draft'!DA39)</f>
        <v/>
      </c>
      <c r="CM30" s="42" t="str">
        <f>IF('Scoring Summary First Draft'!DB39=0,"",'Scoring Summary First Draft'!DB39)</f>
        <v/>
      </c>
      <c r="CN30" s="42" t="str">
        <f>IF('Scoring Summary First Draft'!DC39=0,"",'Scoring Summary First Draft'!DC39)</f>
        <v/>
      </c>
      <c r="CO30" s="42" t="str">
        <f>IF('Scoring Summary First Draft'!DD39=0,"",'Scoring Summary First Draft'!DD39)</f>
        <v/>
      </c>
      <c r="CP30" s="42" t="str">
        <f>IF('Scoring Summary First Draft'!DE39=0,"",'Scoring Summary First Draft'!DE39)</f>
        <v/>
      </c>
      <c r="CQ30" s="42" t="str">
        <f>IF('Scoring Summary First Draft'!DF39=0,"",'Scoring Summary First Draft'!DF39)</f>
        <v/>
      </c>
      <c r="CR30" s="42" t="str">
        <f>IF('Scoring Summary First Draft'!DG39=0,"",'Scoring Summary First Draft'!DG39)</f>
        <v/>
      </c>
      <c r="CS30" s="42" t="str">
        <f>IF('Scoring Summary First Draft'!DH39=0,"",'Scoring Summary First Draft'!DH39)</f>
        <v/>
      </c>
      <c r="CT30" s="42" t="str">
        <f>IF('Scoring Summary First Draft'!DI39=0,"",'Scoring Summary First Draft'!DI39)</f>
        <v/>
      </c>
      <c r="CU30" s="42" t="str">
        <f>IF('Scoring Summary First Draft'!DJ39=0,"",'Scoring Summary First Draft'!DJ39)</f>
        <v/>
      </c>
      <c r="CV30" s="42" t="str">
        <f>IF('Scoring Summary First Draft'!DK39=0,"",'Scoring Summary First Draft'!DK39)</f>
        <v/>
      </c>
      <c r="CW30" s="42" t="str">
        <f>IF('Scoring Summary First Draft'!DL39=0,"",'Scoring Summary First Draft'!DL39)</f>
        <v/>
      </c>
      <c r="CX30" s="42" t="str">
        <f>IF('Scoring Summary First Draft'!DO39=0,"",'Scoring Summary First Draft'!DO39)</f>
        <v/>
      </c>
      <c r="CY30" s="42" t="str">
        <f>IF('Scoring Summary First Draft'!DP39=0,"",'Scoring Summary First Draft'!DP39)</f>
        <v/>
      </c>
      <c r="CZ30" s="42" t="str">
        <f>IF('Scoring Summary First Draft'!DQ39=0,"",'Scoring Summary First Draft'!DQ39)</f>
        <v/>
      </c>
      <c r="DA30" s="42" t="str">
        <f>IF('Scoring Summary First Draft'!DR39=0,"",'Scoring Summary First Draft'!DR39)</f>
        <v/>
      </c>
      <c r="DB30" s="42" t="str">
        <f>IF('Scoring Summary First Draft'!DS39=0,"",'Scoring Summary First Draft'!DS39)</f>
        <v/>
      </c>
      <c r="DC30" s="42" t="str">
        <f>IF('Scoring Summary First Draft'!DT39=0,"",'Scoring Summary First Draft'!DT39)</f>
        <v/>
      </c>
      <c r="DD30" s="42" t="str">
        <f>IF('Scoring Summary First Draft'!DU39=0,"",'Scoring Summary First Draft'!DU39)</f>
        <v/>
      </c>
      <c r="DE30" s="42" t="str">
        <f>IF('Scoring Summary First Draft'!DV39=0,"",'Scoring Summary First Draft'!DV39)</f>
        <v/>
      </c>
      <c r="DF30" s="42" t="str">
        <f>IF('Scoring Summary First Draft'!DW39=0,"",'Scoring Summary First Draft'!DW39)</f>
        <v/>
      </c>
      <c r="DG30" s="42" t="str">
        <f>IF('Scoring Summary First Draft'!DX39=0,"",'Scoring Summary First Draft'!DX39)</f>
        <v/>
      </c>
      <c r="DH30" s="42" t="str">
        <f>IF('Scoring Summary First Draft'!DY39=0,"",'Scoring Summary First Draft'!DY39)</f>
        <v/>
      </c>
      <c r="DI30" s="42" t="str">
        <f>IF('Scoring Summary First Draft'!DZ39=0,"",'Scoring Summary First Draft'!DZ39)</f>
        <v/>
      </c>
      <c r="DJ30" s="25" t="str">
        <f>IF('Scoring Summary First Draft'!EF39=0,"",'Scoring Summary First Draft'!EF39)</f>
        <v/>
      </c>
      <c r="DK30" s="25" t="str">
        <f>IF('Scoring Summary First Draft'!EI39=0,"",'Scoring Summary First Draft'!EI39)</f>
        <v/>
      </c>
      <c r="DL30" s="25">
        <f>IF('Scoring Summary First Draft'!EM39=0,"",'Scoring Summary First Draft'!EM39)</f>
        <v>57</v>
      </c>
      <c r="DM30" s="25">
        <f>IF('Scoring Summary First Draft'!EQ39=0,"",'Scoring Summary First Draft'!EQ39)</f>
        <v>3</v>
      </c>
      <c r="DN30" s="25">
        <f>IF('Scoring Summary First Draft'!ER39=0,"",'Scoring Summary First Draft'!ER39)</f>
        <v>11</v>
      </c>
      <c r="DO30" s="25">
        <f>IF('Scoring Summary First Draft'!ES39=0,"",'Scoring Summary First Draft'!ES39)</f>
        <v>1</v>
      </c>
      <c r="DP30" s="25">
        <f>IF('Scoring Summary First Draft'!EW39=0,"",'Scoring Summary First Draft'!EW39)</f>
        <v>31</v>
      </c>
      <c r="DQ30" s="25">
        <f>IF('Scoring Summary First Draft'!EX39=0,"",'Scoring Summary First Draft'!EX39)</f>
        <v>18</v>
      </c>
      <c r="DR30" s="25">
        <f>IF('Scoring Summary First Draft'!EY39=0,"",'Scoring Summary First Draft'!EY39)</f>
        <v>18</v>
      </c>
      <c r="DS30" s="25">
        <f>IF('Scoring Summary First Draft'!EZ39=0,"",'Scoring Summary First Draft'!EZ39)</f>
        <v>11</v>
      </c>
      <c r="DT30" s="25">
        <f>IF('Scoring Summary First Draft'!FA39=0,"",'Scoring Summary First Draft'!FA39)</f>
        <v>12</v>
      </c>
      <c r="DU30" s="25">
        <f>IF('Scoring Summary First Draft'!FB39=0,"",'Scoring Summary First Draft'!FB39)</f>
        <v>19</v>
      </c>
      <c r="DV30" s="25">
        <f>IF('Scoring Summary First Draft'!FC39=0,"",'Scoring Summary First Draft'!FC39)</f>
        <v>33</v>
      </c>
      <c r="DW30" s="45" t="str">
        <f>IF('Scoring Summary First Draft'!FG39=0,"",'Scoring Summary First Draft'!FG39)</f>
        <v> </v>
      </c>
      <c r="DX30" s="45" t="str">
        <f>IF('Scoring Summary First Draft'!FH39=0,"",'Scoring Summary First Draft'!FH39)</f>
        <v> </v>
      </c>
      <c r="DY30" s="45" t="str">
        <f>IF('Scoring Summary First Draft'!FI39=0,"",'Scoring Summary First Draft'!FI39)</f>
        <v> </v>
      </c>
      <c r="DZ30" s="45" t="str">
        <f>IF('Scoring Summary First Draft'!FJ39=0,"",'Scoring Summary First Draft'!FJ39)</f>
        <v> </v>
      </c>
      <c r="EA30" s="45" t="str">
        <f>IF('Scoring Summary First Draft'!FN39=0,"",'Scoring Summary First Draft'!FN39)</f>
        <v/>
      </c>
      <c r="EB30" s="25" t="str">
        <f>IF('Scoring Summary First Draft'!FR39=0,"",'Scoring Summary First Draft'!FR39)</f>
        <v/>
      </c>
      <c r="EC30" s="25" t="str">
        <f>IF('Scoring Summary First Draft'!FS39=0,"",'Scoring Summary First Draft'!FS39)</f>
        <v/>
      </c>
      <c r="ED30" s="44">
        <f>IF('Scoring Summary First Draft'!FW39=0,"",'Scoring Summary First Draft'!FW39)</f>
        <v>6</v>
      </c>
      <c r="EE30" s="44">
        <f>IF('Scoring Summary First Draft'!FX39=0,"",'Scoring Summary First Draft'!FX39)</f>
        <v>6</v>
      </c>
      <c r="EF30" s="44">
        <f>IF('Scoring Summary First Draft'!FY39=0,"",'Scoring Summary First Draft'!FY39)</f>
        <v>7</v>
      </c>
      <c r="EG30" s="44">
        <f>IF('Scoring Summary First Draft'!FZ39=0,"",'Scoring Summary First Draft'!FZ39)</f>
        <v>6</v>
      </c>
      <c r="EH30" s="44">
        <f>IF('Scoring Summary First Draft'!GA39=0,"",'Scoring Summary First Draft'!GA39)</f>
        <v>4</v>
      </c>
      <c r="EI30" s="25" t="str">
        <f>IF('Scoring Summary First Draft'!GD39=0,"",'Scoring Summary First Draft'!GD39)</f>
        <v/>
      </c>
      <c r="EJ30" s="25">
        <f>IF('Scoring Summary First Draft'!GH39=0,"",'Scoring Summary First Draft'!GH39)</f>
        <v>19</v>
      </c>
      <c r="EK30" s="25">
        <f>IF('Scoring Summary First Draft'!GI39=0,"",'Scoring Summary First Draft'!GI39)</f>
        <v>80</v>
      </c>
      <c r="EL30" s="25">
        <f>IF('Scoring Summary First Draft'!GJ39=0,"",'Scoring Summary First Draft'!GJ39)</f>
        <v>475</v>
      </c>
      <c r="EM30" s="25">
        <f>IF('Scoring Summary First Draft'!GK39=0,"",'Scoring Summary First Draft'!GK39)</f>
        <v>574</v>
      </c>
      <c r="EN30" s="25" t="str">
        <f>IF('Scoring Summary First Draft'!GO39=0,"",'Scoring Summary First Draft'!GO39)</f>
        <v> </v>
      </c>
      <c r="EO30" s="25" t="str">
        <f>IF('Scoring Summary First Draft'!GP39=0,"",'Scoring Summary First Draft'!GP39)</f>
        <v> </v>
      </c>
      <c r="EP30" s="25" t="str">
        <f>IF('Scoring Summary First Draft'!GQ39=0,"",'Scoring Summary First Draft'!GQ39)</f>
        <v> </v>
      </c>
      <c r="EQ30" s="25" t="str">
        <f>IF('Scoring Summary First Draft'!GR39=0,"",'Scoring Summary First Draft'!GR39)</f>
        <v> </v>
      </c>
      <c r="ER30" s="25" t="str">
        <f>IF('Scoring Summary First Draft'!GS39=0,"",'Scoring Summary First Draft'!GS39)</f>
        <v> </v>
      </c>
      <c r="ES30" s="25" t="str">
        <f>IF('Scoring Summary First Draft'!GT39=0,"",'Scoring Summary First Draft'!GT39)</f>
        <v> </v>
      </c>
    </row>
    <row r="31" spans="1:149">
      <c r="A31" t="str">
        <f>'Scoring Summary First Draft'!A40</f>
        <v>CI042</v>
      </c>
      <c r="B31" t="str">
        <f>IF('Scoring Summary First Draft'!C40=0,"",'Scoring Summary First Draft'!C40)</f>
        <v>F</v>
      </c>
      <c r="C31"/>
      <c r="D31"/>
      <c r="E31">
        <f>IF('Scoring Summary First Draft'!D40=0,"",'Scoring Summary First Draft'!D40)</f>
        <v>45</v>
      </c>
      <c r="F31"/>
      <c r="G31"/>
      <c r="H31"/>
      <c r="I31"/>
      <c r="J31">
        <f>IF('Scoring Summary First Draft'!E40=0,"",'Scoring Summary First Draft'!E40)</f>
        <v>41</v>
      </c>
      <c r="K31">
        <v>41</v>
      </c>
      <c r="L31"/>
      <c r="M31"/>
      <c r="N31"/>
      <c r="O31"/>
      <c r="P31">
        <f>IF('Scoring Summary First Draft'!F40=0,"",'Scoring Summary First Draft'!F40)</f>
        <v>2</v>
      </c>
      <c r="Q31"/>
      <c r="R31"/>
      <c r="S31"/>
      <c r="T31"/>
      <c r="U31" t="str">
        <f>IF('Scoring Summary First Draft'!G40=0,"",'Scoring Summary First Draft'!G40)</f>
        <v>Right_ear</v>
      </c>
      <c r="V31" t="str">
        <f>IF('Scoring Summary First Draft'!H40=0,"",'Scoring Summary First Draft'!H40)</f>
        <v>Cochlear_Americas</v>
      </c>
      <c r="W31" t="str">
        <f>IF('Scoring Summary First Draft'!I40=0,"",'Scoring Summary First Draft'!I40)</f>
        <v>Yes</v>
      </c>
      <c r="X31" t="s">
        <v>18</v>
      </c>
      <c r="Y31"/>
      <c r="Z31"/>
      <c r="AA31"/>
      <c r="AB31" t="str">
        <f>IF('Scoring Summary First Draft'!L40=0,"",'Scoring Summary First Draft'!L40)</f>
        <v>Higher_Education_Administration</v>
      </c>
      <c r="AC31" t="str">
        <f>IF('Scoring Summary First Draft'!M40=0,"",'Scoring Summary First Draft'!M40)</f>
        <v>English</v>
      </c>
      <c r="AD31" t="str">
        <f>IF('Scoring Summary First Draft'!N40=0,"",'Scoring Summary First Draft'!N40)</f>
        <v>Warsaw,_Indiana</v>
      </c>
      <c r="AE31">
        <f>IF('Scoring Summary First Draft'!P40=0,"",'Scoring Summary First Draft'!P40)</f>
        <v>6</v>
      </c>
      <c r="AG31" s="42">
        <f>IF('Scoring Summary First Draft'!X40 = 0,"",'Scoring Summary First Draft'!X40)</f>
        <v>80.4375</v>
      </c>
      <c r="AH31" s="42">
        <f>IF('Scoring Summary First Draft'!Y40 = 0,"",'Scoring Summary First Draft'!Y40)</f>
        <v>0.9375</v>
      </c>
      <c r="AI31" s="42">
        <f>IF('Scoring Summary First Draft'!Z40 = 0,"",'Scoring Summary First Draft'!Z40)</f>
        <v>77.6875</v>
      </c>
      <c r="AJ31" s="42">
        <f>IF('Scoring Summary First Draft'!AA40 = 0,"",'Scoring Summary First Draft'!AA40)</f>
        <v>0.875</v>
      </c>
      <c r="AK31" s="42">
        <f>IF('Scoring Summary First Draft'!AB40 = 0,"",'Scoring Summary First Draft'!AB40)</f>
        <v>83.1875</v>
      </c>
      <c r="AL31" s="42">
        <f>IF('Scoring Summary First Draft'!AC40 = 0,"",'Scoring Summary First Draft'!AC40)</f>
        <v>1</v>
      </c>
      <c r="AM31" s="42">
        <f>IF('Scoring Summary First Draft'!AF40 =0,"", 'Scoring Summary First Draft'!AF40)</f>
        <v>0.375</v>
      </c>
      <c r="AN31" s="42">
        <f>IF('Scoring Summary First Draft'!AG40 =0,"", 'Scoring Summary First Draft'!AG40)</f>
        <v>0.25</v>
      </c>
      <c r="AO31" s="42">
        <f>IF('Scoring Summary First Draft'!AH40 =0,"", 'Scoring Summary First Draft'!AH40)</f>
        <v>0.375</v>
      </c>
      <c r="AP31" s="42">
        <f>IF('Scoring Summary First Draft'!AI40 =0,"", 'Scoring Summary First Draft'!AI40)</f>
        <v>0.4375</v>
      </c>
      <c r="AQ31" s="42">
        <f>IF('Scoring Summary First Draft'!AJ40 =0,"", 'Scoring Summary First Draft'!AJ40)</f>
        <v>0.6875</v>
      </c>
      <c r="AR31" s="42">
        <f>IF('Scoring Summary First Draft'!AK40 =0,"", 'Scoring Summary First Draft'!AK40)</f>
        <v>0.1875</v>
      </c>
      <c r="AS31" s="42">
        <f t="shared" si="1"/>
        <v>0.38541666666666669</v>
      </c>
      <c r="AT31" s="42">
        <f>IF('Scoring Summary First Draft'!AN40 = 0,"",'Scoring Summary First Draft'!AN40)</f>
        <v>0.89583299999999999</v>
      </c>
      <c r="AU31" s="42">
        <f>IF('Scoring Summary First Draft'!AO40 = 0,"",'Scoring Summary First Draft'!AO40)</f>
        <v>3632.2139999999999</v>
      </c>
      <c r="AV31" s="42">
        <f>IF('Scoring Summary First Draft'!AP40 = 0,"",'Scoring Summary First Draft'!AP40)</f>
        <v>10</v>
      </c>
      <c r="AW31" s="42">
        <f>IF('Scoring Summary First Draft'!AS40 = 0,"",'Scoring Summary First Draft'!AS40)</f>
        <v>0.875</v>
      </c>
      <c r="AX31" s="42">
        <f>IF('Scoring Summary First Draft'!AT40 = 0,"",'Scoring Summary First Draft'!AT40)</f>
        <v>0.96875</v>
      </c>
      <c r="AY31" s="42">
        <f>IF('Scoring Summary First Draft'!AU40 = 0,"",'Scoring Summary First Draft'!AU40)</f>
        <v>0.96875</v>
      </c>
      <c r="AZ31" s="42">
        <f>IF('Scoring Summary First Draft'!AV40 = 0,"",'Scoring Summary First Draft'!AV40)</f>
        <v>0.9375</v>
      </c>
      <c r="BA31" s="42">
        <f>IF('Scoring Summary First Draft'!AW40 = 0,"",'Scoring Summary First Draft'!AW40)</f>
        <v>1796.2429999999999</v>
      </c>
      <c r="BB31" s="42">
        <f>IF('Scoring Summary First Draft'!AX40 = 0,"",'Scoring Summary First Draft'!AX40)</f>
        <v>1568.248</v>
      </c>
      <c r="BC31" s="42">
        <f>IF('Scoring Summary First Draft'!AY40 = 0,"",'Scoring Summary First Draft'!AY40)</f>
        <v>1187.855</v>
      </c>
      <c r="BD31" s="42">
        <f>IF('Scoring Summary First Draft'!AZ40 = 0,"",'Scoring Summary First Draft'!AZ40)</f>
        <v>1517.4490000000001</v>
      </c>
      <c r="BE31" s="45">
        <f>IF('Scoring Summary First Draft'!BA40=0,"",'Scoring Summary First Draft'!BA40)</f>
        <v>5.875</v>
      </c>
      <c r="BF31" s="45">
        <f>IF('Scoring Summary First Draft'!BB40=0,"",'Scoring Summary First Draft'!BB40)</f>
        <v>5.875</v>
      </c>
      <c r="BG31" s="45">
        <f>IF('Scoring Summary First Draft'!BC40=0,"",'Scoring Summary First Draft'!BC40)</f>
        <v>6.4375</v>
      </c>
      <c r="BH31" s="45">
        <f>IF('Scoring Summary First Draft'!BD40=0,"",'Scoring Summary First Draft'!BD40)</f>
        <v>6.0625</v>
      </c>
      <c r="BI31" s="42">
        <f>IF('Scoring Summary First Draft'!BG40 = 0,"",'Scoring Summary First Draft'!BG40)</f>
        <v>0.875</v>
      </c>
      <c r="BJ31" s="42">
        <f>IF('Scoring Summary First Draft'!BH40 = 0,"",'Scoring Summary First Draft'!BH40)</f>
        <v>0.875</v>
      </c>
      <c r="BK31" s="42">
        <f>IF('Scoring Summary First Draft'!BI40 = 0,"",'Scoring Summary First Draft'!BI40)</f>
        <v>1</v>
      </c>
      <c r="BL31" s="42">
        <f>IF('Scoring Summary First Draft'!BJ40 = 0,"",'Scoring Summary First Draft'!BJ40)</f>
        <v>0.91666700000000001</v>
      </c>
      <c r="BM31" s="42">
        <f>IF('Scoring Summary First Draft'!BK40 = 0,"",'Scoring Summary First Draft'!BK40)</f>
        <v>1170.9570000000001</v>
      </c>
      <c r="BN31" s="42">
        <f>IF('Scoring Summary First Draft'!BL40 = 0,"",'Scoring Summary First Draft'!BL40)</f>
        <v>945.77859999999998</v>
      </c>
      <c r="BO31" s="42">
        <f>IF('Scoring Summary First Draft'!BM40 = 0,"",'Scoring Summary First Draft'!BM40)</f>
        <v>1016.313</v>
      </c>
      <c r="BP31" s="42">
        <f>IF('Scoring Summary First Draft'!BN40 = 0,"",'Scoring Summary First Draft'!BN40)</f>
        <v>1044.3489999999999</v>
      </c>
      <c r="BQ31" s="42">
        <f>IF('Scoring Summary First Draft'!BW40=0,"",'Scoring Summary First Draft'!BW40)</f>
        <v>0.97222200000000003</v>
      </c>
      <c r="BR31" s="42">
        <f>IF('Scoring Summary First Draft'!BX40=0,"",'Scoring Summary First Draft'!BX40)</f>
        <v>84.699349999999995</v>
      </c>
      <c r="BS31" s="42">
        <f>IF('Scoring Summary First Draft'!BY40=0,"",'Scoring Summary First Draft'!BY40)</f>
        <v>1053.625</v>
      </c>
      <c r="BT31" s="42">
        <f>IF('Scoring Summary First Draft'!CB40=0,"",'Scoring Summary First Draft'!CB40)</f>
        <v>0.35</v>
      </c>
      <c r="BU31" s="42">
        <f>IF('Scoring Summary First Draft'!CC40=0,"",'Scoring Summary First Draft'!CC40)</f>
        <v>0.55000000000000004</v>
      </c>
      <c r="BV31" s="42">
        <f>IF('Scoring Summary First Draft'!CD40=0,"",'Scoring Summary First Draft'!CD40)</f>
        <v>0.25</v>
      </c>
      <c r="BW31" s="42">
        <f>IF('Scoring Summary First Draft'!CE40=0,"",'Scoring Summary First Draft'!CE40)</f>
        <v>0.15</v>
      </c>
      <c r="BX31" s="42">
        <f>IF('Scoring Summary First Draft'!CF40=0,"",'Scoring Summary First Draft'!CF40)</f>
        <v>0.133333333</v>
      </c>
      <c r="BY31" s="42">
        <f>IF('Scoring Summary First Draft'!CG40=0,"",'Scoring Summary First Draft'!CG40)</f>
        <v>0.2</v>
      </c>
      <c r="BZ31" s="42">
        <f>IF('Scoring Summary First Draft'!CH40=0,"",'Scoring Summary First Draft'!CH40)</f>
        <v>0.53333333333333299</v>
      </c>
      <c r="CA31" s="42">
        <f>IF('Scoring Summary First Draft'!CI40=0,"",'Scoring Summary First Draft'!CI40)</f>
        <v>3</v>
      </c>
      <c r="CB31" s="42">
        <f>IF('Scoring Summary First Draft'!CL40 =0,"",'Scoring Summary First Draft'!CL40)</f>
        <v>0.85</v>
      </c>
      <c r="CC31" s="42">
        <f>IF('Scoring Summary First Draft'!CM40 =0,"",'Scoring Summary First Draft'!CM40)</f>
        <v>0.95</v>
      </c>
      <c r="CD31" s="42">
        <f>IF('Scoring Summary First Draft'!CN40 =0,"",'Scoring Summary First Draft'!CN40)</f>
        <v>0.8</v>
      </c>
      <c r="CE31" s="42">
        <f>IF('Scoring Summary First Draft'!CO40 =0,"",'Scoring Summary First Draft'!CO40)</f>
        <v>0.7</v>
      </c>
      <c r="CF31" s="42">
        <f>IF('Scoring Summary First Draft'!CP40 =0,"",'Scoring Summary First Draft'!CP40)</f>
        <v>0.86666666666659997</v>
      </c>
      <c r="CG31" s="42">
        <f>IF('Scoring Summary First Draft'!CQ40 =0,"",'Scoring Summary First Draft'!CQ40)</f>
        <v>0.66666666665999996</v>
      </c>
      <c r="CH31" s="42">
        <f>IF('Scoring Summary First Draft'!CR40 =0,"",'Scoring Summary First Draft'!CR40)</f>
        <v>0.93333333333333302</v>
      </c>
      <c r="CI31" s="42">
        <f>IF('Scoring Summary First Draft'!CV40=0,"",'Scoring Summary First Draft'!CV40)</f>
        <v>79.5</v>
      </c>
      <c r="CJ31" s="42">
        <f>IF('Scoring Summary First Draft'!CW40=0,"",'Scoring Summary First Draft'!CW40)</f>
        <v>0.91666700000000001</v>
      </c>
      <c r="CK31" s="42">
        <f>IF('Scoring Summary First Draft'!CZ40=0,"",'Scoring Summary First Draft'!CZ40)</f>
        <v>0.35</v>
      </c>
      <c r="CL31" s="42" t="str">
        <f>IF('Scoring Summary First Draft'!DA40=0,"",'Scoring Summary First Draft'!DA40)</f>
        <v/>
      </c>
      <c r="CM31" s="42">
        <f>IF('Scoring Summary First Draft'!DB40=0,"",'Scoring Summary First Draft'!DB40)</f>
        <v>0.5</v>
      </c>
      <c r="CN31" s="42" t="str">
        <f>IF('Scoring Summary First Draft'!DC40=0,"",'Scoring Summary First Draft'!DC40)</f>
        <v/>
      </c>
      <c r="CO31" s="42">
        <f>IF('Scoring Summary First Draft'!DD40=0,"",'Scoring Summary First Draft'!DD40)</f>
        <v>0.27500000000000002</v>
      </c>
      <c r="CP31" s="42" t="str">
        <f>IF('Scoring Summary First Draft'!DE40=0,"",'Scoring Summary First Draft'!DE40)</f>
        <v/>
      </c>
      <c r="CQ31" s="42">
        <f>IF('Scoring Summary First Draft'!DF40=0,"",'Scoring Summary First Draft'!DF40)</f>
        <v>0.25</v>
      </c>
      <c r="CR31" s="42" t="str">
        <f>IF('Scoring Summary First Draft'!DG40=0,"",'Scoring Summary First Draft'!DG40)</f>
        <v/>
      </c>
      <c r="CS31" s="42">
        <f>IF('Scoring Summary First Draft'!DH40=0,"",'Scoring Summary First Draft'!DH40)</f>
        <v>0.4</v>
      </c>
      <c r="CT31" s="42" t="str">
        <f>IF('Scoring Summary First Draft'!DI40=0,"",'Scoring Summary First Draft'!DI40)</f>
        <v/>
      </c>
      <c r="CU31" s="42">
        <f>IF('Scoring Summary First Draft'!DJ40=0,"",'Scoring Summary First Draft'!DJ40)</f>
        <v>0.3</v>
      </c>
      <c r="CV31" s="42" t="str">
        <f>IF('Scoring Summary First Draft'!DK40=0,"",'Scoring Summary First Draft'!DK40)</f>
        <v/>
      </c>
      <c r="CW31" s="42">
        <f>IF('Scoring Summary First Draft'!DL40=0,"",'Scoring Summary First Draft'!DL40)</f>
        <v>4</v>
      </c>
      <c r="CX31" s="42">
        <f>IF('Scoring Summary First Draft'!DO40=0,"",'Scoring Summary First Draft'!DO40)</f>
        <v>0.16666666699999999</v>
      </c>
      <c r="CY31" s="42">
        <f>IF('Scoring Summary First Draft'!DP40=0,"",'Scoring Summary First Draft'!DP40)</f>
        <v>0.81782789099999997</v>
      </c>
      <c r="CZ31" s="42">
        <f>IF('Scoring Summary First Draft'!DQ40=0,"",'Scoring Summary First Draft'!DQ40)</f>
        <v>0.95</v>
      </c>
      <c r="DA31" s="42">
        <f>IF('Scoring Summary First Draft'!DR40=0,"",'Scoring Summary First Draft'!DR40)</f>
        <v>0.50904761899999995</v>
      </c>
      <c r="DB31" s="42">
        <f>IF('Scoring Summary First Draft'!DS40=0,"",'Scoring Summary First Draft'!DS40)</f>
        <v>0.42499999999999999</v>
      </c>
      <c r="DC31" s="42">
        <f>IF('Scoring Summary First Draft'!DT40=0,"",'Scoring Summary First Draft'!DT40)</f>
        <v>0.843040016</v>
      </c>
      <c r="DD31" s="42">
        <f>IF('Scoring Summary First Draft'!DU40=0,"",'Scoring Summary First Draft'!DU40)</f>
        <v>0.25</v>
      </c>
      <c r="DE31" s="42">
        <f>IF('Scoring Summary First Draft'!DV40=0,"",'Scoring Summary First Draft'!DV40)</f>
        <v>0.91097415000000004</v>
      </c>
      <c r="DF31" s="42">
        <f>IF('Scoring Summary First Draft'!DW40=0,"",'Scoring Summary First Draft'!DW40)</f>
        <v>0.7</v>
      </c>
      <c r="DG31" s="42">
        <f>IF('Scoring Summary First Draft'!DX40=0,"",'Scoring Summary First Draft'!DX40)</f>
        <v>0.63278208599999997</v>
      </c>
      <c r="DH31" s="42">
        <f>IF('Scoring Summary First Draft'!DY40=0,"",'Scoring Summary First Draft'!DY40)</f>
        <v>0.5</v>
      </c>
      <c r="DI31" s="42">
        <f>IF('Scoring Summary First Draft'!DZ40=0,"",'Scoring Summary First Draft'!DZ40)</f>
        <v>0.73784629099999999</v>
      </c>
      <c r="DJ31" s="25" t="str">
        <f>IF('Scoring Summary First Draft'!EF40=0,"",'Scoring Summary First Draft'!EF40)</f>
        <v/>
      </c>
      <c r="DK31" s="25" t="str">
        <f>IF('Scoring Summary First Draft'!EI40=0,"",'Scoring Summary First Draft'!EI40)</f>
        <v/>
      </c>
      <c r="DL31" s="25">
        <f>IF('Scoring Summary First Draft'!EM40=0,"",'Scoring Summary First Draft'!EM40)</f>
        <v>41</v>
      </c>
      <c r="DM31" s="25">
        <f>IF('Scoring Summary First Draft'!EQ40=0,"",'Scoring Summary First Draft'!EQ40)</f>
        <v>7</v>
      </c>
      <c r="DN31" s="25">
        <f>IF('Scoring Summary First Draft'!ER40=0,"",'Scoring Summary First Draft'!ER40)</f>
        <v>21</v>
      </c>
      <c r="DO31" s="25">
        <f>IF('Scoring Summary First Draft'!ES40=0,"",'Scoring Summary First Draft'!ES40)</f>
        <v>2</v>
      </c>
      <c r="DP31" s="25">
        <f>IF('Scoring Summary First Draft'!EW40=0,"",'Scoring Summary First Draft'!EW40)</f>
        <v>24</v>
      </c>
      <c r="DQ31" s="25">
        <f>IF('Scoring Summary First Draft'!EX40=0,"",'Scoring Summary First Draft'!EX40)</f>
        <v>16</v>
      </c>
      <c r="DR31" s="25">
        <f>IF('Scoring Summary First Draft'!EY40=0,"",'Scoring Summary First Draft'!EY40)</f>
        <v>18</v>
      </c>
      <c r="DS31" s="25">
        <f>IF('Scoring Summary First Draft'!EZ40=0,"",'Scoring Summary First Draft'!EZ40)</f>
        <v>18</v>
      </c>
      <c r="DT31" s="25">
        <f>IF('Scoring Summary First Draft'!FA40=0,"",'Scoring Summary First Draft'!FA40)</f>
        <v>8</v>
      </c>
      <c r="DU31" s="25">
        <f>IF('Scoring Summary First Draft'!FB40=0,"",'Scoring Summary First Draft'!FB40)</f>
        <v>13</v>
      </c>
      <c r="DV31" s="25">
        <f>IF('Scoring Summary First Draft'!FC40=0,"",'Scoring Summary First Draft'!FC40)</f>
        <v>27</v>
      </c>
      <c r="DW31" s="45">
        <f>IF('Scoring Summary First Draft'!FG40=0,"",'Scoring Summary First Draft'!FG40)</f>
        <v>3</v>
      </c>
      <c r="DX31" s="45">
        <f>IF('Scoring Summary First Draft'!FH40=0,"",'Scoring Summary First Draft'!FH40)</f>
        <v>1.9411764709999999</v>
      </c>
      <c r="DY31" s="45">
        <f>IF('Scoring Summary First Draft'!FI40=0,"",'Scoring Summary First Draft'!FI40)</f>
        <v>5.9411764710000003</v>
      </c>
      <c r="DZ31" s="45">
        <f>IF('Scoring Summary First Draft'!FJ40=0,"",'Scoring Summary First Draft'!FJ40)</f>
        <v>3.7551020409999998</v>
      </c>
      <c r="EA31" s="45">
        <f>IF('Scoring Summary First Draft'!FN40=0,"",'Scoring Summary First Draft'!FN40)</f>
        <v>4.0434780000000003</v>
      </c>
      <c r="EB31" s="25">
        <f>IF('Scoring Summary First Draft'!FR40=0,"",'Scoring Summary First Draft'!FR40)</f>
        <v>2</v>
      </c>
      <c r="EC31" s="25">
        <f>IF('Scoring Summary First Draft'!FS40=0,"",'Scoring Summary First Draft'!FS40)</f>
        <v>1</v>
      </c>
      <c r="ED31" s="44">
        <f>IF('Scoring Summary First Draft'!FW40=0,"",'Scoring Summary First Draft'!FW40)</f>
        <v>1</v>
      </c>
      <c r="EE31" s="44">
        <f>IF('Scoring Summary First Draft'!FX40=0,"",'Scoring Summary First Draft'!FX40)</f>
        <v>4.5</v>
      </c>
      <c r="EF31" s="44">
        <f>IF('Scoring Summary First Draft'!FY40=0,"",'Scoring Summary First Draft'!FY40)</f>
        <v>6.5</v>
      </c>
      <c r="EG31" s="44">
        <f>IF('Scoring Summary First Draft'!FZ40=0,"",'Scoring Summary First Draft'!FZ40)</f>
        <v>4.5</v>
      </c>
      <c r="EH31" s="44">
        <f>IF('Scoring Summary First Draft'!GA40=0,"",'Scoring Summary First Draft'!GA40)</f>
        <v>3.5</v>
      </c>
      <c r="EI31" s="25" t="str">
        <f>IF('Scoring Summary First Draft'!GD40=0,"",'Scoring Summary First Draft'!GD40)</f>
        <v/>
      </c>
      <c r="EJ31" s="25">
        <f>IF('Scoring Summary First Draft'!GH40=0,"",'Scoring Summary First Draft'!GH40)</f>
        <v>24.5</v>
      </c>
      <c r="EK31" s="25">
        <f>IF('Scoring Summary First Draft'!GI40=0,"",'Scoring Summary First Draft'!GI40)</f>
        <v>50</v>
      </c>
      <c r="EL31" s="25">
        <f>IF('Scoring Summary First Draft'!GJ40=0,"",'Scoring Summary First Draft'!GJ40)</f>
        <v>125</v>
      </c>
      <c r="EM31" s="25">
        <f>IF('Scoring Summary First Draft'!GK40=0,"",'Scoring Summary First Draft'!GK40)</f>
        <v>200</v>
      </c>
      <c r="EN31" s="25">
        <f>IF('Scoring Summary First Draft'!GO40=0,"",'Scoring Summary First Draft'!GO40)</f>
        <v>123</v>
      </c>
      <c r="EO31" s="25">
        <f>IF('Scoring Summary First Draft'!GP40=0,"",'Scoring Summary First Draft'!GP40)</f>
        <v>41</v>
      </c>
      <c r="EP31" s="25">
        <f>IF('Scoring Summary First Draft'!GQ40=0,"",'Scoring Summary First Draft'!GQ40)</f>
        <v>39</v>
      </c>
      <c r="EQ31" s="25">
        <f>IF('Scoring Summary First Draft'!GR40=0,"",'Scoring Summary First Draft'!GR40)</f>
        <v>13</v>
      </c>
      <c r="ER31" s="25">
        <f>IF('Scoring Summary First Draft'!GS40=0,"",'Scoring Summary First Draft'!GS40)</f>
        <v>14</v>
      </c>
      <c r="ES31" s="25">
        <f>IF('Scoring Summary First Draft'!GT40=0,"",'Scoring Summary First Draft'!GT40)</f>
        <v>16</v>
      </c>
    </row>
    <row r="32" spans="1:149">
      <c r="A32" s="49" t="str">
        <f>'Scoring Summary First Draft'!A41</f>
        <v>CI043</v>
      </c>
      <c r="B32" t="str">
        <f>IF('Scoring Summary First Draft'!C41=0,"",'Scoring Summary First Draft'!C41)</f>
        <v>F</v>
      </c>
      <c r="C32"/>
      <c r="D32"/>
      <c r="E32">
        <f>IF('Scoring Summary First Draft'!D41=0,"",'Scoring Summary First Draft'!D41)</f>
        <v>33</v>
      </c>
      <c r="F32"/>
      <c r="G32"/>
      <c r="H32"/>
      <c r="I32"/>
      <c r="J32" t="str">
        <f>IF('Scoring Summary First Draft'!E41=0,"",'Scoring Summary First Draft'!E41)</f>
        <v>11,_24</v>
      </c>
      <c r="K32">
        <v>11</v>
      </c>
      <c r="L32"/>
      <c r="M32"/>
      <c r="N32"/>
      <c r="O32"/>
      <c r="P32">
        <v>30</v>
      </c>
      <c r="Q32"/>
      <c r="R32"/>
      <c r="S32"/>
      <c r="T32"/>
      <c r="U32" t="str">
        <f>IF('Scoring Summary First Draft'!G41=0,"",'Scoring Summary First Draft'!G41)</f>
        <v>Bilateral</v>
      </c>
      <c r="V32" t="str">
        <f>IF('Scoring Summary First Draft'!H41=0,"",'Scoring Summary First Draft'!H41)</f>
        <v>Advanced_Bionics</v>
      </c>
      <c r="W32" t="str">
        <f>IF('Scoring Summary First Draft'!I41=0,"",'Scoring Summary First Draft'!I41)</f>
        <v>No</v>
      </c>
      <c r="X32" t="str">
        <f t="shared" si="5"/>
        <v>Bilateral</v>
      </c>
      <c r="Y32"/>
      <c r="Z32"/>
      <c r="AA32"/>
      <c r="AB32" t="str">
        <f>IF('Scoring Summary First Draft'!L41=0,"",'Scoring Summary First Draft'!L41)</f>
        <v>Speech_Language_Therapist</v>
      </c>
      <c r="AC32" t="str">
        <f>IF('Scoring Summary First Draft'!M41=0,"",'Scoring Summary First Draft'!M41)</f>
        <v>English</v>
      </c>
      <c r="AD32" t="str">
        <f>IF('Scoring Summary First Draft'!N41=0,"",'Scoring Summary First Draft'!N41)</f>
        <v>Johnson_City,_Tennessee</v>
      </c>
      <c r="AE32">
        <f>IF('Scoring Summary First Draft'!P41=0,"",'Scoring Summary First Draft'!P41)</f>
        <v>24.5</v>
      </c>
      <c r="AG32" s="42">
        <f>IF('Scoring Summary First Draft'!X41 = 0,"",'Scoring Summary First Draft'!X41)</f>
        <v>71.34375</v>
      </c>
      <c r="AH32" s="42">
        <f>IF('Scoring Summary First Draft'!Y41 = 0,"",'Scoring Summary First Draft'!Y41)</f>
        <v>0.84375</v>
      </c>
      <c r="AI32" s="42">
        <f>IF('Scoring Summary First Draft'!Z41 = 0,"",'Scoring Summary First Draft'!Z41)</f>
        <v>77.8125</v>
      </c>
      <c r="AJ32" s="42">
        <f>IF('Scoring Summary First Draft'!AA41 = 0,"",'Scoring Summary First Draft'!AA41)</f>
        <v>0.6875</v>
      </c>
      <c r="AK32" s="42">
        <f>IF('Scoring Summary First Draft'!AB41 = 0,"",'Scoring Summary First Draft'!AB41)</f>
        <v>64.875</v>
      </c>
      <c r="AL32" s="42">
        <f>IF('Scoring Summary First Draft'!AC41 = 0,"",'Scoring Summary First Draft'!AC41)</f>
        <v>1</v>
      </c>
      <c r="AM32" s="42" t="str">
        <f>IF('Scoring Summary First Draft'!AF41 =0,"", 'Scoring Summary First Draft'!AF41)</f>
        <v/>
      </c>
      <c r="AN32" s="42" t="str">
        <f>IF('Scoring Summary First Draft'!AG41 =0,"", 'Scoring Summary First Draft'!AG41)</f>
        <v/>
      </c>
      <c r="AO32" s="42" t="str">
        <f>IF('Scoring Summary First Draft'!AH41 =0,"", 'Scoring Summary First Draft'!AH41)</f>
        <v/>
      </c>
      <c r="AP32" s="42" t="str">
        <f>IF('Scoring Summary First Draft'!AI41 =0,"", 'Scoring Summary First Draft'!AI41)</f>
        <v/>
      </c>
      <c r="AQ32" s="42" t="str">
        <f>IF('Scoring Summary First Draft'!AJ41 =0,"", 'Scoring Summary First Draft'!AJ41)</f>
        <v/>
      </c>
      <c r="AR32" s="42" t="str">
        <f>IF('Scoring Summary First Draft'!AK41 =0,"", 'Scoring Summary First Draft'!AK41)</f>
        <v/>
      </c>
      <c r="AS32" s="42"/>
      <c r="AT32" s="42">
        <f>IF('Scoring Summary First Draft'!AN41 = 0,"",'Scoring Summary First Draft'!AN41)</f>
        <v>0.8125</v>
      </c>
      <c r="AU32" s="42">
        <f>IF('Scoring Summary First Draft'!AO41 = 0,"",'Scoring Summary First Draft'!AO41)</f>
        <v>4372.8720000000003</v>
      </c>
      <c r="AV32" s="42">
        <f>IF('Scoring Summary First Draft'!AP41 = 0,"",'Scoring Summary First Draft'!AP41)</f>
        <v>10</v>
      </c>
      <c r="AW32" s="42">
        <f>IF('Scoring Summary First Draft'!AS41 = 0,"",'Scoring Summary First Draft'!AS41)</f>
        <v>0.9375</v>
      </c>
      <c r="AX32" s="42">
        <f>IF('Scoring Summary First Draft'!AT41 = 0,"",'Scoring Summary First Draft'!AT41)</f>
        <v>0.96875</v>
      </c>
      <c r="AY32" s="42">
        <f>IF('Scoring Summary First Draft'!AU41 = 0,"",'Scoring Summary First Draft'!AU41)</f>
        <v>0.90625</v>
      </c>
      <c r="AZ32" s="42">
        <f>IF('Scoring Summary First Draft'!AV41 = 0,"",'Scoring Summary First Draft'!AV41)</f>
        <v>0.9375</v>
      </c>
      <c r="BA32" s="42">
        <f>IF('Scoring Summary First Draft'!AW41 = 0,"",'Scoring Summary First Draft'!AW41)</f>
        <v>1398.2529999999999</v>
      </c>
      <c r="BB32" s="42">
        <f>IF('Scoring Summary First Draft'!AX41 = 0,"",'Scoring Summary First Draft'!AX41)</f>
        <v>1658.1579999999999</v>
      </c>
      <c r="BC32" s="42">
        <f>IF('Scoring Summary First Draft'!AY41 = 0,"",'Scoring Summary First Draft'!AY41)</f>
        <v>1283.5899999999999</v>
      </c>
      <c r="BD32" s="42">
        <f>IF('Scoring Summary First Draft'!AZ41 = 0,"",'Scoring Summary First Draft'!AZ41)</f>
        <v>1446.6669999999999</v>
      </c>
      <c r="BE32" s="45">
        <f>IF('Scoring Summary First Draft'!BA41=0,"",'Scoring Summary First Draft'!BA41)</f>
        <v>6.25</v>
      </c>
      <c r="BF32" s="45">
        <f>IF('Scoring Summary First Draft'!BB41=0,"",'Scoring Summary First Draft'!BB41)</f>
        <v>5.75</v>
      </c>
      <c r="BG32" s="45">
        <f>IF('Scoring Summary First Draft'!BC41=0,"",'Scoring Summary First Draft'!BC41)</f>
        <v>5.8125</v>
      </c>
      <c r="BH32" s="45">
        <f>IF('Scoring Summary First Draft'!BD41=0,"",'Scoring Summary First Draft'!BD41)</f>
        <v>5.9375</v>
      </c>
      <c r="BI32" s="42">
        <f>IF('Scoring Summary First Draft'!BG41 = 0,"",'Scoring Summary First Draft'!BG41)</f>
        <v>0.875</v>
      </c>
      <c r="BJ32" s="42">
        <f>IF('Scoring Summary First Draft'!BH41 = 0,"",'Scoring Summary First Draft'!BH41)</f>
        <v>0.9375</v>
      </c>
      <c r="BK32" s="42">
        <f>IF('Scoring Summary First Draft'!BI41 = 0,"",'Scoring Summary First Draft'!BI41)</f>
        <v>0.875</v>
      </c>
      <c r="BL32" s="42">
        <f>IF('Scoring Summary First Draft'!BJ41 = 0,"",'Scoring Summary First Draft'!BJ41)</f>
        <v>0.89583299999999999</v>
      </c>
      <c r="BM32" s="42">
        <f>IF('Scoring Summary First Draft'!BK41 = 0,"",'Scoring Summary First Draft'!BK41)</f>
        <v>832.07140000000004</v>
      </c>
      <c r="BN32" s="42">
        <f>IF('Scoring Summary First Draft'!BL41 = 0,"",'Scoring Summary First Draft'!BL41)</f>
        <v>1018</v>
      </c>
      <c r="BO32" s="42">
        <f>IF('Scoring Summary First Draft'!BM41 = 0,"",'Scoring Summary First Draft'!BM41)</f>
        <v>559.45000000000005</v>
      </c>
      <c r="BP32" s="42">
        <f>IF('Scoring Summary First Draft'!BN41 = 0,"",'Scoring Summary First Draft'!BN41)</f>
        <v>803.17380000000003</v>
      </c>
      <c r="BQ32" s="42">
        <f>IF('Scoring Summary First Draft'!BW41=0,"",'Scoring Summary First Draft'!BW41)</f>
        <v>0.86111099999999996</v>
      </c>
      <c r="BR32" s="42">
        <f>IF('Scoring Summary First Draft'!BX41=0,"",'Scoring Summary First Draft'!BX41)</f>
        <v>72.610420000000005</v>
      </c>
      <c r="BS32" s="42">
        <f>IF('Scoring Summary First Draft'!BY41=0,"",'Scoring Summary First Draft'!BY41)</f>
        <v>1294.3969999999999</v>
      </c>
      <c r="BT32" s="42">
        <f>IF('Scoring Summary First Draft'!CB41=0,"",'Scoring Summary First Draft'!CB41)</f>
        <v>0.3</v>
      </c>
      <c r="BU32" s="42">
        <f>IF('Scoring Summary First Draft'!CC41=0,"",'Scoring Summary First Draft'!CC41)</f>
        <v>0.4</v>
      </c>
      <c r="BV32" s="42">
        <f>IF('Scoring Summary First Draft'!CD41=0,"",'Scoring Summary First Draft'!CD41)</f>
        <v>0.25</v>
      </c>
      <c r="BW32" s="42">
        <f>IF('Scoring Summary First Draft'!CE41=0,"",'Scoring Summary First Draft'!CE41)</f>
        <v>0.1</v>
      </c>
      <c r="BX32" s="43">
        <f>'Scoring Summary First Draft'!CF41</f>
        <v>0</v>
      </c>
      <c r="BY32" s="42">
        <f>IF('Scoring Summary First Draft'!CG41=0,"",'Scoring Summary First Draft'!CG41)</f>
        <v>0.2</v>
      </c>
      <c r="BZ32" s="42">
        <f>IF('Scoring Summary First Draft'!CH41=0,"",'Scoring Summary First Draft'!CH41)</f>
        <v>0.5</v>
      </c>
      <c r="CA32" s="42">
        <f>IF('Scoring Summary First Draft'!CI41=0,"",'Scoring Summary First Draft'!CI41)</f>
        <v>12</v>
      </c>
      <c r="CB32" s="42">
        <f>IF('Scoring Summary First Draft'!CL41 =0,"",'Scoring Summary First Draft'!CL41)</f>
        <v>0.46666659999999999</v>
      </c>
      <c r="CC32" s="42">
        <f>IF('Scoring Summary First Draft'!CM41 =0,"",'Scoring Summary First Draft'!CM41)</f>
        <v>0.75</v>
      </c>
      <c r="CD32" s="42">
        <f>IF('Scoring Summary First Draft'!CN41 =0,"",'Scoring Summary First Draft'!CN41)</f>
        <v>0.32500000000000001</v>
      </c>
      <c r="CE32" s="42">
        <f>IF('Scoring Summary First Draft'!CO41 =0,"",'Scoring Summary First Draft'!CO41)</f>
        <v>0.4</v>
      </c>
      <c r="CF32" s="42">
        <f>IF('Scoring Summary First Draft'!CP41 =0,"",'Scoring Summary First Draft'!CP41)</f>
        <v>0.13333333</v>
      </c>
      <c r="CG32" s="42">
        <f>IF('Scoring Summary First Draft'!CQ41 =0,"",'Scoring Summary First Draft'!CQ41)</f>
        <v>0.4</v>
      </c>
      <c r="CH32" s="42">
        <f>IF('Scoring Summary First Draft'!CR41 =0,"",'Scoring Summary First Draft'!CR41)</f>
        <v>0.66666666600000002</v>
      </c>
      <c r="CI32" s="42">
        <f>IF('Scoring Summary First Draft'!CV41=0,"",'Scoring Summary First Draft'!CV41)</f>
        <v>62.083329999999997</v>
      </c>
      <c r="CJ32" s="42">
        <f>IF('Scoring Summary First Draft'!CW41=0,"",'Scoring Summary First Draft'!CW41)</f>
        <v>0.79166700000000001</v>
      </c>
      <c r="CK32" s="42" t="str">
        <f>IF('Scoring Summary First Draft'!CZ41=0,"",'Scoring Summary First Draft'!CZ41)</f>
        <v/>
      </c>
      <c r="CL32" s="42" t="str">
        <f>IF('Scoring Summary First Draft'!DA41=0,"",'Scoring Summary First Draft'!DA41)</f>
        <v/>
      </c>
      <c r="CM32" s="42" t="str">
        <f>IF('Scoring Summary First Draft'!DB41=0,"",'Scoring Summary First Draft'!DB41)</f>
        <v/>
      </c>
      <c r="CN32" s="42" t="str">
        <f>IF('Scoring Summary First Draft'!DC41=0,"",'Scoring Summary First Draft'!DC41)</f>
        <v/>
      </c>
      <c r="CO32" s="42" t="str">
        <f>IF('Scoring Summary First Draft'!DD41=0,"",'Scoring Summary First Draft'!DD41)</f>
        <v/>
      </c>
      <c r="CP32" s="42" t="str">
        <f>IF('Scoring Summary First Draft'!DE41=0,"",'Scoring Summary First Draft'!DE41)</f>
        <v/>
      </c>
      <c r="CQ32" s="42" t="str">
        <f>IF('Scoring Summary First Draft'!DF41=0,"",'Scoring Summary First Draft'!DF41)</f>
        <v/>
      </c>
      <c r="CR32" s="42" t="str">
        <f>IF('Scoring Summary First Draft'!DG41=0,"",'Scoring Summary First Draft'!DG41)</f>
        <v/>
      </c>
      <c r="CS32" s="42" t="str">
        <f>IF('Scoring Summary First Draft'!DH41=0,"",'Scoring Summary First Draft'!DH41)</f>
        <v/>
      </c>
      <c r="CT32" s="42" t="str">
        <f>IF('Scoring Summary First Draft'!DI41=0,"",'Scoring Summary First Draft'!DI41)</f>
        <v/>
      </c>
      <c r="CU32" s="42" t="str">
        <f>IF('Scoring Summary First Draft'!DJ41=0,"",'Scoring Summary First Draft'!DJ41)</f>
        <v/>
      </c>
      <c r="CV32" s="42" t="str">
        <f>IF('Scoring Summary First Draft'!DK41=0,"",'Scoring Summary First Draft'!DK41)</f>
        <v/>
      </c>
      <c r="CW32" s="42" t="str">
        <f>IF('Scoring Summary First Draft'!DL41=0,"",'Scoring Summary First Draft'!DL41)</f>
        <v/>
      </c>
      <c r="CX32" s="42">
        <f>IF('Scoring Summary First Draft'!DO41=0,"",'Scoring Summary First Draft'!DO41)</f>
        <v>0.33333333300000001</v>
      </c>
      <c r="CY32" s="42">
        <f>IF('Scoring Summary First Draft'!DP41=0,"",'Scoring Summary First Draft'!DP41)</f>
        <v>0.6952178</v>
      </c>
      <c r="CZ32" s="42">
        <f>IF('Scoring Summary First Draft'!DQ41=0,"",'Scoring Summary First Draft'!DQ41)</f>
        <v>0.45</v>
      </c>
      <c r="DA32" s="42">
        <f>IF('Scoring Summary First Draft'!DR41=0,"",'Scoring Summary First Draft'!DR41)</f>
        <v>0.71212572399999996</v>
      </c>
      <c r="DB32" s="42">
        <f>IF('Scoring Summary First Draft'!DS41=0,"",'Scoring Summary First Draft'!DS41)</f>
        <v>0.27500000000000002</v>
      </c>
      <c r="DC32" s="42">
        <f>IF('Scoring Summary First Draft'!DT41=0,"",'Scoring Summary First Draft'!DT41)</f>
        <v>0.68138404500000005</v>
      </c>
      <c r="DD32" s="42">
        <f>IF('Scoring Summary First Draft'!DU41=0,"",'Scoring Summary First Draft'!DU41)</f>
        <v>0.15</v>
      </c>
      <c r="DE32" s="42">
        <f>IF('Scoring Summary First Draft'!DV41=0,"",'Scoring Summary First Draft'!DV41)</f>
        <v>0.92331292499999995</v>
      </c>
      <c r="DF32" s="42">
        <f>IF('Scoring Summary First Draft'!DW41=0,"",'Scoring Summary First Draft'!DW41)</f>
        <v>0.5</v>
      </c>
      <c r="DG32" s="42">
        <f>IF('Scoring Summary First Draft'!DX41=0,"",'Scoring Summary First Draft'!DX41)</f>
        <v>0.64982131499999995</v>
      </c>
      <c r="DH32" s="42">
        <f>IF('Scoring Summary First Draft'!DY41=0,"",'Scoring Summary First Draft'!DY41)</f>
        <v>0.16666666699999999</v>
      </c>
      <c r="DI32" s="42">
        <f>IF('Scoring Summary First Draft'!DZ41=0,"",'Scoring Summary First Draft'!DZ41)</f>
        <v>0.83140725599999998</v>
      </c>
      <c r="DJ32" s="25" t="str">
        <f>IF('Scoring Summary First Draft'!EF41=0,"",'Scoring Summary First Draft'!EF41)</f>
        <v/>
      </c>
      <c r="DK32" s="25" t="str">
        <f>IF('Scoring Summary First Draft'!EI41=0,"",'Scoring Summary First Draft'!EI41)</f>
        <v/>
      </c>
      <c r="DL32" s="25">
        <f>IF('Scoring Summary First Draft'!EM41=0,"",'Scoring Summary First Draft'!EM41)</f>
        <v>44</v>
      </c>
      <c r="DM32" s="25">
        <f>IF('Scoring Summary First Draft'!EQ41=0,"",'Scoring Summary First Draft'!EQ41)</f>
        <v>5</v>
      </c>
      <c r="DN32" s="25">
        <f>IF('Scoring Summary First Draft'!ER41=0,"",'Scoring Summary First Draft'!ER41)</f>
        <v>12</v>
      </c>
      <c r="DO32" s="25">
        <f>IF('Scoring Summary First Draft'!ES41=0,"",'Scoring Summary First Draft'!ES41)</f>
        <v>1</v>
      </c>
      <c r="DP32" s="25">
        <f>IF('Scoring Summary First Draft'!EW41=0,"",'Scoring Summary First Draft'!EW41)</f>
        <v>40</v>
      </c>
      <c r="DQ32" s="25">
        <f>IF('Scoring Summary First Draft'!EX41=0,"",'Scoring Summary First Draft'!EX41)</f>
        <v>19</v>
      </c>
      <c r="DR32" s="25">
        <f>IF('Scoring Summary First Draft'!EY41=0,"",'Scoring Summary First Draft'!EY41)</f>
        <v>23</v>
      </c>
      <c r="DS32" s="25">
        <f>IF('Scoring Summary First Draft'!EZ41=0,"",'Scoring Summary First Draft'!EZ41)</f>
        <v>22</v>
      </c>
      <c r="DT32" s="25">
        <f>IF('Scoring Summary First Draft'!FA41=0,"",'Scoring Summary First Draft'!FA41)</f>
        <v>16</v>
      </c>
      <c r="DU32" s="25">
        <f>IF('Scoring Summary First Draft'!FB41=0,"",'Scoring Summary First Draft'!FB41)</f>
        <v>19</v>
      </c>
      <c r="DV32" s="25">
        <f>IF('Scoring Summary First Draft'!FC41=0,"",'Scoring Summary First Draft'!FC41)</f>
        <v>35</v>
      </c>
      <c r="DW32" s="45">
        <f>IF('Scoring Summary First Draft'!FG41=0,"",'Scoring Summary First Draft'!FG41)</f>
        <v>6.7142857139999998</v>
      </c>
      <c r="DX32" s="45">
        <f>IF('Scoring Summary First Draft'!FH41=0,"",'Scoring Summary First Draft'!FH41)</f>
        <v>5.5294117649999999</v>
      </c>
      <c r="DY32" s="45">
        <f>IF('Scoring Summary First Draft'!FI41=0,"",'Scoring Summary First Draft'!FI41)</f>
        <v>7.7058823529999998</v>
      </c>
      <c r="DZ32" s="45">
        <f>IF('Scoring Summary First Draft'!FJ41=0,"",'Scoring Summary First Draft'!FJ41)</f>
        <v>6.6938775509999999</v>
      </c>
      <c r="EA32" s="45" t="str">
        <f>IF('Scoring Summary First Draft'!FN41=0,"",'Scoring Summary First Draft'!FN41)</f>
        <v/>
      </c>
      <c r="EB32" s="25" t="str">
        <f>IF('Scoring Summary First Draft'!FR41=0,"",'Scoring Summary First Draft'!FR41)</f>
        <v/>
      </c>
      <c r="EC32" s="25" t="str">
        <f>IF('Scoring Summary First Draft'!FS41=0,"",'Scoring Summary First Draft'!FS41)</f>
        <v/>
      </c>
      <c r="ED32" s="44">
        <f>IF('Scoring Summary First Draft'!FW41=0,"",'Scoring Summary First Draft'!FW41)</f>
        <v>2.5</v>
      </c>
      <c r="EE32" s="44">
        <f>IF('Scoring Summary First Draft'!FX41=0,"",'Scoring Summary First Draft'!FX41)</f>
        <v>7</v>
      </c>
      <c r="EF32" s="44">
        <f>IF('Scoring Summary First Draft'!FY41=0,"",'Scoring Summary First Draft'!FY41)</f>
        <v>5</v>
      </c>
      <c r="EG32" s="44">
        <f>IF('Scoring Summary First Draft'!FZ41=0,"",'Scoring Summary First Draft'!FZ41)</f>
        <v>5</v>
      </c>
      <c r="EH32" s="44">
        <f>IF('Scoring Summary First Draft'!GA41=0,"",'Scoring Summary First Draft'!GA41)</f>
        <v>5</v>
      </c>
      <c r="EI32" s="25" t="str">
        <f>IF('Scoring Summary First Draft'!GD41=0,"",'Scoring Summary First Draft'!GD41)</f>
        <v/>
      </c>
      <c r="EJ32" s="25">
        <f>IF('Scoring Summary First Draft'!GH41=0,"",'Scoring Summary First Draft'!GH41)</f>
        <v>16</v>
      </c>
      <c r="EK32" s="25">
        <f>IF('Scoring Summary First Draft'!GI41=0,"",'Scoring Summary First Draft'!GI41)</f>
        <v>155</v>
      </c>
      <c r="EL32" s="25">
        <f>IF('Scoring Summary First Draft'!GJ41=0,"",'Scoring Summary First Draft'!GJ41)</f>
        <v>280</v>
      </c>
      <c r="EM32" s="25">
        <f>IF('Scoring Summary First Draft'!GK41=0,"",'Scoring Summary First Draft'!GK41)</f>
        <v>451</v>
      </c>
      <c r="EN32" s="25" t="str">
        <f>IF('Scoring Summary First Draft'!GO41=0,"",'Scoring Summary First Draft'!GO41)</f>
        <v> </v>
      </c>
      <c r="EO32" s="25" t="str">
        <f>IF('Scoring Summary First Draft'!GP41=0,"",'Scoring Summary First Draft'!GP41)</f>
        <v> </v>
      </c>
      <c r="EP32" s="25" t="str">
        <f>IF('Scoring Summary First Draft'!GQ41=0,"",'Scoring Summary First Draft'!GQ41)</f>
        <v> </v>
      </c>
      <c r="EQ32" s="25" t="str">
        <f>IF('Scoring Summary First Draft'!GR41=0,"",'Scoring Summary First Draft'!GR41)</f>
        <v> </v>
      </c>
      <c r="ER32" s="25" t="str">
        <f>IF('Scoring Summary First Draft'!GS41=0,"",'Scoring Summary First Draft'!GS41)</f>
        <v> </v>
      </c>
      <c r="ES32" s="25" t="str">
        <f>IF('Scoring Summary First Draft'!GT41=0,"",'Scoring Summary First Draft'!GT41)</f>
        <v> </v>
      </c>
    </row>
    <row r="33" spans="1:149">
      <c r="A33" t="str">
        <f>'Scoring Summary First Draft'!A42</f>
        <v>CI044</v>
      </c>
      <c r="B33" t="str">
        <f>IF('Scoring Summary First Draft'!C42=0,"",'Scoring Summary First Draft'!C42)</f>
        <v>F</v>
      </c>
      <c r="C33"/>
      <c r="D33"/>
      <c r="E33">
        <f>IF('Scoring Summary First Draft'!D42=0,"",'Scoring Summary First Draft'!D42)</f>
        <v>43</v>
      </c>
      <c r="F33"/>
      <c r="G33"/>
      <c r="H33"/>
      <c r="I33"/>
      <c r="J33">
        <f>IF('Scoring Summary First Draft'!E42=0,"",'Scoring Summary First Draft'!E42)</f>
        <v>34</v>
      </c>
      <c r="K33">
        <v>34</v>
      </c>
      <c r="L33"/>
      <c r="M33"/>
      <c r="N33"/>
      <c r="O33"/>
      <c r="P33">
        <f>IF('Scoring Summary First Draft'!F42=0,"",'Scoring Summary First Draft'!F42)</f>
        <v>14</v>
      </c>
      <c r="Q33"/>
      <c r="R33"/>
      <c r="S33"/>
      <c r="T33"/>
      <c r="U33" t="str">
        <f>IF('Scoring Summary First Draft'!G42=0,"",'Scoring Summary First Draft'!G42)</f>
        <v>Left_ear</v>
      </c>
      <c r="V33" t="str">
        <f>IF('Scoring Summary First Draft'!H42=0,"",'Scoring Summary First Draft'!H42)</f>
        <v>Cochlear_Americas</v>
      </c>
      <c r="W33" t="str">
        <f>IF('Scoring Summary First Draft'!I42=0,"",'Scoring Summary First Draft'!I42)</f>
        <v>No</v>
      </c>
      <c r="X33" t="s">
        <v>19</v>
      </c>
      <c r="Y33"/>
      <c r="Z33"/>
      <c r="AA33"/>
      <c r="AB33" t="str">
        <f>IF('Scoring Summary First Draft'!L42=0,"",'Scoring Summary First Draft'!L42)</f>
        <v>Graphic_Designer</v>
      </c>
      <c r="AC33" t="str">
        <f>IF('Scoring Summary First Draft'!M42=0,"",'Scoring Summary First Draft'!M42)</f>
        <v>English</v>
      </c>
      <c r="AD33" t="str">
        <f>IF('Scoring Summary First Draft'!N42=0,"",'Scoring Summary First Draft'!N42)</f>
        <v>White_Lake,_Michigan</v>
      </c>
      <c r="AE33">
        <v>24</v>
      </c>
      <c r="AG33" s="42">
        <f>IF('Scoring Summary First Draft'!X42 = 0,"",'Scoring Summary First Draft'!X42)</f>
        <v>96.21875</v>
      </c>
      <c r="AH33" s="42">
        <f>IF('Scoring Summary First Draft'!Y42 = 0,"",'Scoring Summary First Draft'!Y42)</f>
        <v>0.9375</v>
      </c>
      <c r="AI33" s="42">
        <f>IF('Scoring Summary First Draft'!Z42 = 0,"",'Scoring Summary First Draft'!Z42)</f>
        <v>93.75</v>
      </c>
      <c r="AJ33" s="42">
        <f>IF('Scoring Summary First Draft'!AA42 = 0,"",'Scoring Summary First Draft'!AA42)</f>
        <v>0.9375</v>
      </c>
      <c r="AK33" s="42">
        <f>IF('Scoring Summary First Draft'!AB42 = 0,"",'Scoring Summary First Draft'!AB42)</f>
        <v>98.6875</v>
      </c>
      <c r="AL33" s="42">
        <f>IF('Scoring Summary First Draft'!AC42 = 0,"",'Scoring Summary First Draft'!AC42)</f>
        <v>0.9375</v>
      </c>
      <c r="AM33" s="42">
        <f>IF('Scoring Summary First Draft'!AF42 =0,"", 'Scoring Summary First Draft'!AF42)</f>
        <v>0.4375</v>
      </c>
      <c r="AN33" s="42">
        <f>IF('Scoring Summary First Draft'!AG42 =0,"", 'Scoring Summary First Draft'!AG42)</f>
        <v>0.4375</v>
      </c>
      <c r="AO33" s="42">
        <f>IF('Scoring Summary First Draft'!AH42 =0,"", 'Scoring Summary First Draft'!AH42)</f>
        <v>0.125</v>
      </c>
      <c r="AP33" s="42">
        <f>IF('Scoring Summary First Draft'!AI42 =0,"", 'Scoring Summary First Draft'!AI42)</f>
        <v>0.4375</v>
      </c>
      <c r="AQ33" s="42">
        <f>IF('Scoring Summary First Draft'!AJ42 =0,"", 'Scoring Summary First Draft'!AJ42)</f>
        <v>0.5</v>
      </c>
      <c r="AR33" s="42">
        <f>IF('Scoring Summary First Draft'!AK42 =0,"", 'Scoring Summary First Draft'!AK42)</f>
        <v>0.1875</v>
      </c>
      <c r="AS33" s="42">
        <f t="shared" si="1"/>
        <v>0.35416666666666669</v>
      </c>
      <c r="AT33" s="42">
        <f>IF('Scoring Summary First Draft'!AN42 = 0,"",'Scoring Summary First Draft'!AN42)</f>
        <v>0.72916700000000001</v>
      </c>
      <c r="AU33" s="42">
        <f>IF('Scoring Summary First Draft'!AO42 = 0,"",'Scoring Summary First Draft'!AO42)</f>
        <v>3143.654</v>
      </c>
      <c r="AV33" s="42">
        <f>IF('Scoring Summary First Draft'!AP42 = 0,"",'Scoring Summary First Draft'!AP42)</f>
        <v>10</v>
      </c>
      <c r="AW33" s="42">
        <f>IF('Scoring Summary First Draft'!AS42 = 0,"",'Scoring Summary First Draft'!AS42)</f>
        <v>0.875</v>
      </c>
      <c r="AX33" s="42">
        <f>IF('Scoring Summary First Draft'!AT42 = 0,"",'Scoring Summary First Draft'!AT42)</f>
        <v>0.8125</v>
      </c>
      <c r="AY33" s="42">
        <f>IF('Scoring Summary First Draft'!AU42 = 0,"",'Scoring Summary First Draft'!AU42)</f>
        <v>1</v>
      </c>
      <c r="AZ33" s="42">
        <f>IF('Scoring Summary First Draft'!AV42 = 0,"",'Scoring Summary First Draft'!AV42)</f>
        <v>0.89583299999999999</v>
      </c>
      <c r="BA33" s="42">
        <f>IF('Scoring Summary First Draft'!AW42 = 0,"",'Scoring Summary First Draft'!AW42)</f>
        <v>1715.307</v>
      </c>
      <c r="BB33" s="42">
        <f>IF('Scoring Summary First Draft'!AX42 = 0,"",'Scoring Summary First Draft'!AX42)</f>
        <v>2519.8960000000002</v>
      </c>
      <c r="BC33" s="42">
        <f>IF('Scoring Summary First Draft'!AY42 = 0,"",'Scoring Summary First Draft'!AY42)</f>
        <v>1750.809</v>
      </c>
      <c r="BD33" s="42">
        <f>IF('Scoring Summary First Draft'!AZ42 = 0,"",'Scoring Summary First Draft'!AZ42)</f>
        <v>1995.338</v>
      </c>
      <c r="BE33" s="45">
        <f>IF('Scoring Summary First Draft'!BA42=0,"",'Scoring Summary First Draft'!BA42)</f>
        <v>6.25</v>
      </c>
      <c r="BF33" s="45">
        <f>IF('Scoring Summary First Draft'!BB42=0,"",'Scoring Summary First Draft'!BB42)</f>
        <v>5.4375</v>
      </c>
      <c r="BG33" s="45">
        <f>IF('Scoring Summary First Draft'!BC42=0,"",'Scoring Summary First Draft'!BC42)</f>
        <v>6.625</v>
      </c>
      <c r="BH33" s="45">
        <f>IF('Scoring Summary First Draft'!BD42=0,"",'Scoring Summary First Draft'!BD42)</f>
        <v>6.1041670000000003</v>
      </c>
      <c r="BI33" s="42">
        <f>IF('Scoring Summary First Draft'!BG42 = 0,"",'Scoring Summary First Draft'!BG42)</f>
        <v>0.875</v>
      </c>
      <c r="BJ33" s="42">
        <f>IF('Scoring Summary First Draft'!BH42 = 0,"",'Scoring Summary First Draft'!BH42)</f>
        <v>0.8125</v>
      </c>
      <c r="BK33" s="42">
        <f>IF('Scoring Summary First Draft'!BI42 = 0,"",'Scoring Summary First Draft'!BI42)</f>
        <v>0.9375</v>
      </c>
      <c r="BL33" s="42">
        <f>IF('Scoring Summary First Draft'!BJ42 = 0,"",'Scoring Summary First Draft'!BJ42)</f>
        <v>0.875</v>
      </c>
      <c r="BM33" s="42">
        <f>IF('Scoring Summary First Draft'!BK42 = 0,"",'Scoring Summary First Draft'!BK42)</f>
        <v>2031.329</v>
      </c>
      <c r="BN33" s="42">
        <f>IF('Scoring Summary First Draft'!BL42 = 0,"",'Scoring Summary First Draft'!BL42)</f>
        <v>868.85379999999998</v>
      </c>
      <c r="BO33" s="42">
        <f>IF('Scoring Summary First Draft'!BM42 = 0,"",'Scoring Summary First Draft'!BM42)</f>
        <v>881.72</v>
      </c>
      <c r="BP33" s="42">
        <f>IF('Scoring Summary First Draft'!BN42 = 0,"",'Scoring Summary First Draft'!BN42)</f>
        <v>1260.634</v>
      </c>
      <c r="BQ33" s="42">
        <f>IF('Scoring Summary First Draft'!BW42=0,"",'Scoring Summary First Draft'!BW42)</f>
        <v>0.52777799999999997</v>
      </c>
      <c r="BR33" s="42">
        <f>IF('Scoring Summary First Draft'!BX42=0,"",'Scoring Summary First Draft'!BX42)</f>
        <v>60.204549999999998</v>
      </c>
      <c r="BS33" s="42">
        <f>IF('Scoring Summary First Draft'!BY42=0,"",'Scoring Summary First Draft'!BY42)</f>
        <v>3288.2179999999998</v>
      </c>
      <c r="BT33" s="42">
        <f>IF('Scoring Summary First Draft'!CB42=0,"",'Scoring Summary First Draft'!CB42)</f>
        <v>0.18333333333330001</v>
      </c>
      <c r="BU33" s="42">
        <f>IF('Scoring Summary First Draft'!CC42=0,"",'Scoring Summary First Draft'!CC42)</f>
        <v>0.25</v>
      </c>
      <c r="BV33" s="42">
        <f>IF('Scoring Summary First Draft'!CD42=0,"",'Scoring Summary First Draft'!CD42)</f>
        <v>0.15</v>
      </c>
      <c r="BW33" s="42">
        <f>IF('Scoring Summary First Draft'!CE42=0,"",'Scoring Summary First Draft'!CE42)</f>
        <v>0.1</v>
      </c>
      <c r="BX33" s="43">
        <f>'Scoring Summary First Draft'!CF42</f>
        <v>0</v>
      </c>
      <c r="BY33" s="42">
        <f>IF('Scoring Summary First Draft'!CG42=0,"",'Scoring Summary First Draft'!CG42)</f>
        <v>0.13333333333333</v>
      </c>
      <c r="BZ33" s="42">
        <f>IF('Scoring Summary First Draft'!CH42=0,"",'Scoring Summary First Draft'!CH42)</f>
        <v>0.3</v>
      </c>
      <c r="CA33" s="42">
        <f>IF('Scoring Summary First Draft'!CI42=0,"",'Scoring Summary First Draft'!CI42)</f>
        <v>9</v>
      </c>
      <c r="CB33" s="42">
        <f>IF('Scoring Summary First Draft'!CL42 =0,"",'Scoring Summary First Draft'!CL42)</f>
        <v>0.45</v>
      </c>
      <c r="CC33" s="42">
        <f>IF('Scoring Summary First Draft'!CM42 =0,"",'Scoring Summary First Draft'!CM42)</f>
        <v>0.65</v>
      </c>
      <c r="CD33" s="42">
        <f>IF('Scoring Summary First Draft'!CN42 =0,"",'Scoring Summary First Draft'!CN42)</f>
        <v>0.35</v>
      </c>
      <c r="CE33" s="42">
        <f>IF('Scoring Summary First Draft'!CO42 =0,"",'Scoring Summary First Draft'!CO42)</f>
        <v>0.15</v>
      </c>
      <c r="CF33" s="42">
        <f>IF('Scoring Summary First Draft'!CP42 =0,"",'Scoring Summary First Draft'!CP42)</f>
        <v>0.26666659999999998</v>
      </c>
      <c r="CG33" s="42">
        <f>IF('Scoring Summary First Draft'!CQ42 =0,"",'Scoring Summary First Draft'!CQ42)</f>
        <v>0.26666666666659999</v>
      </c>
      <c r="CH33" s="42">
        <f>IF('Scoring Summary First Draft'!CR42 =0,"",'Scoring Summary First Draft'!CR42)</f>
        <v>0.63333329999999999</v>
      </c>
      <c r="CI33" s="42">
        <f>IF('Scoring Summary First Draft'!CV42=0,"",'Scoring Summary First Draft'!CV42)</f>
        <v>97</v>
      </c>
      <c r="CJ33" s="42">
        <f>IF('Scoring Summary First Draft'!CW42=0,"",'Scoring Summary First Draft'!CW42)</f>
        <v>0.91666700000000001</v>
      </c>
      <c r="CK33" s="42">
        <f>IF('Scoring Summary First Draft'!CZ42=0,"",'Scoring Summary First Draft'!CZ42)</f>
        <v>0.25</v>
      </c>
      <c r="CL33" s="42" t="str">
        <f>IF('Scoring Summary First Draft'!DA42=0,"",'Scoring Summary First Draft'!DA42)</f>
        <v/>
      </c>
      <c r="CM33" s="42">
        <f>IF('Scoring Summary First Draft'!DB42=0,"",'Scoring Summary First Draft'!DB42)</f>
        <v>0.2</v>
      </c>
      <c r="CN33" s="42" t="str">
        <f>IF('Scoring Summary First Draft'!DC42=0,"",'Scoring Summary First Draft'!DC42)</f>
        <v/>
      </c>
      <c r="CO33" s="42">
        <f>IF('Scoring Summary First Draft'!DD42=0,"",'Scoring Summary First Draft'!DD42)</f>
        <v>0.27500000000000002</v>
      </c>
      <c r="CP33" s="42" t="str">
        <f>IF('Scoring Summary First Draft'!DE42=0,"",'Scoring Summary First Draft'!DE42)</f>
        <v/>
      </c>
      <c r="CQ33" s="42">
        <f>IF('Scoring Summary First Draft'!DF42=0,"",'Scoring Summary First Draft'!DF42)</f>
        <v>0.2</v>
      </c>
      <c r="CR33" s="42" t="str">
        <f>IF('Scoring Summary First Draft'!DG42=0,"",'Scoring Summary First Draft'!DG42)</f>
        <v/>
      </c>
      <c r="CS33" s="42">
        <f>IF('Scoring Summary First Draft'!DH42=0,"",'Scoring Summary First Draft'!DH42)</f>
        <v>0.26666666700000002</v>
      </c>
      <c r="CT33" s="42" t="str">
        <f>IF('Scoring Summary First Draft'!DI42=0,"",'Scoring Summary First Draft'!DI42)</f>
        <v/>
      </c>
      <c r="CU33" s="42">
        <f>IF('Scoring Summary First Draft'!DJ42=0,"",'Scoring Summary First Draft'!DJ42)</f>
        <v>0.233333333</v>
      </c>
      <c r="CV33" s="42" t="str">
        <f>IF('Scoring Summary First Draft'!DK42=0,"",'Scoring Summary First Draft'!DK42)</f>
        <v/>
      </c>
      <c r="CW33" s="42">
        <f>IF('Scoring Summary First Draft'!DL42=0,"",'Scoring Summary First Draft'!DL42)</f>
        <v>13</v>
      </c>
      <c r="CX33" s="42">
        <f>IF('Scoring Summary First Draft'!DO42=0,"",'Scoring Summary First Draft'!DO42)</f>
        <v>0.3</v>
      </c>
      <c r="CY33" s="42">
        <f>IF('Scoring Summary First Draft'!DP42=0,"",'Scoring Summary First Draft'!DP42)</f>
        <v>0.39883421499999999</v>
      </c>
      <c r="CZ33" s="42">
        <f>IF('Scoring Summary First Draft'!DQ42=0,"",'Scoring Summary First Draft'!DQ42)</f>
        <v>0.5</v>
      </c>
      <c r="DA33" s="42">
        <f>IF('Scoring Summary First Draft'!DR42=0,"",'Scoring Summary First Draft'!DR42)</f>
        <v>0.41279280000000002</v>
      </c>
      <c r="DB33" s="42">
        <f>IF('Scoring Summary First Draft'!DS42=0,"",'Scoring Summary First Draft'!DS42)</f>
        <v>0.25</v>
      </c>
      <c r="DC33" s="42">
        <f>IF('Scoring Summary First Draft'!DT42=0,"",'Scoring Summary First Draft'!DT42)</f>
        <v>0.476278231</v>
      </c>
      <c r="DD33" s="42">
        <f>IF('Scoring Summary First Draft'!DU42=0,"",'Scoring Summary First Draft'!DU42)</f>
        <v>0.1</v>
      </c>
      <c r="DE33" s="42">
        <f>IF('Scoring Summary First Draft'!DV42=0,"",'Scoring Summary First Draft'!DV42)</f>
        <v>0.443054422</v>
      </c>
      <c r="DF33" s="42">
        <f>IF('Scoring Summary First Draft'!DW42=0,"",'Scoring Summary First Draft'!DW42)</f>
        <v>0.3</v>
      </c>
      <c r="DG33" s="42">
        <f>IF('Scoring Summary First Draft'!DX42=0,"",'Scoring Summary First Draft'!DX42)</f>
        <v>0.42746711999999998</v>
      </c>
      <c r="DH33" s="42">
        <f>IF('Scoring Summary First Draft'!DY42=0,"",'Scoring Summary First Draft'!DY42)</f>
        <v>0.366666667</v>
      </c>
      <c r="DI33" s="42">
        <f>IF('Scoring Summary First Draft'!DZ42=0,"",'Scoring Summary First Draft'!DZ42)</f>
        <v>0.46453877599999999</v>
      </c>
      <c r="DJ33" s="25" t="str">
        <f>IF('Scoring Summary First Draft'!EF42=0,"",'Scoring Summary First Draft'!EF42)</f>
        <v/>
      </c>
      <c r="DK33" s="25" t="str">
        <f>IF('Scoring Summary First Draft'!EI42=0,"",'Scoring Summary First Draft'!EI42)</f>
        <v/>
      </c>
      <c r="DL33" s="25">
        <f>IF('Scoring Summary First Draft'!EM42=0,"",'Scoring Summary First Draft'!EM42)</f>
        <v>44</v>
      </c>
      <c r="DM33" s="25">
        <f>IF('Scoring Summary First Draft'!EQ42=0,"",'Scoring Summary First Draft'!EQ42)</f>
        <v>8</v>
      </c>
      <c r="DN33" s="25">
        <f>IF('Scoring Summary First Draft'!ER42=0,"",'Scoring Summary First Draft'!ER42)</f>
        <v>31</v>
      </c>
      <c r="DO33" s="25">
        <f>IF('Scoring Summary First Draft'!ES42=0,"",'Scoring Summary First Draft'!ES42)</f>
        <v>3</v>
      </c>
      <c r="DP33" s="25">
        <f>IF('Scoring Summary First Draft'!EW42=0,"",'Scoring Summary First Draft'!EW42)</f>
        <v>39</v>
      </c>
      <c r="DQ33" s="25">
        <f>IF('Scoring Summary First Draft'!EX42=0,"",'Scoring Summary First Draft'!EX42)</f>
        <v>23</v>
      </c>
      <c r="DR33" s="25">
        <f>IF('Scoring Summary First Draft'!EY42=0,"",'Scoring Summary First Draft'!EY42)</f>
        <v>20</v>
      </c>
      <c r="DS33" s="25">
        <f>IF('Scoring Summary First Draft'!EZ42=0,"",'Scoring Summary First Draft'!EZ42)</f>
        <v>24</v>
      </c>
      <c r="DT33" s="25">
        <f>IF('Scoring Summary First Draft'!FA42=0,"",'Scoring Summary First Draft'!FA42)</f>
        <v>17</v>
      </c>
      <c r="DU33" s="25">
        <f>IF('Scoring Summary First Draft'!FB42=0,"",'Scoring Summary First Draft'!FB42)</f>
        <v>23</v>
      </c>
      <c r="DV33" s="25">
        <f>IF('Scoring Summary First Draft'!FC42=0,"",'Scoring Summary First Draft'!FC42)</f>
        <v>39</v>
      </c>
      <c r="DW33" s="45">
        <f>IF('Scoring Summary First Draft'!FG42=0,"",'Scoring Summary First Draft'!FG42)</f>
        <v>7.5</v>
      </c>
      <c r="DX33" s="45">
        <f>IF('Scoring Summary First Draft'!FH42=0,"",'Scoring Summary First Draft'!FH42)</f>
        <v>9.2941176470000002</v>
      </c>
      <c r="DY33" s="45">
        <f>IF('Scoring Summary First Draft'!FI42=0,"",'Scoring Summary First Draft'!FI42)</f>
        <v>9.4117647059999996</v>
      </c>
      <c r="DZ33" s="45">
        <f>IF('Scoring Summary First Draft'!FJ42=0,"",'Scoring Summary First Draft'!FJ42)</f>
        <v>8.8367346940000004</v>
      </c>
      <c r="EA33" s="45">
        <f>IF('Scoring Summary First Draft'!FN42=0,"",'Scoring Summary First Draft'!FN42)</f>
        <v>4.913043</v>
      </c>
      <c r="EB33" s="25">
        <f>'Scoring Summary First Draft'!FR42</f>
        <v>0</v>
      </c>
      <c r="EC33" s="25">
        <f>IF('Scoring Summary First Draft'!FS42=0,"",'Scoring Summary First Draft'!FS42)</f>
        <v>1</v>
      </c>
      <c r="ED33" s="44">
        <f>IF('Scoring Summary First Draft'!FW42=0,"",'Scoring Summary First Draft'!FW42)</f>
        <v>2</v>
      </c>
      <c r="EE33" s="44">
        <f>IF('Scoring Summary First Draft'!FX42=0,"",'Scoring Summary First Draft'!FX42)</f>
        <v>7</v>
      </c>
      <c r="EF33" s="44">
        <f>IF('Scoring Summary First Draft'!FY42=0,"",'Scoring Summary First Draft'!FY42)</f>
        <v>7</v>
      </c>
      <c r="EG33" s="44">
        <f>IF('Scoring Summary First Draft'!FZ42=0,"",'Scoring Summary First Draft'!FZ42)</f>
        <v>5</v>
      </c>
      <c r="EH33" s="44">
        <f>IF('Scoring Summary First Draft'!GA42=0,"",'Scoring Summary First Draft'!GA42)</f>
        <v>7</v>
      </c>
      <c r="EI33" s="25" t="str">
        <f>IF('Scoring Summary First Draft'!GD42=0,"",'Scoring Summary First Draft'!GD42)</f>
        <v/>
      </c>
      <c r="EJ33" s="25">
        <f>IF('Scoring Summary First Draft'!GH42=0,"",'Scoring Summary First Draft'!GH42)</f>
        <v>17</v>
      </c>
      <c r="EK33" s="25">
        <f>IF('Scoring Summary First Draft'!GI42=0,"",'Scoring Summary First Draft'!GI42)</f>
        <v>65</v>
      </c>
      <c r="EL33" s="25">
        <f>IF('Scoring Summary First Draft'!GJ42=0,"",'Scoring Summary First Draft'!GJ42)</f>
        <v>665</v>
      </c>
      <c r="EM33" s="25">
        <f>IF('Scoring Summary First Draft'!GK42=0,"",'Scoring Summary First Draft'!GK42)</f>
        <v>747</v>
      </c>
      <c r="EN33" s="25">
        <f>IF('Scoring Summary First Draft'!GO42=0,"",'Scoring Summary First Draft'!GO42)</f>
        <v>189</v>
      </c>
      <c r="EO33" s="25">
        <f>IF('Scoring Summary First Draft'!GP42=0,"",'Scoring Summary First Draft'!GP42)</f>
        <v>45</v>
      </c>
      <c r="EP33" s="25">
        <f>IF('Scoring Summary First Draft'!GQ42=0,"",'Scoring Summary First Draft'!GQ42)</f>
        <v>44</v>
      </c>
      <c r="EQ33" s="25">
        <f>IF('Scoring Summary First Draft'!GR42=0,"",'Scoring Summary First Draft'!GR42)</f>
        <v>31</v>
      </c>
      <c r="ER33" s="25">
        <f>IF('Scoring Summary First Draft'!GS42=0,"",'Scoring Summary First Draft'!GS42)</f>
        <v>28</v>
      </c>
      <c r="ES33" s="25">
        <f>IF('Scoring Summary First Draft'!GT42=0,"",'Scoring Summary First Draft'!GT42)</f>
        <v>41</v>
      </c>
    </row>
    <row r="34" spans="1:149">
      <c r="A34" t="str">
        <f>'Scoring Summary First Draft'!A43</f>
        <v>CI045</v>
      </c>
      <c r="B34" t="str">
        <f>IF('Scoring Summary First Draft'!C43=0,"",'Scoring Summary First Draft'!C43)</f>
        <v>F</v>
      </c>
      <c r="C34"/>
      <c r="D34"/>
      <c r="E34">
        <f>IF('Scoring Summary First Draft'!D43=0,"",'Scoring Summary First Draft'!D43)</f>
        <v>30</v>
      </c>
      <c r="F34"/>
      <c r="G34"/>
      <c r="H34"/>
      <c r="I34"/>
      <c r="J34">
        <f>IF('Scoring Summary First Draft'!E43=0,"",'Scoring Summary First Draft'!E43)</f>
        <v>25</v>
      </c>
      <c r="K34">
        <v>25</v>
      </c>
      <c r="L34"/>
      <c r="M34"/>
      <c r="N34"/>
      <c r="O34"/>
      <c r="P34">
        <f>IF('Scoring Summary First Draft'!F43=0,"",'Scoring Summary First Draft'!F43)</f>
        <v>17</v>
      </c>
      <c r="Q34"/>
      <c r="R34"/>
      <c r="S34"/>
      <c r="T34"/>
      <c r="U34" t="str">
        <f>IF('Scoring Summary First Draft'!G43=0,"",'Scoring Summary First Draft'!G43)</f>
        <v>Right_ear</v>
      </c>
      <c r="V34" t="str">
        <f>IF('Scoring Summary First Draft'!H43=0,"",'Scoring Summary First Draft'!H43)</f>
        <v>Advanced_Bionics</v>
      </c>
      <c r="W34" t="str">
        <f>IF('Scoring Summary First Draft'!I43=0,"",'Scoring Summary First Draft'!I43)</f>
        <v>Yes</v>
      </c>
      <c r="X34" t="s">
        <v>18</v>
      </c>
      <c r="Y34"/>
      <c r="Z34"/>
      <c r="AA34"/>
      <c r="AB34" t="str">
        <f>IF('Scoring Summary First Draft'!L43=0,"",'Scoring Summary First Draft'!L43)</f>
        <v>Self_Employed_Musician/Songwriter</v>
      </c>
      <c r="AC34" t="str">
        <f>IF('Scoring Summary First Draft'!M43=0,"",'Scoring Summary First Draft'!M43)</f>
        <v>English</v>
      </c>
      <c r="AD34" t="str">
        <f>IF('Scoring Summary First Draft'!N43=0,"",'Scoring Summary First Draft'!N43)</f>
        <v>Knoxville,_Tennessee</v>
      </c>
      <c r="AE34">
        <f>IF('Scoring Summary First Draft'!P43=0,"",'Scoring Summary First Draft'!P43)</f>
        <v>17</v>
      </c>
      <c r="AF34">
        <v>102</v>
      </c>
      <c r="AG34" s="42">
        <f>IF('Scoring Summary First Draft'!X43 = 0,"",'Scoring Summary First Draft'!X43)</f>
        <v>87.90625</v>
      </c>
      <c r="AH34" s="42">
        <f>IF('Scoring Summary First Draft'!Y43 = 0,"",'Scoring Summary First Draft'!Y43)</f>
        <v>0.96875</v>
      </c>
      <c r="AI34" s="42">
        <f>IF('Scoring Summary First Draft'!Z43 = 0,"",'Scoring Summary First Draft'!Z43)</f>
        <v>82.625</v>
      </c>
      <c r="AJ34" s="42">
        <f>IF('Scoring Summary First Draft'!AA43 = 0,"",'Scoring Summary First Draft'!AA43)</f>
        <v>0.9375</v>
      </c>
      <c r="AK34" s="42">
        <f>IF('Scoring Summary First Draft'!AB43 = 0,"",'Scoring Summary First Draft'!AB43)</f>
        <v>93.1875</v>
      </c>
      <c r="AL34" s="42">
        <f>IF('Scoring Summary First Draft'!AC43 = 0,"",'Scoring Summary First Draft'!AC43)</f>
        <v>1</v>
      </c>
      <c r="AM34" s="42">
        <v>2</v>
      </c>
      <c r="AN34" s="42">
        <v>2</v>
      </c>
      <c r="AO34" s="42">
        <v>2</v>
      </c>
      <c r="AP34" s="42">
        <v>2</v>
      </c>
      <c r="AQ34" s="42">
        <v>2</v>
      </c>
      <c r="AR34" s="42">
        <v>2</v>
      </c>
      <c r="AS34" s="42">
        <v>2</v>
      </c>
      <c r="AT34" s="42">
        <v>2</v>
      </c>
      <c r="AU34" s="42">
        <v>2</v>
      </c>
      <c r="AV34" s="42">
        <v>2</v>
      </c>
      <c r="AW34" s="42">
        <v>2</v>
      </c>
      <c r="AX34" s="42">
        <v>2</v>
      </c>
      <c r="AY34" s="42">
        <f>IF('Scoring Summary First Draft'!AU43 = 0,"",'Scoring Summary First Draft'!AU43)</f>
        <v>1</v>
      </c>
      <c r="AZ34" s="42">
        <f>IF('Scoring Summary First Draft'!AV43 = 0,"",'Scoring Summary First Draft'!AV43)</f>
        <v>0.95833299999999999</v>
      </c>
      <c r="BA34" s="42">
        <f>IF('Scoring Summary First Draft'!AW43 = 0,"",'Scoring Summary First Draft'!AW43)</f>
        <v>1671.78</v>
      </c>
      <c r="BB34" s="42">
        <f>IF('Scoring Summary First Draft'!AX43 = 0,"",'Scoring Summary First Draft'!AX43)</f>
        <v>1257.0899999999999</v>
      </c>
      <c r="BC34" s="42">
        <f>IF('Scoring Summary First Draft'!AY43 = 0,"",'Scoring Summary First Draft'!AY43)</f>
        <v>1078.4590000000001</v>
      </c>
      <c r="BD34" s="42">
        <v>2</v>
      </c>
      <c r="BE34" s="45">
        <f>IF('Scoring Summary First Draft'!BA43=0,"",'Scoring Summary First Draft'!BA43)</f>
        <v>6.75</v>
      </c>
      <c r="BF34" s="45">
        <f>IF('Scoring Summary First Draft'!BB43=0,"",'Scoring Summary First Draft'!BB43)</f>
        <v>6.90625</v>
      </c>
      <c r="BG34" s="45">
        <v>2</v>
      </c>
      <c r="BH34" s="45">
        <f>IF('Scoring Summary First Draft'!BD43=0,"",'Scoring Summary First Draft'!BD43)</f>
        <v>6.875</v>
      </c>
      <c r="BI34" s="42">
        <f>IF('Scoring Summary First Draft'!BG43 = 0,"",'Scoring Summary First Draft'!BG43)</f>
        <v>0.75</v>
      </c>
      <c r="BJ34" s="42">
        <f>IF('Scoring Summary First Draft'!BH43 = 0,"",'Scoring Summary First Draft'!BH43)</f>
        <v>1</v>
      </c>
      <c r="BK34" s="42">
        <f>IF('Scoring Summary First Draft'!BI43 = 0,"",'Scoring Summary First Draft'!BI43)</f>
        <v>1</v>
      </c>
      <c r="BL34" s="42">
        <f>IF('Scoring Summary First Draft'!BJ43 = 0,"",'Scoring Summary First Draft'!BJ43)</f>
        <v>0.91666700000000001</v>
      </c>
      <c r="BM34" s="42">
        <f>IF('Scoring Summary First Draft'!BK43 = 0,"",'Scoring Summary First Draft'!BK43)</f>
        <v>1087.7329999999999</v>
      </c>
      <c r="BN34" s="42">
        <v>2</v>
      </c>
      <c r="BO34" s="42">
        <f>IF('Scoring Summary First Draft'!BM43 = 0,"",'Scoring Summary First Draft'!BM43)</f>
        <v>987.53750000000002</v>
      </c>
      <c r="BP34" s="42">
        <f>IF('Scoring Summary First Draft'!BN43 = 0,"",'Scoring Summary First Draft'!BN43)</f>
        <v>1303.1469999999999</v>
      </c>
      <c r="BQ34" s="42">
        <f>IF('Scoring Summary First Draft'!BW43=0,"",'Scoring Summary First Draft'!BW43)</f>
        <v>1</v>
      </c>
      <c r="BR34" s="42">
        <f>IF('Scoring Summary First Draft'!BX43=0,"",'Scoring Summary First Draft'!BX43)</f>
        <v>99.861109999999996</v>
      </c>
      <c r="BS34" s="42">
        <f>IF('Scoring Summary First Draft'!BY43=0,"",'Scoring Summary First Draft'!BY43)</f>
        <v>996.03610000000003</v>
      </c>
      <c r="BT34" s="42">
        <f>IF('Scoring Summary First Draft'!CB43=0,"",'Scoring Summary First Draft'!CB43)</f>
        <v>0.31666666666666599</v>
      </c>
      <c r="BU34" s="42">
        <f>IF('Scoring Summary First Draft'!CC43=0,"",'Scoring Summary First Draft'!CC43)</f>
        <v>0.4</v>
      </c>
      <c r="BV34" s="42">
        <f>IF('Scoring Summary First Draft'!CD43=0,"",'Scoring Summary First Draft'!CD43)</f>
        <v>0.27500000000000002</v>
      </c>
      <c r="BW34" s="42">
        <f>IF('Scoring Summary First Draft'!CE43=0,"",'Scoring Summary First Draft'!CE43)</f>
        <v>0.2</v>
      </c>
      <c r="BX34" s="42">
        <f>IF('Scoring Summary First Draft'!CF43=0,"",'Scoring Summary First Draft'!CF43)</f>
        <v>0.1333333333</v>
      </c>
      <c r="BY34" s="42">
        <f>IF('Scoring Summary First Draft'!CG43=0,"",'Scoring Summary First Draft'!CG43)</f>
        <v>0.2</v>
      </c>
      <c r="BZ34" s="42">
        <f>IF('Scoring Summary First Draft'!CH43=0,"",'Scoring Summary First Draft'!CH43)</f>
        <v>0.46666666000000001</v>
      </c>
      <c r="CA34" s="42">
        <f>IF('Scoring Summary First Draft'!CI43=0,"",'Scoring Summary First Draft'!CI43)</f>
        <v>3</v>
      </c>
      <c r="CB34" s="42">
        <f>IF('Scoring Summary First Draft'!CL43 =0,"",'Scoring Summary First Draft'!CL43)</f>
        <v>0.8</v>
      </c>
      <c r="CC34" s="42">
        <f>IF('Scoring Summary First Draft'!CM43 =0,"",'Scoring Summary First Draft'!CM43)</f>
        <v>1</v>
      </c>
      <c r="CD34" s="42">
        <f>IF('Scoring Summary First Draft'!CN43 =0,"",'Scoring Summary First Draft'!CN43)</f>
        <v>0.7</v>
      </c>
      <c r="CE34" s="42">
        <f>IF('Scoring Summary First Draft'!CO43 =0,"",'Scoring Summary First Draft'!CO43)</f>
        <v>0.55000000000000004</v>
      </c>
      <c r="CF34" s="42">
        <f>IF('Scoring Summary First Draft'!CP43 =0,"",'Scoring Summary First Draft'!CP43)</f>
        <v>0.8</v>
      </c>
      <c r="CG34" s="42">
        <f>IF('Scoring Summary First Draft'!CQ43 =0,"",'Scoring Summary First Draft'!CQ43)</f>
        <v>0.6</v>
      </c>
      <c r="CH34" s="42">
        <f>IF('Scoring Summary First Draft'!CR43 =0,"",'Scoring Summary First Draft'!CR43)</f>
        <v>0.9</v>
      </c>
      <c r="CI34" s="42">
        <f>IF('Scoring Summary First Draft'!CV43=0,"",'Scoring Summary First Draft'!CV43)</f>
        <v>96.25</v>
      </c>
      <c r="CJ34" s="42">
        <f>IF('Scoring Summary First Draft'!CW43=0,"",'Scoring Summary First Draft'!CW43)</f>
        <v>1</v>
      </c>
      <c r="CK34" s="42">
        <f>IF('Scoring Summary First Draft'!CZ43=0,"",'Scoring Summary First Draft'!CZ43)</f>
        <v>0.28333333300000002</v>
      </c>
      <c r="CL34" s="42" t="str">
        <f>IF('Scoring Summary First Draft'!DA43=0,"",'Scoring Summary First Draft'!DA43)</f>
        <v/>
      </c>
      <c r="CM34" s="42">
        <f>IF('Scoring Summary First Draft'!DB43=0,"",'Scoring Summary First Draft'!DB43)</f>
        <v>0.55000000000000004</v>
      </c>
      <c r="CN34" s="42" t="str">
        <f>IF('Scoring Summary First Draft'!DC43=0,"",'Scoring Summary First Draft'!DC43)</f>
        <v/>
      </c>
      <c r="CO34" s="42">
        <f>IF('Scoring Summary First Draft'!DD43=0,"",'Scoring Summary First Draft'!DD43)</f>
        <v>0.15</v>
      </c>
      <c r="CP34" s="42" t="str">
        <f>IF('Scoring Summary First Draft'!DE43=0,"",'Scoring Summary First Draft'!DE43)</f>
        <v/>
      </c>
      <c r="CQ34" s="42">
        <f>IF('Scoring Summary First Draft'!DF43=0,"",'Scoring Summary First Draft'!DF43)</f>
        <v>0.2</v>
      </c>
      <c r="CR34" s="42" t="str">
        <f>IF('Scoring Summary First Draft'!DG43=0,"",'Scoring Summary First Draft'!DG43)</f>
        <v/>
      </c>
      <c r="CS34" s="42">
        <f>IF('Scoring Summary First Draft'!DH43=0,"",'Scoring Summary First Draft'!DH43)</f>
        <v>0.33333333300000001</v>
      </c>
      <c r="CT34" s="42" t="str">
        <f>IF('Scoring Summary First Draft'!DI43=0,"",'Scoring Summary First Draft'!DI43)</f>
        <v/>
      </c>
      <c r="CU34" s="42">
        <f>IF('Scoring Summary First Draft'!DJ43=0,"",'Scoring Summary First Draft'!DJ43)</f>
        <v>0.233333333</v>
      </c>
      <c r="CV34" s="42" t="str">
        <f>IF('Scoring Summary First Draft'!DK43=0,"",'Scoring Summary First Draft'!DK43)</f>
        <v/>
      </c>
      <c r="CW34" s="42">
        <f>IF('Scoring Summary First Draft'!DL43=0,"",'Scoring Summary First Draft'!DL43)</f>
        <v>4</v>
      </c>
      <c r="CX34" s="42">
        <f>IF('Scoring Summary First Draft'!DO43=0,"",'Scoring Summary First Draft'!DO43)</f>
        <v>0.77777777800000003</v>
      </c>
      <c r="CY34" s="42">
        <f>IF('Scoring Summary First Draft'!DP43=0,"",'Scoring Summary First Draft'!DP43)</f>
        <v>0.55856997100000005</v>
      </c>
      <c r="CZ34" s="42">
        <f>IF('Scoring Summary First Draft'!DQ43=0,"",'Scoring Summary First Draft'!DQ43)</f>
        <v>0.75</v>
      </c>
      <c r="DA34" s="42">
        <f>IF('Scoring Summary First Draft'!DR43=0,"",'Scoring Summary First Draft'!DR43)</f>
        <v>0.53209100499999995</v>
      </c>
      <c r="DB34" s="42">
        <f>IF('Scoring Summary First Draft'!DS43=0,"",'Scoring Summary First Draft'!DS43)</f>
        <v>0.8125</v>
      </c>
      <c r="DC34" s="42">
        <f>IF('Scoring Summary First Draft'!DT43=0,"",'Scoring Summary First Draft'!DT43)</f>
        <v>0.58912262299999996</v>
      </c>
      <c r="DD34" s="42">
        <f>IF('Scoring Summary First Draft'!DU43=0,"",'Scoring Summary First Draft'!DU43)</f>
        <v>0.8125</v>
      </c>
      <c r="DE34" s="42">
        <f>IF('Scoring Summary First Draft'!DV43=0,"",'Scoring Summary First Draft'!DV43)</f>
        <v>0.54006887800000003</v>
      </c>
      <c r="DF34" s="42">
        <f>IF('Scoring Summary First Draft'!DW43=0,"",'Scoring Summary First Draft'!DW43)</f>
        <v>0.77777777800000003</v>
      </c>
      <c r="DG34" s="42">
        <f>IF('Scoring Summary First Draft'!DX43=0,"",'Scoring Summary First Draft'!DX43)</f>
        <v>0.77777777800000003</v>
      </c>
      <c r="DH34" s="42">
        <f>IF('Scoring Summary First Draft'!DY43=0,"",'Scoring Summary First Draft'!DY43)</f>
        <v>0.77777777800000003</v>
      </c>
      <c r="DI34" s="42">
        <f>IF('Scoring Summary First Draft'!DZ43=0,"",'Scoring Summary First Draft'!DZ43)</f>
        <v>0.60026951699999997</v>
      </c>
      <c r="DJ34" s="25" t="str">
        <f>IF('Scoring Summary First Draft'!EF43=0,"",'Scoring Summary First Draft'!EF43)</f>
        <v/>
      </c>
      <c r="DK34" s="25" t="str">
        <f>IF('Scoring Summary First Draft'!EI43=0,"",'Scoring Summary First Draft'!EI43)</f>
        <v/>
      </c>
      <c r="DL34" s="25">
        <f>IF('Scoring Summary First Draft'!EM43=0,"",'Scoring Summary First Draft'!EM43)</f>
        <v>40</v>
      </c>
      <c r="DM34" s="25">
        <f>IF('Scoring Summary First Draft'!EQ43=0,"",'Scoring Summary First Draft'!EQ43)</f>
        <v>4</v>
      </c>
      <c r="DN34" s="25">
        <f>IF('Scoring Summary First Draft'!ER43=0,"",'Scoring Summary First Draft'!ER43)</f>
        <v>8</v>
      </c>
      <c r="DO34" s="25">
        <f>IF('Scoring Summary First Draft'!ES43=0,"",'Scoring Summary First Draft'!ES43)</f>
        <v>1</v>
      </c>
      <c r="DP34" s="25">
        <f>IF('Scoring Summary First Draft'!EW43=0,"",'Scoring Summary First Draft'!EW43)</f>
        <v>20</v>
      </c>
      <c r="DQ34" s="25">
        <f>IF('Scoring Summary First Draft'!EX43=0,"",'Scoring Summary First Draft'!EX43)</f>
        <v>14</v>
      </c>
      <c r="DR34" s="25">
        <f>IF('Scoring Summary First Draft'!EY43=0,"",'Scoring Summary First Draft'!EY43)</f>
        <v>16</v>
      </c>
      <c r="DS34" s="25">
        <f>IF('Scoring Summary First Draft'!EZ43=0,"",'Scoring Summary First Draft'!EZ43)</f>
        <v>14</v>
      </c>
      <c r="DT34" s="25">
        <f>IF('Scoring Summary First Draft'!FA43=0,"",'Scoring Summary First Draft'!FA43)</f>
        <v>8</v>
      </c>
      <c r="DU34" s="25">
        <f>IF('Scoring Summary First Draft'!FB43=0,"",'Scoring Summary First Draft'!FB43)</f>
        <v>15</v>
      </c>
      <c r="DV34" s="25">
        <f>IF('Scoring Summary First Draft'!FC43=0,"",'Scoring Summary First Draft'!FC43)</f>
        <v>24</v>
      </c>
      <c r="DW34" s="45">
        <f>IF('Scoring Summary First Draft'!FG43=0,"",'Scoring Summary First Draft'!FG43)</f>
        <v>3.7857142860000002</v>
      </c>
      <c r="DX34" s="45">
        <f>IF('Scoring Summary First Draft'!FH43=0,"",'Scoring Summary First Draft'!FH43)</f>
        <v>4.1176470590000003</v>
      </c>
      <c r="DY34" s="45">
        <f>IF('Scoring Summary First Draft'!FI43=0,"",'Scoring Summary First Draft'!FI43)</f>
        <v>5.7058823529999998</v>
      </c>
      <c r="DZ34" s="45">
        <f>IF('Scoring Summary First Draft'!FJ43=0,"",'Scoring Summary First Draft'!FJ43)</f>
        <v>4.6326530610000001</v>
      </c>
      <c r="EA34" s="45" t="str">
        <f>IF('Scoring Summary First Draft'!FN43=0,"",'Scoring Summary First Draft'!FN43)</f>
        <v/>
      </c>
      <c r="EB34" s="25" t="str">
        <f>IF('Scoring Summary First Draft'!FR43=0,"",'Scoring Summary First Draft'!FR43)</f>
        <v/>
      </c>
      <c r="EC34" s="25" t="str">
        <f>IF('Scoring Summary First Draft'!FS43=0,"",'Scoring Summary First Draft'!FS43)</f>
        <v/>
      </c>
      <c r="ED34" s="44">
        <f>IF('Scoring Summary First Draft'!FW43=0,"",'Scoring Summary First Draft'!FW43)</f>
        <v>4.5</v>
      </c>
      <c r="EE34" s="44">
        <f>IF('Scoring Summary First Draft'!FX43=0,"",'Scoring Summary First Draft'!FX43)</f>
        <v>4.5</v>
      </c>
      <c r="EF34" s="44">
        <f>IF('Scoring Summary First Draft'!FY43=0,"",'Scoring Summary First Draft'!FY43)</f>
        <v>5.5</v>
      </c>
      <c r="EG34" s="44">
        <f>IF('Scoring Summary First Draft'!FZ43=0,"",'Scoring Summary First Draft'!FZ43)</f>
        <v>5</v>
      </c>
      <c r="EH34" s="44">
        <f>IF('Scoring Summary First Draft'!GA43=0,"",'Scoring Summary First Draft'!GA43)</f>
        <v>6.5</v>
      </c>
      <c r="EI34" s="25" t="str">
        <f>IF('Scoring Summary First Draft'!GD43=0,"",'Scoring Summary First Draft'!GD43)</f>
        <v/>
      </c>
      <c r="EJ34" s="25">
        <f>IF('Scoring Summary First Draft'!GH43=0,"",'Scoring Summary First Draft'!GH43)</f>
        <v>14</v>
      </c>
      <c r="EK34" s="25">
        <f>'Scoring Summary First Draft'!GI43</f>
        <v>0</v>
      </c>
      <c r="EL34" s="25">
        <f>IF('Scoring Summary First Draft'!GJ43=0,"",'Scoring Summary First Draft'!GJ43)</f>
        <v>200</v>
      </c>
      <c r="EM34" s="25">
        <f>IF('Scoring Summary First Draft'!GK43=0,"",'Scoring Summary First Draft'!GK43)</f>
        <v>214</v>
      </c>
      <c r="EN34" s="25" t="str">
        <f>IF('Scoring Summary First Draft'!GO43=0,"",'Scoring Summary First Draft'!GO43)</f>
        <v> </v>
      </c>
      <c r="EO34" s="25" t="str">
        <f>IF('Scoring Summary First Draft'!GP43=0,"",'Scoring Summary First Draft'!GP43)</f>
        <v> </v>
      </c>
      <c r="EP34" s="25" t="str">
        <f>IF('Scoring Summary First Draft'!GQ43=0,"",'Scoring Summary First Draft'!GQ43)</f>
        <v> </v>
      </c>
      <c r="EQ34" s="25" t="str">
        <f>IF('Scoring Summary First Draft'!GR43=0,"",'Scoring Summary First Draft'!GR43)</f>
        <v> </v>
      </c>
      <c r="ER34" s="25" t="str">
        <f>IF('Scoring Summary First Draft'!GS43=0,"",'Scoring Summary First Draft'!GS43)</f>
        <v> </v>
      </c>
      <c r="ES34" s="25" t="str">
        <f>IF('Scoring Summary First Draft'!GT43=0,"",'Scoring Summary First Draft'!GT43)</f>
        <v> </v>
      </c>
    </row>
    <row r="35" spans="1:149">
      <c r="A35" t="str">
        <f>'Scoring Summary First Draft'!A44</f>
        <v>CI046</v>
      </c>
      <c r="B35" t="str">
        <f>IF('Scoring Summary First Draft'!C44=0,"",'Scoring Summary First Draft'!C44)</f>
        <v>M</v>
      </c>
      <c r="C35"/>
      <c r="D35"/>
      <c r="E35">
        <f>IF('Scoring Summary First Draft'!D44=0,"",'Scoring Summary First Draft'!D44)</f>
        <v>69</v>
      </c>
      <c r="F35"/>
      <c r="G35"/>
      <c r="H35"/>
      <c r="I35"/>
      <c r="J35" t="str">
        <f>IF('Scoring Summary First Draft'!E44=0,"",'Scoring Summary First Draft'!E44)</f>
        <v>59_(R),_69_(L)</v>
      </c>
      <c r="K35">
        <v>59</v>
      </c>
      <c r="L35"/>
      <c r="M35"/>
      <c r="N35"/>
      <c r="O35"/>
      <c r="P35">
        <f>IF('Scoring Summary First Draft'!F44=0,"",'Scoring Summary First Draft'!F44)</f>
        <v>28</v>
      </c>
      <c r="Q35"/>
      <c r="R35"/>
      <c r="S35"/>
      <c r="T35"/>
      <c r="U35" t="str">
        <f>IF('Scoring Summary First Draft'!G44=0,"",'Scoring Summary First Draft'!G44)</f>
        <v>Bilateral</v>
      </c>
      <c r="V35" t="str">
        <f>IF('Scoring Summary First Draft'!H44=0,"",'Scoring Summary First Draft'!H44)</f>
        <v>Advanced_Bionics</v>
      </c>
      <c r="W35" t="str">
        <f>IF('Scoring Summary First Draft'!I44=0,"",'Scoring Summary First Draft'!I44)</f>
        <v>No</v>
      </c>
      <c r="X35" t="str">
        <f t="shared" si="5"/>
        <v>Bilateral</v>
      </c>
      <c r="Y35"/>
      <c r="Z35"/>
      <c r="AA35"/>
      <c r="AB35" t="str">
        <f>IF('Scoring Summary First Draft'!L44=0,"",'Scoring Summary First Draft'!L44)</f>
        <v>Executive_Assistant</v>
      </c>
      <c r="AC35" t="str">
        <f>IF('Scoring Summary First Draft'!M44=0,"",'Scoring Summary First Draft'!M44)</f>
        <v>English</v>
      </c>
      <c r="AD35" t="str">
        <f>IF('Scoring Summary First Draft'!N44=0,"",'Scoring Summary First Draft'!N44)</f>
        <v>Trenton,_Michigan</v>
      </c>
      <c r="AE35">
        <f>IF('Scoring Summary First Draft'!P44=0,"",'Scoring Summary First Draft'!P44)</f>
        <v>17</v>
      </c>
      <c r="AG35" s="42">
        <f>IF('Scoring Summary First Draft'!X44 = 0,"",'Scoring Summary First Draft'!X44)</f>
        <v>74.96875</v>
      </c>
      <c r="AH35" s="42">
        <f>IF('Scoring Summary First Draft'!Y44 = 0,"",'Scoring Summary First Draft'!Y44)</f>
        <v>0.875</v>
      </c>
      <c r="AI35" s="42">
        <f>IF('Scoring Summary First Draft'!Z44 = 0,"",'Scoring Summary First Draft'!Z44)</f>
        <v>71.4375</v>
      </c>
      <c r="AJ35" s="42">
        <f>IF('Scoring Summary First Draft'!AA44 = 0,"",'Scoring Summary First Draft'!AA44)</f>
        <v>0.8125</v>
      </c>
      <c r="AK35" s="42">
        <f>IF('Scoring Summary First Draft'!AB44 = 0,"",'Scoring Summary First Draft'!AB44)</f>
        <v>78.5</v>
      </c>
      <c r="AL35" s="42">
        <f>IF('Scoring Summary First Draft'!AC44 = 0,"",'Scoring Summary First Draft'!AC44)</f>
        <v>0.9375</v>
      </c>
      <c r="AM35" s="42">
        <f>IF('Scoring Summary First Draft'!AF44 =0,"", 'Scoring Summary First Draft'!AF44)</f>
        <v>0.625</v>
      </c>
      <c r="AN35" s="42">
        <f>IF('Scoring Summary First Draft'!AG44 =0,"", 'Scoring Summary First Draft'!AG44)</f>
        <v>0.25</v>
      </c>
      <c r="AO35" s="42">
        <f>IF('Scoring Summary First Draft'!AH44 =0,"", 'Scoring Summary First Draft'!AH44)</f>
        <v>0.125</v>
      </c>
      <c r="AP35" s="42">
        <f>IF('Scoring Summary First Draft'!AI44 =0,"", 'Scoring Summary First Draft'!AI44)</f>
        <v>0.1875</v>
      </c>
      <c r="AQ35" s="42">
        <f>IF('Scoring Summary First Draft'!AJ44 =0,"", 'Scoring Summary First Draft'!AJ44)</f>
        <v>0.3125</v>
      </c>
      <c r="AR35" s="42">
        <f>IF('Scoring Summary First Draft'!AK44 =0,"", 'Scoring Summary First Draft'!AK44)</f>
        <v>0.4375</v>
      </c>
      <c r="AS35" s="42">
        <f t="shared" si="1"/>
        <v>0.32291666666666669</v>
      </c>
      <c r="AT35" s="42">
        <f>IF('Scoring Summary First Draft'!AN44 = 0,"",'Scoring Summary First Draft'!AN44)</f>
        <v>0.72916700000000001</v>
      </c>
      <c r="AU35" s="42">
        <f>IF('Scoring Summary First Draft'!AO44 = 0,"",'Scoring Summary First Draft'!AO44)</f>
        <v>3379.4059999999999</v>
      </c>
      <c r="AV35" s="42">
        <f>IF('Scoring Summary First Draft'!AP44 = 0,"",'Scoring Summary First Draft'!AP44)</f>
        <v>10</v>
      </c>
      <c r="AW35" s="42">
        <f>IF('Scoring Summary First Draft'!AS44 = 0,"",'Scoring Summary First Draft'!AS44)</f>
        <v>1</v>
      </c>
      <c r="AX35" s="42">
        <f>IF('Scoring Summary First Draft'!AT44 = 0,"",'Scoring Summary First Draft'!AT44)</f>
        <v>0.9375</v>
      </c>
      <c r="AY35" s="42">
        <f>IF('Scoring Summary First Draft'!AU44 = 0,"",'Scoring Summary First Draft'!AU44)</f>
        <v>0.9375</v>
      </c>
      <c r="AZ35" s="42">
        <f>IF('Scoring Summary First Draft'!AV44 = 0,"",'Scoring Summary First Draft'!AV44)</f>
        <v>0.95833299999999999</v>
      </c>
      <c r="BA35" s="42">
        <f>IF('Scoring Summary First Draft'!AW44 = 0,"",'Scoring Summary First Draft'!AW44)</f>
        <v>1336.663</v>
      </c>
      <c r="BB35" s="42">
        <f>IF('Scoring Summary First Draft'!AX44 = 0,"",'Scoring Summary First Draft'!AX44)</f>
        <v>1301.1199999999999</v>
      </c>
      <c r="BC35" s="42">
        <f>IF('Scoring Summary First Draft'!AY44 = 0,"",'Scoring Summary First Draft'!AY44)</f>
        <v>1121.077</v>
      </c>
      <c r="BD35" s="42">
        <f>IF('Scoring Summary First Draft'!AZ44 = 0,"",'Scoring Summary First Draft'!AZ44)</f>
        <v>1252.953</v>
      </c>
      <c r="BE35" s="45">
        <f>IF('Scoring Summary First Draft'!BA44=0,"",'Scoring Summary First Draft'!BA44)</f>
        <v>6.5</v>
      </c>
      <c r="BF35" s="45">
        <f>IF('Scoring Summary First Draft'!BB44=0,"",'Scoring Summary First Draft'!BB44)</f>
        <v>6.375</v>
      </c>
      <c r="BG35" s="45">
        <f>IF('Scoring Summary First Draft'!BC44=0,"",'Scoring Summary First Draft'!BC44)</f>
        <v>6.6875</v>
      </c>
      <c r="BH35" s="45">
        <f>IF('Scoring Summary First Draft'!BD44=0,"",'Scoring Summary First Draft'!BD44)</f>
        <v>6.5208329999999997</v>
      </c>
      <c r="BI35" s="42">
        <f>IF('Scoring Summary First Draft'!BG44 = 0,"",'Scoring Summary First Draft'!BG44)</f>
        <v>1</v>
      </c>
      <c r="BJ35" s="42">
        <f>IF('Scoring Summary First Draft'!BH44 = 0,"",'Scoring Summary First Draft'!BH44)</f>
        <v>0.9375</v>
      </c>
      <c r="BK35" s="42">
        <f>IF('Scoring Summary First Draft'!BI44 = 0,"",'Scoring Summary First Draft'!BI44)</f>
        <v>0.9375</v>
      </c>
      <c r="BL35" s="42">
        <f>IF('Scoring Summary First Draft'!BJ44 = 0,"",'Scoring Summary First Draft'!BJ44)</f>
        <v>0.95833299999999999</v>
      </c>
      <c r="BM35" s="42">
        <f>IF('Scoring Summary First Draft'!BK44 = 0,"",'Scoring Summary First Draft'!BK44)</f>
        <v>572.38750000000005</v>
      </c>
      <c r="BN35" s="42">
        <f>IF('Scoring Summary First Draft'!BL44 = 0,"",'Scoring Summary First Draft'!BL44)</f>
        <v>628.04669999999999</v>
      </c>
      <c r="BO35" s="42">
        <f>IF('Scoring Summary First Draft'!BM44 = 0,"",'Scoring Summary First Draft'!BM44)</f>
        <v>674.11329999999998</v>
      </c>
      <c r="BP35" s="42">
        <f>IF('Scoring Summary First Draft'!BN44 = 0,"",'Scoring Summary First Draft'!BN44)</f>
        <v>624.8492</v>
      </c>
      <c r="BQ35" s="42">
        <f>IF('Scoring Summary First Draft'!BW44=0,"",'Scoring Summary First Draft'!BW44)</f>
        <v>0.75</v>
      </c>
      <c r="BR35" s="42">
        <f>IF('Scoring Summary First Draft'!BX44=0,"",'Scoring Summary First Draft'!BX44)</f>
        <v>78.5989</v>
      </c>
      <c r="BS35" s="42">
        <f>IF('Scoring Summary First Draft'!BY44=0,"",'Scoring Summary First Draft'!BY44)</f>
        <v>1786.7760000000001</v>
      </c>
      <c r="BT35" s="42">
        <f>IF('Scoring Summary First Draft'!CB44=0,"",'Scoring Summary First Draft'!CB44)</f>
        <v>0.4</v>
      </c>
      <c r="BU35" s="42">
        <f>IF('Scoring Summary First Draft'!CC44=0,"",'Scoring Summary First Draft'!CC44)</f>
        <v>0.6</v>
      </c>
      <c r="BV35" s="42">
        <f>IF('Scoring Summary First Draft'!CD44=0,"",'Scoring Summary First Draft'!CD44)</f>
        <v>0.3</v>
      </c>
      <c r="BW35" s="42">
        <f>IF('Scoring Summary First Draft'!CE44=0,"",'Scoring Summary First Draft'!CE44)</f>
        <v>0.2</v>
      </c>
      <c r="BX35" s="42">
        <f>IF('Scoring Summary First Draft'!CF44=0,"",'Scoring Summary First Draft'!CF44)</f>
        <v>0.26666666666599997</v>
      </c>
      <c r="BY35" s="42">
        <f>IF('Scoring Summary First Draft'!CG44=0,"",'Scoring Summary First Draft'!CG44)</f>
        <v>0.26666666666599997</v>
      </c>
      <c r="BZ35" s="42">
        <f>IF('Scoring Summary First Draft'!CH44=0,"",'Scoring Summary First Draft'!CH44)</f>
        <v>0.53333333332999999</v>
      </c>
      <c r="CA35" s="42">
        <f>IF('Scoring Summary First Draft'!CI44=0,"",'Scoring Summary First Draft'!CI44)</f>
        <v>16</v>
      </c>
      <c r="CB35" s="42">
        <f>IF('Scoring Summary First Draft'!CL44 =0,"",'Scoring Summary First Draft'!CL44)</f>
        <v>0.51666666666666605</v>
      </c>
      <c r="CC35" s="42">
        <f>IF('Scoring Summary First Draft'!CM44 =0,"",'Scoring Summary First Draft'!CM44)</f>
        <v>0.65</v>
      </c>
      <c r="CD35" s="42">
        <f>IF('Scoring Summary First Draft'!CN44 =0,"",'Scoring Summary First Draft'!CN44)</f>
        <v>0.45</v>
      </c>
      <c r="CE35" s="42">
        <f>IF('Scoring Summary First Draft'!CO44 =0,"",'Scoring Summary First Draft'!CO44)</f>
        <v>0.35</v>
      </c>
      <c r="CF35" s="42">
        <f>IF('Scoring Summary First Draft'!CP44 =0,"",'Scoring Summary First Draft'!CP44)</f>
        <v>0.33333332999999998</v>
      </c>
      <c r="CG35" s="42">
        <f>IF('Scoring Summary First Draft'!CQ44 =0,"",'Scoring Summary First Draft'!CQ44)</f>
        <v>0.53333333299999997</v>
      </c>
      <c r="CH35" s="42">
        <f>IF('Scoring Summary First Draft'!CR44 =0,"",'Scoring Summary First Draft'!CR44)</f>
        <v>0.6</v>
      </c>
      <c r="CI35" s="42">
        <f>IF('Scoring Summary First Draft'!CV44=0,"",'Scoring Summary First Draft'!CV44)</f>
        <v>79.958330000000004</v>
      </c>
      <c r="CJ35" s="42">
        <f>IF('Scoring Summary First Draft'!CW44=0,"",'Scoring Summary First Draft'!CW44)</f>
        <v>0.75</v>
      </c>
      <c r="CK35" s="42">
        <f>IF('Scoring Summary First Draft'!CZ44=0,"",'Scoring Summary First Draft'!CZ44)</f>
        <v>0.46666666699999998</v>
      </c>
      <c r="CL35" s="42" t="str">
        <f>IF('Scoring Summary First Draft'!DA44=0,"",'Scoring Summary First Draft'!DA44)</f>
        <v/>
      </c>
      <c r="CM35" s="42">
        <f>IF('Scoring Summary First Draft'!DB44=0,"",'Scoring Summary First Draft'!DB44)</f>
        <v>0.5</v>
      </c>
      <c r="CN35" s="42" t="str">
        <f>IF('Scoring Summary First Draft'!DC44=0,"",'Scoring Summary First Draft'!DC44)</f>
        <v/>
      </c>
      <c r="CO35" s="42">
        <f>IF('Scoring Summary First Draft'!DD44=0,"",'Scoring Summary First Draft'!DD44)</f>
        <v>0.45</v>
      </c>
      <c r="CP35" s="42" t="str">
        <f>IF('Scoring Summary First Draft'!DE44=0,"",'Scoring Summary First Draft'!DE44)</f>
        <v/>
      </c>
      <c r="CQ35" s="42">
        <f>IF('Scoring Summary First Draft'!DF44=0,"",'Scoring Summary First Draft'!DF44)</f>
        <v>0.45</v>
      </c>
      <c r="CR35" s="42" t="str">
        <f>IF('Scoring Summary First Draft'!DG44=0,"",'Scoring Summary First Draft'!DG44)</f>
        <v/>
      </c>
      <c r="CS35" s="42">
        <f>IF('Scoring Summary First Draft'!DH44=0,"",'Scoring Summary First Draft'!DH44)</f>
        <v>0.5</v>
      </c>
      <c r="CT35" s="42" t="str">
        <f>IF('Scoring Summary First Draft'!DI44=0,"",'Scoring Summary First Draft'!DI44)</f>
        <v/>
      </c>
      <c r="CU35" s="42">
        <f>IF('Scoring Summary First Draft'!DJ44=0,"",'Scoring Summary First Draft'!DJ44)</f>
        <v>0.43333333299999999</v>
      </c>
      <c r="CV35" s="42" t="str">
        <f>IF('Scoring Summary First Draft'!DK44=0,"",'Scoring Summary First Draft'!DK44)</f>
        <v/>
      </c>
      <c r="CW35" s="42">
        <f>IF('Scoring Summary First Draft'!DL44=0,"",'Scoring Summary First Draft'!DL44)</f>
        <v>15</v>
      </c>
      <c r="CX35" s="42">
        <f>IF('Scoring Summary First Draft'!DO44=0,"",'Scoring Summary First Draft'!DO44)</f>
        <v>0.31666666700000001</v>
      </c>
      <c r="CY35" s="42">
        <f>IF('Scoring Summary First Draft'!DP44=0,"",'Scoring Summary First Draft'!DP44)</f>
        <v>0.79275868199999999</v>
      </c>
      <c r="CZ35" s="42">
        <f>IF('Scoring Summary First Draft'!DQ44=0,"",'Scoring Summary First Draft'!DQ44)</f>
        <v>0.8</v>
      </c>
      <c r="DA35" s="42">
        <f>IF('Scoring Summary First Draft'!DR44=0,"",'Scoring Summary First Draft'!DR44)</f>
        <v>0.75785133100000002</v>
      </c>
      <c r="DB35" s="42">
        <f>IF('Scoring Summary First Draft'!DS44=0,"",'Scoring Summary First Draft'!DS44)</f>
        <v>0.27500000000000002</v>
      </c>
      <c r="DC35" s="42">
        <f>IF('Scoring Summary First Draft'!DT44=0,"",'Scoring Summary First Draft'!DT44)</f>
        <v>0.73961038999999995</v>
      </c>
      <c r="DD35" s="42">
        <f>IF('Scoring Summary First Draft'!DU44=0,"",'Scoring Summary First Draft'!DU44)</f>
        <v>0.1</v>
      </c>
      <c r="DE35" s="42">
        <f>IF('Scoring Summary First Draft'!DV44=0,"",'Scoring Summary First Draft'!DV44)</f>
        <v>1.1786043079999999</v>
      </c>
      <c r="DF35" s="42">
        <f>IF('Scoring Summary First Draft'!DW44=0,"",'Scoring Summary First Draft'!DW44)</f>
        <v>0.46666666699999998</v>
      </c>
      <c r="DG35" s="42">
        <f>IF('Scoring Summary First Draft'!DX44=0,"",'Scoring Summary First Draft'!DX44)</f>
        <v>0.67232620700000001</v>
      </c>
      <c r="DH35" s="42">
        <f>IF('Scoring Summary First Draft'!DY44=0,"",'Scoring Summary First Draft'!DY44)</f>
        <v>0.43333333299999999</v>
      </c>
      <c r="DI35" s="42">
        <f>IF('Scoring Summary First Draft'!DZ44=0,"",'Scoring Summary First Draft'!DZ44)</f>
        <v>0.83452066999999996</v>
      </c>
      <c r="DJ35" s="25" t="str">
        <f>IF('Scoring Summary First Draft'!EF44=0,"",'Scoring Summary First Draft'!EF44)</f>
        <v/>
      </c>
      <c r="DK35" s="25" t="str">
        <f>IF('Scoring Summary First Draft'!EI44=0,"",'Scoring Summary First Draft'!EI44)</f>
        <v/>
      </c>
      <c r="DL35" s="25">
        <f>IF('Scoring Summary First Draft'!EM44=0,"",'Scoring Summary First Draft'!EM44)</f>
        <v>35</v>
      </c>
      <c r="DM35" s="25">
        <f>IF('Scoring Summary First Draft'!EQ44=0,"",'Scoring Summary First Draft'!EQ44)</f>
        <v>5</v>
      </c>
      <c r="DN35" s="25">
        <f>IF('Scoring Summary First Draft'!ER44=0,"",'Scoring Summary First Draft'!ER44)</f>
        <v>13</v>
      </c>
      <c r="DO35" s="25">
        <f>IF('Scoring Summary First Draft'!ES44=0,"",'Scoring Summary First Draft'!ES44)</f>
        <v>2</v>
      </c>
      <c r="DP35" s="25">
        <f>IF('Scoring Summary First Draft'!EW44=0,"",'Scoring Summary First Draft'!EW44)</f>
        <v>28</v>
      </c>
      <c r="DQ35" s="25">
        <f>IF('Scoring Summary First Draft'!EX44=0,"",'Scoring Summary First Draft'!EX44)</f>
        <v>16</v>
      </c>
      <c r="DR35" s="25">
        <f>IF('Scoring Summary First Draft'!EY44=0,"",'Scoring Summary First Draft'!EY44)</f>
        <v>19</v>
      </c>
      <c r="DS35" s="25">
        <f>IF('Scoring Summary First Draft'!EZ44=0,"",'Scoring Summary First Draft'!EZ44)</f>
        <v>19</v>
      </c>
      <c r="DT35" s="25">
        <f>IF('Scoring Summary First Draft'!FA44=0,"",'Scoring Summary First Draft'!FA44)</f>
        <v>12</v>
      </c>
      <c r="DU35" s="25">
        <f>IF('Scoring Summary First Draft'!FB44=0,"",'Scoring Summary First Draft'!FB44)</f>
        <v>15</v>
      </c>
      <c r="DV35" s="25">
        <f>IF('Scoring Summary First Draft'!FC44=0,"",'Scoring Summary First Draft'!FC44)</f>
        <v>33</v>
      </c>
      <c r="DW35" s="45">
        <f>IF('Scoring Summary First Draft'!FG44=0,"",'Scoring Summary First Draft'!FG44)</f>
        <v>3.8571428569999999</v>
      </c>
      <c r="DX35" s="45">
        <f>IF('Scoring Summary First Draft'!FH44=0,"",'Scoring Summary First Draft'!FH44)</f>
        <v>6.7058823529999998</v>
      </c>
      <c r="DY35" s="45">
        <f>IF('Scoring Summary First Draft'!FI44=0,"",'Scoring Summary First Draft'!FI44)</f>
        <v>6.2941176470000002</v>
      </c>
      <c r="DZ35" s="45">
        <f>IF('Scoring Summary First Draft'!FJ44=0,"",'Scoring Summary First Draft'!FJ44)</f>
        <v>5.7755102039999997</v>
      </c>
      <c r="EA35" s="45">
        <f>IF('Scoring Summary First Draft'!FN44=0,"",'Scoring Summary First Draft'!FN44)</f>
        <v>4.3478260000000004</v>
      </c>
      <c r="EB35" s="25">
        <f>IF('Scoring Summary First Draft'!FR44=0,"",'Scoring Summary First Draft'!FR44)</f>
        <v>2</v>
      </c>
      <c r="EC35" s="25">
        <f>IF('Scoring Summary First Draft'!FS44=0,"",'Scoring Summary First Draft'!FS44)</f>
        <v>1</v>
      </c>
      <c r="ED35" s="44">
        <f>IF('Scoring Summary First Draft'!FW44=0,"",'Scoring Summary First Draft'!FW44)</f>
        <v>4.5</v>
      </c>
      <c r="EE35" s="44">
        <f>IF('Scoring Summary First Draft'!FX44=0,"",'Scoring Summary First Draft'!FX44)</f>
        <v>4.5</v>
      </c>
      <c r="EF35" s="44">
        <f>IF('Scoring Summary First Draft'!FY44=0,"",'Scoring Summary First Draft'!FY44)</f>
        <v>7</v>
      </c>
      <c r="EG35" s="44">
        <f>IF('Scoring Summary First Draft'!FZ44=0,"",'Scoring Summary First Draft'!FZ44)</f>
        <v>5</v>
      </c>
      <c r="EH35" s="44">
        <f>IF('Scoring Summary First Draft'!GA44=0,"",'Scoring Summary First Draft'!GA44)</f>
        <v>5.5</v>
      </c>
      <c r="EI35" s="25" t="str">
        <f>IF('Scoring Summary First Draft'!GD44=0,"",'Scoring Summary First Draft'!GD44)</f>
        <v/>
      </c>
      <c r="EJ35" s="25">
        <f>IF('Scoring Summary First Draft'!GH44=0,"",'Scoring Summary First Draft'!GH44)</f>
        <v>20</v>
      </c>
      <c r="EK35" s="25">
        <f>IF('Scoring Summary First Draft'!GI44=0,"",'Scoring Summary First Draft'!GI44)</f>
        <v>135</v>
      </c>
      <c r="EL35" s="25">
        <f>IF('Scoring Summary First Draft'!GJ44=0,"",'Scoring Summary First Draft'!GJ44)</f>
        <v>590</v>
      </c>
      <c r="EM35" s="25">
        <f>IF('Scoring Summary First Draft'!GK44=0,"",'Scoring Summary First Draft'!GK44)</f>
        <v>745</v>
      </c>
      <c r="EN35" s="25">
        <f>IF('Scoring Summary First Draft'!GO44=0,"",'Scoring Summary First Draft'!GO44)</f>
        <v>188</v>
      </c>
      <c r="EO35" s="25">
        <f>IF('Scoring Summary First Draft'!GP44=0,"",'Scoring Summary First Draft'!GP44)</f>
        <v>44</v>
      </c>
      <c r="EP35" s="25">
        <f>IF('Scoring Summary First Draft'!GQ44=0,"",'Scoring Summary First Draft'!GQ44)</f>
        <v>44</v>
      </c>
      <c r="EQ35" s="25">
        <f>IF('Scoring Summary First Draft'!GR44=0,"",'Scoring Summary First Draft'!GR44)</f>
        <v>27</v>
      </c>
      <c r="ER35" s="25">
        <f>IF('Scoring Summary First Draft'!GS44=0,"",'Scoring Summary First Draft'!GS44)</f>
        <v>35</v>
      </c>
      <c r="ES35" s="25">
        <f>IF('Scoring Summary First Draft'!GT44=0,"",'Scoring Summary First Draft'!GT44)</f>
        <v>38</v>
      </c>
    </row>
    <row r="36" spans="1:149">
      <c r="A36" s="49" t="str">
        <f>'Scoring Summary First Draft'!A49</f>
        <v>CI051</v>
      </c>
      <c r="B36" t="str">
        <f>IF('Scoring Summary First Draft'!C49=0,"",'Scoring Summary First Draft'!C49)</f>
        <v>F</v>
      </c>
      <c r="C36"/>
      <c r="D36"/>
      <c r="E36">
        <f>IF('Scoring Summary First Draft'!D49=0,"",'Scoring Summary First Draft'!D49)</f>
        <v>30</v>
      </c>
      <c r="F36"/>
      <c r="G36"/>
      <c r="H36"/>
      <c r="I36"/>
      <c r="J36">
        <f>IF('Scoring Summary First Draft'!E49=0,"",'Scoring Summary First Draft'!E49)</f>
        <v>23</v>
      </c>
      <c r="K36">
        <v>23</v>
      </c>
      <c r="L36"/>
      <c r="M36"/>
      <c r="N36"/>
      <c r="O36"/>
      <c r="P36">
        <v>26</v>
      </c>
      <c r="Q36"/>
      <c r="R36"/>
      <c r="S36"/>
      <c r="T36"/>
      <c r="U36" t="str">
        <f>IF('Scoring Summary First Draft'!G49=0,"",'Scoring Summary First Draft'!G49)</f>
        <v>Right_ear</v>
      </c>
      <c r="V36" t="str">
        <f>IF('Scoring Summary First Draft'!H49=0,"",'Scoring Summary First Draft'!H49)</f>
        <v>Advanced_Bionics</v>
      </c>
      <c r="W36" t="str">
        <f>IF('Scoring Summary First Draft'!I49=0,"",'Scoring Summary First Draft'!I49)</f>
        <v>Yes</v>
      </c>
      <c r="X36" t="s">
        <v>18</v>
      </c>
      <c r="Y36"/>
      <c r="Z36"/>
      <c r="AA36"/>
      <c r="AB36" t="str">
        <f>IF('Scoring Summary First Draft'!L49=0,"",'Scoring Summary First Draft'!L49)</f>
        <v>Customs,_Pick_and_Pack</v>
      </c>
      <c r="AC36" t="str">
        <f>IF('Scoring Summary First Draft'!M49=0,"",'Scoring Summary First Draft'!M49)</f>
        <v>English</v>
      </c>
      <c r="AD36" t="str">
        <f>IF('Scoring Summary First Draft'!N49=0,"",'Scoring Summary First Draft'!N49)</f>
        <v>Bowling_Green,_Kentucky</v>
      </c>
      <c r="AE36">
        <f>IF('Scoring Summary First Draft'!P49=0,"",'Scoring Summary First Draft'!P49)</f>
        <v>13.5</v>
      </c>
      <c r="AG36" s="42">
        <f>IF('Scoring Summary First Draft'!X49 = 0,"",'Scoring Summary First Draft'!X49)</f>
        <v>72.875</v>
      </c>
      <c r="AH36" s="42">
        <f>IF('Scoring Summary First Draft'!Y49 = 0,"",'Scoring Summary First Draft'!Y49)</f>
        <v>0.75</v>
      </c>
      <c r="AI36" s="42">
        <f>IF('Scoring Summary First Draft'!Z49 = 0,"",'Scoring Summary First Draft'!Z49)</f>
        <v>73</v>
      </c>
      <c r="AJ36" s="42">
        <f>IF('Scoring Summary First Draft'!AA49 = 0,"",'Scoring Summary First Draft'!AA49)</f>
        <v>0.8125</v>
      </c>
      <c r="AK36" s="42">
        <f>IF('Scoring Summary First Draft'!AB49 = 0,"",'Scoring Summary First Draft'!AB49)</f>
        <v>72.75</v>
      </c>
      <c r="AL36" s="42">
        <f>IF('Scoring Summary First Draft'!AC49 = 0,"",'Scoring Summary First Draft'!AC49)</f>
        <v>0.6875</v>
      </c>
      <c r="AM36" s="42" t="str">
        <f>IF('Scoring Summary First Draft'!AF49 =0,"", 'Scoring Summary First Draft'!AF49)</f>
        <v/>
      </c>
      <c r="AN36" s="42" t="str">
        <f>IF('Scoring Summary First Draft'!AG49 =0,"", 'Scoring Summary First Draft'!AG49)</f>
        <v/>
      </c>
      <c r="AO36" s="42" t="str">
        <f>IF('Scoring Summary First Draft'!AH49 =0,"", 'Scoring Summary First Draft'!AH49)</f>
        <v/>
      </c>
      <c r="AP36" s="42" t="str">
        <f>IF('Scoring Summary First Draft'!AI49 =0,"", 'Scoring Summary First Draft'!AI49)</f>
        <v/>
      </c>
      <c r="AQ36" s="42" t="str">
        <f>IF('Scoring Summary First Draft'!AJ49 =0,"", 'Scoring Summary First Draft'!AJ49)</f>
        <v/>
      </c>
      <c r="AR36" s="42" t="str">
        <f>IF('Scoring Summary First Draft'!AK49 =0,"", 'Scoring Summary First Draft'!AK49)</f>
        <v/>
      </c>
      <c r="AS36" s="42"/>
      <c r="AT36" s="42" t="str">
        <f>IF('Scoring Summary First Draft'!AN49 = 0,"",'Scoring Summary First Draft'!AN49)</f>
        <v/>
      </c>
      <c r="AU36" s="42" t="str">
        <f>IF('Scoring Summary First Draft'!AO49 = 0,"",'Scoring Summary First Draft'!AO49)</f>
        <v/>
      </c>
      <c r="AV36" s="42" t="str">
        <f>IF('Scoring Summary First Draft'!AP49 = 0,"",'Scoring Summary First Draft'!AP49)</f>
        <v/>
      </c>
      <c r="AW36" s="42">
        <f>IF('Scoring Summary First Draft'!AS49 = 0,"",'Scoring Summary First Draft'!AS49)</f>
        <v>0.8125</v>
      </c>
      <c r="AX36" s="42">
        <f>IF('Scoring Summary First Draft'!AT49 = 0,"",'Scoring Summary First Draft'!AT49)</f>
        <v>0.84375</v>
      </c>
      <c r="AY36" s="42">
        <f>IF('Scoring Summary First Draft'!AU49 = 0,"",'Scoring Summary First Draft'!AU49)</f>
        <v>0.84375</v>
      </c>
      <c r="AZ36" s="42">
        <f>IF('Scoring Summary First Draft'!AV49 = 0,"",'Scoring Summary First Draft'!AV49)</f>
        <v>0.83333299999999999</v>
      </c>
      <c r="BA36" s="42">
        <f>IF('Scoring Summary First Draft'!AW49 = 0,"",'Scoring Summary First Draft'!AW49)</f>
        <v>1252.2850000000001</v>
      </c>
      <c r="BB36" s="42">
        <f>IF('Scoring Summary First Draft'!AX49 = 0,"",'Scoring Summary First Draft'!AX49)</f>
        <v>1286.9739999999999</v>
      </c>
      <c r="BC36" s="42">
        <f>IF('Scoring Summary First Draft'!AY49 = 0,"",'Scoring Summary First Draft'!AY49)</f>
        <v>1181.7850000000001</v>
      </c>
      <c r="BD36" s="42">
        <f>IF('Scoring Summary First Draft'!AZ49 = 0,"",'Scoring Summary First Draft'!AZ49)</f>
        <v>1240.348</v>
      </c>
      <c r="BE36" s="45">
        <f>IF('Scoring Summary First Draft'!BA49=0,"",'Scoring Summary First Draft'!BA49)</f>
        <v>6</v>
      </c>
      <c r="BF36" s="45">
        <f>IF('Scoring Summary First Draft'!BB49=0,"",'Scoring Summary First Draft'!BB49)</f>
        <v>5.59375</v>
      </c>
      <c r="BG36" s="45">
        <f>IF('Scoring Summary First Draft'!BC49=0,"",'Scoring Summary First Draft'!BC49)</f>
        <v>6</v>
      </c>
      <c r="BH36" s="45">
        <f>IF('Scoring Summary First Draft'!BD49=0,"",'Scoring Summary First Draft'!BD49)</f>
        <v>5.8645829999999997</v>
      </c>
      <c r="BI36" s="42">
        <f>IF('Scoring Summary First Draft'!BG49 = 0,"",'Scoring Summary First Draft'!BG49)</f>
        <v>0.875</v>
      </c>
      <c r="BJ36" s="42">
        <f>IF('Scoring Summary First Draft'!BH49 = 0,"",'Scoring Summary First Draft'!BH49)</f>
        <v>0.8125</v>
      </c>
      <c r="BK36" s="42">
        <f>IF('Scoring Summary First Draft'!BI49 = 0,"",'Scoring Summary First Draft'!BI49)</f>
        <v>0.8125</v>
      </c>
      <c r="BL36" s="42">
        <f>IF('Scoring Summary First Draft'!BJ49 = 0,"",'Scoring Summary First Draft'!BJ49)</f>
        <v>0.83333299999999999</v>
      </c>
      <c r="BM36" s="42">
        <f>IF('Scoring Summary First Draft'!BK49 = 0,"",'Scoring Summary First Draft'!BK49)</f>
        <v>807.94290000000001</v>
      </c>
      <c r="BN36" s="42">
        <f>IF('Scoring Summary First Draft'!BL49 = 0,"",'Scoring Summary First Draft'!BL49)</f>
        <v>1879.1079999999999</v>
      </c>
      <c r="BO36" s="42">
        <f>IF('Scoring Summary First Draft'!BM49 = 0,"",'Scoring Summary First Draft'!BM49)</f>
        <v>1361.2</v>
      </c>
      <c r="BP36" s="42">
        <f>IF('Scoring Summary First Draft'!BN49 = 0,"",'Scoring Summary First Draft'!BN49)</f>
        <v>1349.4169999999999</v>
      </c>
      <c r="BQ36" s="42" t="str">
        <f>IF('Scoring Summary First Draft'!BW49=0,"",'Scoring Summary First Draft'!BW49)</f>
        <v/>
      </c>
      <c r="BR36" s="42" t="str">
        <f>IF('Scoring Summary First Draft'!BX49=0,"",'Scoring Summary First Draft'!BX49)</f>
        <v/>
      </c>
      <c r="BS36" s="42" t="str">
        <f>IF('Scoring Summary First Draft'!BY49=0,"",'Scoring Summary First Draft'!BY49)</f>
        <v/>
      </c>
      <c r="BT36" s="42" t="str">
        <f>IF('Scoring Summary First Draft'!CB49=0,"",'Scoring Summary First Draft'!CB49)</f>
        <v/>
      </c>
      <c r="BU36" s="42" t="str">
        <f>IF('Scoring Summary First Draft'!CC49=0,"",'Scoring Summary First Draft'!CC49)</f>
        <v/>
      </c>
      <c r="BV36" s="42" t="str">
        <f>IF('Scoring Summary First Draft'!CD49=0,"",'Scoring Summary First Draft'!CD49)</f>
        <v/>
      </c>
      <c r="BW36" s="42" t="str">
        <f>IF('Scoring Summary First Draft'!CE49=0,"",'Scoring Summary First Draft'!CE49)</f>
        <v/>
      </c>
      <c r="BX36" s="42" t="str">
        <f>IF('Scoring Summary First Draft'!CF49=0,"",'Scoring Summary First Draft'!CF49)</f>
        <v/>
      </c>
      <c r="BY36" s="42" t="str">
        <f>IF('Scoring Summary First Draft'!CG49=0,"",'Scoring Summary First Draft'!CG49)</f>
        <v/>
      </c>
      <c r="BZ36" s="42" t="str">
        <f>IF('Scoring Summary First Draft'!CH49=0,"",'Scoring Summary First Draft'!CH49)</f>
        <v/>
      </c>
      <c r="CA36" s="42" t="str">
        <f>IF('Scoring Summary First Draft'!CI49=0,"",'Scoring Summary First Draft'!CI49)</f>
        <v/>
      </c>
      <c r="CB36" s="42">
        <f>IF('Scoring Summary First Draft'!CL49 =0,"",'Scoring Summary First Draft'!CL49)</f>
        <v>0.25</v>
      </c>
      <c r="CC36" s="42">
        <f>IF('Scoring Summary First Draft'!CM49 =0,"",'Scoring Summary First Draft'!CM49)</f>
        <v>0.4</v>
      </c>
      <c r="CD36" s="42">
        <f>IF('Scoring Summary First Draft'!CN49 =0,"",'Scoring Summary First Draft'!CN49)</f>
        <v>0.17499999999999999</v>
      </c>
      <c r="CE36" s="42">
        <f>IF('Scoring Summary First Draft'!CO49 =0,"",'Scoring Summary First Draft'!CO49)</f>
        <v>0.1</v>
      </c>
      <c r="CF36" s="42">
        <f>IF('Scoring Summary First Draft'!CP49 =0,"",'Scoring Summary First Draft'!CP49)</f>
        <v>0.2</v>
      </c>
      <c r="CG36" s="42">
        <f>IF('Scoring Summary First Draft'!CQ49 =0,"",'Scoring Summary First Draft'!CQ49)</f>
        <v>0.4</v>
      </c>
      <c r="CH36" s="42">
        <f>IF('Scoring Summary First Draft'!CR49 =0,"",'Scoring Summary First Draft'!CR49)</f>
        <v>0.2</v>
      </c>
      <c r="CI36" s="42" t="str">
        <f>IF('Scoring Summary First Draft'!CV49=0,"",'Scoring Summary First Draft'!CV49)</f>
        <v/>
      </c>
      <c r="CJ36" s="42" t="str">
        <f>IF('Scoring Summary First Draft'!CW49=0,"",'Scoring Summary First Draft'!CW49)</f>
        <v/>
      </c>
      <c r="CK36" s="42" t="str">
        <f>IF('Scoring Summary First Draft'!CZ49=0,"",'Scoring Summary First Draft'!CZ49)</f>
        <v/>
      </c>
      <c r="CL36" s="42" t="str">
        <f>IF('Scoring Summary First Draft'!DA49=0,"",'Scoring Summary First Draft'!DA49)</f>
        <v/>
      </c>
      <c r="CM36" s="42" t="str">
        <f>IF('Scoring Summary First Draft'!DB49=0,"",'Scoring Summary First Draft'!DB49)</f>
        <v/>
      </c>
      <c r="CN36" s="42" t="str">
        <f>IF('Scoring Summary First Draft'!DC49=0,"",'Scoring Summary First Draft'!DC49)</f>
        <v/>
      </c>
      <c r="CO36" s="42" t="str">
        <f>IF('Scoring Summary First Draft'!DD49=0,"",'Scoring Summary First Draft'!DD49)</f>
        <v/>
      </c>
      <c r="CP36" s="42" t="str">
        <f>IF('Scoring Summary First Draft'!DE49=0,"",'Scoring Summary First Draft'!DE49)</f>
        <v/>
      </c>
      <c r="CQ36" s="42" t="str">
        <f>IF('Scoring Summary First Draft'!DF49=0,"",'Scoring Summary First Draft'!DF49)</f>
        <v/>
      </c>
      <c r="CR36" s="42" t="str">
        <f>IF('Scoring Summary First Draft'!DG49=0,"",'Scoring Summary First Draft'!DG49)</f>
        <v/>
      </c>
      <c r="CS36" s="42" t="str">
        <f>IF('Scoring Summary First Draft'!DH49=0,"",'Scoring Summary First Draft'!DH49)</f>
        <v/>
      </c>
      <c r="CT36" s="42" t="str">
        <f>IF('Scoring Summary First Draft'!DI49=0,"",'Scoring Summary First Draft'!DI49)</f>
        <v/>
      </c>
      <c r="CU36" s="42" t="str">
        <f>IF('Scoring Summary First Draft'!DJ49=0,"",'Scoring Summary First Draft'!DJ49)</f>
        <v/>
      </c>
      <c r="CV36" s="42" t="str">
        <f>IF('Scoring Summary First Draft'!DK49=0,"",'Scoring Summary First Draft'!DK49)</f>
        <v/>
      </c>
      <c r="CW36" s="42" t="str">
        <f>IF('Scoring Summary First Draft'!DL49=0,"",'Scoring Summary First Draft'!DL49)</f>
        <v/>
      </c>
      <c r="CX36" s="42" t="str">
        <f>IF('Scoring Summary First Draft'!DO49=0,"",'Scoring Summary First Draft'!DO49)</f>
        <v/>
      </c>
      <c r="CY36" s="42" t="str">
        <f>IF('Scoring Summary First Draft'!DP49=0,"",'Scoring Summary First Draft'!DP49)</f>
        <v/>
      </c>
      <c r="CZ36" s="42" t="str">
        <f>IF('Scoring Summary First Draft'!DQ49=0,"",'Scoring Summary First Draft'!DQ49)</f>
        <v/>
      </c>
      <c r="DA36" s="42" t="str">
        <f>IF('Scoring Summary First Draft'!DR49=0,"",'Scoring Summary First Draft'!DR49)</f>
        <v/>
      </c>
      <c r="DB36" s="42" t="str">
        <f>IF('Scoring Summary First Draft'!DS49=0,"",'Scoring Summary First Draft'!DS49)</f>
        <v/>
      </c>
      <c r="DC36" s="42" t="str">
        <f>IF('Scoring Summary First Draft'!DT49=0,"",'Scoring Summary First Draft'!DT49)</f>
        <v/>
      </c>
      <c r="DD36" s="42" t="str">
        <f>IF('Scoring Summary First Draft'!DU49=0,"",'Scoring Summary First Draft'!DU49)</f>
        <v/>
      </c>
      <c r="DE36" s="42" t="str">
        <f>IF('Scoring Summary First Draft'!DV49=0,"",'Scoring Summary First Draft'!DV49)</f>
        <v/>
      </c>
      <c r="DF36" s="42" t="str">
        <f>IF('Scoring Summary First Draft'!DW49=0,"",'Scoring Summary First Draft'!DW49)</f>
        <v/>
      </c>
      <c r="DG36" s="42" t="str">
        <f>IF('Scoring Summary First Draft'!DX49=0,"",'Scoring Summary First Draft'!DX49)</f>
        <v/>
      </c>
      <c r="DH36" s="42" t="str">
        <f>IF('Scoring Summary First Draft'!DY49=0,"",'Scoring Summary First Draft'!DY49)</f>
        <v/>
      </c>
      <c r="DI36" s="42" t="str">
        <f>IF('Scoring Summary First Draft'!DZ49=0,"",'Scoring Summary First Draft'!DZ49)</f>
        <v/>
      </c>
      <c r="DJ36" s="25" t="str">
        <f>IF('Scoring Summary First Draft'!EF49=0,"",'Scoring Summary First Draft'!EF49)</f>
        <v/>
      </c>
      <c r="DK36" s="25" t="str">
        <f>IF('Scoring Summary First Draft'!EI49=0,"",'Scoring Summary First Draft'!EI49)</f>
        <v/>
      </c>
      <c r="DL36" s="25">
        <f>IF('Scoring Summary First Draft'!EM49=0,"",'Scoring Summary First Draft'!EM49)</f>
        <v>41</v>
      </c>
      <c r="DM36" s="25">
        <f>IF('Scoring Summary First Draft'!EQ49=0,"",'Scoring Summary First Draft'!EQ49)</f>
        <v>5</v>
      </c>
      <c r="DN36" s="25">
        <f>IF('Scoring Summary First Draft'!ER49=0,"",'Scoring Summary First Draft'!ER49)</f>
        <v>13</v>
      </c>
      <c r="DO36" s="25">
        <f>IF('Scoring Summary First Draft'!ES49=0,"",'Scoring Summary First Draft'!ES49)</f>
        <v>1</v>
      </c>
      <c r="DP36" s="25">
        <f>IF('Scoring Summary First Draft'!EW49=0,"",'Scoring Summary First Draft'!EW49)</f>
        <v>27</v>
      </c>
      <c r="DQ36" s="25">
        <f>IF('Scoring Summary First Draft'!EX49=0,"",'Scoring Summary First Draft'!EX49)</f>
        <v>18</v>
      </c>
      <c r="DR36" s="25">
        <f>IF('Scoring Summary First Draft'!EY49=0,"",'Scoring Summary First Draft'!EY49)</f>
        <v>21</v>
      </c>
      <c r="DS36" s="25">
        <f>IF('Scoring Summary First Draft'!EZ49=0,"",'Scoring Summary First Draft'!EZ49)</f>
        <v>18</v>
      </c>
      <c r="DT36" s="25">
        <f>IF('Scoring Summary First Draft'!FA49=0,"",'Scoring Summary First Draft'!FA49)</f>
        <v>15</v>
      </c>
      <c r="DU36" s="25">
        <f>IF('Scoring Summary First Draft'!FB49=0,"",'Scoring Summary First Draft'!FB49)</f>
        <v>22</v>
      </c>
      <c r="DV36" s="25">
        <f>IF('Scoring Summary First Draft'!FC49=0,"",'Scoring Summary First Draft'!FC49)</f>
        <v>33</v>
      </c>
      <c r="DW36" s="45" t="str">
        <f>IF('Scoring Summary First Draft'!FG49=0,"",'Scoring Summary First Draft'!FG49)</f>
        <v> </v>
      </c>
      <c r="DX36" s="45" t="str">
        <f>IF('Scoring Summary First Draft'!FH49=0,"",'Scoring Summary First Draft'!FH49)</f>
        <v> </v>
      </c>
      <c r="DY36" s="45" t="str">
        <f>IF('Scoring Summary First Draft'!FI49=0,"",'Scoring Summary First Draft'!FI49)</f>
        <v> </v>
      </c>
      <c r="DZ36" s="45" t="str">
        <f>IF('Scoring Summary First Draft'!FJ49=0,"",'Scoring Summary First Draft'!FJ49)</f>
        <v> </v>
      </c>
      <c r="EA36" s="45" t="str">
        <f>IF('Scoring Summary First Draft'!FN49=0,"",'Scoring Summary First Draft'!FN49)</f>
        <v/>
      </c>
      <c r="EB36" s="25" t="str">
        <f>IF('Scoring Summary First Draft'!FR49=0,"",'Scoring Summary First Draft'!FR49)</f>
        <v/>
      </c>
      <c r="EC36" s="25" t="str">
        <f>IF('Scoring Summary First Draft'!FS49=0,"",'Scoring Summary First Draft'!FS49)</f>
        <v/>
      </c>
      <c r="ED36" s="44">
        <f>IF('Scoring Summary First Draft'!FW49=0,"",'Scoring Summary First Draft'!FW49)</f>
        <v>4.5</v>
      </c>
      <c r="EE36" s="44">
        <f>IF('Scoring Summary First Draft'!FX49=0,"",'Scoring Summary First Draft'!FX49)</f>
        <v>4.5</v>
      </c>
      <c r="EF36" s="44">
        <f>IF('Scoring Summary First Draft'!FY49=0,"",'Scoring Summary First Draft'!FY49)</f>
        <v>7</v>
      </c>
      <c r="EG36" s="44">
        <f>IF('Scoring Summary First Draft'!FZ49=0,"",'Scoring Summary First Draft'!FZ49)</f>
        <v>2.5</v>
      </c>
      <c r="EH36" s="44">
        <f>IF('Scoring Summary First Draft'!GA49=0,"",'Scoring Summary First Draft'!GA49)</f>
        <v>7</v>
      </c>
      <c r="EI36" s="25" t="str">
        <f>IF('Scoring Summary First Draft'!GD49=0,"",'Scoring Summary First Draft'!GD49)</f>
        <v/>
      </c>
      <c r="EJ36" s="25">
        <f>IF('Scoring Summary First Draft'!GH49=0,"",'Scoring Summary First Draft'!GH49)</f>
        <v>13.5</v>
      </c>
      <c r="EK36" s="25">
        <f>IF('Scoring Summary First Draft'!GI49=0,"",'Scoring Summary First Draft'!GI49)</f>
        <v>25</v>
      </c>
      <c r="EL36" s="25">
        <f>IF('Scoring Summary First Draft'!GJ49=0,"",'Scoring Summary First Draft'!GJ49)</f>
        <v>85</v>
      </c>
      <c r="EM36" s="25">
        <f>IF('Scoring Summary First Draft'!GK49=0,"",'Scoring Summary First Draft'!GK49)</f>
        <v>124</v>
      </c>
      <c r="EN36" s="25" t="str">
        <f>IF('Scoring Summary First Draft'!GO49=0,"",'Scoring Summary First Draft'!GO49)</f>
        <v/>
      </c>
      <c r="EO36" s="25" t="str">
        <f>IF('Scoring Summary First Draft'!GP49=0,"",'Scoring Summary First Draft'!GP49)</f>
        <v/>
      </c>
      <c r="EP36" s="25" t="str">
        <f>IF('Scoring Summary First Draft'!GQ49=0,"",'Scoring Summary First Draft'!GQ49)</f>
        <v/>
      </c>
      <c r="EQ36" s="25" t="str">
        <f>IF('Scoring Summary First Draft'!GR49=0,"",'Scoring Summary First Draft'!GR49)</f>
        <v/>
      </c>
      <c r="ER36" s="25" t="str">
        <f>IF('Scoring Summary First Draft'!GS49=0,"",'Scoring Summary First Draft'!GS49)</f>
        <v/>
      </c>
      <c r="ES36" s="25" t="str">
        <f>IF('Scoring Summary First Draft'!GT49=0,"",'Scoring Summary First Draft'!GT49)</f>
        <v/>
      </c>
    </row>
    <row r="37" spans="1:149">
      <c r="A37" t="str">
        <f>'Scoring Summary First Draft'!A50</f>
        <v>CI052</v>
      </c>
      <c r="B37" t="str">
        <f>IF('Scoring Summary First Draft'!C50=0,"",'Scoring Summary First Draft'!C50)</f>
        <v>F</v>
      </c>
      <c r="C37"/>
      <c r="D37"/>
      <c r="E37">
        <f>IF('Scoring Summary First Draft'!D50=0,"",'Scoring Summary First Draft'!D50)</f>
        <v>68</v>
      </c>
      <c r="F37"/>
      <c r="G37"/>
      <c r="H37"/>
      <c r="I37"/>
      <c r="J37">
        <f>IF('Scoring Summary First Draft'!E50=0,"",'Scoring Summary First Draft'!E50)</f>
        <v>63</v>
      </c>
      <c r="K37">
        <v>63</v>
      </c>
      <c r="L37"/>
      <c r="M37"/>
      <c r="N37"/>
      <c r="O37"/>
      <c r="P37">
        <f>IF('Scoring Summary First Draft'!F50=0,"",'Scoring Summary First Draft'!F50)</f>
        <v>55</v>
      </c>
      <c r="Q37"/>
      <c r="R37"/>
      <c r="S37"/>
      <c r="T37"/>
      <c r="U37" t="str">
        <f>IF('Scoring Summary First Draft'!G50=0,"",'Scoring Summary First Draft'!G50)</f>
        <v>Bilateral</v>
      </c>
      <c r="V37" t="str">
        <f>IF('Scoring Summary First Draft'!H50=0,"",'Scoring Summary First Draft'!H50)</f>
        <v>Advanced_Bionics</v>
      </c>
      <c r="W37" t="str">
        <f>IF('Scoring Summary First Draft'!I50=0,"",'Scoring Summary First Draft'!I50)</f>
        <v>No</v>
      </c>
      <c r="X37" t="str">
        <f t="shared" ref="X37" si="6">U37</f>
        <v>Bilateral</v>
      </c>
      <c r="Y37"/>
      <c r="Z37"/>
      <c r="AA37"/>
      <c r="AB37" t="str">
        <f>IF('Scoring Summary First Draft'!L50=0,"",'Scoring Summary First Draft'!L50)</f>
        <v>Retired</v>
      </c>
      <c r="AC37" t="str">
        <f>IF('Scoring Summary First Draft'!M50=0,"",'Scoring Summary First Draft'!M50)</f>
        <v>English</v>
      </c>
      <c r="AD37" t="str">
        <f>IF('Scoring Summary First Draft'!N50=0,"",'Scoring Summary First Draft'!N50)</f>
        <v>LaGrange_,_Indiana</v>
      </c>
      <c r="AE37">
        <f>IF('Scoring Summary First Draft'!P50=0,"",'Scoring Summary First Draft'!P50)</f>
        <v>2</v>
      </c>
      <c r="AG37" s="42">
        <f>IF('Scoring Summary First Draft'!X50 = 0,"",'Scoring Summary First Draft'!X50)</f>
        <v>92.875</v>
      </c>
      <c r="AH37" s="42">
        <f>IF('Scoring Summary First Draft'!Y50 = 0,"",'Scoring Summary First Draft'!Y50)</f>
        <v>0.84375</v>
      </c>
      <c r="AI37" s="42">
        <f>IF('Scoring Summary First Draft'!Z50 = 0,"",'Scoring Summary First Draft'!Z50)</f>
        <v>87.875</v>
      </c>
      <c r="AJ37" s="42">
        <f>IF('Scoring Summary First Draft'!AA50 = 0,"",'Scoring Summary First Draft'!AA50)</f>
        <v>0.75</v>
      </c>
      <c r="AK37" s="42">
        <f>IF('Scoring Summary First Draft'!AB50 = 0,"",'Scoring Summary First Draft'!AB50)</f>
        <v>97.875</v>
      </c>
      <c r="AL37" s="42">
        <f>IF('Scoring Summary First Draft'!AC50 = 0,"",'Scoring Summary First Draft'!AC50)</f>
        <v>0.9375</v>
      </c>
      <c r="AM37" s="42">
        <f>IF('Scoring Summary First Draft'!AF50 =0,"", 'Scoring Summary First Draft'!AF50)</f>
        <v>0.125</v>
      </c>
      <c r="AN37" s="42">
        <f>IF('Scoring Summary First Draft'!AG50 =0,"", 'Scoring Summary First Draft'!AG50)</f>
        <v>0.25</v>
      </c>
      <c r="AO37" s="42">
        <f>IF('Scoring Summary First Draft'!AH50 =0,"", 'Scoring Summary First Draft'!AH50)</f>
        <v>0.4375</v>
      </c>
      <c r="AP37" s="42">
        <f>IF('Scoring Summary First Draft'!AI50 =0,"", 'Scoring Summary First Draft'!AI50)</f>
        <v>0.125</v>
      </c>
      <c r="AQ37" s="42">
        <f>IF('Scoring Summary First Draft'!AJ50 =0,"", 'Scoring Summary First Draft'!AJ50)</f>
        <v>0.3125</v>
      </c>
      <c r="AR37" s="42">
        <f>IF('Scoring Summary First Draft'!AK50 =0,"", 'Scoring Summary First Draft'!AK50)</f>
        <v>0.25</v>
      </c>
      <c r="AS37" s="42">
        <f t="shared" si="1"/>
        <v>0.25</v>
      </c>
      <c r="AT37" s="42">
        <f>IF('Scoring Summary First Draft'!AN50 = 0,"",'Scoring Summary First Draft'!AN50)</f>
        <v>0.75</v>
      </c>
      <c r="AU37" s="42">
        <f>IF('Scoring Summary First Draft'!AO50 = 0,"",'Scoring Summary First Draft'!AO50)</f>
        <v>3336.5390000000002</v>
      </c>
      <c r="AV37" s="42">
        <f>IF('Scoring Summary First Draft'!AP50 = 0,"",'Scoring Summary First Draft'!AP50)</f>
        <v>10</v>
      </c>
      <c r="AW37" s="42">
        <f>IF('Scoring Summary First Draft'!AS50 = 0,"",'Scoring Summary First Draft'!AS50)</f>
        <v>0.875</v>
      </c>
      <c r="AX37" s="42">
        <f>IF('Scoring Summary First Draft'!AT50 = 0,"",'Scoring Summary First Draft'!AT50)</f>
        <v>0.90625</v>
      </c>
      <c r="AY37" s="42">
        <f>IF('Scoring Summary First Draft'!AU50 = 0,"",'Scoring Summary First Draft'!AU50)</f>
        <v>0.84375</v>
      </c>
      <c r="AZ37" s="42">
        <f>IF('Scoring Summary First Draft'!AV50 = 0,"",'Scoring Summary First Draft'!AV50)</f>
        <v>0.875</v>
      </c>
      <c r="BA37" s="42">
        <f>IF('Scoring Summary First Draft'!AW50 = 0,"",'Scoring Summary First Draft'!AW50)</f>
        <v>1539.3430000000001</v>
      </c>
      <c r="BB37" s="42">
        <f>IF('Scoring Summary First Draft'!AX50 = 0,"",'Scoring Summary First Draft'!AX50)</f>
        <v>1842.6310000000001</v>
      </c>
      <c r="BC37" s="42">
        <f>IF('Scoring Summary First Draft'!AY50 = 0,"",'Scoring Summary First Draft'!AY50)</f>
        <v>1817.8330000000001</v>
      </c>
      <c r="BD37" s="42">
        <f>IF('Scoring Summary First Draft'!AZ50 = 0,"",'Scoring Summary First Draft'!AZ50)</f>
        <v>1733.269</v>
      </c>
      <c r="BE37" s="45">
        <f>IF('Scoring Summary First Draft'!BA50=0,"",'Scoring Summary First Draft'!BA50)</f>
        <v>6.75</v>
      </c>
      <c r="BF37" s="45">
        <f>IF('Scoring Summary First Draft'!BB50=0,"",'Scoring Summary First Draft'!BB50)</f>
        <v>6.65625</v>
      </c>
      <c r="BG37" s="45">
        <f>IF('Scoring Summary First Draft'!BC50=0,"",'Scoring Summary First Draft'!BC50)</f>
        <v>6.71875</v>
      </c>
      <c r="BH37" s="45">
        <f>IF('Scoring Summary First Draft'!BD50=0,"",'Scoring Summary First Draft'!BD50)</f>
        <v>6.7083329999999997</v>
      </c>
      <c r="BI37" s="42">
        <f>IF('Scoring Summary First Draft'!BG50 = 0,"",'Scoring Summary First Draft'!BG50)</f>
        <v>0.875</v>
      </c>
      <c r="BJ37" s="42">
        <f>IF('Scoring Summary First Draft'!BH50 = 0,"",'Scoring Summary First Draft'!BH50)</f>
        <v>0.9375</v>
      </c>
      <c r="BK37" s="42">
        <f>IF('Scoring Summary First Draft'!BI50 = 0,"",'Scoring Summary First Draft'!BI50)</f>
        <v>0.9375</v>
      </c>
      <c r="BL37" s="42">
        <f>IF('Scoring Summary First Draft'!BJ50 = 0,"",'Scoring Summary First Draft'!BJ50)</f>
        <v>0.91666700000000001</v>
      </c>
      <c r="BM37" s="42">
        <f>IF('Scoring Summary First Draft'!BK50 = 0,"",'Scoring Summary First Draft'!BK50)</f>
        <v>1035.7860000000001</v>
      </c>
      <c r="BN37" s="42">
        <f>IF('Scoring Summary First Draft'!BL50 = 0,"",'Scoring Summary First Draft'!BL50)</f>
        <v>1267.52</v>
      </c>
      <c r="BO37" s="42">
        <f>IF('Scoring Summary First Draft'!BM50 = 0,"",'Scoring Summary First Draft'!BM50)</f>
        <v>1256.433</v>
      </c>
      <c r="BP37" s="42">
        <f>IF('Scoring Summary First Draft'!BN50 = 0,"",'Scoring Summary First Draft'!BN50)</f>
        <v>1186.58</v>
      </c>
      <c r="BQ37" s="42">
        <f>IF('Scoring Summary First Draft'!BW50=0,"",'Scoring Summary First Draft'!BW50)</f>
        <v>0.72222200000000003</v>
      </c>
      <c r="BR37" s="42">
        <f>IF('Scoring Summary First Draft'!BX50=0,"",'Scoring Summary First Draft'!BX50)</f>
        <v>93.238100000000003</v>
      </c>
      <c r="BS37" s="42">
        <f>IF('Scoring Summary First Draft'!BY50=0,"",'Scoring Summary First Draft'!BY50)</f>
        <v>2493.9760000000001</v>
      </c>
      <c r="BT37" s="42">
        <f>IF('Scoring Summary First Draft'!CB50=0,"",'Scoring Summary First Draft'!CB50)</f>
        <v>0.51666666666659999</v>
      </c>
      <c r="BU37" s="42">
        <f>IF('Scoring Summary First Draft'!CC50=0,"",'Scoring Summary First Draft'!CC50)</f>
        <v>0.6</v>
      </c>
      <c r="BV37" s="42">
        <f>IF('Scoring Summary First Draft'!CD50=0,"",'Scoring Summary First Draft'!CD50)</f>
        <v>0.47499999999999998</v>
      </c>
      <c r="BW37" s="42">
        <f>IF('Scoring Summary First Draft'!CE50=0,"",'Scoring Summary First Draft'!CE50)</f>
        <v>0.35</v>
      </c>
      <c r="BX37" s="42">
        <f>IF('Scoring Summary First Draft'!CF50=0,"",'Scoring Summary First Draft'!CF50)</f>
        <v>0.26666666666</v>
      </c>
      <c r="BY37" s="42">
        <f>IF('Scoring Summary First Draft'!CG50=0,"",'Scoring Summary First Draft'!CG50)</f>
        <v>0.33333333329999998</v>
      </c>
      <c r="BZ37" s="42">
        <f>IF('Scoring Summary First Draft'!CH50=0,"",'Scoring Summary First Draft'!CH50)</f>
        <v>0.73333329999999997</v>
      </c>
      <c r="CA37" s="42">
        <f>IF('Scoring Summary First Draft'!CI50=0,"",'Scoring Summary First Draft'!CI50)</f>
        <v>16</v>
      </c>
      <c r="CB37" s="42">
        <f>IF('Scoring Summary First Draft'!CL50 =0,"",'Scoring Summary First Draft'!CL50)</f>
        <v>0.56666666659999998</v>
      </c>
      <c r="CC37" s="42">
        <f>IF('Scoring Summary First Draft'!CM50 =0,"",'Scoring Summary First Draft'!CM50)</f>
        <v>0.55000000000000004</v>
      </c>
      <c r="CD37" s="42">
        <f>IF('Scoring Summary First Draft'!CN50 =0,"",'Scoring Summary First Draft'!CN50)</f>
        <v>0.57499999999999996</v>
      </c>
      <c r="CE37" s="42">
        <f>IF('Scoring Summary First Draft'!CO50 =0,"",'Scoring Summary First Draft'!CO50)</f>
        <v>0.5</v>
      </c>
      <c r="CF37" s="42">
        <f>IF('Scoring Summary First Draft'!CP50 =0,"",'Scoring Summary First Draft'!CP50)</f>
        <v>0.4</v>
      </c>
      <c r="CG37" s="42">
        <f>IF('Scoring Summary First Draft'!CQ50 =0,"",'Scoring Summary First Draft'!CQ50)</f>
        <v>0.4</v>
      </c>
      <c r="CH37" s="42">
        <f>IF('Scoring Summary First Draft'!CR50 =0,"",'Scoring Summary First Draft'!CR50)</f>
        <v>0.73333329999999997</v>
      </c>
      <c r="CI37" s="42">
        <f>IF('Scoring Summary First Draft'!CV50=0,"",'Scoring Summary First Draft'!CV50)</f>
        <v>88.708330000000004</v>
      </c>
      <c r="CJ37" s="42">
        <f>IF('Scoring Summary First Draft'!CW50=0,"",'Scoring Summary First Draft'!CW50)</f>
        <v>0.79166700000000001</v>
      </c>
      <c r="CK37" s="42">
        <f>IF('Scoring Summary First Draft'!CZ50=0,"",'Scoring Summary First Draft'!CZ50)</f>
        <v>9.5238094999999995E-2</v>
      </c>
      <c r="CL37" s="42" t="str">
        <f>IF('Scoring Summary First Draft'!DA50=0,"",'Scoring Summary First Draft'!DA50)</f>
        <v/>
      </c>
      <c r="CM37" s="42">
        <f>'Scoring Summary First Draft'!DB50</f>
        <v>0</v>
      </c>
      <c r="CN37" s="42" t="str">
        <f>IF('Scoring Summary First Draft'!DC50=0,"",'Scoring Summary First Draft'!DC50)</f>
        <v/>
      </c>
      <c r="CO37" s="42">
        <f>IF('Scoring Summary First Draft'!DD50=0,"",'Scoring Summary First Draft'!DD50)</f>
        <v>0.1</v>
      </c>
      <c r="CP37" s="42" t="str">
        <f>IF('Scoring Summary First Draft'!DE50=0,"",'Scoring Summary First Draft'!DE50)</f>
        <v/>
      </c>
      <c r="CQ37" s="42">
        <f>IF('Scoring Summary First Draft'!DF50=0,"",'Scoring Summary First Draft'!DF50)</f>
        <v>0.1</v>
      </c>
      <c r="CR37" s="42" t="str">
        <f>IF('Scoring Summary First Draft'!DG50=0,"",'Scoring Summary First Draft'!DG50)</f>
        <v/>
      </c>
      <c r="CS37" s="42">
        <f>IF('Scoring Summary First Draft'!DH50=0,"",'Scoring Summary First Draft'!DH50)</f>
        <v>0.18181818199999999</v>
      </c>
      <c r="CT37" s="42" t="str">
        <f>IF('Scoring Summary First Draft'!DI50=0,"",'Scoring Summary First Draft'!DI50)</f>
        <v/>
      </c>
      <c r="CU37" s="42">
        <f>'Scoring Summary First Draft'!DJ50</f>
        <v>0</v>
      </c>
      <c r="CV37" s="42" t="str">
        <f>IF('Scoring Summary First Draft'!DK50=0,"",'Scoring Summary First Draft'!DK50)</f>
        <v/>
      </c>
      <c r="CW37" s="42">
        <f>IF('Scoring Summary First Draft'!DL50=0,"",'Scoring Summary First Draft'!DL50)</f>
        <v>18</v>
      </c>
      <c r="CX37" s="42">
        <f>IF('Scoring Summary First Draft'!DO50=0,"",'Scoring Summary First Draft'!DO50)</f>
        <v>0.383333333</v>
      </c>
      <c r="CY37" s="42">
        <f>IF('Scoring Summary First Draft'!DP50=0,"",'Scoring Summary First Draft'!DP50)</f>
        <v>0.49493670499999998</v>
      </c>
      <c r="CZ37" s="42">
        <f>IF('Scoring Summary First Draft'!DQ50=0,"",'Scoring Summary First Draft'!DQ50)</f>
        <v>0.65</v>
      </c>
      <c r="DA37" s="42">
        <f>IF('Scoring Summary First Draft'!DR50=0,"",'Scoring Summary First Draft'!DR50)</f>
        <v>0.52664852600000001</v>
      </c>
      <c r="DB37" s="42">
        <f>IF('Scoring Summary First Draft'!DS50=0,"",'Scoring Summary First Draft'!DS50)</f>
        <v>0.25</v>
      </c>
      <c r="DC37" s="42">
        <f>IF('Scoring Summary First Draft'!DT50=0,"",'Scoring Summary First Draft'!DT50)</f>
        <v>0.45371133800000002</v>
      </c>
      <c r="DD37" s="42">
        <f>IF('Scoring Summary First Draft'!DU50=0,"",'Scoring Summary First Draft'!DU50)</f>
        <v>0.1</v>
      </c>
      <c r="DE37" s="42">
        <f>IF('Scoring Summary First Draft'!DV50=0,"",'Scoring Summary First Draft'!DV50)</f>
        <v>0.37302721100000003</v>
      </c>
      <c r="DF37" s="42">
        <f>IF('Scoring Summary First Draft'!DW50=0,"",'Scoring Summary First Draft'!DW50)</f>
        <v>0.46666666699999998</v>
      </c>
      <c r="DG37" s="42">
        <f>IF('Scoring Summary First Draft'!DX50=0,"",'Scoring Summary First Draft'!DX50)</f>
        <v>0.44865954000000002</v>
      </c>
      <c r="DH37" s="42">
        <f>IF('Scoring Summary First Draft'!DY50=0,"",'Scoring Summary First Draft'!DY50)</f>
        <v>0.3</v>
      </c>
      <c r="DI37" s="42">
        <f>IF('Scoring Summary First Draft'!DZ50=0,"",'Scoring Summary First Draft'!DZ50)</f>
        <v>0.56692340600000002</v>
      </c>
      <c r="DJ37" s="25" t="str">
        <f>IF('Scoring Summary First Draft'!EF50=0,"",'Scoring Summary First Draft'!EF50)</f>
        <v/>
      </c>
      <c r="DK37" s="25" t="str">
        <f>IF('Scoring Summary First Draft'!EI50=0,"",'Scoring Summary First Draft'!EI50)</f>
        <v/>
      </c>
      <c r="DL37" s="25">
        <f>IF('Scoring Summary First Draft'!EM50=0,"",'Scoring Summary First Draft'!EM50)</f>
        <v>56</v>
      </c>
      <c r="DM37" s="25">
        <f>IF('Scoring Summary First Draft'!EQ50=0,"",'Scoring Summary First Draft'!EQ50)</f>
        <v>9</v>
      </c>
      <c r="DN37" s="25">
        <f>IF('Scoring Summary First Draft'!ER50=0,"",'Scoring Summary First Draft'!ER50)</f>
        <v>30</v>
      </c>
      <c r="DO37" s="25">
        <f>IF('Scoring Summary First Draft'!ES50=0,"",'Scoring Summary First Draft'!ES50)</f>
        <v>3</v>
      </c>
      <c r="DP37" s="25">
        <f>IF('Scoring Summary First Draft'!EW50=0,"",'Scoring Summary First Draft'!EW50)</f>
        <v>30</v>
      </c>
      <c r="DQ37" s="25">
        <f>IF('Scoring Summary First Draft'!EX50=0,"",'Scoring Summary First Draft'!EX50)</f>
        <v>16</v>
      </c>
      <c r="DR37" s="25">
        <f>IF('Scoring Summary First Draft'!EY50=0,"",'Scoring Summary First Draft'!EY50)</f>
        <v>17</v>
      </c>
      <c r="DS37" s="25">
        <f>IF('Scoring Summary First Draft'!EZ50=0,"",'Scoring Summary First Draft'!EZ50)</f>
        <v>18</v>
      </c>
      <c r="DT37" s="25">
        <f>IF('Scoring Summary First Draft'!FA50=0,"",'Scoring Summary First Draft'!FA50)</f>
        <v>12</v>
      </c>
      <c r="DU37" s="25">
        <f>IF('Scoring Summary First Draft'!FB50=0,"",'Scoring Summary First Draft'!FB50)</f>
        <v>22</v>
      </c>
      <c r="DV37" s="25">
        <f>IF('Scoring Summary First Draft'!FC50=0,"",'Scoring Summary First Draft'!FC50)</f>
        <v>30</v>
      </c>
      <c r="DW37" s="45">
        <f>IF('Scoring Summary First Draft'!FG50=0,"",'Scoring Summary First Draft'!FG50)</f>
        <v>4.3571428570000004</v>
      </c>
      <c r="DX37" s="45">
        <f>IF('Scoring Summary First Draft'!FH50=0,"",'Scoring Summary First Draft'!FH50)</f>
        <v>4.5882352940000004</v>
      </c>
      <c r="DY37" s="45">
        <f>IF('Scoring Summary First Draft'!FI50=0,"",'Scoring Summary First Draft'!FI50)</f>
        <v>7.1875</v>
      </c>
      <c r="DZ37" s="45">
        <f>IF('Scoring Summary First Draft'!FJ50=0,"",'Scoring Summary First Draft'!FJ50)</f>
        <v>5.4791666670000003</v>
      </c>
      <c r="EA37" s="45" t="str">
        <f>IF('Scoring Summary First Draft'!FN50=0,"",'Scoring Summary First Draft'!FN50)</f>
        <v/>
      </c>
      <c r="EB37" s="25" t="str">
        <f>IF('Scoring Summary First Draft'!FR50=0,"",'Scoring Summary First Draft'!FR50)</f>
        <v/>
      </c>
      <c r="EC37" s="25" t="str">
        <f>IF('Scoring Summary First Draft'!FS50=0,"",'Scoring Summary First Draft'!FS50)</f>
        <v/>
      </c>
      <c r="ED37" s="44">
        <f>IF('Scoring Summary First Draft'!FW50=0,"",'Scoring Summary First Draft'!FW50)</f>
        <v>5.5</v>
      </c>
      <c r="EE37" s="44">
        <f>IF('Scoring Summary First Draft'!FX50=0,"",'Scoring Summary First Draft'!FX50)</f>
        <v>6.5</v>
      </c>
      <c r="EF37" s="44">
        <f>IF('Scoring Summary First Draft'!FY50=0,"",'Scoring Summary First Draft'!FY50)</f>
        <v>7</v>
      </c>
      <c r="EG37" s="44">
        <f>IF('Scoring Summary First Draft'!FZ50=0,"",'Scoring Summary First Draft'!FZ50)</f>
        <v>4.5</v>
      </c>
      <c r="EH37" s="44">
        <f>IF('Scoring Summary First Draft'!GA50=0,"",'Scoring Summary First Draft'!GA50)</f>
        <v>6</v>
      </c>
      <c r="EI37" s="25" t="str">
        <f>IF('Scoring Summary First Draft'!GD50=0,"",'Scoring Summary First Draft'!GD50)</f>
        <v/>
      </c>
      <c r="EJ37" s="25">
        <f>IF('Scoring Summary First Draft'!GH50=0,"",'Scoring Summary First Draft'!GH50)</f>
        <v>12</v>
      </c>
      <c r="EK37" s="25">
        <f>IF('Scoring Summary First Draft'!GI50=0,"",'Scoring Summary First Draft'!GI50)</f>
        <v>160</v>
      </c>
      <c r="EL37" s="25">
        <f>IF('Scoring Summary First Draft'!GJ50=0,"",'Scoring Summary First Draft'!GJ50)</f>
        <v>335</v>
      </c>
      <c r="EM37" s="25">
        <f>IF('Scoring Summary First Draft'!GK50=0,"",'Scoring Summary First Draft'!GK50)</f>
        <v>507</v>
      </c>
      <c r="EN37" s="25" t="str">
        <f>IF('Scoring Summary First Draft'!GO50=0,"",'Scoring Summary First Draft'!GO50)</f>
        <v/>
      </c>
      <c r="EO37" s="25" t="str">
        <f>IF('Scoring Summary First Draft'!GP50=0,"",'Scoring Summary First Draft'!GP50)</f>
        <v/>
      </c>
      <c r="EP37" s="25" t="str">
        <f>IF('Scoring Summary First Draft'!GQ50=0,"",'Scoring Summary First Draft'!GQ50)</f>
        <v/>
      </c>
      <c r="EQ37" s="25" t="str">
        <f>IF('Scoring Summary First Draft'!GR50=0,"",'Scoring Summary First Draft'!GR50)</f>
        <v/>
      </c>
      <c r="ER37" s="25" t="str">
        <f>IF('Scoring Summary First Draft'!GS50=0,"",'Scoring Summary First Draft'!GS50)</f>
        <v/>
      </c>
      <c r="ES37" s="25" t="str">
        <f>IF('Scoring Summary First Draft'!GT50=0,"",'Scoring Summary First Draft'!GT50)</f>
        <v/>
      </c>
    </row>
    <row r="38" spans="1:149">
      <c r="A38" s="49" t="str">
        <f>'Scoring Summary First Draft'!A52</f>
        <v>CI054</v>
      </c>
      <c r="B38" t="str">
        <f>IF('Scoring Summary First Draft'!C52=0,"",'Scoring Summary First Draft'!C52)</f>
        <v>M</v>
      </c>
      <c r="C38"/>
      <c r="D38"/>
      <c r="E38">
        <f>IF('Scoring Summary First Draft'!D52=0,"",'Scoring Summary First Draft'!D52)</f>
        <v>51</v>
      </c>
      <c r="F38"/>
      <c r="G38"/>
      <c r="H38"/>
      <c r="I38"/>
      <c r="J38">
        <f>IF('Scoring Summary First Draft'!E52=0,"",'Scoring Summary First Draft'!E52)</f>
        <v>51</v>
      </c>
      <c r="K38">
        <v>51</v>
      </c>
      <c r="L38"/>
      <c r="M38"/>
      <c r="N38"/>
      <c r="O38"/>
      <c r="P38">
        <f>IF('Scoring Summary First Draft'!F52=0,"",'Scoring Summary First Draft'!F52)</f>
        <v>2</v>
      </c>
      <c r="Q38"/>
      <c r="R38"/>
      <c r="S38"/>
      <c r="T38"/>
      <c r="U38" t="str">
        <f>IF('Scoring Summary First Draft'!G52=0,"",'Scoring Summary First Draft'!G52)</f>
        <v>Left ear</v>
      </c>
      <c r="V38" t="str">
        <f>IF('Scoring Summary First Draft'!H52=0,"",'Scoring Summary First Draft'!H52)</f>
        <v>Advanced Bionics</v>
      </c>
      <c r="W38" t="str">
        <f>IF('Scoring Summary First Draft'!I52=0,"",'Scoring Summary First Draft'!I52)</f>
        <v>Yes</v>
      </c>
      <c r="X38" t="s">
        <v>18</v>
      </c>
      <c r="Y38"/>
      <c r="Z38"/>
      <c r="AA38"/>
      <c r="AB38" t="str">
        <f>IF('Scoring Summary First Draft'!L52=0,"",'Scoring Summary First Draft'!L52)</f>
        <v>Bladesmith</v>
      </c>
      <c r="AC38" t="str">
        <f>IF('Scoring Summary First Draft'!M52=0,"",'Scoring Summary First Draft'!M52)</f>
        <v>English</v>
      </c>
      <c r="AD38" t="str">
        <f>IF('Scoring Summary First Draft'!N52=0,"",'Scoring Summary First Draft'!N52)</f>
        <v>Newark, New York</v>
      </c>
      <c r="AE38" t="str">
        <f>IF('Scoring Summary First Draft'!P52=0,"",'Scoring Summary First Draft'!P52)</f>
        <v/>
      </c>
      <c r="AG38" s="42" t="str">
        <f>IF('Scoring Summary First Draft'!X52 = 0,"",'Scoring Summary First Draft'!X52)</f>
        <v/>
      </c>
      <c r="AH38" s="42" t="str">
        <f>IF('Scoring Summary First Draft'!Y52 = 0,"",'Scoring Summary First Draft'!Y52)</f>
        <v/>
      </c>
      <c r="AI38" s="42" t="str">
        <f>IF('Scoring Summary First Draft'!Z52 = 0,"",'Scoring Summary First Draft'!Z52)</f>
        <v/>
      </c>
      <c r="AJ38" s="42" t="str">
        <f>IF('Scoring Summary First Draft'!AA52 = 0,"",'Scoring Summary First Draft'!AA52)</f>
        <v/>
      </c>
      <c r="AK38" s="42" t="str">
        <f>IF('Scoring Summary First Draft'!AB52 = 0,"",'Scoring Summary First Draft'!AB52)</f>
        <v/>
      </c>
      <c r="AL38" s="42" t="str">
        <f>IF('Scoring Summary First Draft'!AC52 = 0,"",'Scoring Summary First Draft'!AC52)</f>
        <v/>
      </c>
      <c r="AM38" s="42" t="str">
        <f>IF('Scoring Summary First Draft'!AF52 =0,"", 'Scoring Summary First Draft'!AF52)</f>
        <v/>
      </c>
      <c r="AN38" s="42" t="str">
        <f>IF('Scoring Summary First Draft'!AG52 =0,"", 'Scoring Summary First Draft'!AG52)</f>
        <v/>
      </c>
      <c r="AO38" s="42" t="str">
        <f>IF('Scoring Summary First Draft'!AH52 =0,"", 'Scoring Summary First Draft'!AH52)</f>
        <v/>
      </c>
      <c r="AP38" s="42" t="str">
        <f>IF('Scoring Summary First Draft'!AI52 =0,"", 'Scoring Summary First Draft'!AI52)</f>
        <v/>
      </c>
      <c r="AQ38" s="42" t="str">
        <f>IF('Scoring Summary First Draft'!AJ52 =0,"", 'Scoring Summary First Draft'!AJ52)</f>
        <v/>
      </c>
      <c r="AR38" s="42" t="str">
        <f>IF('Scoring Summary First Draft'!AK52 =0,"", 'Scoring Summary First Draft'!AK52)</f>
        <v/>
      </c>
      <c r="AS38" s="42"/>
      <c r="AT38" s="42" t="str">
        <f>IF('Scoring Summary First Draft'!AN52 = 0,"",'Scoring Summary First Draft'!AN52)</f>
        <v/>
      </c>
      <c r="AU38" s="42" t="str">
        <f>IF('Scoring Summary First Draft'!AO52 = 0,"",'Scoring Summary First Draft'!AO52)</f>
        <v/>
      </c>
      <c r="AV38" s="42" t="str">
        <f>IF('Scoring Summary First Draft'!AP52 = 0,"",'Scoring Summary First Draft'!AP52)</f>
        <v/>
      </c>
      <c r="AW38" s="42" t="str">
        <f>IF('Scoring Summary First Draft'!AS52 = 0,"",'Scoring Summary First Draft'!AS52)</f>
        <v/>
      </c>
      <c r="AX38" s="42" t="str">
        <f>IF('Scoring Summary First Draft'!AT52 = 0,"",'Scoring Summary First Draft'!AT52)</f>
        <v/>
      </c>
      <c r="AY38" s="42" t="str">
        <f>IF('Scoring Summary First Draft'!AU52 = 0,"",'Scoring Summary First Draft'!AU52)</f>
        <v/>
      </c>
      <c r="AZ38" s="42" t="str">
        <f>IF('Scoring Summary First Draft'!AV52 = 0,"",'Scoring Summary First Draft'!AV52)</f>
        <v/>
      </c>
      <c r="BA38" s="42" t="str">
        <f>IF('Scoring Summary First Draft'!AW52 = 0,"",'Scoring Summary First Draft'!AW52)</f>
        <v/>
      </c>
      <c r="BB38" s="42" t="str">
        <f>IF('Scoring Summary First Draft'!AX52 = 0,"",'Scoring Summary First Draft'!AX52)</f>
        <v/>
      </c>
      <c r="BC38" s="42" t="str">
        <f>IF('Scoring Summary First Draft'!AY52 = 0,"",'Scoring Summary First Draft'!AY52)</f>
        <v/>
      </c>
      <c r="BD38" s="42" t="str">
        <f>IF('Scoring Summary First Draft'!AZ52 = 0,"",'Scoring Summary First Draft'!AZ52)</f>
        <v/>
      </c>
      <c r="BE38" s="45" t="str">
        <f>IF('Scoring Summary First Draft'!BA52=0,"",'Scoring Summary First Draft'!BA52)</f>
        <v/>
      </c>
      <c r="BF38" s="45" t="str">
        <f>IF('Scoring Summary First Draft'!BB52=0,"",'Scoring Summary First Draft'!BB52)</f>
        <v/>
      </c>
      <c r="BG38" s="45" t="str">
        <f>IF('Scoring Summary First Draft'!BC52=0,"",'Scoring Summary First Draft'!BC52)</f>
        <v/>
      </c>
      <c r="BH38" s="45" t="str">
        <f>IF('Scoring Summary First Draft'!BD52=0,"",'Scoring Summary First Draft'!BD52)</f>
        <v/>
      </c>
      <c r="BI38" s="42" t="str">
        <f>IF('Scoring Summary First Draft'!BG52 = 0,"",'Scoring Summary First Draft'!BG52)</f>
        <v/>
      </c>
      <c r="BJ38" s="42" t="str">
        <f>IF('Scoring Summary First Draft'!BH52 = 0,"",'Scoring Summary First Draft'!BH52)</f>
        <v/>
      </c>
      <c r="BK38" s="42" t="str">
        <f>IF('Scoring Summary First Draft'!BI52 = 0,"",'Scoring Summary First Draft'!BI52)</f>
        <v/>
      </c>
      <c r="BL38" s="42" t="str">
        <f>IF('Scoring Summary First Draft'!BJ52 = 0,"",'Scoring Summary First Draft'!BJ52)</f>
        <v/>
      </c>
      <c r="BM38" s="42" t="str">
        <f>IF('Scoring Summary First Draft'!BK52 = 0,"",'Scoring Summary First Draft'!BK52)</f>
        <v/>
      </c>
      <c r="BN38" s="42" t="str">
        <f>IF('Scoring Summary First Draft'!BL52 = 0,"",'Scoring Summary First Draft'!BL52)</f>
        <v/>
      </c>
      <c r="BO38" s="42" t="str">
        <f>IF('Scoring Summary First Draft'!BM52 = 0,"",'Scoring Summary First Draft'!BM52)</f>
        <v/>
      </c>
      <c r="BP38" s="42" t="str">
        <f>IF('Scoring Summary First Draft'!BN52 = 0,"",'Scoring Summary First Draft'!BN52)</f>
        <v/>
      </c>
      <c r="BQ38" s="42" t="str">
        <f>IF('Scoring Summary First Draft'!BW52=0,"",'Scoring Summary First Draft'!BW52)</f>
        <v/>
      </c>
      <c r="BR38" s="42" t="str">
        <f>IF('Scoring Summary First Draft'!BX52=0,"",'Scoring Summary First Draft'!BX52)</f>
        <v/>
      </c>
      <c r="BS38" s="42" t="str">
        <f>IF('Scoring Summary First Draft'!BY52=0,"",'Scoring Summary First Draft'!BY52)</f>
        <v/>
      </c>
      <c r="BT38" s="42" t="str">
        <f>IF('Scoring Summary First Draft'!CB52=0,"",'Scoring Summary First Draft'!CB52)</f>
        <v/>
      </c>
      <c r="BU38" s="42" t="str">
        <f>IF('Scoring Summary First Draft'!CC52=0,"",'Scoring Summary First Draft'!CC52)</f>
        <v/>
      </c>
      <c r="BV38" s="42" t="str">
        <f>IF('Scoring Summary First Draft'!CD52=0,"",'Scoring Summary First Draft'!CD52)</f>
        <v/>
      </c>
      <c r="BW38" s="42" t="str">
        <f>IF('Scoring Summary First Draft'!CE52=0,"",'Scoring Summary First Draft'!CE52)</f>
        <v/>
      </c>
      <c r="BX38" s="42" t="str">
        <f>IF('Scoring Summary First Draft'!CF52=0,"",'Scoring Summary First Draft'!CF52)</f>
        <v/>
      </c>
      <c r="BY38" s="42" t="str">
        <f>IF('Scoring Summary First Draft'!CG52=0,"",'Scoring Summary First Draft'!CG52)</f>
        <v/>
      </c>
      <c r="BZ38" s="42" t="str">
        <f>IF('Scoring Summary First Draft'!CH52=0,"",'Scoring Summary First Draft'!CH52)</f>
        <v/>
      </c>
      <c r="CA38" s="42" t="str">
        <f>IF('Scoring Summary First Draft'!CI52=0,"",'Scoring Summary First Draft'!CI52)</f>
        <v/>
      </c>
      <c r="CB38" s="42" t="str">
        <f>IF('Scoring Summary First Draft'!CL52 =0,"",'Scoring Summary First Draft'!CL52)</f>
        <v/>
      </c>
      <c r="CC38" s="42" t="str">
        <f>IF('Scoring Summary First Draft'!CM52 =0,"",'Scoring Summary First Draft'!CM52)</f>
        <v/>
      </c>
      <c r="CD38" s="42" t="str">
        <f>IF('Scoring Summary First Draft'!CN52 =0,"",'Scoring Summary First Draft'!CN52)</f>
        <v/>
      </c>
      <c r="CE38" s="42" t="str">
        <f>IF('Scoring Summary First Draft'!CO52 =0,"",'Scoring Summary First Draft'!CO52)</f>
        <v/>
      </c>
      <c r="CF38" s="42" t="str">
        <f>IF('Scoring Summary First Draft'!CP52 =0,"",'Scoring Summary First Draft'!CP52)</f>
        <v/>
      </c>
      <c r="CG38" s="42" t="str">
        <f>IF('Scoring Summary First Draft'!CQ52 =0,"",'Scoring Summary First Draft'!CQ52)</f>
        <v/>
      </c>
      <c r="CH38" s="42" t="str">
        <f>IF('Scoring Summary First Draft'!CR52 =0,"",'Scoring Summary First Draft'!CR52)</f>
        <v/>
      </c>
      <c r="CI38" s="42" t="str">
        <f>IF('Scoring Summary First Draft'!CV52=0,"",'Scoring Summary First Draft'!CV52)</f>
        <v/>
      </c>
      <c r="CJ38" s="42" t="str">
        <f>IF('Scoring Summary First Draft'!CW52=0,"",'Scoring Summary First Draft'!CW52)</f>
        <v/>
      </c>
      <c r="CK38" s="42" t="str">
        <f>IF('Scoring Summary First Draft'!CZ52=0,"",'Scoring Summary First Draft'!CZ52)</f>
        <v/>
      </c>
      <c r="CL38" s="42" t="str">
        <f>IF('Scoring Summary First Draft'!DA52=0,"",'Scoring Summary First Draft'!DA52)</f>
        <v/>
      </c>
      <c r="CM38" s="42" t="str">
        <f>IF('Scoring Summary First Draft'!DB52=0,"",'Scoring Summary First Draft'!DB52)</f>
        <v/>
      </c>
      <c r="CN38" s="42" t="str">
        <f>IF('Scoring Summary First Draft'!DC52=0,"",'Scoring Summary First Draft'!DC52)</f>
        <v/>
      </c>
      <c r="CO38" s="42" t="str">
        <f>IF('Scoring Summary First Draft'!DD52=0,"",'Scoring Summary First Draft'!DD52)</f>
        <v/>
      </c>
      <c r="CP38" s="42" t="str">
        <f>IF('Scoring Summary First Draft'!DE52=0,"",'Scoring Summary First Draft'!DE52)</f>
        <v/>
      </c>
      <c r="CQ38" s="42" t="str">
        <f>IF('Scoring Summary First Draft'!DF52=0,"",'Scoring Summary First Draft'!DF52)</f>
        <v/>
      </c>
      <c r="CR38" s="42" t="str">
        <f>IF('Scoring Summary First Draft'!DG52=0,"",'Scoring Summary First Draft'!DG52)</f>
        <v/>
      </c>
      <c r="CS38" s="42" t="str">
        <f>IF('Scoring Summary First Draft'!DH52=0,"",'Scoring Summary First Draft'!DH52)</f>
        <v/>
      </c>
      <c r="CT38" s="42" t="str">
        <f>IF('Scoring Summary First Draft'!DI52=0,"",'Scoring Summary First Draft'!DI52)</f>
        <v/>
      </c>
      <c r="CU38" s="42" t="str">
        <f>IF('Scoring Summary First Draft'!DJ52=0,"",'Scoring Summary First Draft'!DJ52)</f>
        <v/>
      </c>
      <c r="CV38" s="42" t="str">
        <f>IF('Scoring Summary First Draft'!DK52=0,"",'Scoring Summary First Draft'!DK52)</f>
        <v/>
      </c>
      <c r="CW38" s="42" t="str">
        <f>IF('Scoring Summary First Draft'!DL52=0,"",'Scoring Summary First Draft'!DL52)</f>
        <v/>
      </c>
      <c r="CX38" s="42" t="str">
        <f>IF('Scoring Summary First Draft'!DO52=0,"",'Scoring Summary First Draft'!DO52)</f>
        <v/>
      </c>
      <c r="CY38" s="42" t="str">
        <f>IF('Scoring Summary First Draft'!DP52=0,"",'Scoring Summary First Draft'!DP52)</f>
        <v/>
      </c>
      <c r="CZ38" s="42" t="str">
        <f>IF('Scoring Summary First Draft'!DQ52=0,"",'Scoring Summary First Draft'!DQ52)</f>
        <v/>
      </c>
      <c r="DA38" s="42" t="str">
        <f>IF('Scoring Summary First Draft'!DR52=0,"",'Scoring Summary First Draft'!DR52)</f>
        <v/>
      </c>
      <c r="DB38" s="42" t="str">
        <f>IF('Scoring Summary First Draft'!DS52=0,"",'Scoring Summary First Draft'!DS52)</f>
        <v/>
      </c>
      <c r="DC38" s="42" t="str">
        <f>IF('Scoring Summary First Draft'!DT52=0,"",'Scoring Summary First Draft'!DT52)</f>
        <v/>
      </c>
      <c r="DD38" s="42" t="str">
        <f>IF('Scoring Summary First Draft'!DU52=0,"",'Scoring Summary First Draft'!DU52)</f>
        <v/>
      </c>
      <c r="DE38" s="42" t="str">
        <f>IF('Scoring Summary First Draft'!DV52=0,"",'Scoring Summary First Draft'!DV52)</f>
        <v/>
      </c>
      <c r="DF38" s="42" t="str">
        <f>IF('Scoring Summary First Draft'!DW52=0,"",'Scoring Summary First Draft'!DW52)</f>
        <v/>
      </c>
      <c r="DG38" s="42" t="str">
        <f>IF('Scoring Summary First Draft'!DX52=0,"",'Scoring Summary First Draft'!DX52)</f>
        <v/>
      </c>
      <c r="DH38" s="42" t="str">
        <f>IF('Scoring Summary First Draft'!DY52=0,"",'Scoring Summary First Draft'!DY52)</f>
        <v/>
      </c>
      <c r="DI38" s="42" t="str">
        <f>IF('Scoring Summary First Draft'!DZ52=0,"",'Scoring Summary First Draft'!DZ52)</f>
        <v/>
      </c>
      <c r="DJ38" s="25" t="str">
        <f>IF('Scoring Summary First Draft'!EF52=0,"",'Scoring Summary First Draft'!EF52)</f>
        <v/>
      </c>
      <c r="DK38" s="25" t="str">
        <f>IF('Scoring Summary First Draft'!EI52=0,"",'Scoring Summary First Draft'!EI52)</f>
        <v/>
      </c>
      <c r="DL38" s="25">
        <f>IF('Scoring Summary First Draft'!EM52=0,"",'Scoring Summary First Draft'!EM52)</f>
        <v>40</v>
      </c>
      <c r="DM38" s="25">
        <f>IF('Scoring Summary First Draft'!EQ52=0,"",'Scoring Summary First Draft'!EQ52)</f>
        <v>4</v>
      </c>
      <c r="DN38" s="25">
        <f>IF('Scoring Summary First Draft'!ER52=0,"",'Scoring Summary First Draft'!ER52)</f>
        <v>10</v>
      </c>
      <c r="DO38" s="25">
        <f>IF('Scoring Summary First Draft'!ES52=0,"",'Scoring Summary First Draft'!ES52)</f>
        <v>1</v>
      </c>
      <c r="DP38" s="25">
        <f>IF('Scoring Summary First Draft'!EW52=0,"",'Scoring Summary First Draft'!EW52)</f>
        <v>33</v>
      </c>
      <c r="DQ38" s="25">
        <f>IF('Scoring Summary First Draft'!EX52=0,"",'Scoring Summary First Draft'!EX52)</f>
        <v>22</v>
      </c>
      <c r="DR38" s="25">
        <f>IF('Scoring Summary First Draft'!EY52=0,"",'Scoring Summary First Draft'!EY52)</f>
        <v>14</v>
      </c>
      <c r="DS38" s="25">
        <f>IF('Scoring Summary First Draft'!EZ52=0,"",'Scoring Summary First Draft'!EZ52)</f>
        <v>17</v>
      </c>
      <c r="DT38" s="25">
        <f>IF('Scoring Summary First Draft'!FA52=0,"",'Scoring Summary First Draft'!FA52)</f>
        <v>14</v>
      </c>
      <c r="DU38" s="25">
        <f>IF('Scoring Summary First Draft'!FB52=0,"",'Scoring Summary First Draft'!FB52)</f>
        <v>20</v>
      </c>
      <c r="DV38" s="25">
        <f>IF('Scoring Summary First Draft'!FC52=0,"",'Scoring Summary First Draft'!FC52)</f>
        <v>35</v>
      </c>
      <c r="DW38" s="45" t="str">
        <f>IF('Scoring Summary First Draft'!FG52=0,"",'Scoring Summary First Draft'!FG52)</f>
        <v/>
      </c>
      <c r="DX38" s="45" t="str">
        <f>IF('Scoring Summary First Draft'!FH52=0,"",'Scoring Summary First Draft'!FH52)</f>
        <v/>
      </c>
      <c r="DY38" s="45" t="str">
        <f>IF('Scoring Summary First Draft'!FI52=0,"",'Scoring Summary First Draft'!FI52)</f>
        <v/>
      </c>
      <c r="DZ38" s="45" t="str">
        <f>IF('Scoring Summary First Draft'!FJ52=0,"",'Scoring Summary First Draft'!FJ52)</f>
        <v/>
      </c>
      <c r="EA38" s="45" t="str">
        <f>IF('Scoring Summary First Draft'!FN52=0,"",'Scoring Summary First Draft'!FN52)</f>
        <v/>
      </c>
      <c r="EB38" s="25" t="str">
        <f>IF('Scoring Summary First Draft'!FR52=0,"",'Scoring Summary First Draft'!FR52)</f>
        <v/>
      </c>
      <c r="EC38" s="25" t="str">
        <f>IF('Scoring Summary First Draft'!FS52=0,"",'Scoring Summary First Draft'!FS52)</f>
        <v/>
      </c>
      <c r="ED38" s="44">
        <f>IF('Scoring Summary First Draft'!FW52=0,"",'Scoring Summary First Draft'!FW52)</f>
        <v>5.5</v>
      </c>
      <c r="EE38" s="44">
        <f>IF('Scoring Summary First Draft'!FX52=0,"",'Scoring Summary First Draft'!FX52)</f>
        <v>2.5</v>
      </c>
      <c r="EF38" s="44">
        <f>IF('Scoring Summary First Draft'!FY52=0,"",'Scoring Summary First Draft'!FY52)</f>
        <v>1.5</v>
      </c>
      <c r="EG38" s="44">
        <f>IF('Scoring Summary First Draft'!FZ52=0,"",'Scoring Summary First Draft'!FZ52)</f>
        <v>4</v>
      </c>
      <c r="EH38" s="44">
        <f>IF('Scoring Summary First Draft'!GA52=0,"",'Scoring Summary First Draft'!GA52)</f>
        <v>3.5</v>
      </c>
      <c r="EI38" s="25" t="str">
        <f>IF('Scoring Summary First Draft'!GD52=0,"",'Scoring Summary First Draft'!GD52)</f>
        <v/>
      </c>
      <c r="EJ38" s="25" t="str">
        <f>IF('Scoring Summary First Draft'!GH52=0,"",'Scoring Summary First Draft'!GH52)</f>
        <v/>
      </c>
      <c r="EK38" s="25" t="str">
        <f>IF('Scoring Summary First Draft'!GI52=0,"",'Scoring Summary First Draft'!GI52)</f>
        <v/>
      </c>
      <c r="EL38" s="25" t="str">
        <f>IF('Scoring Summary First Draft'!GJ52=0,"",'Scoring Summary First Draft'!GJ52)</f>
        <v/>
      </c>
      <c r="EM38" s="25" t="str">
        <f>IF('Scoring Summary First Draft'!GK52=0,"",'Scoring Summary First Draft'!GK52)</f>
        <v/>
      </c>
      <c r="EN38" s="25" t="str">
        <f>IF('Scoring Summary First Draft'!GO52=0,"",'Scoring Summary First Draft'!GO52)</f>
        <v/>
      </c>
      <c r="EO38" s="25" t="str">
        <f>IF('Scoring Summary First Draft'!GP52=0,"",'Scoring Summary First Draft'!GP52)</f>
        <v/>
      </c>
      <c r="EP38" s="25" t="str">
        <f>IF('Scoring Summary First Draft'!GQ52=0,"",'Scoring Summary First Draft'!GQ52)</f>
        <v/>
      </c>
      <c r="EQ38" s="25" t="str">
        <f>IF('Scoring Summary First Draft'!GR52=0,"",'Scoring Summary First Draft'!GR52)</f>
        <v/>
      </c>
      <c r="ER38" s="25" t="str">
        <f>IF('Scoring Summary First Draft'!GS52=0,"",'Scoring Summary First Draft'!GS52)</f>
        <v/>
      </c>
      <c r="ES38" s="25" t="str">
        <f>IF('Scoring Summary First Draft'!GT52=0,"",'Scoring Summary First Draft'!GT52)</f>
        <v/>
      </c>
    </row>
    <row r="39" spans="1:149">
      <c r="A39" t="str">
        <f>'Scoring Summary First Draft'!A54</f>
        <v>CI056</v>
      </c>
      <c r="B39" t="str">
        <f>IF('Scoring Summary First Draft'!C54=0,"",'Scoring Summary First Draft'!C54)</f>
        <v>M</v>
      </c>
      <c r="C39"/>
      <c r="D39"/>
      <c r="E39">
        <f>IF('Scoring Summary First Draft'!D54=0,"",'Scoring Summary First Draft'!D54)</f>
        <v>74</v>
      </c>
      <c r="F39"/>
      <c r="G39"/>
      <c r="H39"/>
      <c r="I39"/>
      <c r="J39" t="str">
        <f>IF('Scoring Summary First Draft'!E54=0,"",'Scoring Summary First Draft'!E54)</f>
        <v>68_and_73</v>
      </c>
      <c r="K39">
        <v>68</v>
      </c>
      <c r="L39"/>
      <c r="M39"/>
      <c r="N39"/>
      <c r="O39"/>
      <c r="P39">
        <f>IF('Scoring Summary First Draft'!F54=0,"",'Scoring Summary First Draft'!F54)</f>
        <v>2</v>
      </c>
      <c r="Q39"/>
      <c r="R39"/>
      <c r="S39"/>
      <c r="T39"/>
      <c r="U39" t="str">
        <f>IF('Scoring Summary First Draft'!G54=0,"",'Scoring Summary First Draft'!G54)</f>
        <v>Bilateral</v>
      </c>
      <c r="V39" t="str">
        <f>IF('Scoring Summary First Draft'!H54=0,"",'Scoring Summary First Draft'!H54)</f>
        <v>Cochlear_Americas</v>
      </c>
      <c r="W39" t="str">
        <f>IF('Scoring Summary First Draft'!I54=0,"",'Scoring Summary First Draft'!I54)</f>
        <v>No</v>
      </c>
      <c r="X39" t="str">
        <f t="shared" ref="X39:X40" si="7">U39</f>
        <v>Bilateral</v>
      </c>
      <c r="Y39"/>
      <c r="Z39"/>
      <c r="AA39"/>
      <c r="AB39" t="str">
        <f>IF('Scoring Summary First Draft'!L54=0,"",'Scoring Summary First Draft'!L54)</f>
        <v>Retired</v>
      </c>
      <c r="AC39" t="str">
        <f>IF('Scoring Summary First Draft'!M54=0,"",'Scoring Summary First Draft'!M54)</f>
        <v>English</v>
      </c>
      <c r="AD39" t="str">
        <f>IF('Scoring Summary First Draft'!N54=0,"",'Scoring Summary First Draft'!N54)</f>
        <v>Colorado_Springs,_Colorado</v>
      </c>
      <c r="AE39">
        <f>IF('Scoring Summary First Draft'!P54=0,"",'Scoring Summary First Draft'!P54)</f>
        <v>15</v>
      </c>
      <c r="AG39" s="42">
        <f>IF('Scoring Summary First Draft'!X54 = 0,"",'Scoring Summary First Draft'!X54)</f>
        <v>49.6875</v>
      </c>
      <c r="AH39" s="42">
        <f>IF('Scoring Summary First Draft'!Y54 = 0,"",'Scoring Summary First Draft'!Y54)</f>
        <v>0.6875</v>
      </c>
      <c r="AI39" s="42">
        <f>IF('Scoring Summary First Draft'!Z54 = 0,"",'Scoring Summary First Draft'!Z54)</f>
        <v>39.9375</v>
      </c>
      <c r="AJ39" s="42">
        <f>IF('Scoring Summary First Draft'!AA54 = 0,"",'Scoring Summary First Draft'!AA54)</f>
        <v>0.5</v>
      </c>
      <c r="AK39" s="42">
        <f>IF('Scoring Summary First Draft'!AB54 = 0,"",'Scoring Summary First Draft'!AB54)</f>
        <v>59.4375</v>
      </c>
      <c r="AL39" s="42">
        <f>IF('Scoring Summary First Draft'!AC54 = 0,"",'Scoring Summary First Draft'!AC54)</f>
        <v>0.875</v>
      </c>
      <c r="AM39" s="42" t="str">
        <f>IF('Scoring Summary First Draft'!AF54 =0,"", 'Scoring Summary First Draft'!AF54)</f>
        <v/>
      </c>
      <c r="AN39" s="42" t="str">
        <f>IF('Scoring Summary First Draft'!AG54 =0,"", 'Scoring Summary First Draft'!AG54)</f>
        <v/>
      </c>
      <c r="AO39" s="42" t="str">
        <f>IF('Scoring Summary First Draft'!AH54 =0,"", 'Scoring Summary First Draft'!AH54)</f>
        <v/>
      </c>
      <c r="AP39" s="42" t="str">
        <f>IF('Scoring Summary First Draft'!AI54 =0,"", 'Scoring Summary First Draft'!AI54)</f>
        <v/>
      </c>
      <c r="AQ39" s="42" t="str">
        <f>IF('Scoring Summary First Draft'!AJ54 =0,"", 'Scoring Summary First Draft'!AJ54)</f>
        <v/>
      </c>
      <c r="AR39" s="42" t="str">
        <f>IF('Scoring Summary First Draft'!AK54 =0,"", 'Scoring Summary First Draft'!AK54)</f>
        <v/>
      </c>
      <c r="AS39" s="42"/>
      <c r="AT39" s="42" t="str">
        <f>IF('Scoring Summary First Draft'!AN54 = 0,"",'Scoring Summary First Draft'!AN54)</f>
        <v/>
      </c>
      <c r="AU39" s="42" t="str">
        <f>IF('Scoring Summary First Draft'!AO54 = 0,"",'Scoring Summary First Draft'!AO54)</f>
        <v/>
      </c>
      <c r="AV39" s="42" t="str">
        <f>IF('Scoring Summary First Draft'!AP54 = 0,"",'Scoring Summary First Draft'!AP54)</f>
        <v/>
      </c>
      <c r="AW39" s="42">
        <f>IF('Scoring Summary First Draft'!AS54 = 0,"",'Scoring Summary First Draft'!AS54)</f>
        <v>0.6875</v>
      </c>
      <c r="AX39" s="42">
        <f>IF('Scoring Summary First Draft'!AT54 = 0,"",'Scoring Summary First Draft'!AT54)</f>
        <v>0.8125</v>
      </c>
      <c r="AY39" s="42">
        <f>IF('Scoring Summary First Draft'!AU54 = 0,"",'Scoring Summary First Draft'!AU54)</f>
        <v>0.6875</v>
      </c>
      <c r="AZ39" s="42">
        <f>IF('Scoring Summary First Draft'!AV54 = 0,"",'Scoring Summary First Draft'!AV54)</f>
        <v>0.72916700000000001</v>
      </c>
      <c r="BA39" s="42">
        <f>IF('Scoring Summary First Draft'!AW54 = 0,"",'Scoring Summary First Draft'!AW54)</f>
        <v>2374.018</v>
      </c>
      <c r="BB39" s="42">
        <f>IF('Scoring Summary First Draft'!AX54 = 0,"",'Scoring Summary First Draft'!AX54)</f>
        <v>2633.7190000000001</v>
      </c>
      <c r="BC39" s="42">
        <f>IF('Scoring Summary First Draft'!AY54 = 0,"",'Scoring Summary First Draft'!AY54)</f>
        <v>2152.223</v>
      </c>
      <c r="BD39" s="42">
        <f>IF('Scoring Summary First Draft'!AZ54 = 0,"",'Scoring Summary First Draft'!AZ54)</f>
        <v>2386.6529999999998</v>
      </c>
      <c r="BE39" s="45">
        <f>IF('Scoring Summary First Draft'!BA54=0,"",'Scoring Summary First Draft'!BA54)</f>
        <v>7</v>
      </c>
      <c r="BF39" s="45">
        <f>IF('Scoring Summary First Draft'!BB54=0,"",'Scoring Summary First Draft'!BB54)</f>
        <v>7</v>
      </c>
      <c r="BG39" s="45">
        <f>IF('Scoring Summary First Draft'!BC54=0,"",'Scoring Summary First Draft'!BC54)</f>
        <v>7</v>
      </c>
      <c r="BH39" s="45">
        <f>IF('Scoring Summary First Draft'!BD54=0,"",'Scoring Summary First Draft'!BD54)</f>
        <v>7</v>
      </c>
      <c r="BI39" s="42">
        <f>IF('Scoring Summary First Draft'!BG54 = 0,"",'Scoring Summary First Draft'!BG54)</f>
        <v>1</v>
      </c>
      <c r="BJ39" s="42">
        <f>IF('Scoring Summary First Draft'!BH54 = 0,"",'Scoring Summary First Draft'!BH54)</f>
        <v>0.9375</v>
      </c>
      <c r="BK39" s="42">
        <f>IF('Scoring Summary First Draft'!BI54 = 0,"",'Scoring Summary First Draft'!BI54)</f>
        <v>0.8125</v>
      </c>
      <c r="BL39" s="42">
        <f>IF('Scoring Summary First Draft'!BJ54 = 0,"",'Scoring Summary First Draft'!BJ54)</f>
        <v>0.91666700000000001</v>
      </c>
      <c r="BM39" s="42">
        <f>IF('Scoring Summary First Draft'!BK54 = 0,"",'Scoring Summary First Draft'!BK54)</f>
        <v>1230.7380000000001</v>
      </c>
      <c r="BN39" s="42">
        <f>IF('Scoring Summary First Draft'!BL54 = 0,"",'Scoring Summary First Draft'!BL54)</f>
        <v>1098.0999999999999</v>
      </c>
      <c r="BO39" s="42">
        <f>IF('Scoring Summary First Draft'!BM54 = 0,"",'Scoring Summary First Draft'!BM54)</f>
        <v>1519.5540000000001</v>
      </c>
      <c r="BP39" s="42">
        <f>IF('Scoring Summary First Draft'!BN54 = 0,"",'Scoring Summary First Draft'!BN54)</f>
        <v>1282.797</v>
      </c>
      <c r="BQ39" s="42" t="str">
        <f>IF('Scoring Summary First Draft'!BW54=0,"",'Scoring Summary First Draft'!BW54)</f>
        <v/>
      </c>
      <c r="BR39" s="42" t="str">
        <f>IF('Scoring Summary First Draft'!BX54=0,"",'Scoring Summary First Draft'!BX54)</f>
        <v/>
      </c>
      <c r="BS39" s="42" t="str">
        <f>IF('Scoring Summary First Draft'!BY54=0,"",'Scoring Summary First Draft'!BY54)</f>
        <v/>
      </c>
      <c r="BT39" s="42" t="str">
        <f>IF('Scoring Summary First Draft'!CB54=0,"",'Scoring Summary First Draft'!CB54)</f>
        <v/>
      </c>
      <c r="BU39" s="42" t="str">
        <f>IF('Scoring Summary First Draft'!CC54=0,"",'Scoring Summary First Draft'!CC54)</f>
        <v/>
      </c>
      <c r="BV39" s="42" t="str">
        <f>IF('Scoring Summary First Draft'!CD54=0,"",'Scoring Summary First Draft'!CD54)</f>
        <v/>
      </c>
      <c r="BW39" s="42" t="str">
        <f>IF('Scoring Summary First Draft'!CE54=0,"",'Scoring Summary First Draft'!CE54)</f>
        <v/>
      </c>
      <c r="BX39" s="42" t="str">
        <f>IF('Scoring Summary First Draft'!CF54=0,"",'Scoring Summary First Draft'!CF54)</f>
        <v/>
      </c>
      <c r="BY39" s="42" t="str">
        <f>IF('Scoring Summary First Draft'!CG54=0,"",'Scoring Summary First Draft'!CG54)</f>
        <v/>
      </c>
      <c r="BZ39" s="42" t="str">
        <f>IF('Scoring Summary First Draft'!CH54=0,"",'Scoring Summary First Draft'!CH54)</f>
        <v/>
      </c>
      <c r="CA39" s="42" t="str">
        <f>IF('Scoring Summary First Draft'!CI54=0,"",'Scoring Summary First Draft'!CI54)</f>
        <v/>
      </c>
      <c r="CB39" s="42">
        <f>IF('Scoring Summary First Draft'!CL54 =0,"",'Scoring Summary First Draft'!CL54)</f>
        <v>0.51666666666000005</v>
      </c>
      <c r="CC39" s="42">
        <f>IF('Scoring Summary First Draft'!CM54 =0,"",'Scoring Summary First Draft'!CM54)</f>
        <v>0.6</v>
      </c>
      <c r="CD39" s="42">
        <f>IF('Scoring Summary First Draft'!CN54 =0,"",'Scoring Summary First Draft'!CN54)</f>
        <v>0.47499999999999998</v>
      </c>
      <c r="CE39" s="42">
        <f>IF('Scoring Summary First Draft'!CO54 =0,"",'Scoring Summary First Draft'!CO54)</f>
        <v>0.35</v>
      </c>
      <c r="CF39" s="42">
        <f>IF('Scoring Summary First Draft'!CP54 =0,"",'Scoring Summary First Draft'!CP54)</f>
        <v>0.2</v>
      </c>
      <c r="CG39" s="42">
        <f>IF('Scoring Summary First Draft'!CQ54 =0,"",'Scoring Summary First Draft'!CQ54)</f>
        <v>0.4</v>
      </c>
      <c r="CH39" s="42">
        <f>IF('Scoring Summary First Draft'!CR54 =0,"",'Scoring Summary First Draft'!CR54)</f>
        <v>0.73333333300000003</v>
      </c>
      <c r="CI39" s="42" t="str">
        <f>IF('Scoring Summary First Draft'!CV54=0,"",'Scoring Summary First Draft'!CV54)</f>
        <v/>
      </c>
      <c r="CJ39" s="42" t="str">
        <f>IF('Scoring Summary First Draft'!CW54=0,"",'Scoring Summary First Draft'!CW54)</f>
        <v/>
      </c>
      <c r="CK39" s="42" t="str">
        <f>IF('Scoring Summary First Draft'!CZ54=0,"",'Scoring Summary First Draft'!CZ54)</f>
        <v/>
      </c>
      <c r="CL39" s="42" t="str">
        <f>IF('Scoring Summary First Draft'!DA54=0,"",'Scoring Summary First Draft'!DA54)</f>
        <v/>
      </c>
      <c r="CM39" s="42" t="str">
        <f>IF('Scoring Summary First Draft'!DB54=0,"",'Scoring Summary First Draft'!DB54)</f>
        <v/>
      </c>
      <c r="CN39" s="42" t="str">
        <f>IF('Scoring Summary First Draft'!DC54=0,"",'Scoring Summary First Draft'!DC54)</f>
        <v/>
      </c>
      <c r="CO39" s="42" t="str">
        <f>IF('Scoring Summary First Draft'!DD54=0,"",'Scoring Summary First Draft'!DD54)</f>
        <v/>
      </c>
      <c r="CP39" s="42" t="str">
        <f>IF('Scoring Summary First Draft'!DE54=0,"",'Scoring Summary First Draft'!DE54)</f>
        <v/>
      </c>
      <c r="CQ39" s="42" t="str">
        <f>IF('Scoring Summary First Draft'!DF54=0,"",'Scoring Summary First Draft'!DF54)</f>
        <v/>
      </c>
      <c r="CR39" s="42" t="str">
        <f>IF('Scoring Summary First Draft'!DG54=0,"",'Scoring Summary First Draft'!DG54)</f>
        <v/>
      </c>
      <c r="CS39" s="42" t="str">
        <f>IF('Scoring Summary First Draft'!DH54=0,"",'Scoring Summary First Draft'!DH54)</f>
        <v/>
      </c>
      <c r="CT39" s="42" t="str">
        <f>IF('Scoring Summary First Draft'!DI54=0,"",'Scoring Summary First Draft'!DI54)</f>
        <v/>
      </c>
      <c r="CU39" s="42" t="str">
        <f>IF('Scoring Summary First Draft'!DJ54=0,"",'Scoring Summary First Draft'!DJ54)</f>
        <v/>
      </c>
      <c r="CV39" s="42" t="str">
        <f>IF('Scoring Summary First Draft'!DK54=0,"",'Scoring Summary First Draft'!DK54)</f>
        <v/>
      </c>
      <c r="CW39" s="42" t="str">
        <f>IF('Scoring Summary First Draft'!DL54=0,"",'Scoring Summary First Draft'!DL54)</f>
        <v/>
      </c>
      <c r="CX39" s="42" t="str">
        <f>IF('Scoring Summary First Draft'!DO54=0,"",'Scoring Summary First Draft'!DO54)</f>
        <v/>
      </c>
      <c r="CY39" s="42" t="str">
        <f>IF('Scoring Summary First Draft'!DP54=0,"",'Scoring Summary First Draft'!DP54)</f>
        <v/>
      </c>
      <c r="CZ39" s="42" t="str">
        <f>IF('Scoring Summary First Draft'!DQ54=0,"",'Scoring Summary First Draft'!DQ54)</f>
        <v/>
      </c>
      <c r="DA39" s="42" t="str">
        <f>IF('Scoring Summary First Draft'!DR54=0,"",'Scoring Summary First Draft'!DR54)</f>
        <v/>
      </c>
      <c r="DB39" s="42" t="str">
        <f>IF('Scoring Summary First Draft'!DS54=0,"",'Scoring Summary First Draft'!DS54)</f>
        <v/>
      </c>
      <c r="DC39" s="42" t="str">
        <f>IF('Scoring Summary First Draft'!DT54=0,"",'Scoring Summary First Draft'!DT54)</f>
        <v/>
      </c>
      <c r="DD39" s="42" t="str">
        <f>IF('Scoring Summary First Draft'!DU54=0,"",'Scoring Summary First Draft'!DU54)</f>
        <v/>
      </c>
      <c r="DE39" s="42" t="str">
        <f>IF('Scoring Summary First Draft'!DV54=0,"",'Scoring Summary First Draft'!DV54)</f>
        <v/>
      </c>
      <c r="DF39" s="42" t="str">
        <f>IF('Scoring Summary First Draft'!DW54=0,"",'Scoring Summary First Draft'!DW54)</f>
        <v/>
      </c>
      <c r="DG39" s="42" t="str">
        <f>IF('Scoring Summary First Draft'!DX54=0,"",'Scoring Summary First Draft'!DX54)</f>
        <v/>
      </c>
      <c r="DH39" s="42" t="str">
        <f>IF('Scoring Summary First Draft'!DY54=0,"",'Scoring Summary First Draft'!DY54)</f>
        <v/>
      </c>
      <c r="DI39" s="42" t="str">
        <f>IF('Scoring Summary First Draft'!DZ54=0,"",'Scoring Summary First Draft'!DZ54)</f>
        <v/>
      </c>
      <c r="DJ39" s="25" t="str">
        <f>IF('Scoring Summary First Draft'!EF54=0,"",'Scoring Summary First Draft'!EF54)</f>
        <v/>
      </c>
      <c r="DK39" s="25" t="str">
        <f>IF('Scoring Summary First Draft'!EI54=0,"",'Scoring Summary First Draft'!EI54)</f>
        <v/>
      </c>
      <c r="DL39" s="25">
        <f>IF('Scoring Summary First Draft'!EM54=0,"",'Scoring Summary First Draft'!EM54)</f>
        <v>47</v>
      </c>
      <c r="DM39" s="25">
        <f>IF('Scoring Summary First Draft'!EQ54=0,"",'Scoring Summary First Draft'!EQ54)</f>
        <v>4</v>
      </c>
      <c r="DN39" s="25">
        <f>IF('Scoring Summary First Draft'!ER54=0,"",'Scoring Summary First Draft'!ER54)</f>
        <v>7</v>
      </c>
      <c r="DO39" s="25">
        <f>'Scoring Summary First Draft'!ES54</f>
        <v>0</v>
      </c>
      <c r="DP39" s="25">
        <f>IF('Scoring Summary First Draft'!EW54=0,"",'Scoring Summary First Draft'!EW54)</f>
        <v>34</v>
      </c>
      <c r="DQ39" s="25">
        <f>IF('Scoring Summary First Draft'!EX54=0,"",'Scoring Summary First Draft'!EX54)</f>
        <v>19</v>
      </c>
      <c r="DR39" s="25">
        <f>IF('Scoring Summary First Draft'!EY54=0,"",'Scoring Summary First Draft'!EY54)</f>
        <v>19</v>
      </c>
      <c r="DS39" s="25">
        <f>IF('Scoring Summary First Draft'!EZ54=0,"",'Scoring Summary First Draft'!EZ54)</f>
        <v>20</v>
      </c>
      <c r="DT39" s="25">
        <f>IF('Scoring Summary First Draft'!FA54=0,"",'Scoring Summary First Draft'!FA54)</f>
        <v>14</v>
      </c>
      <c r="DU39" s="25">
        <f>IF('Scoring Summary First Draft'!FB54=0,"",'Scoring Summary First Draft'!FB54)</f>
        <v>19</v>
      </c>
      <c r="DV39" s="25">
        <f>IF('Scoring Summary First Draft'!FC54=0,"",'Scoring Summary First Draft'!FC54)</f>
        <v>37</v>
      </c>
      <c r="DW39" s="45">
        <f>IF('Scoring Summary First Draft'!FG54=0,"",'Scoring Summary First Draft'!FG54)</f>
        <v>4.2142860000000004</v>
      </c>
      <c r="DX39" s="45">
        <f>IF('Scoring Summary First Draft'!FH54=0,"",'Scoring Summary First Draft'!FH54)</f>
        <v>2.1176469999999998</v>
      </c>
      <c r="DY39" s="45">
        <f>IF('Scoring Summary First Draft'!FI54=0,"",'Scoring Summary First Draft'!FI54)</f>
        <v>6.8235289999999997</v>
      </c>
      <c r="DZ39" s="45">
        <f>IF('Scoring Summary First Draft'!FJ54=0,"",'Scoring Summary First Draft'!FJ54)</f>
        <v>4.4693880000000004</v>
      </c>
      <c r="EA39" s="45" t="str">
        <f>IF('Scoring Summary First Draft'!FN54=0,"",'Scoring Summary First Draft'!FN54)</f>
        <v/>
      </c>
      <c r="EB39" s="25" t="str">
        <f>IF('Scoring Summary First Draft'!FR54=0,"",'Scoring Summary First Draft'!FR54)</f>
        <v/>
      </c>
      <c r="EC39" s="25" t="str">
        <f>IF('Scoring Summary First Draft'!FS54=0,"",'Scoring Summary First Draft'!FS54)</f>
        <v/>
      </c>
      <c r="ED39" s="44">
        <f>IF('Scoring Summary First Draft'!FW54=0,"",'Scoring Summary First Draft'!FW54)</f>
        <v>1.5</v>
      </c>
      <c r="EE39" s="44">
        <f>IF('Scoring Summary First Draft'!FX54=0,"",'Scoring Summary First Draft'!FX54)</f>
        <v>6</v>
      </c>
      <c r="EF39" s="44">
        <f>IF('Scoring Summary First Draft'!FY54=0,"",'Scoring Summary First Draft'!FY54)</f>
        <v>7</v>
      </c>
      <c r="EG39" s="44">
        <f>IF('Scoring Summary First Draft'!FZ54=0,"",'Scoring Summary First Draft'!FZ54)</f>
        <v>4.5</v>
      </c>
      <c r="EH39" s="44">
        <f>IF('Scoring Summary First Draft'!GA54=0,"",'Scoring Summary First Draft'!GA54)</f>
        <v>6</v>
      </c>
      <c r="EI39" s="25" t="str">
        <f>IF('Scoring Summary First Draft'!GD54=0,"",'Scoring Summary First Draft'!GD54)</f>
        <v/>
      </c>
      <c r="EJ39" s="25">
        <f>IF('Scoring Summary First Draft'!GH54=0,"",'Scoring Summary First Draft'!GH54)</f>
        <v>14</v>
      </c>
      <c r="EK39" s="25">
        <f>IF('Scoring Summary First Draft'!GI54=0,"",'Scoring Summary First Draft'!GI54)</f>
        <v>90</v>
      </c>
      <c r="EL39" s="25">
        <f>IF('Scoring Summary First Draft'!GJ54=0,"",'Scoring Summary First Draft'!GJ54)</f>
        <v>305</v>
      </c>
      <c r="EM39" s="25">
        <f>IF('Scoring Summary First Draft'!GK54=0,"",'Scoring Summary First Draft'!GK54)</f>
        <v>409</v>
      </c>
      <c r="EN39" s="25" t="str">
        <f>IF('Scoring Summary First Draft'!GO54=0,"",'Scoring Summary First Draft'!GO54)</f>
        <v/>
      </c>
      <c r="EO39" s="25" t="str">
        <f>IF('Scoring Summary First Draft'!GP54=0,"",'Scoring Summary First Draft'!GP54)</f>
        <v/>
      </c>
      <c r="EP39" s="25" t="str">
        <f>IF('Scoring Summary First Draft'!GQ54=0,"",'Scoring Summary First Draft'!GQ54)</f>
        <v/>
      </c>
      <c r="EQ39" s="25" t="str">
        <f>IF('Scoring Summary First Draft'!GR54=0,"",'Scoring Summary First Draft'!GR54)</f>
        <v/>
      </c>
      <c r="ER39" s="25" t="str">
        <f>IF('Scoring Summary First Draft'!GS54=0,"",'Scoring Summary First Draft'!GS54)</f>
        <v/>
      </c>
      <c r="ES39" s="25" t="str">
        <f>IF('Scoring Summary First Draft'!GT54=0,"",'Scoring Summary First Draft'!GT54)</f>
        <v/>
      </c>
    </row>
    <row r="40" spans="1:149">
      <c r="A40" t="str">
        <f>'Scoring Summary First Draft'!A55</f>
        <v>CI057</v>
      </c>
      <c r="B40" t="str">
        <f>IF('Scoring Summary First Draft'!C55=0,"",'Scoring Summary First Draft'!C55)</f>
        <v>F</v>
      </c>
      <c r="C40"/>
      <c r="D40"/>
      <c r="E40">
        <f>IF('Scoring Summary First Draft'!D55=0,"",'Scoring Summary First Draft'!D55)</f>
        <v>62</v>
      </c>
      <c r="F40"/>
      <c r="G40"/>
      <c r="H40"/>
      <c r="I40"/>
      <c r="J40" t="str">
        <f>IF('Scoring Summary First Draft'!E55=0,"",'Scoring Summary First Draft'!E55)</f>
        <v>53_and_55</v>
      </c>
      <c r="K40">
        <v>53</v>
      </c>
      <c r="L40"/>
      <c r="M40"/>
      <c r="N40"/>
      <c r="O40"/>
      <c r="P40">
        <f>IF('Scoring Summary First Draft'!F55=0,"",'Scoring Summary First Draft'!F55)</f>
        <v>3</v>
      </c>
      <c r="Q40"/>
      <c r="R40"/>
      <c r="S40"/>
      <c r="T40"/>
      <c r="U40" t="str">
        <f>IF('Scoring Summary First Draft'!G55=0,"",'Scoring Summary First Draft'!G55)</f>
        <v>Bilateral</v>
      </c>
      <c r="V40" t="str">
        <f>IF('Scoring Summary First Draft'!H55=0,"",'Scoring Summary First Draft'!H55)</f>
        <v>Cochlear_Americas</v>
      </c>
      <c r="W40" t="str">
        <f>IF('Scoring Summary First Draft'!I55=0,"",'Scoring Summary First Draft'!I55)</f>
        <v>No</v>
      </c>
      <c r="X40" t="str">
        <f t="shared" si="7"/>
        <v>Bilateral</v>
      </c>
      <c r="Y40"/>
      <c r="Z40"/>
      <c r="AA40"/>
      <c r="AB40" t="str">
        <f>IF('Scoring Summary First Draft'!L55=0,"",'Scoring Summary First Draft'!L55)</f>
        <v>Retired</v>
      </c>
      <c r="AC40" t="str">
        <f>IF('Scoring Summary First Draft'!M55=0,"",'Scoring Summary First Draft'!M55)</f>
        <v>English</v>
      </c>
      <c r="AD40" t="str">
        <f>IF('Scoring Summary First Draft'!N55=0,"",'Scoring Summary First Draft'!N55)</f>
        <v>Coldwater,_Ohio</v>
      </c>
      <c r="AE40">
        <f>IF('Scoring Summary First Draft'!P55=0,"",'Scoring Summary First Draft'!P55)</f>
        <v>2</v>
      </c>
      <c r="AG40" s="42">
        <f>IF('Scoring Summary First Draft'!X55 = 0,"",'Scoring Summary First Draft'!X55)</f>
        <v>88.875</v>
      </c>
      <c r="AH40" s="42">
        <f>IF('Scoring Summary First Draft'!Y55 = 0,"",'Scoring Summary First Draft'!Y55)</f>
        <v>0.78125</v>
      </c>
      <c r="AI40" s="42">
        <f>IF('Scoring Summary First Draft'!Z55 = 0,"",'Scoring Summary First Draft'!Z55)</f>
        <v>83</v>
      </c>
      <c r="AJ40" s="42">
        <f>IF('Scoring Summary First Draft'!AA55 = 0,"",'Scoring Summary First Draft'!AA55)</f>
        <v>0.75</v>
      </c>
      <c r="AK40" s="42">
        <f>IF('Scoring Summary First Draft'!AB55 = 0,"",'Scoring Summary First Draft'!AB55)</f>
        <v>94.75</v>
      </c>
      <c r="AL40" s="42">
        <f>IF('Scoring Summary First Draft'!AC55 = 0,"",'Scoring Summary First Draft'!AC55)</f>
        <v>0.8125</v>
      </c>
      <c r="AM40" s="42">
        <f>IF('Scoring Summary First Draft'!AF55 =0,"", 'Scoring Summary First Draft'!AF55)</f>
        <v>0.1875</v>
      </c>
      <c r="AN40" s="42">
        <f>IF('Scoring Summary First Draft'!AG55 =0,"", 'Scoring Summary First Draft'!AG55)</f>
        <v>0.3125</v>
      </c>
      <c r="AO40" s="42">
        <f>IF('Scoring Summary First Draft'!AH55 =0,"", 'Scoring Summary First Draft'!AH55)</f>
        <v>0.125</v>
      </c>
      <c r="AP40" s="42">
        <f>IF('Scoring Summary First Draft'!AI55 =0,"", 'Scoring Summary First Draft'!AI55)</f>
        <v>0.5</v>
      </c>
      <c r="AQ40" s="42">
        <f>IF('Scoring Summary First Draft'!AJ55 =0,"", 'Scoring Summary First Draft'!AJ55)</f>
        <v>0.125</v>
      </c>
      <c r="AR40" s="42">
        <f>IF('Scoring Summary First Draft'!AK55 =0,"", 'Scoring Summary First Draft'!AK55)</f>
        <v>0.125</v>
      </c>
      <c r="AS40" s="42">
        <f t="shared" si="1"/>
        <v>0.22916666666666666</v>
      </c>
      <c r="AT40" s="42">
        <f>IF('Scoring Summary First Draft'!AN55 = 0,"",'Scoring Summary First Draft'!AN55)</f>
        <v>0.79166700000000001</v>
      </c>
      <c r="AU40" s="42">
        <f>IF('Scoring Summary First Draft'!AO55 = 0,"",'Scoring Summary First Draft'!AO55)</f>
        <v>3431.2469999999998</v>
      </c>
      <c r="AV40" s="42">
        <f>IF('Scoring Summary First Draft'!AP55 = 0,"",'Scoring Summary First Draft'!AP55)</f>
        <v>10</v>
      </c>
      <c r="AW40" s="42">
        <f>IF('Scoring Summary First Draft'!AS55 = 0,"",'Scoring Summary First Draft'!AS55)</f>
        <v>0.75</v>
      </c>
      <c r="AX40" s="42">
        <f>IF('Scoring Summary First Draft'!AT55 = 0,"",'Scoring Summary First Draft'!AT55)</f>
        <v>0.90625</v>
      </c>
      <c r="AY40" s="42">
        <f>IF('Scoring Summary First Draft'!AU55 = 0,"",'Scoring Summary First Draft'!AU55)</f>
        <v>0.9375</v>
      </c>
      <c r="AZ40" s="42">
        <f>IF('Scoring Summary First Draft'!AV55 = 0,"",'Scoring Summary First Draft'!AV55)</f>
        <v>0.86458299999999999</v>
      </c>
      <c r="BA40" s="42">
        <f>IF('Scoring Summary First Draft'!AW55 = 0,"",'Scoring Summary First Draft'!AW55)</f>
        <v>2174.442</v>
      </c>
      <c r="BB40" s="42">
        <f>IF('Scoring Summary First Draft'!AX55 = 0,"",'Scoring Summary First Draft'!AX55)</f>
        <v>1858.434</v>
      </c>
      <c r="BC40" s="42">
        <f>IF('Scoring Summary First Draft'!AY55 = 0,"",'Scoring Summary First Draft'!AY55)</f>
        <v>1641.87</v>
      </c>
      <c r="BD40" s="42">
        <f>IF('Scoring Summary First Draft'!AZ55 = 0,"",'Scoring Summary First Draft'!AZ55)</f>
        <v>1891.5820000000001</v>
      </c>
      <c r="BE40" s="45">
        <f>IF('Scoring Summary First Draft'!BA55=0,"",'Scoring Summary First Draft'!BA55)</f>
        <v>5.8125</v>
      </c>
      <c r="BF40" s="45">
        <f>IF('Scoring Summary First Draft'!BB55=0,"",'Scoring Summary First Draft'!BB55)</f>
        <v>6.21875</v>
      </c>
      <c r="BG40" s="45">
        <f>IF('Scoring Summary First Draft'!BC55=0,"",'Scoring Summary First Draft'!BC55)</f>
        <v>6.21875</v>
      </c>
      <c r="BH40" s="45">
        <f>IF('Scoring Summary First Draft'!BD55=0,"",'Scoring Summary First Draft'!BD55)</f>
        <v>6.0833329999999997</v>
      </c>
      <c r="BI40" s="42">
        <f>IF('Scoring Summary First Draft'!BG55 = 0,"",'Scoring Summary First Draft'!BG55)</f>
        <v>0.75</v>
      </c>
      <c r="BJ40" s="42">
        <f>IF('Scoring Summary First Draft'!BH55 = 0,"",'Scoring Summary First Draft'!BH55)</f>
        <v>0.9375</v>
      </c>
      <c r="BK40" s="42">
        <f>IF('Scoring Summary First Draft'!BI55 = 0,"",'Scoring Summary First Draft'!BI55)</f>
        <v>0.75</v>
      </c>
      <c r="BL40" s="42">
        <f>IF('Scoring Summary First Draft'!BJ55 = 0,"",'Scoring Summary First Draft'!BJ55)</f>
        <v>0.8125</v>
      </c>
      <c r="BM40" s="42">
        <f>IF('Scoring Summary First Draft'!BK55 = 0,"",'Scoring Summary First Draft'!BK55)</f>
        <v>741.68330000000003</v>
      </c>
      <c r="BN40" s="42">
        <f>IF('Scoring Summary First Draft'!BL55 = 0,"",'Scoring Summary First Draft'!BL55)</f>
        <v>995.46</v>
      </c>
      <c r="BO40" s="42">
        <f>IF('Scoring Summary First Draft'!BM55 = 0,"",'Scoring Summary First Draft'!BM55)</f>
        <v>807.30830000000003</v>
      </c>
      <c r="BP40" s="42">
        <f>IF('Scoring Summary First Draft'!BN55 = 0,"",'Scoring Summary First Draft'!BN55)</f>
        <v>848.15060000000005</v>
      </c>
      <c r="BQ40" s="42">
        <f>IF('Scoring Summary First Draft'!BW55=0,"",'Scoring Summary First Draft'!BW55)</f>
        <v>0.63888900000000004</v>
      </c>
      <c r="BR40" s="42">
        <f>IF('Scoring Summary First Draft'!BX55=0,"",'Scoring Summary First Draft'!BX55)</f>
        <v>64.196969999999993</v>
      </c>
      <c r="BS40" s="42">
        <f>IF('Scoring Summary First Draft'!BY55=0,"",'Scoring Summary First Draft'!BY55)</f>
        <v>1549.203</v>
      </c>
      <c r="BT40" s="42">
        <f>IF('Scoring Summary First Draft'!CB55=0,"",'Scoring Summary First Draft'!CB55)</f>
        <v>0.45</v>
      </c>
      <c r="BU40" s="42">
        <f>IF('Scoring Summary First Draft'!CC55=0,"",'Scoring Summary First Draft'!CC55)</f>
        <v>0.75</v>
      </c>
      <c r="BV40" s="42">
        <f>IF('Scoring Summary First Draft'!CD55=0,"",'Scoring Summary First Draft'!CD55)</f>
        <v>0.3</v>
      </c>
      <c r="BW40" s="42">
        <f>IF('Scoring Summary First Draft'!CE55=0,"",'Scoring Summary First Draft'!CE55)</f>
        <v>0.15</v>
      </c>
      <c r="BX40" s="42">
        <f>IF('Scoring Summary First Draft'!CF55=0,"",'Scoring Summary First Draft'!CF55)</f>
        <v>0.26666666700000002</v>
      </c>
      <c r="BY40" s="42">
        <f>IF('Scoring Summary First Draft'!CG55=0,"",'Scoring Summary First Draft'!CG55)</f>
        <v>0.2</v>
      </c>
      <c r="BZ40" s="42">
        <f>IF('Scoring Summary First Draft'!CH55=0,"",'Scoring Summary First Draft'!CH55)</f>
        <v>0.66666666699999999</v>
      </c>
      <c r="CA40" s="42">
        <f>IF('Scoring Summary First Draft'!CI55=0,"",'Scoring Summary First Draft'!CI55)</f>
        <v>12</v>
      </c>
      <c r="CB40" s="42">
        <f>IF('Scoring Summary First Draft'!CL55 =0,"",'Scoring Summary First Draft'!CL55)</f>
        <v>0.63333333300000005</v>
      </c>
      <c r="CC40" s="42">
        <f>IF('Scoring Summary First Draft'!CM55 =0,"",'Scoring Summary First Draft'!CM55)</f>
        <v>0.85</v>
      </c>
      <c r="CD40" s="42">
        <f>IF('Scoring Summary First Draft'!CN55 =0,"",'Scoring Summary First Draft'!CN55)</f>
        <v>0.52500000000000002</v>
      </c>
      <c r="CE40" s="42">
        <f>IF('Scoring Summary First Draft'!CO55 =0,"",'Scoring Summary First Draft'!CO55)</f>
        <v>0.35</v>
      </c>
      <c r="CF40" s="42">
        <f>IF('Scoring Summary First Draft'!CP55 =0,"",'Scoring Summary First Draft'!CP55)</f>
        <v>0.4</v>
      </c>
      <c r="CG40" s="42">
        <f>IF('Scoring Summary First Draft'!CQ55 =0,"",'Scoring Summary First Draft'!CQ55)</f>
        <v>0.53333333299999997</v>
      </c>
      <c r="CH40" s="42">
        <f>IF('Scoring Summary First Draft'!CR55 =0,"",'Scoring Summary First Draft'!CR55)</f>
        <v>0.8</v>
      </c>
      <c r="CI40" s="42">
        <f>IF('Scoring Summary First Draft'!CV55=0,"",'Scoring Summary First Draft'!CV55)</f>
        <v>86.208330000000004</v>
      </c>
      <c r="CJ40" s="42">
        <f>IF('Scoring Summary First Draft'!CW55=0,"",'Scoring Summary First Draft'!CW55)</f>
        <v>0.875</v>
      </c>
      <c r="CK40" s="42">
        <f>IF('Scoring Summary First Draft'!CZ55=0,"",'Scoring Summary First Draft'!CZ55)</f>
        <v>0.5</v>
      </c>
      <c r="CL40" s="42" t="str">
        <f>IF('Scoring Summary First Draft'!DA55=0,"",'Scoring Summary First Draft'!DA55)</f>
        <v/>
      </c>
      <c r="CM40" s="42">
        <f>IF('Scoring Summary First Draft'!DB55=0,"",'Scoring Summary First Draft'!DB55)</f>
        <v>0.7</v>
      </c>
      <c r="CN40" s="42" t="str">
        <f>IF('Scoring Summary First Draft'!DC55=0,"",'Scoring Summary First Draft'!DC55)</f>
        <v/>
      </c>
      <c r="CO40" s="42">
        <f>IF('Scoring Summary First Draft'!DD55=0,"",'Scoring Summary First Draft'!DD55)</f>
        <v>0.4</v>
      </c>
      <c r="CP40" s="42" t="str">
        <f>IF('Scoring Summary First Draft'!DE55=0,"",'Scoring Summary First Draft'!DE55)</f>
        <v/>
      </c>
      <c r="CQ40" s="42">
        <f>IF('Scoring Summary First Draft'!DF55=0,"",'Scoring Summary First Draft'!DF55)</f>
        <v>0.4</v>
      </c>
      <c r="CR40" s="42" t="str">
        <f>IF('Scoring Summary First Draft'!DG55=0,"",'Scoring Summary First Draft'!DG55)</f>
        <v/>
      </c>
      <c r="CS40" s="42">
        <f>IF('Scoring Summary First Draft'!DH55=0,"",'Scoring Summary First Draft'!DH55)</f>
        <v>0.56666666700000001</v>
      </c>
      <c r="CT40" s="42" t="str">
        <f>IF('Scoring Summary First Draft'!DI55=0,"",'Scoring Summary First Draft'!DI55)</f>
        <v/>
      </c>
      <c r="CU40" s="42">
        <f>IF('Scoring Summary First Draft'!DJ55=0,"",'Scoring Summary First Draft'!DJ55)</f>
        <v>0.43333333299999999</v>
      </c>
      <c r="CV40" s="42" t="str">
        <f>IF('Scoring Summary First Draft'!DK55=0,"",'Scoring Summary First Draft'!DK55)</f>
        <v/>
      </c>
      <c r="CW40" s="42">
        <f>IF('Scoring Summary First Draft'!DL55=0,"",'Scoring Summary First Draft'!DL55)</f>
        <v>14</v>
      </c>
      <c r="CX40" s="42">
        <f>IF('Scoring Summary First Draft'!DO55=0,"",'Scoring Summary First Draft'!DO55)</f>
        <v>0.58333333300000001</v>
      </c>
      <c r="CY40" s="42">
        <f>IF('Scoring Summary First Draft'!DP55=0,"",'Scoring Summary First Draft'!DP55)</f>
        <v>0.67511700699999999</v>
      </c>
      <c r="CZ40" s="42">
        <f>IF('Scoring Summary First Draft'!DQ55=0,"",'Scoring Summary First Draft'!DQ55)</f>
        <v>0.8</v>
      </c>
      <c r="DA40" s="42">
        <f>IF('Scoring Summary First Draft'!DR55=0,"",'Scoring Summary First Draft'!DR55)</f>
        <v>0.77442970499999997</v>
      </c>
      <c r="DB40" s="42">
        <f>IF('Scoring Summary First Draft'!DS55=0,"",'Scoring Summary First Draft'!DS55)</f>
        <v>0.47499999999999998</v>
      </c>
      <c r="DC40" s="42">
        <f>IF('Scoring Summary First Draft'!DT55=0,"",'Scoring Summary First Draft'!DT55)</f>
        <v>0.59148526099999998</v>
      </c>
      <c r="DD40" s="42">
        <f>IF('Scoring Summary First Draft'!DU55=0,"",'Scoring Summary First Draft'!DU55)</f>
        <v>0.2</v>
      </c>
      <c r="DE40" s="42">
        <f>IF('Scoring Summary First Draft'!DV55=0,"",'Scoring Summary First Draft'!DV55)</f>
        <v>0.65851077099999999</v>
      </c>
      <c r="DF40" s="42">
        <f>IF('Scoring Summary First Draft'!DW55=0,"",'Scoring Summary First Draft'!DW55)</f>
        <v>0.6</v>
      </c>
      <c r="DG40" s="42">
        <f>IF('Scoring Summary First Draft'!DX55=0,"",'Scoring Summary First Draft'!DX55)</f>
        <v>0.63466943799999997</v>
      </c>
      <c r="DH40" s="42">
        <f>IF('Scoring Summary First Draft'!DY55=0,"",'Scoring Summary First Draft'!DY55)</f>
        <v>0.56666666700000001</v>
      </c>
      <c r="DI40" s="42">
        <f>IF('Scoring Summary First Draft'!DZ55=0,"",'Scoring Summary First Draft'!DZ55)</f>
        <v>0.717943844</v>
      </c>
      <c r="DJ40" s="25" t="str">
        <f>IF('Scoring Summary First Draft'!EF55=0,"",'Scoring Summary First Draft'!EF55)</f>
        <v/>
      </c>
      <c r="DK40" s="25" t="str">
        <f>IF('Scoring Summary First Draft'!EI55=0,"",'Scoring Summary First Draft'!EI55)</f>
        <v/>
      </c>
      <c r="DL40" s="25">
        <f>IF('Scoring Summary First Draft'!EM55=0,"",'Scoring Summary First Draft'!EM55)</f>
        <v>57</v>
      </c>
      <c r="DM40" s="25">
        <f>IF('Scoring Summary First Draft'!EQ55=0,"",'Scoring Summary First Draft'!EQ55)</f>
        <v>8</v>
      </c>
      <c r="DN40" s="25">
        <f>IF('Scoring Summary First Draft'!ER55=0,"",'Scoring Summary First Draft'!ER55)</f>
        <v>23</v>
      </c>
      <c r="DO40" s="25">
        <f>IF('Scoring Summary First Draft'!ES55=0,"",'Scoring Summary First Draft'!ES55)</f>
        <v>3</v>
      </c>
      <c r="DP40" s="25">
        <f>IF('Scoring Summary First Draft'!EW55=0,"",'Scoring Summary First Draft'!EW55)</f>
        <v>35</v>
      </c>
      <c r="DQ40" s="25">
        <f>IF('Scoring Summary First Draft'!EX55=0,"",'Scoring Summary First Draft'!EX55)</f>
        <v>14</v>
      </c>
      <c r="DR40" s="25">
        <f>IF('Scoring Summary First Draft'!EY55=0,"",'Scoring Summary First Draft'!EY55)</f>
        <v>18</v>
      </c>
      <c r="DS40" s="25">
        <f>IF('Scoring Summary First Draft'!EZ55=0,"",'Scoring Summary First Draft'!EZ55)</f>
        <v>20</v>
      </c>
      <c r="DT40" s="25">
        <f>IF('Scoring Summary First Draft'!FA55=0,"",'Scoring Summary First Draft'!FA55)</f>
        <v>15</v>
      </c>
      <c r="DU40" s="25">
        <f>IF('Scoring Summary First Draft'!FB55=0,"",'Scoring Summary First Draft'!FB55)</f>
        <v>20</v>
      </c>
      <c r="DV40" s="25">
        <f>IF('Scoring Summary First Draft'!FC55=0,"",'Scoring Summary First Draft'!FC55)</f>
        <v>33</v>
      </c>
      <c r="DW40" s="45">
        <f>IF('Scoring Summary First Draft'!FG55=0,"",'Scoring Summary First Draft'!FG55)</f>
        <v>6.5714290000000002</v>
      </c>
      <c r="DX40" s="45">
        <f>IF('Scoring Summary First Draft'!FH55=0,"",'Scoring Summary First Draft'!FH55)</f>
        <v>4.7058819999999999</v>
      </c>
      <c r="DY40" s="45">
        <f>IF('Scoring Summary First Draft'!FI55=0,"",'Scoring Summary First Draft'!FI55)</f>
        <v>5.8823530000000002</v>
      </c>
      <c r="DZ40" s="45">
        <f>IF('Scoring Summary First Draft'!FJ55=0,"",'Scoring Summary First Draft'!FJ55)</f>
        <v>5.6938779999999998</v>
      </c>
      <c r="EA40" s="25" t="str">
        <f>IF('Scoring Summary First Draft'!FN55=0,"",'Scoring Summary First Draft'!FN55)</f>
        <v/>
      </c>
      <c r="EB40" s="25" t="str">
        <f>IF('Scoring Summary First Draft'!FR55=0,"",'Scoring Summary First Draft'!FR55)</f>
        <v/>
      </c>
      <c r="EC40" s="25" t="str">
        <f>IF('Scoring Summary First Draft'!FS55=0,"",'Scoring Summary First Draft'!FS55)</f>
        <v/>
      </c>
      <c r="ED40" s="44">
        <f>IF('Scoring Summary First Draft'!FW55=0,"",'Scoring Summary First Draft'!FW55)</f>
        <v>5.5</v>
      </c>
      <c r="EE40" s="44">
        <f>IF('Scoring Summary First Draft'!FX55=0,"",'Scoring Summary First Draft'!FX55)</f>
        <v>4</v>
      </c>
      <c r="EF40" s="44">
        <f>IF('Scoring Summary First Draft'!FY55=0,"",'Scoring Summary First Draft'!FY55)</f>
        <v>7</v>
      </c>
      <c r="EG40" s="44">
        <f>IF('Scoring Summary First Draft'!FZ55=0,"",'Scoring Summary First Draft'!FZ55)</f>
        <v>5</v>
      </c>
      <c r="EH40" s="44">
        <f>IF('Scoring Summary First Draft'!GA55=0,"",'Scoring Summary First Draft'!GA55)</f>
        <v>4.5</v>
      </c>
      <c r="EI40" s="25" t="str">
        <f>IF('Scoring Summary First Draft'!GD55=0,"",'Scoring Summary First Draft'!GD55)</f>
        <v/>
      </c>
      <c r="EJ40" s="25">
        <f>IF('Scoring Summary First Draft'!GH55=0,"",'Scoring Summary First Draft'!GH55)</f>
        <v>15.5</v>
      </c>
      <c r="EK40" s="25">
        <f>IF('Scoring Summary First Draft'!GI55=0,"",'Scoring Summary First Draft'!GI55)</f>
        <v>145</v>
      </c>
      <c r="EL40" s="25">
        <f>IF('Scoring Summary First Draft'!GJ55=0,"",'Scoring Summary First Draft'!GJ55)</f>
        <v>410</v>
      </c>
      <c r="EM40" s="25">
        <f>IF('Scoring Summary First Draft'!GK55=0,"",'Scoring Summary First Draft'!GK55)</f>
        <v>571</v>
      </c>
      <c r="EN40" s="25" t="str">
        <f>IF('Scoring Summary First Draft'!GO55=0,"",'Scoring Summary First Draft'!GO55)</f>
        <v/>
      </c>
      <c r="EO40" s="25" t="str">
        <f>IF('Scoring Summary First Draft'!GP55=0,"",'Scoring Summary First Draft'!GP55)</f>
        <v/>
      </c>
      <c r="EP40" s="25" t="str">
        <f>IF('Scoring Summary First Draft'!GQ55=0,"",'Scoring Summary First Draft'!GQ55)</f>
        <v/>
      </c>
      <c r="EQ40" s="25" t="str">
        <f>IF('Scoring Summary First Draft'!GR55=0,"",'Scoring Summary First Draft'!GR55)</f>
        <v/>
      </c>
      <c r="ER40" s="25" t="str">
        <f>IF('Scoring Summary First Draft'!GS55=0,"",'Scoring Summary First Draft'!GS55)</f>
        <v/>
      </c>
      <c r="ES40" s="25" t="str">
        <f>IF('Scoring Summary First Draft'!GT55=0,"",'Scoring Summary First Draft'!GT55)</f>
        <v/>
      </c>
    </row>
    <row r="41" spans="1:149">
      <c r="A41" s="49" t="str">
        <f>'Scoring Summary First Draft'!A57</f>
        <v>CI059</v>
      </c>
      <c r="B41" t="str">
        <f>IF('Scoring Summary First Draft'!C57=0,"",'Scoring Summary First Draft'!C57)</f>
        <v>F</v>
      </c>
      <c r="C41"/>
      <c r="D41"/>
      <c r="E41">
        <f>IF('Scoring Summary First Draft'!D57=0,"",'Scoring Summary First Draft'!D57)</f>
        <v>60</v>
      </c>
      <c r="F41"/>
      <c r="G41"/>
      <c r="H41"/>
      <c r="I41"/>
      <c r="J41" t="str">
        <f>IF('Scoring Summary First Draft'!E57=0,"",'Scoring Summary First Draft'!E57)</f>
        <v>55_and_58</v>
      </c>
      <c r="K41"/>
      <c r="L41"/>
      <c r="M41"/>
      <c r="N41"/>
      <c r="O41"/>
      <c r="P41">
        <f>IF('Scoring Summary First Draft'!F57=0,"",'Scoring Summary First Draft'!F57)</f>
        <v>20</v>
      </c>
      <c r="Q41"/>
      <c r="R41"/>
      <c r="S41"/>
      <c r="T41"/>
      <c r="U41" t="str">
        <f>IF('Scoring Summary First Draft'!G57=0,"",'Scoring Summary First Draft'!G57)</f>
        <v>Bilateral</v>
      </c>
      <c r="V41" t="str">
        <f>IF('Scoring Summary First Draft'!H57=0,"",'Scoring Summary First Draft'!H57)</f>
        <v>Advanced_Bionics</v>
      </c>
      <c r="W41" t="str">
        <f>IF('Scoring Summary First Draft'!I57=0,"",'Scoring Summary First Draft'!I57)</f>
        <v>No</v>
      </c>
      <c r="X41" t="str">
        <f>U41</f>
        <v>Bilateral</v>
      </c>
      <c r="Y41"/>
      <c r="Z41"/>
      <c r="AA41"/>
      <c r="AB41" t="str">
        <f>IF('Scoring Summary First Draft'!L57=0,"",'Scoring Summary First Draft'!L57)</f>
        <v>Self</v>
      </c>
      <c r="AC41" t="str">
        <f>IF('Scoring Summary First Draft'!M57=0,"",'Scoring Summary First Draft'!M57)</f>
        <v>English</v>
      </c>
      <c r="AD41" t="str">
        <f>IF('Scoring Summary First Draft'!N57=0,"",'Scoring Summary First Draft'!N57)</f>
        <v>Mountainview,_California</v>
      </c>
      <c r="AE41">
        <f>IF('Scoring Summary First Draft'!P57=0,"",'Scoring Summary First Draft'!P57)</f>
        <v>19</v>
      </c>
      <c r="AG41" s="42">
        <f>IF('Scoring Summary First Draft'!X57 = 0,"",'Scoring Summary First Draft'!X57)</f>
        <v>80.71875</v>
      </c>
      <c r="AH41" s="42">
        <f>IF('Scoring Summary First Draft'!Y57 = 0,"",'Scoring Summary First Draft'!Y57)</f>
        <v>0.875</v>
      </c>
      <c r="AI41" s="42">
        <f>IF('Scoring Summary First Draft'!Z57 = 0,"",'Scoring Summary First Draft'!Z57)</f>
        <v>67.1875</v>
      </c>
      <c r="AJ41" s="42">
        <f>IF('Scoring Summary First Draft'!AA57 = 0,"",'Scoring Summary First Draft'!AA57)</f>
        <v>0.8125</v>
      </c>
      <c r="AK41" s="42">
        <f>IF('Scoring Summary First Draft'!AB57 = 0,"",'Scoring Summary First Draft'!AB57)</f>
        <v>94.25</v>
      </c>
      <c r="AL41" s="42">
        <f>IF('Scoring Summary First Draft'!AC57 = 0,"",'Scoring Summary First Draft'!AC57)</f>
        <v>0.9375</v>
      </c>
      <c r="AM41" s="42">
        <f>IF('Scoring Summary First Draft'!AF57 =0,"", 'Scoring Summary First Draft'!AF57)</f>
        <v>0.625</v>
      </c>
      <c r="AN41" s="42">
        <f>IF('Scoring Summary First Draft'!AG57 =0,"", 'Scoring Summary First Draft'!AG57)</f>
        <v>0.25</v>
      </c>
      <c r="AO41" s="42">
        <f>IF('Scoring Summary First Draft'!AH57 =0,"", 'Scoring Summary First Draft'!AH57)</f>
        <v>6.25E-2</v>
      </c>
      <c r="AP41" s="42">
        <f>IF('Scoring Summary First Draft'!AI57 =0,"", 'Scoring Summary First Draft'!AI57)</f>
        <v>6.25E-2</v>
      </c>
      <c r="AQ41" s="42">
        <f>IF('Scoring Summary First Draft'!AJ57 =0,"", 'Scoring Summary First Draft'!AJ57)</f>
        <v>0.1875</v>
      </c>
      <c r="AR41" s="42">
        <f>IF('Scoring Summary First Draft'!AK57 =0,"", 'Scoring Summary First Draft'!AK57)</f>
        <v>6.25E-2</v>
      </c>
      <c r="AS41" s="42">
        <f t="shared" si="1"/>
        <v>0.20833333333333334</v>
      </c>
      <c r="AT41" s="42">
        <f>IF('Scoring Summary First Draft'!AN57 = 0,"",'Scoring Summary First Draft'!AN57)</f>
        <v>0.6875</v>
      </c>
      <c r="AU41" s="42">
        <f>IF('Scoring Summary First Draft'!AO57 = 0,"",'Scoring Summary First Draft'!AO57)</f>
        <v>3830.4549999999999</v>
      </c>
      <c r="AV41" s="42">
        <f>IF('Scoring Summary First Draft'!AP57 = 0,"",'Scoring Summary First Draft'!AP57)</f>
        <v>10</v>
      </c>
      <c r="AW41" s="42">
        <f>IF('Scoring Summary First Draft'!AS57 = 0,"",'Scoring Summary First Draft'!AS57)</f>
        <v>0.9375</v>
      </c>
      <c r="AX41" s="42">
        <f>IF('Scoring Summary First Draft'!AT57 = 0,"",'Scoring Summary First Draft'!AT57)</f>
        <v>0.9375</v>
      </c>
      <c r="AY41" s="42">
        <f>IF('Scoring Summary First Draft'!AU57 = 0,"",'Scoring Summary First Draft'!AU57)</f>
        <v>1</v>
      </c>
      <c r="AZ41" s="42">
        <f>IF('Scoring Summary First Draft'!AV57 = 0,"",'Scoring Summary First Draft'!AV57)</f>
        <v>0.95833299999999999</v>
      </c>
      <c r="BA41" s="42">
        <f>IF('Scoring Summary First Draft'!AW57 = 0,"",'Scoring Summary First Draft'!AW57)</f>
        <v>1504.933</v>
      </c>
      <c r="BB41" s="42">
        <f>IF('Scoring Summary First Draft'!AX57 = 0,"",'Scoring Summary First Draft'!AX57)</f>
        <v>1524.0329999999999</v>
      </c>
      <c r="BC41" s="42">
        <f>IF('Scoring Summary First Draft'!AY57 = 0,"",'Scoring Summary First Draft'!AY57)</f>
        <v>1275.8440000000001</v>
      </c>
      <c r="BD41" s="42">
        <f>IF('Scoring Summary First Draft'!AZ57 = 0,"",'Scoring Summary First Draft'!AZ57)</f>
        <v>1434.9369999999999</v>
      </c>
      <c r="BE41" s="45">
        <f>IF('Scoring Summary First Draft'!BA57=0,"",'Scoring Summary First Draft'!BA57)</f>
        <v>6.75</v>
      </c>
      <c r="BF41" s="45">
        <f>IF('Scoring Summary First Draft'!BB57=0,"",'Scoring Summary First Draft'!BB57)</f>
        <v>6.71875</v>
      </c>
      <c r="BG41" s="45">
        <f>IF('Scoring Summary First Draft'!BC57=0,"",'Scoring Summary First Draft'!BC57)</f>
        <v>6.8125</v>
      </c>
      <c r="BH41" s="45">
        <f>IF('Scoring Summary First Draft'!BD57=0,"",'Scoring Summary First Draft'!BD57)</f>
        <v>6.7604170000000003</v>
      </c>
      <c r="BI41" s="42">
        <f>IF('Scoring Summary First Draft'!BG57 = 0,"",'Scoring Summary First Draft'!BG57)</f>
        <v>0.75</v>
      </c>
      <c r="BJ41" s="42">
        <f>IF('Scoring Summary First Draft'!BH57 = 0,"",'Scoring Summary First Draft'!BH57)</f>
        <v>0.9375</v>
      </c>
      <c r="BK41" s="42">
        <f>IF('Scoring Summary First Draft'!BI57 = 0,"",'Scoring Summary First Draft'!BI57)</f>
        <v>1</v>
      </c>
      <c r="BL41" s="42">
        <f>IF('Scoring Summary First Draft'!BJ57 = 0,"",'Scoring Summary First Draft'!BJ57)</f>
        <v>0.89583299999999999</v>
      </c>
      <c r="BM41" s="42">
        <f>IF('Scoring Summary First Draft'!BK57 = 0,"",'Scoring Summary First Draft'!BK57)</f>
        <v>1852</v>
      </c>
      <c r="BN41" s="42">
        <f>IF('Scoring Summary First Draft'!BL57 = 0,"",'Scoring Summary First Draft'!BL57)</f>
        <v>1228</v>
      </c>
      <c r="BO41" s="42">
        <f>IF('Scoring Summary First Draft'!BM57 = 0,"",'Scoring Summary First Draft'!BM57)</f>
        <v>1279.5</v>
      </c>
      <c r="BP41" s="42">
        <f>IF('Scoring Summary First Draft'!BN57 = 0,"",'Scoring Summary First Draft'!BN57)</f>
        <v>1453.1669999999999</v>
      </c>
      <c r="BQ41" s="42">
        <f>IF('Scoring Summary First Draft'!BW57=0,"",'Scoring Summary First Draft'!BW57)</f>
        <v>1887.8130000000001</v>
      </c>
      <c r="BR41" s="42">
        <f>IF('Scoring Summary First Draft'!BX57=0,"",'Scoring Summary First Draft'!BX57)</f>
        <v>1255</v>
      </c>
      <c r="BS41" s="42">
        <f>IF('Scoring Summary First Draft'!BY57=0,"",'Scoring Summary First Draft'!BY57)</f>
        <v>1571.4059999999999</v>
      </c>
      <c r="BT41" s="42">
        <f>IF('Scoring Summary First Draft'!CB57=0,"",'Scoring Summary First Draft'!CB57)</f>
        <v>0.26666666700000002</v>
      </c>
      <c r="BU41" s="42">
        <f>IF('Scoring Summary First Draft'!CC57=0,"",'Scoring Summary First Draft'!CC57)</f>
        <v>0.3</v>
      </c>
      <c r="BV41" s="42">
        <f>IF('Scoring Summary First Draft'!CD57=0,"",'Scoring Summary First Draft'!CD57)</f>
        <v>0.25</v>
      </c>
      <c r="BW41" s="42">
        <f>IF('Scoring Summary First Draft'!CE57=0,"",'Scoring Summary First Draft'!CE57)</f>
        <v>0.1</v>
      </c>
      <c r="BX41" s="43">
        <f>'Scoring Summary First Draft'!CF57</f>
        <v>0</v>
      </c>
      <c r="BY41" s="42">
        <f>IF('Scoring Summary First Draft'!CG57=0,"",'Scoring Summary First Draft'!CG57)</f>
        <v>6.6666666999999999E-2</v>
      </c>
      <c r="BZ41" s="42">
        <f>IF('Scoring Summary First Draft'!CH57=0,"",'Scoring Summary First Draft'!CH57)</f>
        <v>0.5</v>
      </c>
      <c r="CA41" s="42">
        <f>IF('Scoring Summary First Draft'!CI57=0,"",'Scoring Summary First Draft'!CI57)</f>
        <v>9</v>
      </c>
      <c r="CB41" s="42">
        <f>IF('Scoring Summary First Draft'!CL57 =0,"",'Scoring Summary First Draft'!CL57)</f>
        <v>0.61666666699999995</v>
      </c>
      <c r="CC41" s="42">
        <f>IF('Scoring Summary First Draft'!CM57 =0,"",'Scoring Summary First Draft'!CM57)</f>
        <v>0.9</v>
      </c>
      <c r="CD41" s="42">
        <f>IF('Scoring Summary First Draft'!CN57 =0,"",'Scoring Summary First Draft'!CN57)</f>
        <v>0.47499999999999998</v>
      </c>
      <c r="CE41" s="42">
        <f>IF('Scoring Summary First Draft'!CO57 =0,"",'Scoring Summary First Draft'!CO57)</f>
        <v>0.4</v>
      </c>
      <c r="CF41" s="42">
        <f>IF('Scoring Summary First Draft'!CP57 =0,"",'Scoring Summary First Draft'!CP57)</f>
        <v>0.4</v>
      </c>
      <c r="CG41" s="42">
        <f>IF('Scoring Summary First Draft'!CQ57 =0,"",'Scoring Summary First Draft'!CQ57)</f>
        <v>0.46666666699999998</v>
      </c>
      <c r="CH41" s="42">
        <f>IF('Scoring Summary First Draft'!CR57 =0,"",'Scoring Summary First Draft'!CR57)</f>
        <v>0.8</v>
      </c>
      <c r="CI41" s="42">
        <f>IF('Scoring Summary First Draft'!CV57=0,"",'Scoring Summary First Draft'!CV57)</f>
        <v>76.958330000000004</v>
      </c>
      <c r="CJ41" s="42">
        <f>IF('Scoring Summary First Draft'!CW57=0,"",'Scoring Summary First Draft'!CW57)</f>
        <v>0.79166700000000001</v>
      </c>
      <c r="CK41" s="42">
        <f>IF('Scoring Summary First Draft'!CZ57=0,"",'Scoring Summary First Draft'!CZ57)</f>
        <v>0.36170212800000001</v>
      </c>
      <c r="CL41" s="42" t="str">
        <f>IF('Scoring Summary First Draft'!DA57=0,"",'Scoring Summary First Draft'!DA57)</f>
        <v/>
      </c>
      <c r="CM41" s="42">
        <f>IF('Scoring Summary First Draft'!DB57=0,"",'Scoring Summary First Draft'!DB57)</f>
        <v>0.428571429</v>
      </c>
      <c r="CN41" s="42" t="str">
        <f>IF('Scoring Summary First Draft'!DC57=0,"",'Scoring Summary First Draft'!DC57)</f>
        <v/>
      </c>
      <c r="CO41" s="42">
        <f>IF('Scoring Summary First Draft'!DD57=0,"",'Scoring Summary First Draft'!DD57)</f>
        <v>0.35</v>
      </c>
      <c r="CP41" s="42" t="str">
        <f>IF('Scoring Summary First Draft'!DE57=0,"",'Scoring Summary First Draft'!DE57)</f>
        <v/>
      </c>
      <c r="CQ41" s="42">
        <f>IF('Scoring Summary First Draft'!DF57=0,"",'Scoring Summary First Draft'!DF57)</f>
        <v>0.3</v>
      </c>
      <c r="CR41" s="42" t="str">
        <f>IF('Scoring Summary First Draft'!DG57=0,"",'Scoring Summary First Draft'!DG57)</f>
        <v/>
      </c>
      <c r="CS41" s="42">
        <f>IF('Scoring Summary First Draft'!DH57=0,"",'Scoring Summary First Draft'!DH57)</f>
        <v>0.45833333300000001</v>
      </c>
      <c r="CT41" s="42" t="str">
        <f>IF('Scoring Summary First Draft'!DI57=0,"",'Scoring Summary First Draft'!DI57)</f>
        <v/>
      </c>
      <c r="CU41" s="42">
        <f>IF('Scoring Summary First Draft'!DJ57=0,"",'Scoring Summary First Draft'!DJ57)</f>
        <v>0.26086956500000003</v>
      </c>
      <c r="CV41" s="42" t="str">
        <f>IF('Scoring Summary First Draft'!DK57=0,"",'Scoring Summary First Draft'!DK57)</f>
        <v/>
      </c>
      <c r="CW41" s="42">
        <f>IF('Scoring Summary First Draft'!DL57=0,"",'Scoring Summary First Draft'!DL57)</f>
        <v>10</v>
      </c>
      <c r="CX41" s="42">
        <f>IF('Scoring Summary First Draft'!DO57=0,"",'Scoring Summary First Draft'!DO57)</f>
        <v>0.45</v>
      </c>
      <c r="CY41" s="42">
        <f>IF('Scoring Summary First Draft'!DP57=0,"",'Scoring Summary First Draft'!DP57)</f>
        <v>0.89633316500000004</v>
      </c>
      <c r="CZ41" s="42">
        <f>IF('Scoring Summary First Draft'!DQ57=0,"",'Scoring Summary First Draft'!DQ57)</f>
        <v>0.75</v>
      </c>
      <c r="DA41" s="42">
        <f>IF('Scoring Summary First Draft'!DR57=0,"",'Scoring Summary First Draft'!DR57)</f>
        <v>0.96042479199999997</v>
      </c>
      <c r="DB41" s="42">
        <f>IF('Scoring Summary First Draft'!DS57=0,"",'Scoring Summary First Draft'!DS57)</f>
        <v>0.3</v>
      </c>
      <c r="DC41" s="42">
        <f>IF('Scoring Summary First Draft'!DT57=0,"",'Scoring Summary First Draft'!DT57)</f>
        <v>0.816218632</v>
      </c>
      <c r="DD41" s="42">
        <f>IF('Scoring Summary First Draft'!DU57=0,"",'Scoring Summary First Draft'!DU57)</f>
        <v>0.15</v>
      </c>
      <c r="DE41" s="42">
        <f>IF('Scoring Summary First Draft'!DV57=0,"",'Scoring Summary First Draft'!DV57)</f>
        <v>0.70170597099999998</v>
      </c>
      <c r="DF41" s="42">
        <f>IF('Scoring Summary First Draft'!DW57=0,"",'Scoring Summary First Draft'!DW57)</f>
        <v>0.53333333299999997</v>
      </c>
      <c r="DG41" s="42">
        <f>IF('Scoring Summary First Draft'!DX57=0,"",'Scoring Summary First Draft'!DX57)</f>
        <v>0.89217786300000002</v>
      </c>
      <c r="DH41" s="42">
        <f>IF('Scoring Summary First Draft'!DY57=0,"",'Scoring Summary First Draft'!DY57)</f>
        <v>0.366666667</v>
      </c>
      <c r="DI41" s="42">
        <f>IF('Scoring Summary First Draft'!DZ57=0,"",'Scoring Summary First Draft'!DZ57)</f>
        <v>0.90237724200000002</v>
      </c>
      <c r="DJ41" s="25" t="str">
        <f>IF('Scoring Summary First Draft'!EF57=0,"",'Scoring Summary First Draft'!EF57)</f>
        <v/>
      </c>
      <c r="DK41" s="25" t="str">
        <f>IF('Scoring Summary First Draft'!EI57=0,"",'Scoring Summary First Draft'!EI57)</f>
        <v/>
      </c>
      <c r="DL41" s="25">
        <f>IF('Scoring Summary First Draft'!EM57=0,"",'Scoring Summary First Draft'!EM57)</f>
        <v>65</v>
      </c>
      <c r="DM41" s="25">
        <f>IF('Scoring Summary First Draft'!EQ57=0,"",'Scoring Summary First Draft'!EQ57)</f>
        <v>9</v>
      </c>
      <c r="DN41" s="25">
        <f>IF('Scoring Summary First Draft'!ER57=0,"",'Scoring Summary First Draft'!ER57)</f>
        <v>61</v>
      </c>
      <c r="DO41" s="25">
        <f>IF('Scoring Summary First Draft'!ES57=0,"",'Scoring Summary First Draft'!ES57)</f>
        <v>4</v>
      </c>
      <c r="DP41" s="25">
        <f>IF('Scoring Summary First Draft'!EW57=0,"",'Scoring Summary First Draft'!EW57)</f>
        <v>32</v>
      </c>
      <c r="DQ41" s="25">
        <f>IF('Scoring Summary First Draft'!EX57=0,"",'Scoring Summary First Draft'!EX57)</f>
        <v>18</v>
      </c>
      <c r="DR41" s="25">
        <f>IF('Scoring Summary First Draft'!EY57=0,"",'Scoring Summary First Draft'!EY57)</f>
        <v>16</v>
      </c>
      <c r="DS41" s="25">
        <f>IF('Scoring Summary First Draft'!EZ57=0,"",'Scoring Summary First Draft'!EZ57)</f>
        <v>18</v>
      </c>
      <c r="DT41" s="25">
        <f>IF('Scoring Summary First Draft'!FA57=0,"",'Scoring Summary First Draft'!FA57)</f>
        <v>16</v>
      </c>
      <c r="DU41" s="25">
        <f>IF('Scoring Summary First Draft'!FB57=0,"",'Scoring Summary First Draft'!FB57)</f>
        <v>19</v>
      </c>
      <c r="DV41" s="25">
        <f>IF('Scoring Summary First Draft'!FC57=0,"",'Scoring Summary First Draft'!FC57)</f>
        <v>35</v>
      </c>
      <c r="DW41" s="45">
        <f>IF('Scoring Summary First Draft'!FG57=0,"",'Scoring Summary First Draft'!FG57)</f>
        <v>4.7142860000000004</v>
      </c>
      <c r="DX41" s="45">
        <f>IF('Scoring Summary First Draft'!FH57=0,"",'Scoring Summary First Draft'!FH57)</f>
        <v>5</v>
      </c>
      <c r="DY41" s="45">
        <f>IF('Scoring Summary First Draft'!FI57=0,"",'Scoring Summary First Draft'!FI57)</f>
        <v>5.2941180000000001</v>
      </c>
      <c r="DZ41" s="45">
        <f>IF('Scoring Summary First Draft'!FJ57=0,"",'Scoring Summary First Draft'!FJ57)</f>
        <v>5.0204079999999998</v>
      </c>
      <c r="EA41" s="25" t="str">
        <f>IF('Scoring Summary First Draft'!FN57=0,"",'Scoring Summary First Draft'!FN57)</f>
        <v/>
      </c>
      <c r="EB41" s="25" t="str">
        <f>IF('Scoring Summary First Draft'!FR57=0,"",'Scoring Summary First Draft'!FR57)</f>
        <v/>
      </c>
      <c r="EC41" s="25" t="str">
        <f>IF('Scoring Summary First Draft'!FS57=0,"",'Scoring Summary First Draft'!FS57)</f>
        <v/>
      </c>
      <c r="ED41" s="44">
        <f>IF('Scoring Summary First Draft'!FW57=0,"",'Scoring Summary First Draft'!FW57)</f>
        <v>6.5</v>
      </c>
      <c r="EE41" s="44">
        <f>IF('Scoring Summary First Draft'!FX57=0,"",'Scoring Summary First Draft'!FX57)</f>
        <v>6</v>
      </c>
      <c r="EF41" s="44">
        <f>IF('Scoring Summary First Draft'!FY57=0,"",'Scoring Summary First Draft'!FY57)</f>
        <v>6.5</v>
      </c>
      <c r="EG41" s="44">
        <f>IF('Scoring Summary First Draft'!FZ57=0,"",'Scoring Summary First Draft'!FZ57)</f>
        <v>5.5</v>
      </c>
      <c r="EH41" s="44">
        <f>IF('Scoring Summary First Draft'!GA57=0,"",'Scoring Summary First Draft'!GA57)</f>
        <v>7</v>
      </c>
      <c r="EI41" s="25" t="str">
        <f>IF('Scoring Summary First Draft'!GD57=0,"",'Scoring Summary First Draft'!GD57)</f>
        <v/>
      </c>
      <c r="EJ41" s="25">
        <f>IF('Scoring Summary First Draft'!GH57=0,"",'Scoring Summary First Draft'!GH57)</f>
        <v>18</v>
      </c>
      <c r="EK41" s="25">
        <f>IF('Scoring Summary First Draft'!GI57=0,"",'Scoring Summary First Draft'!GI57)</f>
        <v>65</v>
      </c>
      <c r="EL41" s="25">
        <f>IF('Scoring Summary First Draft'!GJ57=0,"",'Scoring Summary First Draft'!GJ57)</f>
        <v>525</v>
      </c>
      <c r="EM41" s="25">
        <f>IF('Scoring Summary First Draft'!GK57=0,"",'Scoring Summary First Draft'!GK57)</f>
        <v>608</v>
      </c>
      <c r="EN41" s="25" t="str">
        <f>IF('Scoring Summary First Draft'!GO57=0,"",'Scoring Summary First Draft'!GO57)</f>
        <v/>
      </c>
      <c r="EO41" s="25" t="str">
        <f>IF('Scoring Summary First Draft'!GP57=0,"",'Scoring Summary First Draft'!GP57)</f>
        <v/>
      </c>
      <c r="EP41" s="25" t="str">
        <f>IF('Scoring Summary First Draft'!GQ57=0,"",'Scoring Summary First Draft'!GQ57)</f>
        <v/>
      </c>
      <c r="EQ41" s="25" t="str">
        <f>IF('Scoring Summary First Draft'!GR57=0,"",'Scoring Summary First Draft'!GR57)</f>
        <v/>
      </c>
      <c r="ER41" s="25" t="str">
        <f>IF('Scoring Summary First Draft'!GS57=0,"",'Scoring Summary First Draft'!GS57)</f>
        <v/>
      </c>
      <c r="ES41" s="25" t="str">
        <f>IF('Scoring Summary First Draft'!GT57=0,"",'Scoring Summary First Draft'!GT57)</f>
        <v/>
      </c>
    </row>
    <row r="42" spans="1:149">
      <c r="A42" t="str">
        <f>'Scoring Summary First Draft'!A60</f>
        <v>CI062</v>
      </c>
      <c r="B42" t="str">
        <f>IF('Scoring Summary First Draft'!C60=0,"",'Scoring Summary First Draft'!C60)</f>
        <v>F</v>
      </c>
      <c r="C42"/>
      <c r="D42"/>
      <c r="E42">
        <f>IF('Scoring Summary First Draft'!D60=0,"",'Scoring Summary First Draft'!D60)</f>
        <v>74</v>
      </c>
      <c r="F42"/>
      <c r="G42"/>
      <c r="H42"/>
      <c r="I42"/>
      <c r="J42">
        <f>IF('Scoring Summary First Draft'!E60=0,"",'Scoring Summary First Draft'!E60)</f>
        <v>56</v>
      </c>
      <c r="K42">
        <v>56</v>
      </c>
      <c r="L42"/>
      <c r="M42"/>
      <c r="N42"/>
      <c r="O42"/>
      <c r="P42">
        <f>IF('Scoring Summary First Draft'!F60=0,"",'Scoring Summary First Draft'!F60)</f>
        <v>2</v>
      </c>
      <c r="Q42"/>
      <c r="R42"/>
      <c r="S42"/>
      <c r="T42"/>
      <c r="U42" t="str">
        <f>IF('Scoring Summary First Draft'!G60=0,"",'Scoring Summary First Draft'!G60)</f>
        <v>Right_ear</v>
      </c>
      <c r="V42" t="str">
        <f>IF('Scoring Summary First Draft'!H60=0,"",'Scoring Summary First Draft'!H60)</f>
        <v>Cochlear_Americas</v>
      </c>
      <c r="W42" t="str">
        <f>IF('Scoring Summary First Draft'!I60=0,"",'Scoring Summary First Draft'!I60)</f>
        <v>Yes</v>
      </c>
      <c r="X42" t="s">
        <v>18</v>
      </c>
      <c r="Y42"/>
      <c r="Z42"/>
      <c r="AA42"/>
      <c r="AB42" t="str">
        <f>IF('Scoring Summary First Draft'!L60=0,"",'Scoring Summary First Draft'!L60)</f>
        <v>Retired</v>
      </c>
      <c r="AC42" t="str">
        <f>IF('Scoring Summary First Draft'!M60=0,"",'Scoring Summary First Draft'!M60)</f>
        <v>English</v>
      </c>
      <c r="AD42" t="str">
        <f>IF('Scoring Summary First Draft'!N60=0,"",'Scoring Summary First Draft'!N60)</f>
        <v>Tiffin,_Ohio</v>
      </c>
      <c r="AE42">
        <f>IF('Scoring Summary First Draft'!P60=0,"",'Scoring Summary First Draft'!P60)</f>
        <v>13</v>
      </c>
      <c r="AG42" s="42">
        <f>IF('Scoring Summary First Draft'!X60 = 0,"",'Scoring Summary First Draft'!X60)</f>
        <v>73.96875</v>
      </c>
      <c r="AH42" s="42">
        <f>IF('Scoring Summary First Draft'!Y60 = 0,"",'Scoring Summary First Draft'!Y60)</f>
        <v>0.75</v>
      </c>
      <c r="AI42" s="42">
        <f>IF('Scoring Summary First Draft'!Z60 = 0,"",'Scoring Summary First Draft'!Z60)</f>
        <v>63.8125</v>
      </c>
      <c r="AJ42" s="42">
        <f>IF('Scoring Summary First Draft'!AA60 = 0,"",'Scoring Summary First Draft'!AA60)</f>
        <v>0.625</v>
      </c>
      <c r="AK42" s="42">
        <f>IF('Scoring Summary First Draft'!AB60 = 0,"",'Scoring Summary First Draft'!AB60)</f>
        <v>84.125</v>
      </c>
      <c r="AL42" s="42">
        <f>IF('Scoring Summary First Draft'!AC60 = 0,"",'Scoring Summary First Draft'!AC60)</f>
        <v>0.875</v>
      </c>
      <c r="AM42" s="42">
        <f>IF('Scoring Summary First Draft'!AF60 =0,"", 'Scoring Summary First Draft'!AF60)</f>
        <v>0.5</v>
      </c>
      <c r="AN42" s="42">
        <f>IF('Scoring Summary First Draft'!AG60 =0,"", 'Scoring Summary First Draft'!AG60)</f>
        <v>0.1875</v>
      </c>
      <c r="AO42" s="42">
        <f>IF('Scoring Summary First Draft'!AH60 =0,"", 'Scoring Summary First Draft'!AH60)</f>
        <v>0.25</v>
      </c>
      <c r="AP42" s="42">
        <f>IF('Scoring Summary First Draft'!AI60 =0,"", 'Scoring Summary First Draft'!AI60)</f>
        <v>0.125</v>
      </c>
      <c r="AQ42" s="42">
        <f>IF('Scoring Summary First Draft'!AJ60 =0,"", 'Scoring Summary First Draft'!AJ60)</f>
        <v>0.3125</v>
      </c>
      <c r="AR42" s="42">
        <f>IF('Scoring Summary First Draft'!AK60 =0,"", 'Scoring Summary First Draft'!AK60)</f>
        <v>6.25E-2</v>
      </c>
      <c r="AS42" s="42">
        <f t="shared" si="1"/>
        <v>0.23958333333333334</v>
      </c>
      <c r="AT42" s="42">
        <f>IF('Scoring Summary First Draft'!AN60 = 0,"",'Scoring Summary First Draft'!AN60)</f>
        <v>0.83333299999999999</v>
      </c>
      <c r="AU42" s="42">
        <f>IF('Scoring Summary First Draft'!AO60 = 0,"",'Scoring Summary First Draft'!AO60)</f>
        <v>3857.5749999999998</v>
      </c>
      <c r="AV42" s="42">
        <f>IF('Scoring Summary First Draft'!AP60 = 0,"",'Scoring Summary First Draft'!AP60)</f>
        <v>10</v>
      </c>
      <c r="AW42" s="42">
        <f>IF('Scoring Summary First Draft'!AS60 = 0,"",'Scoring Summary First Draft'!AS60)</f>
        <v>0.6875</v>
      </c>
      <c r="AX42" s="42">
        <f>IF('Scoring Summary First Draft'!AT60 = 0,"",'Scoring Summary First Draft'!AT60)</f>
        <v>0.875</v>
      </c>
      <c r="AY42" s="42">
        <f>IF('Scoring Summary First Draft'!AU60 = 0,"",'Scoring Summary First Draft'!AU60)</f>
        <v>0.9375</v>
      </c>
      <c r="AZ42" s="42">
        <f>IF('Scoring Summary First Draft'!AV60 = 0,"",'Scoring Summary First Draft'!AV60)</f>
        <v>0.83333299999999999</v>
      </c>
      <c r="BA42" s="42">
        <f>IF('Scoring Summary First Draft'!AW60 = 0,"",'Scoring Summary First Draft'!AW60)</f>
        <v>1853.4549999999999</v>
      </c>
      <c r="BB42" s="42">
        <f>IF('Scoring Summary First Draft'!AX60 = 0,"",'Scoring Summary First Draft'!AX60)</f>
        <v>2615.4290000000001</v>
      </c>
      <c r="BC42" s="42">
        <f>IF('Scoring Summary First Draft'!AY60 = 0,"",'Scoring Summary First Draft'!AY60)</f>
        <v>2200.4670000000001</v>
      </c>
      <c r="BD42" s="42">
        <f>IF('Scoring Summary First Draft'!AZ60 = 0,"",'Scoring Summary First Draft'!AZ60)</f>
        <v>2223.1170000000002</v>
      </c>
      <c r="BE42" s="45">
        <f>IF('Scoring Summary First Draft'!BA60=0,"",'Scoring Summary First Draft'!BA60)</f>
        <v>6.0625</v>
      </c>
      <c r="BF42" s="45">
        <f>IF('Scoring Summary First Draft'!BB60=0,"",'Scoring Summary First Draft'!BB60)</f>
        <v>6.21875</v>
      </c>
      <c r="BG42" s="45">
        <f>IF('Scoring Summary First Draft'!BC60=0,"",'Scoring Summary First Draft'!BC60)</f>
        <v>6.6875</v>
      </c>
      <c r="BH42" s="45">
        <f>IF('Scoring Summary First Draft'!BD60=0,"",'Scoring Summary First Draft'!BD60)</f>
        <v>6.3229170000000003</v>
      </c>
      <c r="BI42" s="42">
        <f>IF('Scoring Summary First Draft'!BG60 = 0,"",'Scoring Summary First Draft'!BG60)</f>
        <v>1</v>
      </c>
      <c r="BJ42" s="42">
        <f>IF('Scoring Summary First Draft'!BH60 = 0,"",'Scoring Summary First Draft'!BH60)</f>
        <v>1</v>
      </c>
      <c r="BK42" s="42">
        <f>IF('Scoring Summary First Draft'!BI60 = 0,"",'Scoring Summary First Draft'!BI60)</f>
        <v>1</v>
      </c>
      <c r="BL42" s="42">
        <f>IF('Scoring Summary First Draft'!BJ60 = 0,"",'Scoring Summary First Draft'!BJ60)</f>
        <v>1</v>
      </c>
      <c r="BM42" s="42">
        <f>IF('Scoring Summary First Draft'!BK60 = 0,"",'Scoring Summary First Draft'!BK60)</f>
        <v>1018.125</v>
      </c>
      <c r="BN42" s="42">
        <f>IF('Scoring Summary First Draft'!BL60 = 0,"",'Scoring Summary First Draft'!BL60)</f>
        <v>1108.25</v>
      </c>
      <c r="BO42" s="42">
        <f>IF('Scoring Summary First Draft'!BM60 = 0,"",'Scoring Summary First Draft'!BM60)</f>
        <v>1143.8130000000001</v>
      </c>
      <c r="BP42" s="42">
        <f>IF('Scoring Summary First Draft'!BN60 = 0,"",'Scoring Summary First Draft'!BN60)</f>
        <v>1090.0630000000001</v>
      </c>
      <c r="BQ42" s="42">
        <f>IF('Scoring Summary First Draft'!BW60=0,"",'Scoring Summary First Draft'!BW60)</f>
        <v>0.72222200000000003</v>
      </c>
      <c r="BR42" s="42">
        <f>IF('Scoring Summary First Draft'!BX60=0,"",'Scoring Summary First Draft'!BX60)</f>
        <v>71.065479999999994</v>
      </c>
      <c r="BS42" s="42">
        <f>IF('Scoring Summary First Draft'!BY60=0,"",'Scoring Summary First Draft'!BY60)</f>
        <v>2862.72</v>
      </c>
      <c r="BT42" s="42">
        <f>IF('Scoring Summary First Draft'!CB60=0,"",'Scoring Summary First Draft'!CB60)</f>
        <v>0.366666667</v>
      </c>
      <c r="BU42" s="42">
        <f>IF('Scoring Summary First Draft'!CC60=0,"",'Scoring Summary First Draft'!CC60)</f>
        <v>0.45</v>
      </c>
      <c r="BV42" s="42">
        <f>IF('Scoring Summary First Draft'!CD60=0,"",'Scoring Summary First Draft'!CD60)</f>
        <v>0.32500000000000001</v>
      </c>
      <c r="BW42" s="42">
        <f>IF('Scoring Summary First Draft'!CE60=0,"",'Scoring Summary First Draft'!CE60)</f>
        <v>0.15</v>
      </c>
      <c r="BX42" s="42">
        <f>IF('Scoring Summary First Draft'!CF60=0,"",'Scoring Summary First Draft'!CF60)</f>
        <v>0.133333333</v>
      </c>
      <c r="BY42" s="42">
        <f>IF('Scoring Summary First Draft'!CG60=0,"",'Scoring Summary First Draft'!CG60)</f>
        <v>0.26666666700000002</v>
      </c>
      <c r="BZ42" s="42">
        <f>IF('Scoring Summary First Draft'!CH60=0,"",'Scoring Summary First Draft'!CH60)</f>
        <v>0.53333333299999997</v>
      </c>
      <c r="CA42" s="42">
        <f>IF('Scoring Summary First Draft'!CI60=0,"",'Scoring Summary First Draft'!CI60)</f>
        <v>9</v>
      </c>
      <c r="CB42" s="42">
        <f>IF('Scoring Summary First Draft'!CL60 =0,"",'Scoring Summary First Draft'!CL60)</f>
        <v>0.65</v>
      </c>
      <c r="CC42" s="42">
        <f>IF('Scoring Summary First Draft'!CM60 =0,"",'Scoring Summary First Draft'!CM60)</f>
        <v>0.8</v>
      </c>
      <c r="CD42" s="42">
        <f>IF('Scoring Summary First Draft'!CN60 =0,"",'Scoring Summary First Draft'!CN60)</f>
        <v>0.57499999999999996</v>
      </c>
      <c r="CE42" s="42">
        <f>IF('Scoring Summary First Draft'!CO60 =0,"",'Scoring Summary First Draft'!CO60)</f>
        <v>0.35</v>
      </c>
      <c r="CF42" s="42">
        <f>IF('Scoring Summary First Draft'!CP60 =0,"",'Scoring Summary First Draft'!CP60)</f>
        <v>0.33333332999999998</v>
      </c>
      <c r="CG42" s="42">
        <f>IF('Scoring Summary First Draft'!CQ60 =0,"",'Scoring Summary First Draft'!CQ60)</f>
        <v>0.66666666699999999</v>
      </c>
      <c r="CH42" s="42">
        <f>IF('Scoring Summary First Draft'!CR60 =0,"",'Scoring Summary First Draft'!CR60)</f>
        <v>0.8</v>
      </c>
      <c r="CI42" s="42">
        <f>IF('Scoring Summary First Draft'!CV60=0,"",'Scoring Summary First Draft'!CV60)</f>
        <v>59.041670000000003</v>
      </c>
      <c r="CJ42" s="42">
        <f>IF('Scoring Summary First Draft'!CW60=0,"",'Scoring Summary First Draft'!CW60)</f>
        <v>0.91666700000000001</v>
      </c>
      <c r="CK42" s="42">
        <f>IF('Scoring Summary First Draft'!CZ60=0,"",'Scoring Summary First Draft'!CZ60)</f>
        <v>0.35</v>
      </c>
      <c r="CL42" s="42" t="str">
        <f>IF('Scoring Summary First Draft'!DA60=0,"",'Scoring Summary First Draft'!DA60)</f>
        <v/>
      </c>
      <c r="CM42" s="42">
        <f>IF('Scoring Summary First Draft'!DB60=0,"",'Scoring Summary First Draft'!DB60)</f>
        <v>0.5</v>
      </c>
      <c r="CN42" s="42" t="str">
        <f>IF('Scoring Summary First Draft'!DC60=0,"",'Scoring Summary First Draft'!DC60)</f>
        <v/>
      </c>
      <c r="CO42" s="42">
        <f>IF('Scoring Summary First Draft'!DD60=0,"",'Scoring Summary First Draft'!DD60)</f>
        <v>0.27500000000000002</v>
      </c>
      <c r="CP42" s="42" t="str">
        <f>IF('Scoring Summary First Draft'!DE60=0,"",'Scoring Summary First Draft'!DE60)</f>
        <v/>
      </c>
      <c r="CQ42" s="42">
        <f>IF('Scoring Summary First Draft'!DF60=0,"",'Scoring Summary First Draft'!DF60)</f>
        <v>0.25</v>
      </c>
      <c r="CR42" s="42" t="str">
        <f>IF('Scoring Summary First Draft'!DG60=0,"",'Scoring Summary First Draft'!DG60)</f>
        <v/>
      </c>
      <c r="CS42" s="42">
        <f>IF('Scoring Summary First Draft'!DH60=0,"",'Scoring Summary First Draft'!DH60)</f>
        <v>0.5</v>
      </c>
      <c r="CT42" s="42" t="str">
        <f>IF('Scoring Summary First Draft'!DI60=0,"",'Scoring Summary First Draft'!DI60)</f>
        <v/>
      </c>
      <c r="CU42" s="42">
        <f>IF('Scoring Summary First Draft'!DJ60=0,"",'Scoring Summary First Draft'!DJ60)</f>
        <v>0.2</v>
      </c>
      <c r="CV42" s="42" t="str">
        <f>IF('Scoring Summary First Draft'!DK60=0,"",'Scoring Summary First Draft'!DK60)</f>
        <v/>
      </c>
      <c r="CW42" s="42">
        <f>IF('Scoring Summary First Draft'!DL60=0,"",'Scoring Summary First Draft'!DL60)</f>
        <v>11</v>
      </c>
      <c r="CX42" s="42">
        <f>IF('Scoring Summary First Draft'!DO60=0,"",'Scoring Summary First Draft'!DO60)</f>
        <v>0.6</v>
      </c>
      <c r="CY42" s="42">
        <f>IF('Scoring Summary First Draft'!DP60=0,"",'Scoring Summary First Draft'!DP60)</f>
        <v>0.757809713</v>
      </c>
      <c r="CZ42" s="42">
        <f>IF('Scoring Summary First Draft'!DQ60=0,"",'Scoring Summary First Draft'!DQ60)</f>
        <v>0.9</v>
      </c>
      <c r="DA42" s="42">
        <f>IF('Scoring Summary First Draft'!DR60=0,"",'Scoring Summary First Draft'!DR60)</f>
        <v>0.73263958200000001</v>
      </c>
      <c r="DB42" s="42">
        <f>IF('Scoring Summary First Draft'!DS60=0,"",'Scoring Summary First Draft'!DS60)</f>
        <v>0.45</v>
      </c>
      <c r="DC42" s="42">
        <f>IF('Scoring Summary First Draft'!DT60=0,"",'Scoring Summary First Draft'!DT60)</f>
        <v>0.78297984399999998</v>
      </c>
      <c r="DD42" s="42">
        <f>IF('Scoring Summary First Draft'!DU60=0,"",'Scoring Summary First Draft'!DU60)</f>
        <v>0.25</v>
      </c>
      <c r="DE42" s="42">
        <f>IF('Scoring Summary First Draft'!DV60=0,"",'Scoring Summary First Draft'!DV60)</f>
        <v>0.91161768700000001</v>
      </c>
      <c r="DF42" s="42">
        <f>IF('Scoring Summary First Draft'!DW60=0,"",'Scoring Summary First Draft'!DW60)</f>
        <v>0.6</v>
      </c>
      <c r="DG42" s="42">
        <f>IF('Scoring Summary First Draft'!DX60=0,"",'Scoring Summary First Draft'!DX60)</f>
        <v>0.629153187</v>
      </c>
      <c r="DH42" s="42">
        <f>IF('Scoring Summary First Draft'!DY60=0,"",'Scoring Summary First Draft'!DY60)</f>
        <v>0.6</v>
      </c>
      <c r="DI42" s="42">
        <f>IF('Scoring Summary First Draft'!DZ60=0,"",'Scoring Summary First Draft'!DZ60)</f>
        <v>0.88646623800000002</v>
      </c>
      <c r="DJ42" s="25" t="str">
        <f>IF('Scoring Summary First Draft'!EF60=0,"",'Scoring Summary First Draft'!EF60)</f>
        <v/>
      </c>
      <c r="DK42" s="25" t="str">
        <f>IF('Scoring Summary First Draft'!EI60=0,"",'Scoring Summary First Draft'!EI60)</f>
        <v/>
      </c>
      <c r="DL42" s="25">
        <f>IF('Scoring Summary First Draft'!EM60=0,"",'Scoring Summary First Draft'!EM60)</f>
        <v>63</v>
      </c>
      <c r="DM42" s="25">
        <f>IF('Scoring Summary First Draft'!EQ60=0,"",'Scoring Summary First Draft'!EQ60)</f>
        <v>5</v>
      </c>
      <c r="DN42" s="25">
        <f>IF('Scoring Summary First Draft'!ER60=0,"",'Scoring Summary First Draft'!ER60)</f>
        <v>16</v>
      </c>
      <c r="DO42" s="25">
        <f>IF('Scoring Summary First Draft'!ES60=0,"",'Scoring Summary First Draft'!ES60)</f>
        <v>2</v>
      </c>
      <c r="DP42" s="25">
        <f>IF('Scoring Summary First Draft'!EW60=0,"",'Scoring Summary First Draft'!EW60)</f>
        <v>32</v>
      </c>
      <c r="DQ42" s="25">
        <f>IF('Scoring Summary First Draft'!EX60=0,"",'Scoring Summary First Draft'!EX60)</f>
        <v>21</v>
      </c>
      <c r="DR42" s="25">
        <f>IF('Scoring Summary First Draft'!EY60=0,"",'Scoring Summary First Draft'!EY60)</f>
        <v>19</v>
      </c>
      <c r="DS42" s="25">
        <f>IF('Scoring Summary First Draft'!EZ60=0,"",'Scoring Summary First Draft'!EZ60)</f>
        <v>21</v>
      </c>
      <c r="DT42" s="25">
        <f>IF('Scoring Summary First Draft'!FA60=0,"",'Scoring Summary First Draft'!FA60)</f>
        <v>14</v>
      </c>
      <c r="DU42" s="25">
        <f>IF('Scoring Summary First Draft'!FB60=0,"",'Scoring Summary First Draft'!FB60)</f>
        <v>24</v>
      </c>
      <c r="DV42" s="25">
        <f>IF('Scoring Summary First Draft'!FC60=0,"",'Scoring Summary First Draft'!FC60)</f>
        <v>38</v>
      </c>
      <c r="DW42" s="45">
        <f>IF('Scoring Summary First Draft'!FG60=0,"",'Scoring Summary First Draft'!FG60)</f>
        <v>5.2857139999999996</v>
      </c>
      <c r="DX42" s="45">
        <f>IF('Scoring Summary First Draft'!FH60=0,"",'Scoring Summary First Draft'!FH60)</f>
        <v>3.1176469999999998</v>
      </c>
      <c r="DY42" s="45">
        <f>IF('Scoring Summary First Draft'!FI60=0,"",'Scoring Summary First Draft'!FI60)</f>
        <v>7.5882350000000001</v>
      </c>
      <c r="DZ42" s="45">
        <f>IF('Scoring Summary First Draft'!FJ60=0,"",'Scoring Summary First Draft'!FJ60)</f>
        <v>5.3673469999999996</v>
      </c>
      <c r="EA42" s="25" t="str">
        <f>IF('Scoring Summary First Draft'!FN60=0,"",'Scoring Summary First Draft'!FN60)</f>
        <v/>
      </c>
      <c r="EB42" s="25" t="str">
        <f>IF('Scoring Summary First Draft'!FR60=0,"",'Scoring Summary First Draft'!FR60)</f>
        <v/>
      </c>
      <c r="EC42" s="25" t="str">
        <f>IF('Scoring Summary First Draft'!FS60=0,"",'Scoring Summary First Draft'!FS60)</f>
        <v/>
      </c>
      <c r="ED42" s="44">
        <f>IF('Scoring Summary First Draft'!FW60=0,"",'Scoring Summary First Draft'!FW60)</f>
        <v>4.5</v>
      </c>
      <c r="EE42" s="44">
        <f>IF('Scoring Summary First Draft'!FX60=0,"",'Scoring Summary First Draft'!FX60)</f>
        <v>5.5</v>
      </c>
      <c r="EF42" s="44">
        <f>IF('Scoring Summary First Draft'!FY60=0,"",'Scoring Summary First Draft'!FY60)</f>
        <v>6.5</v>
      </c>
      <c r="EG42" s="44">
        <f>IF('Scoring Summary First Draft'!FZ60=0,"",'Scoring Summary First Draft'!FZ60)</f>
        <v>6</v>
      </c>
      <c r="EH42" s="44">
        <f>IF('Scoring Summary First Draft'!GA60=0,"",'Scoring Summary First Draft'!GA60)</f>
        <v>5.5</v>
      </c>
      <c r="EI42" s="25" t="str">
        <f>IF('Scoring Summary First Draft'!GD60=0,"",'Scoring Summary First Draft'!GD60)</f>
        <v/>
      </c>
      <c r="EJ42" s="25">
        <f>IF('Scoring Summary First Draft'!GH60=0,"",'Scoring Summary First Draft'!GH60)</f>
        <v>13</v>
      </c>
      <c r="EK42" s="25">
        <f>IF('Scoring Summary First Draft'!GI60=0,"",'Scoring Summary First Draft'!GI60)</f>
        <v>100</v>
      </c>
      <c r="EL42" s="25">
        <f>IF('Scoring Summary First Draft'!GJ60=0,"",'Scoring Summary First Draft'!GJ60)</f>
        <v>395</v>
      </c>
      <c r="EM42" s="25">
        <f>IF('Scoring Summary First Draft'!GK60=0,"",'Scoring Summary First Draft'!GK60)</f>
        <v>508</v>
      </c>
      <c r="EN42" s="25" t="str">
        <f>IF('Scoring Summary First Draft'!GO60=0,"",'Scoring Summary First Draft'!GO60)</f>
        <v/>
      </c>
      <c r="EO42" s="25" t="str">
        <f>IF('Scoring Summary First Draft'!GP60=0,"",'Scoring Summary First Draft'!GP60)</f>
        <v/>
      </c>
      <c r="EP42" s="25" t="str">
        <f>IF('Scoring Summary First Draft'!GQ60=0,"",'Scoring Summary First Draft'!GQ60)</f>
        <v/>
      </c>
      <c r="EQ42" s="25" t="str">
        <f>IF('Scoring Summary First Draft'!GR60=0,"",'Scoring Summary First Draft'!GR60)</f>
        <v/>
      </c>
      <c r="ER42" s="25" t="str">
        <f>IF('Scoring Summary First Draft'!GS60=0,"",'Scoring Summary First Draft'!GS60)</f>
        <v/>
      </c>
      <c r="ES42" s="25" t="str">
        <f>IF('Scoring Summary First Draft'!GT60=0,"",'Scoring Summary First Draft'!GT60)</f>
        <v/>
      </c>
    </row>
    <row r="43" spans="1:149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149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149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149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149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149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</sheetData>
  <autoFilter ref="DM1:DM42" xr:uid="{DD8E5917-0C0D-485A-A0DF-A83DE6B4B71A}">
    <filterColumn colId="0">
      <filters>
        <filter val="0"/>
        <filter val="10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1EE7-2DE5-42D0-ADCE-2BC12E4F0859}">
  <sheetPr filterMode="1"/>
  <dimension ref="A1:FB136"/>
  <sheetViews>
    <sheetView workbookViewId="0">
      <pane xSplit="1" topLeftCell="B1" activePane="topRight" state="frozen"/>
      <selection pane="topRight"/>
    </sheetView>
  </sheetViews>
  <sheetFormatPr defaultColWidth="8.85546875" defaultRowHeight="15"/>
  <cols>
    <col min="1" max="1" width="10.7109375" customWidth="1"/>
    <col min="2" max="4" width="9.140625" style="54" customWidth="1"/>
    <col min="5" max="5" width="9.140625" style="56" customWidth="1"/>
    <col min="6" max="6" width="10.7109375" style="56" customWidth="1"/>
    <col min="7" max="7" width="10.140625" style="56" customWidth="1"/>
    <col min="8" max="8" width="10" style="56" customWidth="1"/>
    <col min="9" max="9" width="10.42578125" style="56" customWidth="1"/>
    <col min="10" max="11" width="12.28515625" style="58" customWidth="1"/>
    <col min="12" max="12" width="10.7109375" style="58" customWidth="1"/>
    <col min="13" max="13" width="10.140625" style="58" customWidth="1"/>
    <col min="14" max="14" width="10" style="58" customWidth="1"/>
    <col min="15" max="15" width="10.42578125" style="58" customWidth="1"/>
    <col min="16" max="16" width="11.7109375" style="60" customWidth="1"/>
    <col min="17" max="17" width="10.7109375" style="60" customWidth="1"/>
    <col min="18" max="18" width="10.140625" style="60" customWidth="1"/>
    <col min="19" max="19" width="10" style="60" customWidth="1"/>
    <col min="20" max="20" width="10.42578125" style="60" customWidth="1"/>
    <col min="21" max="21" width="9.140625" style="62" customWidth="1"/>
    <col min="22" max="22" width="18" style="62" customWidth="1"/>
    <col min="23" max="23" width="12.7109375" style="62" customWidth="1"/>
    <col min="24" max="24" width="13.42578125" style="63" customWidth="1"/>
    <col min="25" max="25" width="9" style="63" customWidth="1"/>
    <col min="26" max="26" width="9.140625" style="63" customWidth="1"/>
    <col min="27" max="27" width="11.140625" style="63" customWidth="1"/>
    <col min="28" max="28" width="35.42578125" customWidth="1"/>
    <col min="29" max="29" width="9.7109375" customWidth="1"/>
    <col min="30" max="30" width="22.42578125" customWidth="1"/>
    <col min="31" max="32" width="10" customWidth="1"/>
    <col min="33" max="35" width="14.28515625" customWidth="1"/>
    <col min="36" max="36" width="16.7109375" customWidth="1"/>
    <col min="37" max="37" width="14.28515625" customWidth="1"/>
    <col min="38" max="38" width="16.140625" customWidth="1"/>
    <col min="39" max="45" width="14.28515625" customWidth="1"/>
    <col min="46" max="46" width="15" customWidth="1"/>
    <col min="47" max="47" width="14.85546875" customWidth="1"/>
    <col min="48" max="48" width="15.140625" customWidth="1"/>
    <col min="49" max="68" width="15.28515625" customWidth="1"/>
    <col min="69" max="114" width="14.28515625" customWidth="1"/>
    <col min="115" max="115" width="15" customWidth="1"/>
    <col min="116" max="120" width="14.28515625" customWidth="1"/>
    <col min="121" max="121" width="15.42578125" customWidth="1"/>
    <col min="122" max="122" width="13.7109375" customWidth="1"/>
    <col min="123" max="123" width="13.42578125" customWidth="1"/>
    <col min="124" max="141" width="14.28515625" customWidth="1"/>
    <col min="142" max="143" width="9.140625"/>
    <col min="144" max="144" width="10.140625" customWidth="1"/>
    <col min="145" max="145" width="10" customWidth="1"/>
    <col min="146" max="146" width="10.28515625" customWidth="1"/>
    <col min="147" max="148" width="10.42578125" customWidth="1"/>
    <col min="149" max="149" width="10.85546875" customWidth="1"/>
  </cols>
  <sheetData>
    <row r="1" spans="1:158" ht="76.5">
      <c r="A1" t="s">
        <v>0</v>
      </c>
      <c r="B1" s="53" t="str">
        <f>IF('Scoring Summary First Draft'!C1=0,"",'Scoring Summary First Draft'!C1)</f>
        <v>Sex</v>
      </c>
      <c r="C1" s="53" t="s">
        <v>1</v>
      </c>
      <c r="D1" s="53" t="s">
        <v>2</v>
      </c>
      <c r="E1" s="55" t="str">
        <f>IF('Scoring Summary First Draft'!D1=0,"",'Scoring Summary First Draft'!D1)</f>
        <v>Age_(Years)</v>
      </c>
      <c r="F1" s="55" t="s">
        <v>3</v>
      </c>
      <c r="G1" s="55" t="s">
        <v>4</v>
      </c>
      <c r="H1" s="55" t="s">
        <v>5</v>
      </c>
      <c r="I1" s="55" t="s">
        <v>6</v>
      </c>
      <c r="J1" s="57" t="str">
        <f>IF('Scoring Summary First Draft'!E1=0,"",'Scoring Summary First Draft'!E1)</f>
        <v>Age_at_Implantation_(Years)</v>
      </c>
      <c r="K1" s="57" t="s">
        <v>7</v>
      </c>
      <c r="L1" s="57" t="s">
        <v>8</v>
      </c>
      <c r="M1" s="57" t="s">
        <v>9</v>
      </c>
      <c r="N1" s="57" t="s">
        <v>10</v>
      </c>
      <c r="O1" s="57" t="s">
        <v>11</v>
      </c>
      <c r="P1" s="59" t="str">
        <f>IF('Scoring Summary First Draft'!F1=0,"",'Scoring Summary First Draft'!F1)</f>
        <v>Durartion_of_Deafness_(Years)</v>
      </c>
      <c r="Q1" s="59" t="s">
        <v>12</v>
      </c>
      <c r="R1" s="59" t="s">
        <v>13</v>
      </c>
      <c r="S1" s="59" t="s">
        <v>14</v>
      </c>
      <c r="T1" s="59" t="s">
        <v>15</v>
      </c>
      <c r="U1" s="61" t="str">
        <f>IF('Scoring Summary First Draft'!G1=0,"",'Scoring Summary First Draft'!G1)</f>
        <v>Implant_Side</v>
      </c>
      <c r="V1" s="61" t="str">
        <f>IF('Scoring Summary First Draft'!H1=0,"",'Scoring Summary First Draft'!H1)</f>
        <v>Implant_Brand</v>
      </c>
      <c r="W1" s="61" t="str">
        <f>IF('Scoring Summary First Draft'!I1=0,"",'Scoring Summary First Draft'!I1)</f>
        <v>Contralateral_Hearing_Aid_Usage</v>
      </c>
      <c r="X1" s="24" t="s">
        <v>16</v>
      </c>
      <c r="Y1" s="24" t="s">
        <v>17</v>
      </c>
      <c r="Z1" s="24" t="s">
        <v>18</v>
      </c>
      <c r="AA1" s="24" t="s">
        <v>19</v>
      </c>
      <c r="AB1" s="47" t="str">
        <f>IF('Scoring Summary First Draft'!L1=0,"",'Scoring Summary First Draft'!L1)</f>
        <v>Occupation</v>
      </c>
      <c r="AC1" s="47" t="str">
        <f>IF('Scoring Summary First Draft'!M1=0,"",'Scoring Summary First Draft'!M1)</f>
        <v>Native_Language</v>
      </c>
      <c r="AD1" s="47" t="str">
        <f>IF('Scoring Summary First Draft'!N1=0,"",'Scoring Summary First Draft'!N1)</f>
        <v>City/State_of_Residence</v>
      </c>
      <c r="AE1" s="47" t="str">
        <f>IF('Scoring Summary First Draft'!P1=0,"",'Scoring Summary First Draft'!P1)</f>
        <v>Education_Level</v>
      </c>
      <c r="AF1" s="47" t="s">
        <v>20</v>
      </c>
      <c r="AG1" s="10" t="str">
        <f>'Scoring Summary First Draft'!X1</f>
        <v>Accent_Discrimination_Rating_Total</v>
      </c>
      <c r="AH1" s="10" t="str">
        <f>'Scoring Summary First Draft'!Y1</f>
        <v>Accent_Discrimination_Score_Total</v>
      </c>
      <c r="AI1" s="10" t="str">
        <f>'Scoring Summary First Draft'!Z1</f>
        <v>Accent_Discrimination_Rating_Total_List_A</v>
      </c>
      <c r="AJ1" s="10" t="str">
        <f>'Scoring Summary First Draft'!AA1</f>
        <v>Accent_Discrimination_Score_Total_List_A</v>
      </c>
      <c r="AK1" s="10" t="str">
        <f>'Scoring Summary First Draft'!AB1</f>
        <v>Accent_Discrimination_Rating_Total_List_B</v>
      </c>
      <c r="AL1" s="10" t="str">
        <f>'Scoring Summary First Draft'!AC1</f>
        <v>Accent_Discrimination_Score_Total_List_B</v>
      </c>
      <c r="AM1" s="3" t="str">
        <f>'Scoring Summary First Draft'!AF1</f>
        <v>Accent_Identification_Score_1</v>
      </c>
      <c r="AN1" s="3" t="str">
        <f>'Scoring Summary First Draft'!AG1</f>
        <v>Accent_Identification_Score_2</v>
      </c>
      <c r="AO1" s="3" t="str">
        <f>'Scoring Summary First Draft'!AH1</f>
        <v>Accent_Identification_Score_3</v>
      </c>
      <c r="AP1" s="3" t="str">
        <f>'Scoring Summary First Draft'!AI1</f>
        <v>Accent_Identification_Score_4</v>
      </c>
      <c r="AQ1" s="3" t="str">
        <f>'Scoring Summary First Draft'!AJ1</f>
        <v>Accent_Identification_Score_5</v>
      </c>
      <c r="AR1" s="3" t="str">
        <f>'Scoring Summary First Draft'!AK1</f>
        <v>Accent_Identification_Score_6</v>
      </c>
      <c r="AS1" s="3" t="s">
        <v>21</v>
      </c>
      <c r="AT1" s="13" t="str">
        <f>'Scoring Summary First Draft'!AN1</f>
        <v>Comprehension_Noisy_Score</v>
      </c>
      <c r="AU1" s="13" t="str">
        <f>'Scoring Summary First Draft'!AO1</f>
        <v>Comprehension_Noisy_Reaction</v>
      </c>
      <c r="AV1" s="13" t="str">
        <f>'Scoring Summary First Draft'!AP1</f>
        <v>Comprehension_Noisy_SNR</v>
      </c>
      <c r="AW1" s="12" t="str">
        <f>'Scoring Summary First Draft'!AS1</f>
        <v>Comprehension_Quiet_Memory_Score_Ave</v>
      </c>
      <c r="AX1" s="12" t="str">
        <f>'Scoring Summary First Draft'!AT1</f>
        <v>Comprehension_Quiet_Memory_Score_Fast</v>
      </c>
      <c r="AY1" s="12" t="str">
        <f>'Scoring Summary First Draft'!AU1</f>
        <v>Comprehension_Quiet_Memory_Score_Slow</v>
      </c>
      <c r="AZ1" s="12" t="str">
        <f>'Scoring Summary First Draft'!AV1</f>
        <v>Comprehension_Quiet_Memory_Score_Total</v>
      </c>
      <c r="BA1" s="12" t="str">
        <f>'Scoring Summary First Draft'!AW1</f>
        <v>Comprehension_Quiet_Memory_ReactionTime_Ave</v>
      </c>
      <c r="BB1" s="12" t="str">
        <f>'Scoring Summary First Draft'!AX1</f>
        <v>Comprehension_Quiet_Memory_ReactionTime_Fast</v>
      </c>
      <c r="BC1" s="12" t="str">
        <f>'Scoring Summary First Draft'!AY1</f>
        <v>Comprehension_Quiet_Memory_ReactionTime_Slow</v>
      </c>
      <c r="BD1" s="12" t="str">
        <f>'Scoring Summary First Draft'!AZ1</f>
        <v>Comprehension_Quiet_Memory_ReactionTime_Total</v>
      </c>
      <c r="BE1" s="12" t="str">
        <f>IF('Scoring Summary First Draft'!BA1=0,"",'Scoring Summary First Draft'!BA1)</f>
        <v>Comprehension_Quiet_Memory_Rating_Ave</v>
      </c>
      <c r="BF1" s="12" t="str">
        <f>IF('Scoring Summary First Draft'!BB1=0,"",'Scoring Summary First Draft'!BB1)</f>
        <v>Comprehension_Quiet_Memory_Rating_Fast</v>
      </c>
      <c r="BG1" s="12" t="str">
        <f>IF('Scoring Summary First Draft'!BC1=0,"",'Scoring Summary First Draft'!BC1)</f>
        <v>Comprehension_Quiet_Memory_Rating_Slow</v>
      </c>
      <c r="BH1" s="12" t="str">
        <f>IF('Scoring Summary First Draft'!BD1=0,"",'Scoring Summary First Draft'!BD1)</f>
        <v>Comprehension_Quiet_Memory_Rating_Total</v>
      </c>
      <c r="BI1" s="18" t="str">
        <f>'Scoring Summary First Draft'!BG1</f>
        <v>Comprehension_Quiet_Rate_Score_Ave</v>
      </c>
      <c r="BJ1" s="18" t="str">
        <f>'Scoring Summary First Draft'!BH1</f>
        <v>Comprehension_Quiet_Rate_Score_Fast</v>
      </c>
      <c r="BK1" s="18" t="str">
        <f>'Scoring Summary First Draft'!BI1</f>
        <v>Comprehension_Quiet_Rate_Score_Slow</v>
      </c>
      <c r="BL1" s="18" t="str">
        <f>'Scoring Summary First Draft'!BJ1</f>
        <v>Comprehension_Quiet_Rate_Score_Total</v>
      </c>
      <c r="BM1" s="18" t="str">
        <f>'Scoring Summary First Draft'!BK1</f>
        <v>Comprehension_Quiet_Rate_ReactionTime_Ave</v>
      </c>
      <c r="BN1" s="18" t="str">
        <f>'Scoring Summary First Draft'!BL1</f>
        <v>Comprehension_Quiet_Rate_ReactionTime_Fast</v>
      </c>
      <c r="BO1" s="18" t="str">
        <f>'Scoring Summary First Draft'!BM1</f>
        <v>Comprehension_Quiet_Rate_ReactionTime_Slow</v>
      </c>
      <c r="BP1" s="18" t="str">
        <f>'Scoring Summary First Draft'!BN1</f>
        <v>Comprehension_Quiet_Rate_ReactionTime_Total</v>
      </c>
      <c r="BQ1" s="11" t="str">
        <f>'Scoring Summary First Draft'!BW1</f>
        <v>Gender_Discrimination_Total_Score</v>
      </c>
      <c r="BR1" s="11" t="str">
        <f>'Scoring Summary First Draft'!BX1</f>
        <v>Gender_Discrimination_Total_Rating</v>
      </c>
      <c r="BS1" s="11" t="str">
        <f>'Scoring Summary First Draft'!BY1</f>
        <v>Gender_Discrimination_Total_Reaction</v>
      </c>
      <c r="BT1" s="8" t="str">
        <f>'Scoring Summary First Draft'!CB1</f>
        <v>Sentence_Rec_Babble_Score</v>
      </c>
      <c r="BU1" s="8" t="str">
        <f>'Scoring Summary First Draft'!CC1</f>
        <v>Sentence_Rec_Noise_ST_Score</v>
      </c>
      <c r="BV1" s="8" t="str">
        <f>'Scoring Summary First Draft'!CD1</f>
        <v>Sentence_Rec_Noise_MT_Score</v>
      </c>
      <c r="BW1" s="8" t="str">
        <f>'Scoring Summary First Draft'!CE1</f>
        <v>Sentence_Rec_Noise_FA_Score</v>
      </c>
      <c r="BX1" s="8" t="str">
        <f>'Scoring Summary First Draft'!CF1</f>
        <v>Sentence_Rec_Noise_ANOM_Score</v>
      </c>
      <c r="BY1" s="8" t="str">
        <f>'Scoring Summary First Draft'!CG1</f>
        <v>Sentence_Rec_Noise_LPSPIN_Score</v>
      </c>
      <c r="BZ1" s="8" t="str">
        <f>'Scoring Summary First Draft'!CH1</f>
        <v>Sentence_Rec_Noise_HPSPIN_Score</v>
      </c>
      <c r="CA1" s="8" t="str">
        <f>'Scoring Summary First Draft'!CI1</f>
        <v>Sentence_Rec_Noise_SNR_(dB)</v>
      </c>
      <c r="CB1" s="15" t="str">
        <f>'Scoring Summary First Draft'!CL1</f>
        <v>Sentence_Rec_Quiet_Score</v>
      </c>
      <c r="CC1" s="15" t="str">
        <f>'Scoring Summary First Draft'!CM1</f>
        <v>Sentence_Rec_Quiet_ST_Score</v>
      </c>
      <c r="CD1" s="15" t="str">
        <f>'Scoring Summary First Draft'!CN1</f>
        <v>Sentence_Rec_Quiet_MT_Score</v>
      </c>
      <c r="CE1" s="15" t="str">
        <f>'Scoring Summary First Draft'!CO1</f>
        <v>Sentence_Rec_Quiet_FA_Score</v>
      </c>
      <c r="CF1" s="15" t="str">
        <f>'Scoring Summary First Draft'!CP1</f>
        <v>Sentence_Rec_Quiet_ANOM_Score</v>
      </c>
      <c r="CG1" s="15" t="str">
        <f>'Scoring Summary First Draft'!CQ1</f>
        <v>Sentence_Rec_Quiet_LPSPIN_Score</v>
      </c>
      <c r="CH1" s="15" t="str">
        <f>'Scoring Summary First Draft'!CR1</f>
        <v>Sentence_Rec_Quiet_HPSPIN_Score</v>
      </c>
      <c r="CI1" s="9" t="str">
        <f>'Scoring Summary First Draft'!CV1</f>
        <v>Talker_Discrim_Quiet_Rating</v>
      </c>
      <c r="CJ1" s="9" t="str">
        <f>'Scoring Summary First Draft'!CW1</f>
        <v>Talker_Discrim_Quiet_Score</v>
      </c>
      <c r="CK1" s="7" t="str">
        <f>'Scoring Summary First Draft'!CZ1</f>
        <v>Word_Rec_Noise_Score</v>
      </c>
      <c r="CL1" s="7" t="str">
        <f>'Scoring Summary First Draft'!DA1</f>
        <v>Word_Rec_Noise_Reaction</v>
      </c>
      <c r="CM1" s="7" t="str">
        <f>'Scoring Summary First Draft'!DB1</f>
        <v>Word_Rec_Noise_ST_Score</v>
      </c>
      <c r="CN1" s="7" t="str">
        <f>'Scoring Summary First Draft'!DC1</f>
        <v>Word_Rec_Noise_ST_Reaction</v>
      </c>
      <c r="CO1" s="7" t="str">
        <f>'Scoring Summary First Draft'!DD1</f>
        <v>Word_Rec_Noise_MT_Score</v>
      </c>
      <c r="CP1" s="7" t="str">
        <f>'Scoring Summary First Draft'!DE1</f>
        <v>Word_Rec_Noise_MT_Reaction</v>
      </c>
      <c r="CQ1" s="7" t="str">
        <f>'Scoring Summary First Draft'!DF1</f>
        <v>Word_Rec_Noise_FA_Score</v>
      </c>
      <c r="CR1" s="7" t="str">
        <f>'Scoring Summary First Draft'!DG1</f>
        <v>Word_Rec_Noise_FA_Reaction</v>
      </c>
      <c r="CS1" s="7" t="str">
        <f>'Scoring Summary First Draft'!DH1</f>
        <v>Word_Rec_Noise_Easy_Score</v>
      </c>
      <c r="CT1" s="7" t="str">
        <f>'Scoring Summary First Draft'!DI1</f>
        <v>Word_Rec_Noise_Easy_Reaction</v>
      </c>
      <c r="CU1" s="7" t="str">
        <f>'Scoring Summary First Draft'!DJ1</f>
        <v>Word_Rec_Noise_Hard_Score</v>
      </c>
      <c r="CV1" s="7" t="str">
        <f>'Scoring Summary First Draft'!DK1</f>
        <v>Word_Rec_Noise_Hard_Reaction</v>
      </c>
      <c r="CW1" s="7" t="str">
        <f>'Scoring Summary First Draft'!DL1</f>
        <v>Word_Rec_Nosie_SNR_(dB)</v>
      </c>
      <c r="CX1" s="14" t="str">
        <f>'Scoring Summary First Draft'!DO1</f>
        <v>Word_Rec_Quiet_Score</v>
      </c>
      <c r="CY1" s="14" t="str">
        <f>'Scoring Summary First Draft'!DP1</f>
        <v>Word_Rec_Quiet_Reaction</v>
      </c>
      <c r="CZ1" s="14" t="str">
        <f>'Scoring Summary First Draft'!DQ1</f>
        <v>Word_Rec_Quiet_ST_Score</v>
      </c>
      <c r="DA1" s="14" t="str">
        <f>'Scoring Summary First Draft'!DR1</f>
        <v>Word_Rec_Quiet_ST_Reaction</v>
      </c>
      <c r="DB1" s="14" t="str">
        <f>'Scoring Summary First Draft'!DS1</f>
        <v>Word_Rec_Quiet_MT_Score</v>
      </c>
      <c r="DC1" s="14" t="str">
        <f>'Scoring Summary First Draft'!DT1</f>
        <v>Word_Rec_Quiet_MT_Reaction</v>
      </c>
      <c r="DD1" s="14" t="str">
        <f>'Scoring Summary First Draft'!DU1</f>
        <v>Word_Rec_Quiet_FA_Score</v>
      </c>
      <c r="DE1" s="14" t="str">
        <f>'Scoring Summary First Draft'!DV1</f>
        <v>Word_Rec_Quiet_FA_Reaction</v>
      </c>
      <c r="DF1" s="14" t="str">
        <f>'Scoring Summary First Draft'!DW1</f>
        <v>Word_Rec_Quiet_Easy_Score</v>
      </c>
      <c r="DG1" s="14" t="str">
        <f>'Scoring Summary First Draft'!DX1</f>
        <v>Word_Rec_Quiet_Easy_Reaction</v>
      </c>
      <c r="DH1" s="14" t="str">
        <f>'Scoring Summary First Draft'!DY1</f>
        <v>Word_Rec_Quiet_Hard_Score</v>
      </c>
      <c r="DI1" s="14" t="str">
        <f>'Scoring Summary First Draft'!DZ1</f>
        <v>Word_Rec_Quiet_Hard_Reaction</v>
      </c>
      <c r="DJ1" s="15" t="str">
        <f>'Scoring Summary First Draft'!EF1</f>
        <v>Language_Backgorund_Score</v>
      </c>
      <c r="DK1" s="16" t="str">
        <f>'Scoring Summary First Draft'!EI1</f>
        <v>Speech_Communication_Score</v>
      </c>
      <c r="DL1" s="17" t="str">
        <f>'Scoring Summary First Draft'!EM1</f>
        <v>Lubben_Total_Score</v>
      </c>
      <c r="DM1" s="18" t="str">
        <f>'Scoring Summary First Draft'!EQ1</f>
        <v>SNI_Number_of_High_Contact_Roles</v>
      </c>
      <c r="DN1" s="18" t="str">
        <f>'Scoring Summary First Draft'!ER1</f>
        <v>SNI_Number_of_People_in_Social_Network</v>
      </c>
      <c r="DO1" s="18" t="str">
        <f>'Scoring Summary First Draft'!ES1</f>
        <v>SNI_Number_of_Embedded_Networks</v>
      </c>
      <c r="DP1" s="19" t="str">
        <f>'Scoring Summary First Draft'!EW1</f>
        <v>ciqol_comm_sum</v>
      </c>
      <c r="DQ1" s="19" t="str">
        <f>'Scoring Summary First Draft'!EX1</f>
        <v>ciqol_emotional_sum</v>
      </c>
      <c r="DR1" s="19" t="str">
        <f>'Scoring Summary First Draft'!EY1</f>
        <v>ciqol_entertainment_sum</v>
      </c>
      <c r="DS1" s="19" t="str">
        <f>'Scoring Summary First Draft'!EZ1</f>
        <v>ciqol_environment_sum</v>
      </c>
      <c r="DT1" s="19" t="str">
        <f>'Scoring Summary First Draft'!FA1</f>
        <v>ciqol_listen_eff_sum</v>
      </c>
      <c r="DU1" s="19" t="str">
        <f>'Scoring Summary First Draft'!FB1</f>
        <v>ciqol_social_sum</v>
      </c>
      <c r="DV1" s="19" t="str">
        <f>'Scoring Summary First Draft'!FC1</f>
        <v>ciqol_global</v>
      </c>
      <c r="DW1" s="4" t="str">
        <f>'Scoring Summary First Draft'!FG1</f>
        <v>SSQ1</v>
      </c>
      <c r="DX1" s="4" t="str">
        <f>'Scoring Summary First Draft'!FH1</f>
        <v>SSQ2</v>
      </c>
      <c r="DY1" s="4" t="str">
        <f>'Scoring Summary First Draft'!FI1</f>
        <v>SSQ3</v>
      </c>
      <c r="DZ1" s="4" t="str">
        <f>'Scoring Summary First Draft'!FJ1</f>
        <v>SSQ_Total</v>
      </c>
      <c r="EA1" s="20" t="str">
        <f>'Scoring Summary First Draft'!FN1</f>
        <v>SSE_semss_total</v>
      </c>
      <c r="EB1" s="21" t="str">
        <f>'Scoring Summary First Draft'!FR1</f>
        <v>Patient_Health_Depression_score_sc</v>
      </c>
      <c r="EC1" s="21" t="str">
        <f>'Scoring Summary First Draft'!FS1</f>
        <v>Patient_Health_Depression_Ranking</v>
      </c>
      <c r="ED1" s="38" t="str">
        <f>'Scoring Summary First Draft'!FW1</f>
        <v>Ten_Item_Personality_Extraversion</v>
      </c>
      <c r="EE1" s="38" t="str">
        <f>'Scoring Summary First Draft'!FX1</f>
        <v>Ten_Item_Personality_Agreeableness</v>
      </c>
      <c r="EF1" s="38" t="str">
        <f>'Scoring Summary First Draft'!FY1</f>
        <v>Ten_Item_Personality_Conscientiousness</v>
      </c>
      <c r="EG1" s="38" t="str">
        <f>'Scoring Summary First Draft'!FZ1</f>
        <v>Ten_Item_Personality_Emotional_Stability</v>
      </c>
      <c r="EH1" s="38" t="str">
        <f>'Scoring Summary First Draft'!GA1</f>
        <v>Ten_Item_Personality_Openness_to_Experiences</v>
      </c>
      <c r="EI1" s="39" t="str">
        <f>'Scoring Summary First Draft'!GD1</f>
        <v>Neuro_QOL_Score</v>
      </c>
      <c r="EJ1" s="40" t="str">
        <f>'Scoring Summary First Draft'!GH1</f>
        <v>CRI_Education</v>
      </c>
      <c r="EK1" s="40" t="str">
        <f>'Scoring Summary First Draft'!GI1</f>
        <v>CRI_Work</v>
      </c>
      <c r="EL1" s="40" t="str">
        <f>'Scoring Summary First Draft'!GJ1</f>
        <v>CRI_Liesure</v>
      </c>
      <c r="EM1" s="40" t="str">
        <f>'Scoring Summary First Draft'!GK1</f>
        <v>CRI_Total</v>
      </c>
      <c r="EN1" s="41" t="str">
        <f>'Scoring Summary First Draft'!GO1</f>
        <v>Kaufman_Creativity_TotalScore</v>
      </c>
      <c r="EO1" s="41" t="str">
        <f>'Scoring Summary First Draft'!GP1</f>
        <v>Kaufman_Self/Everyday_Creativity</v>
      </c>
      <c r="EP1" s="41" t="str">
        <f>'Scoring Summary First Draft'!GQ1</f>
        <v>Kaufman_Scholarly_Creativity</v>
      </c>
      <c r="EQ1" s="41" t="str">
        <f>'Scoring Summary First Draft'!GR1</f>
        <v>Kaufman_Performance_Creativity</v>
      </c>
      <c r="ER1" s="41" t="str">
        <f>'Scoring Summary First Draft'!GS1</f>
        <v>Kaufman_Mechanical/Scientific_Creativity</v>
      </c>
      <c r="ES1" s="41" t="str">
        <f>'Scoring Summary First Draft'!GT1</f>
        <v>Kaufman_Artistic_Creativity</v>
      </c>
      <c r="ET1" s="25"/>
      <c r="EU1" s="25"/>
      <c r="EV1" s="25"/>
      <c r="EW1" s="25"/>
      <c r="EX1" s="25"/>
      <c r="EY1" s="25"/>
      <c r="EZ1" s="25"/>
      <c r="FA1" s="25"/>
      <c r="FB1" s="25"/>
    </row>
    <row r="2" spans="1:158">
      <c r="A2" t="str">
        <f>'Scoring Summary First Draft'!A2</f>
        <v>CI004</v>
      </c>
      <c r="B2" t="str">
        <f>IF('Scoring Summary First Draft'!C2=0,"",'Scoring Summary First Draft'!C2)</f>
        <v>F</v>
      </c>
      <c r="C2">
        <f>COUNTIF(B2:B42,"M")</f>
        <v>12</v>
      </c>
      <c r="D2">
        <f>COUNTIF(B2:B42,"F")</f>
        <v>29</v>
      </c>
      <c r="E2">
        <f>IF('Scoring Summary First Draft'!D2=0,"",'Scoring Summary First Draft'!D2)</f>
        <v>73</v>
      </c>
      <c r="F2">
        <f>AVERAGE(E2:E42)</f>
        <v>58.975609756097562</v>
      </c>
      <c r="G2">
        <f>STDEV(E2:E42)</f>
        <v>14.735141337764718</v>
      </c>
      <c r="H2">
        <f>MIN(E2:E42)</f>
        <v>18</v>
      </c>
      <c r="I2">
        <f>MAX(E2:E42)</f>
        <v>80</v>
      </c>
      <c r="J2" t="str">
        <f>IF('Scoring Summary First Draft'!E2=0,"",'Scoring Summary First Draft'!E2)</f>
        <v>65_and_66</v>
      </c>
      <c r="K2">
        <v>65</v>
      </c>
      <c r="L2">
        <f>AVERAGE(K2:K42)</f>
        <v>49.774999999999999</v>
      </c>
      <c r="M2">
        <f>STDEV(K2:K42)</f>
        <v>16.12051965186464</v>
      </c>
      <c r="N2">
        <f>MIN(K2:K42)</f>
        <v>1</v>
      </c>
      <c r="O2">
        <f>MAX(K2:K42)</f>
        <v>74</v>
      </c>
      <c r="P2">
        <f>IF('Scoring Summary First Draft'!F2=0,"",'Scoring Summary First Draft'!F2)</f>
        <v>1</v>
      </c>
      <c r="Q2">
        <f>AVERAGE(P2:P42)</f>
        <v>12.317499999999999</v>
      </c>
      <c r="R2">
        <f>STDEV(P2:P42)</f>
        <v>14.114057140820954</v>
      </c>
      <c r="S2">
        <f>MIN(P2:P42)</f>
        <v>0</v>
      </c>
      <c r="T2">
        <f>MAX(P2:P42)</f>
        <v>55</v>
      </c>
      <c r="U2" t="str">
        <f>IF('Scoring Summary First Draft'!G2=0,"",'Scoring Summary First Draft'!G2)</f>
        <v>Bilateral</v>
      </c>
      <c r="V2" t="str">
        <f>IF('Scoring Summary First Draft'!H2=0,"",'Scoring Summary First Draft'!H2)</f>
        <v>Cochlear_Americas</v>
      </c>
      <c r="W2" t="str">
        <f>IF('Scoring Summary First Draft'!I2=0,"",'Scoring Summary First Draft'!I2)</f>
        <v>No</v>
      </c>
      <c r="X2" t="str">
        <f>U2</f>
        <v>Bilateral</v>
      </c>
      <c r="Y2">
        <f>COUNTIF(X2:X42,"Bilateral")</f>
        <v>21</v>
      </c>
      <c r="Z2">
        <f>COUNTIF(X2:X42,"Bimodal")</f>
        <v>14</v>
      </c>
      <c r="AA2">
        <f>COUNTIF(X2:X42,"Unilateral")</f>
        <v>6</v>
      </c>
      <c r="AB2" t="str">
        <f>IF('Scoring Summary First Draft'!L2=0,"",'Scoring Summary First Draft'!L2)</f>
        <v>Retired</v>
      </c>
      <c r="AC2" t="str">
        <f>IF('Scoring Summary First Draft'!M2=0,"",'Scoring Summary First Draft'!M2)</f>
        <v>English</v>
      </c>
      <c r="AD2" t="str">
        <f>IF('Scoring Summary First Draft'!N2=0,"",'Scoring Summary First Draft'!N2)</f>
        <v>Goshen,_Indiana</v>
      </c>
      <c r="AE2">
        <f>IF('Scoring Summary First Draft'!P2=0,"",'Scoring Summary First Draft'!P2)</f>
        <v>18</v>
      </c>
      <c r="AG2" cm="1">
        <f t="array" ref="AG2:AL2">'Scoring Summary First Draft'!X2:AC2</f>
        <v>63.84375</v>
      </c>
      <c r="AH2">
        <v>0.9375</v>
      </c>
      <c r="AI2">
        <v>58.25</v>
      </c>
      <c r="AJ2">
        <v>1</v>
      </c>
      <c r="AK2">
        <v>69.4375</v>
      </c>
      <c r="AL2">
        <v>0.875</v>
      </c>
      <c r="AM2" cm="1">
        <f t="array" ref="AM2:AR2">'Scoring Summary First Draft'!AF2:AK2</f>
        <v>0.3125</v>
      </c>
      <c r="AN2">
        <v>0.1875</v>
      </c>
      <c r="AO2">
        <v>6.25E-2</v>
      </c>
      <c r="AP2">
        <v>6.25E-2</v>
      </c>
      <c r="AQ2">
        <v>0.5</v>
      </c>
      <c r="AR2">
        <v>0.25</v>
      </c>
      <c r="AS2" s="42">
        <f>AVERAGE(AM2:AR2)</f>
        <v>0.22916666666666666</v>
      </c>
      <c r="AT2" cm="1">
        <f t="array" ref="AT2:AV2">'Scoring Summary First Draft'!AN2:AP2</f>
        <v>0.64583299999999999</v>
      </c>
      <c r="AU2">
        <v>6529.0420000000004</v>
      </c>
      <c r="AV2">
        <v>10</v>
      </c>
      <c r="AW2" cm="1">
        <f t="array" ref="AW2:BH2">'Scoring Summary First Draft'!AS2:BD2</f>
        <v>0.9375</v>
      </c>
      <c r="AX2">
        <v>0.96875</v>
      </c>
      <c r="AY2">
        <v>0.96875</v>
      </c>
      <c r="AZ2">
        <v>0.95833299999999999</v>
      </c>
      <c r="BA2">
        <v>3450.5929999999998</v>
      </c>
      <c r="BB2">
        <v>2778.2060000000001</v>
      </c>
      <c r="BC2">
        <v>2387.8679999999999</v>
      </c>
      <c r="BD2">
        <v>2872.223</v>
      </c>
      <c r="BE2" s="25">
        <v>6.4375</v>
      </c>
      <c r="BF2" s="25">
        <v>6.25</v>
      </c>
      <c r="BG2" s="25">
        <v>6.75</v>
      </c>
      <c r="BH2" s="25">
        <v>6.4791670000000003</v>
      </c>
      <c r="BI2" cm="1">
        <f t="array" ref="BI2:BP2">'Scoring Summary First Draft'!BG2:BN2</f>
        <v>0.875</v>
      </c>
      <c r="BJ2">
        <v>0.9375</v>
      </c>
      <c r="BK2">
        <v>0.9375</v>
      </c>
      <c r="BL2">
        <v>0.91666700000000001</v>
      </c>
      <c r="BM2">
        <v>1380.586</v>
      </c>
      <c r="BN2">
        <v>1980.087</v>
      </c>
      <c r="BO2">
        <v>1579.06</v>
      </c>
      <c r="BP2">
        <v>1646.577</v>
      </c>
      <c r="BQ2" cm="1">
        <f t="array" ref="BQ2:BS2">'Scoring Summary First Draft'!BW2:BY2</f>
        <v>0.97222200000000003</v>
      </c>
      <c r="BR2">
        <v>48.449350000000003</v>
      </c>
      <c r="BS2">
        <v>2088.998</v>
      </c>
      <c r="BT2" s="42" t="str">
        <f>IF('Scoring Summary First Draft'!CB2=0,"",'Scoring Summary First Draft'!CB2)</f>
        <v/>
      </c>
      <c r="BU2" s="42" t="str">
        <f>IF('Scoring Summary First Draft'!CC2=0,"",'Scoring Summary First Draft'!CC2)</f>
        <v/>
      </c>
      <c r="BV2" s="42" t="str">
        <f>IF('Scoring Summary First Draft'!CD2=0,"",'Scoring Summary First Draft'!CD2)</f>
        <v/>
      </c>
      <c r="BW2" s="42" t="str">
        <f>IF('Scoring Summary First Draft'!CE2=0,"",'Scoring Summary First Draft'!CE2)</f>
        <v/>
      </c>
      <c r="BX2" s="42" t="str">
        <f>IF('Scoring Summary First Draft'!CF2=0,"",'Scoring Summary First Draft'!CF2)</f>
        <v/>
      </c>
      <c r="BY2" s="42" t="str">
        <f>IF('Scoring Summary First Draft'!CG2=0,"",'Scoring Summary First Draft'!CG2)</f>
        <v/>
      </c>
      <c r="BZ2" s="42" t="str">
        <f>IF('Scoring Summary First Draft'!CH2=0,"",'Scoring Summary First Draft'!CH2)</f>
        <v/>
      </c>
      <c r="CA2" s="42"/>
      <c r="CB2" s="42" t="str">
        <f>IF('Scoring Summary First Draft'!CL2 =0,"",'Scoring Summary First Draft'!CL2)</f>
        <v/>
      </c>
      <c r="CC2" s="42" t="str">
        <f>IF('Scoring Summary First Draft'!CM2 =0,"",'Scoring Summary First Draft'!CM2)</f>
        <v/>
      </c>
      <c r="CD2" s="42" t="str">
        <f>IF('Scoring Summary First Draft'!CN2 =0,"",'Scoring Summary First Draft'!CN2)</f>
        <v/>
      </c>
      <c r="CE2" s="42" t="str">
        <f>IF('Scoring Summary First Draft'!CO2 =0,"",'Scoring Summary First Draft'!CO2)</f>
        <v/>
      </c>
      <c r="CF2" s="42" t="str">
        <f>IF('Scoring Summary First Draft'!CP2 =0,"",'Scoring Summary First Draft'!CP2)</f>
        <v/>
      </c>
      <c r="CG2" s="42" t="str">
        <f>IF('Scoring Summary First Draft'!CQ2 =0,"",'Scoring Summary First Draft'!CQ2)</f>
        <v/>
      </c>
      <c r="CH2" s="42" t="str">
        <f>IF('Scoring Summary First Draft'!CR2 =0,"",'Scoring Summary First Draft'!CR2)</f>
        <v/>
      </c>
      <c r="CI2" s="42">
        <f>IF('Scoring Summary First Draft'!CV2=0,"",'Scoring Summary First Draft'!CV2)</f>
        <v>42.25</v>
      </c>
      <c r="CJ2" s="42">
        <f>IF('Scoring Summary First Draft'!CW2=0,"",'Scoring Summary First Draft'!CW2)</f>
        <v>0.79166700000000001</v>
      </c>
      <c r="CK2" s="42">
        <f>IF('Scoring Summary First Draft'!CZ2=0,"",'Scoring Summary First Draft'!CZ2)</f>
        <v>0.366666667</v>
      </c>
      <c r="CL2" s="42" t="str">
        <f>IF('Scoring Summary First Draft'!DA2=0,"",'Scoring Summary First Draft'!DA2)</f>
        <v/>
      </c>
      <c r="CM2" s="42">
        <f>IF('Scoring Summary First Draft'!DB2=0,"",'Scoring Summary First Draft'!DB2)</f>
        <v>0.4</v>
      </c>
      <c r="CN2" s="42" t="str">
        <f>IF('Scoring Summary First Draft'!DC2=0,"",'Scoring Summary First Draft'!DC2)</f>
        <v/>
      </c>
      <c r="CO2" s="42">
        <f>IF('Scoring Summary First Draft'!DD2=0,"",'Scoring Summary First Draft'!DD2)</f>
        <v>0.35</v>
      </c>
      <c r="CP2" s="42" t="str">
        <f>IF('Scoring Summary First Draft'!DE2=0,"",'Scoring Summary First Draft'!DE2)</f>
        <v/>
      </c>
      <c r="CQ2" s="42">
        <f>IF('Scoring Summary First Draft'!DF2=0,"",'Scoring Summary First Draft'!DF2)</f>
        <v>0.35</v>
      </c>
      <c r="CR2" s="42" t="str">
        <f>IF('Scoring Summary First Draft'!DG2=0,"",'Scoring Summary First Draft'!DG2)</f>
        <v/>
      </c>
      <c r="CS2" s="42">
        <f>IF('Scoring Summary First Draft'!DH2=0,"",'Scoring Summary First Draft'!DH2)</f>
        <v>0.43333333299999999</v>
      </c>
      <c r="CT2" s="42" t="str">
        <f>IF('Scoring Summary First Draft'!DI2=0,"",'Scoring Summary First Draft'!DI2)</f>
        <v/>
      </c>
      <c r="CU2" s="42">
        <f>IF('Scoring Summary First Draft'!DJ2=0,"",'Scoring Summary First Draft'!DJ2)</f>
        <v>0.3</v>
      </c>
      <c r="CV2" s="42" t="str">
        <f>IF('Scoring Summary First Draft'!DK2=0,"",'Scoring Summary First Draft'!DK2)</f>
        <v/>
      </c>
      <c r="CW2" s="42">
        <f>IF('Scoring Summary First Draft'!DL2=0,"",'Scoring Summary First Draft'!DL2)</f>
        <v>18</v>
      </c>
      <c r="CX2" s="42">
        <f>IF('Scoring Summary First Draft'!DO2=0,"",'Scoring Summary First Draft'!DO2)</f>
        <v>0.31666666700000001</v>
      </c>
      <c r="CY2" s="42">
        <f>IF('Scoring Summary First Draft'!DP2=0,"",'Scoring Summary First Draft'!DP2)</f>
        <v>0.67559243300000005</v>
      </c>
      <c r="CZ2" s="42">
        <f>IF('Scoring Summary First Draft'!DQ2=0,"",'Scoring Summary First Draft'!DQ2)</f>
        <v>0.45</v>
      </c>
      <c r="DA2" s="42">
        <f>IF('Scoring Summary First Draft'!DR2=0,"",'Scoring Summary First Draft'!DR2)</f>
        <v>0.56468959399999996</v>
      </c>
      <c r="DB2" s="42">
        <f>IF('Scoring Summary First Draft'!DS2=0,"",'Scoring Summary First Draft'!DS2)</f>
        <v>0.25</v>
      </c>
      <c r="DC2" s="42">
        <f>IF('Scoring Summary First Draft'!DT2=0,"",'Scoring Summary First Draft'!DT2)</f>
        <v>0.70605442200000001</v>
      </c>
      <c r="DD2" s="42">
        <f>IF('Scoring Summary First Draft'!DU2=0,"",'Scoring Summary First Draft'!DU2)</f>
        <v>0.1</v>
      </c>
      <c r="DE2" s="42">
        <f>IF('Scoring Summary First Draft'!DV2=0,"",'Scoring Summary First Draft'!DV2)</f>
        <v>0.74821541999999996</v>
      </c>
      <c r="DF2" s="42">
        <f>IF('Scoring Summary First Draft'!DW2=0,"",'Scoring Summary First Draft'!DW2)</f>
        <v>0.366666667</v>
      </c>
      <c r="DG2" s="42">
        <f>IF('Scoring Summary First Draft'!DX2=0,"",'Scoring Summary First Draft'!DX2)</f>
        <v>0.64090105100000005</v>
      </c>
      <c r="DH2" s="42">
        <f>IF('Scoring Summary First Draft'!DY2=0,"",'Scoring Summary First Draft'!DY2)</f>
        <v>0.26666666700000002</v>
      </c>
      <c r="DI2" s="42">
        <f>IF('Scoring Summary First Draft'!DZ2=0,"",'Scoring Summary First Draft'!DZ2)</f>
        <v>0.72329308400000003</v>
      </c>
      <c r="DJ2" s="25" t="str">
        <f>IF('Scoring Summary First Draft'!EF2=0,"",'Scoring Summary First Draft'!EF2)</f>
        <v/>
      </c>
      <c r="DK2" s="25" t="str">
        <f>IF('Scoring Summary First Draft'!EI2=0,"",'Scoring Summary First Draft'!EI2)</f>
        <v/>
      </c>
      <c r="DL2" s="25" t="str">
        <f>IF('Scoring Summary First Draft'!EM2=0,"",'Scoring Summary First Draft'!EM2)</f>
        <v/>
      </c>
      <c r="DM2" s="25">
        <f>IF('Scoring Summary First Draft'!EQ2=0,"",'Scoring Summary First Draft'!EQ2)</f>
        <v>7</v>
      </c>
      <c r="DN2" s="25">
        <f>IF('Scoring Summary First Draft'!ER2=0,"",'Scoring Summary First Draft'!ER2)</f>
        <v>27</v>
      </c>
      <c r="DO2" s="25">
        <f>IF('Scoring Summary First Draft'!ES2=0,"",'Scoring Summary First Draft'!ES2)</f>
        <v>4</v>
      </c>
      <c r="DP2" s="25">
        <f>IF('Scoring Summary First Draft'!EW2=0,"",'Scoring Summary First Draft'!EW2)</f>
        <v>19</v>
      </c>
      <c r="DQ2" s="25">
        <f>IF('Scoring Summary First Draft'!EX2=0,"",'Scoring Summary First Draft'!EX2)</f>
        <v>18</v>
      </c>
      <c r="DR2" s="25">
        <f>IF('Scoring Summary First Draft'!EY2=0,"",'Scoring Summary First Draft'!EY2)</f>
        <v>10</v>
      </c>
      <c r="DS2" s="25">
        <f>IF('Scoring Summary First Draft'!EZ2=0,"",'Scoring Summary First Draft'!EZ2)</f>
        <v>18</v>
      </c>
      <c r="DT2" s="25">
        <f>IF('Scoring Summary First Draft'!FA2=0,"",'Scoring Summary First Draft'!FA2)</f>
        <v>9</v>
      </c>
      <c r="DU2" s="25">
        <f>IF('Scoring Summary First Draft'!FB2=0,"",'Scoring Summary First Draft'!FB2)</f>
        <v>23</v>
      </c>
      <c r="DV2" s="25">
        <f>IF('Scoring Summary First Draft'!FC2=0,"",'Scoring Summary First Draft'!FC2)</f>
        <v>26</v>
      </c>
      <c r="DW2" s="45">
        <f>IF('Scoring Summary First Draft'!FG2=0,"",'Scoring Summary First Draft'!FG2)</f>
        <v>2.5</v>
      </c>
      <c r="DX2" s="45">
        <f>IF('Scoring Summary First Draft'!FH2=0,"",'Scoring Summary First Draft'!FH2)</f>
        <v>1.7647058819999999</v>
      </c>
      <c r="DY2" s="45">
        <f>IF('Scoring Summary First Draft'!FI2=0,"",'Scoring Summary First Draft'!FI2)</f>
        <v>3.588235294</v>
      </c>
      <c r="DZ2" s="45">
        <f>IF('Scoring Summary First Draft'!FJ2=0,"",'Scoring Summary First Draft'!FJ2)</f>
        <v>2.7346938779999999</v>
      </c>
      <c r="EA2" s="45">
        <f>IF('Scoring Summary First Draft'!FN2=0,"",'Scoring Summary First Draft'!FN2)</f>
        <v>4.1739129999999998</v>
      </c>
      <c r="EB2" s="25">
        <f>IF('Scoring Summary First Draft'!FR2=0,"",'Scoring Summary First Draft'!FR2)</f>
        <v>4</v>
      </c>
      <c r="EC2" s="25">
        <f>IF('Scoring Summary First Draft'!FS2=0,"",'Scoring Summary First Draft'!FS2)</f>
        <v>1</v>
      </c>
      <c r="ED2" s="44">
        <f>IF('Scoring Summary First Draft'!FW2=0,"",'Scoring Summary First Draft'!FW2)</f>
        <v>3</v>
      </c>
      <c r="EE2" s="44">
        <f>IF('Scoring Summary First Draft'!FX2=0,"",'Scoring Summary First Draft'!FX2)</f>
        <v>5.5</v>
      </c>
      <c r="EF2" s="44">
        <f>IF('Scoring Summary First Draft'!FY2=0,"",'Scoring Summary First Draft'!FY2)</f>
        <v>6.5</v>
      </c>
      <c r="EG2" s="44">
        <f>IF('Scoring Summary First Draft'!FZ2=0,"",'Scoring Summary First Draft'!FZ2)</f>
        <v>3.5</v>
      </c>
      <c r="EH2" s="44">
        <f>IF('Scoring Summary First Draft'!GA2=0,"",'Scoring Summary First Draft'!GA2)</f>
        <v>6</v>
      </c>
      <c r="EI2" s="25" t="str">
        <f>IF('Scoring Summary First Draft'!GD2=0,"",'Scoring Summary First Draft'!GD2)</f>
        <v/>
      </c>
      <c r="EJ2" s="25">
        <f>IF('Scoring Summary First Draft'!GH2=0,"",'Scoring Summary First Draft'!GH2)</f>
        <v>18</v>
      </c>
      <c r="EK2" s="25">
        <f>IF('Scoring Summary First Draft'!GI2=0,"",'Scoring Summary First Draft'!GI2)</f>
        <v>225</v>
      </c>
      <c r="EL2" s="25">
        <f>IF('Scoring Summary First Draft'!GJ2=0,"",'Scoring Summary First Draft'!GJ2)</f>
        <v>525</v>
      </c>
      <c r="EM2" s="25">
        <f>IF('Scoring Summary First Draft'!GK2=0,"",'Scoring Summary First Draft'!GK2)</f>
        <v>768</v>
      </c>
      <c r="EN2" s="25">
        <f>IF('Scoring Summary First Draft'!GO2=0,"",'Scoring Summary First Draft'!GO2)</f>
        <v>133</v>
      </c>
      <c r="EO2" s="25">
        <f>IF('Scoring Summary First Draft'!GP2=0,"",'Scoring Summary First Draft'!GP2)</f>
        <v>43</v>
      </c>
      <c r="EP2" s="25">
        <f>IF('Scoring Summary First Draft'!GQ2=0,"",'Scoring Summary First Draft'!GQ2)</f>
        <v>35</v>
      </c>
      <c r="EQ2" s="25">
        <f>IF('Scoring Summary First Draft'!GR2=0,"",'Scoring Summary First Draft'!GR2)</f>
        <v>18</v>
      </c>
      <c r="ER2" s="25">
        <f>IF('Scoring Summary First Draft'!GS2=0,"",'Scoring Summary First Draft'!GS2)</f>
        <v>15</v>
      </c>
      <c r="ES2" s="25">
        <f>IF('Scoring Summary First Draft'!GT2=0,"",'Scoring Summary First Draft'!GT2)</f>
        <v>22</v>
      </c>
    </row>
    <row r="3" spans="1:158">
      <c r="A3" t="str">
        <f>'Scoring Summary First Draft'!A3</f>
        <v>CI005</v>
      </c>
      <c r="B3" t="str">
        <f>IF('Scoring Summary First Draft'!C3=0,"",'Scoring Summary First Draft'!C3)</f>
        <v>F</v>
      </c>
      <c r="C3"/>
      <c r="D3"/>
      <c r="E3">
        <f>IF('Scoring Summary First Draft'!D3=0,"",'Scoring Summary First Draft'!D3)</f>
        <v>70</v>
      </c>
      <c r="F3"/>
      <c r="G3"/>
      <c r="H3"/>
      <c r="I3"/>
      <c r="J3">
        <f>IF('Scoring Summary First Draft'!E3=0,"",'Scoring Summary First Draft'!E3)</f>
        <v>61</v>
      </c>
      <c r="K3">
        <v>61</v>
      </c>
      <c r="L3"/>
      <c r="M3"/>
      <c r="N3"/>
      <c r="O3"/>
      <c r="P3">
        <f>IF('Scoring Summary First Draft'!F3=0,"",'Scoring Summary First Draft'!F3)</f>
        <v>7</v>
      </c>
      <c r="Q3"/>
      <c r="R3"/>
      <c r="S3"/>
      <c r="T3"/>
      <c r="U3" t="str">
        <f>IF('Scoring Summary First Draft'!G3=0,"",'Scoring Summary First Draft'!G3)</f>
        <v>Right_ear</v>
      </c>
      <c r="V3" t="str">
        <f>IF('Scoring Summary First Draft'!H3=0,"",'Scoring Summary First Draft'!H3)</f>
        <v>Cochlear_Americas</v>
      </c>
      <c r="W3" t="str">
        <f>IF('Scoring Summary First Draft'!I3=0,"",'Scoring Summary First Draft'!I3)</f>
        <v>Yes</v>
      </c>
      <c r="X3" t="s">
        <v>18</v>
      </c>
      <c r="Y3"/>
      <c r="Z3"/>
      <c r="AA3"/>
      <c r="AB3" t="str">
        <f>IF('Scoring Summary First Draft'!L3=0,"",'Scoring Summary First Draft'!L3)</f>
        <v>Retired</v>
      </c>
      <c r="AC3" t="str">
        <f>IF('Scoring Summary First Draft'!M3=0,"",'Scoring Summary First Draft'!M3)</f>
        <v>English</v>
      </c>
      <c r="AD3" t="str">
        <f>IF('Scoring Summary First Draft'!N3=0,"",'Scoring Summary First Draft'!N3)</f>
        <v>Lima,_Ohio</v>
      </c>
      <c r="AE3">
        <f>IF('Scoring Summary First Draft'!P3=0,"",'Scoring Summary First Draft'!P3)</f>
        <v>17</v>
      </c>
      <c r="AG3" s="42">
        <f>'Scoring Summary First Draft'!X3</f>
        <v>97.59375</v>
      </c>
      <c r="AH3" s="42">
        <f>'Scoring Summary First Draft'!Y3</f>
        <v>0.8125</v>
      </c>
      <c r="AI3" s="42">
        <f>'Scoring Summary First Draft'!Z3</f>
        <v>95.3125</v>
      </c>
      <c r="AJ3" s="42">
        <f>'Scoring Summary First Draft'!AA3</f>
        <v>0.6875</v>
      </c>
      <c r="AK3" s="42">
        <f>'Scoring Summary First Draft'!AB3</f>
        <v>99.875</v>
      </c>
      <c r="AL3" s="42">
        <f>'Scoring Summary First Draft'!AC3</f>
        <v>0.9375</v>
      </c>
      <c r="AM3" s="42">
        <f>IF('Scoring Summary First Draft'!AF3 =0,"", 'Scoring Summary First Draft'!AF3)</f>
        <v>0.1875</v>
      </c>
      <c r="AN3" s="42">
        <f>IF('Scoring Summary First Draft'!AG3 =0,"", 'Scoring Summary First Draft'!AG3)</f>
        <v>6.25E-2</v>
      </c>
      <c r="AO3" s="42">
        <f>IF('Scoring Summary First Draft'!AH3 =0,"", 'Scoring Summary First Draft'!AH3)</f>
        <v>0.125</v>
      </c>
      <c r="AP3" s="42">
        <f>IF('Scoring Summary First Draft'!AI3 =0,"", 'Scoring Summary First Draft'!AI3)</f>
        <v>0.3125</v>
      </c>
      <c r="AQ3" s="42">
        <f>IF('Scoring Summary First Draft'!AJ3 =0,"", 'Scoring Summary First Draft'!AJ3)</f>
        <v>0.375</v>
      </c>
      <c r="AR3" s="42">
        <f>IF('Scoring Summary First Draft'!AK3 =0,"", 'Scoring Summary First Draft'!AK3)</f>
        <v>0.1875</v>
      </c>
      <c r="AS3" s="42">
        <f>AVERAGE(AM3:AR3)</f>
        <v>0.20833333333333334</v>
      </c>
      <c r="AT3" s="42">
        <f>IF('Scoring Summary First Draft'!AN3 = 0,"",'Scoring Summary First Draft'!AN3)</f>
        <v>0.89583299999999999</v>
      </c>
      <c r="AU3" s="42">
        <f>IF('Scoring Summary First Draft'!AO3 = 0,"",'Scoring Summary First Draft'!AO3)</f>
        <v>3572.9650000000001</v>
      </c>
      <c r="AV3" s="42">
        <f>IF('Scoring Summary First Draft'!AP3 = 0,"",'Scoring Summary First Draft'!AP3)</f>
        <v>10</v>
      </c>
      <c r="AW3" s="42">
        <f>IF('Scoring Summary First Draft'!AS3 = 0,"",'Scoring Summary First Draft'!AS3)</f>
        <v>0.9375</v>
      </c>
      <c r="AX3" s="42">
        <f>IF('Scoring Summary First Draft'!AT3 = 0,"",'Scoring Summary First Draft'!AT3)</f>
        <v>0.9375</v>
      </c>
      <c r="AY3" s="42">
        <f>IF('Scoring Summary First Draft'!AU3 = 0,"",'Scoring Summary First Draft'!AU3)</f>
        <v>0.96875</v>
      </c>
      <c r="AZ3" s="42">
        <f>IF('Scoring Summary First Draft'!AV3 = 0,"",'Scoring Summary First Draft'!AV3)</f>
        <v>0.94791700000000001</v>
      </c>
      <c r="BA3" s="42">
        <f>IF('Scoring Summary First Draft'!AW3 = 0,"",'Scoring Summary First Draft'!AW3)</f>
        <v>2052.66</v>
      </c>
      <c r="BB3" s="42">
        <f>IF('Scoring Summary First Draft'!AX3 = 0,"",'Scoring Summary First Draft'!AX3)</f>
        <v>1835.9929999999999</v>
      </c>
      <c r="BC3" s="42">
        <f>IF('Scoring Summary First Draft'!AY3 = 0,"",'Scoring Summary First Draft'!AY3)</f>
        <v>1772.9190000000001</v>
      </c>
      <c r="BD3" s="42">
        <f>IF('Scoring Summary First Draft'!AZ3 = 0,"",'Scoring Summary First Draft'!AZ3)</f>
        <v>1887.191</v>
      </c>
      <c r="BE3" s="45">
        <f>IF('Scoring Summary First Draft'!BA3=0,"",'Scoring Summary First Draft'!BA3)</f>
        <v>7</v>
      </c>
      <c r="BF3" s="45">
        <f>IF('Scoring Summary First Draft'!BB3=0,"",'Scoring Summary First Draft'!BB3)</f>
        <v>6.875</v>
      </c>
      <c r="BG3" s="45">
        <f>IF('Scoring Summary First Draft'!BC3=0,"",'Scoring Summary First Draft'!BC3)</f>
        <v>7</v>
      </c>
      <c r="BH3" s="45">
        <f>IF('Scoring Summary First Draft'!BD3=0,"",'Scoring Summary First Draft'!BD3)</f>
        <v>6.9583329999999997</v>
      </c>
      <c r="BI3" s="42">
        <f>IF('Scoring Summary First Draft'!BG3 = 0,"",'Scoring Summary First Draft'!BG3)</f>
        <v>0.875</v>
      </c>
      <c r="BJ3" s="42">
        <f>IF('Scoring Summary First Draft'!BH3 = 0,"",'Scoring Summary First Draft'!BH3)</f>
        <v>0.9375</v>
      </c>
      <c r="BK3" s="42">
        <f>IF('Scoring Summary First Draft'!BI3 = 0,"",'Scoring Summary First Draft'!BI3)</f>
        <v>1</v>
      </c>
      <c r="BL3" s="42">
        <f>IF('Scoring Summary First Draft'!BJ3 = 0,"",'Scoring Summary First Draft'!BJ3)</f>
        <v>0.9375</v>
      </c>
      <c r="BM3" s="42">
        <f>IF('Scoring Summary First Draft'!BK3 = 0,"",'Scoring Summary First Draft'!BK3)</f>
        <v>965.94290000000001</v>
      </c>
      <c r="BN3" s="42">
        <f>IF('Scoring Summary First Draft'!BL3 = 0,"",'Scoring Summary First Draft'!BL3)</f>
        <v>734.76</v>
      </c>
      <c r="BO3" s="42">
        <f>IF('Scoring Summary First Draft'!BM3 = 0,"",'Scoring Summary First Draft'!BM3)</f>
        <v>1218.9190000000001</v>
      </c>
      <c r="BP3" s="42">
        <f>IF('Scoring Summary First Draft'!BN3 = 0,"",'Scoring Summary First Draft'!BN3)</f>
        <v>973.20719999999994</v>
      </c>
      <c r="BQ3" s="42">
        <f>IF('Scoring Summary First Draft'!BW3=0,"",'Scoring Summary First Draft'!BW3)</f>
        <v>0.63888900000000004</v>
      </c>
      <c r="BR3" s="42">
        <f>IF('Scoring Summary First Draft'!BX3=0,"",'Scoring Summary First Draft'!BX3)</f>
        <v>79.303849999999997</v>
      </c>
      <c r="BS3" s="42">
        <f>IF('Scoring Summary First Draft'!BY3=0,"",'Scoring Summary First Draft'!BY3)</f>
        <v>4004.2069999999999</v>
      </c>
      <c r="BT3" s="42">
        <f>IF('Scoring Summary First Draft'!CB3=0,"",'Scoring Summary First Draft'!CB3)</f>
        <v>0.33333332999999998</v>
      </c>
      <c r="BU3" s="42">
        <f>IF('Scoring Summary First Draft'!CC3=0,"",'Scoring Summary First Draft'!CC3)</f>
        <v>0.4</v>
      </c>
      <c r="BV3" s="42">
        <f>IF('Scoring Summary First Draft'!CD3=0,"",'Scoring Summary First Draft'!CD3)</f>
        <v>0.3</v>
      </c>
      <c r="BW3" s="42">
        <f>IF('Scoring Summary First Draft'!CE3=0,"",'Scoring Summary First Draft'!CE3)</f>
        <v>0.15</v>
      </c>
      <c r="BX3" s="42">
        <f>IF('Scoring Summary First Draft'!CF3=0,"",'Scoring Summary First Draft'!CF3)</f>
        <v>0.66666666669999997</v>
      </c>
      <c r="BY3" s="42">
        <f>IF('Scoring Summary First Draft'!CG3=0,"",'Scoring Summary First Draft'!CG3)</f>
        <v>0.13333329999999999</v>
      </c>
      <c r="BZ3" s="42">
        <f>IF('Scoring Summary First Draft'!CH3=0,"",'Scoring Summary First Draft'!CH3)</f>
        <v>0.56666666666669996</v>
      </c>
      <c r="CA3" s="42">
        <f>IF('Scoring Summary First Draft'!CI3=0,"",'Scoring Summary First Draft'!CI3)</f>
        <v>8</v>
      </c>
      <c r="CB3" s="42"/>
      <c r="CC3" s="42">
        <f>IF('Scoring Summary First Draft'!CM3 =0,"",'Scoring Summary First Draft'!CM3)</f>
        <v>0.95</v>
      </c>
      <c r="CD3" s="42">
        <f>IF('Scoring Summary First Draft'!CN3 =0,"",'Scoring Summary First Draft'!CN3)</f>
        <v>0.65</v>
      </c>
      <c r="CE3" s="42">
        <f>IF('Scoring Summary First Draft'!CO3 =0,"",'Scoring Summary First Draft'!CO3)</f>
        <v>0.6</v>
      </c>
      <c r="CF3" s="42">
        <f>IF('Scoring Summary First Draft'!CP3 =0,"",'Scoring Summary First Draft'!CP3)</f>
        <v>0.6</v>
      </c>
      <c r="CG3" s="42">
        <f>IF('Scoring Summary First Draft'!CQ3 =0,"",'Scoring Summary First Draft'!CQ3)</f>
        <v>0.66666666699999999</v>
      </c>
      <c r="CH3" s="42">
        <f>IF('Scoring Summary First Draft'!CR3 =0,"",'Scoring Summary First Draft'!CR3)</f>
        <v>0.86666666699999995</v>
      </c>
      <c r="CI3" s="42">
        <f>IF('Scoring Summary First Draft'!CV3=0,"",'Scoring Summary First Draft'!CV3)</f>
        <v>98.666669999999996</v>
      </c>
      <c r="CJ3" s="42">
        <f>IF('Scoring Summary First Draft'!CW3=0,"",'Scoring Summary First Draft'!CW3)</f>
        <v>0.75</v>
      </c>
      <c r="CK3" s="42">
        <f>IF('Scoring Summary First Draft'!CZ3=0,"",'Scoring Summary First Draft'!CZ3)</f>
        <v>0.3</v>
      </c>
      <c r="CL3" s="42" t="str">
        <f>IF('Scoring Summary First Draft'!DA3=0,"",'Scoring Summary First Draft'!DA3)</f>
        <v/>
      </c>
      <c r="CM3" s="42">
        <f>IF('Scoring Summary First Draft'!DB3=0,"",'Scoring Summary First Draft'!DB3)</f>
        <v>0.4</v>
      </c>
      <c r="CN3" s="42" t="str">
        <f>IF('Scoring Summary First Draft'!DC3=0,"",'Scoring Summary First Draft'!DC3)</f>
        <v/>
      </c>
      <c r="CO3" s="42">
        <f>IF('Scoring Summary First Draft'!DD3=0,"",'Scoring Summary First Draft'!DD3)</f>
        <v>0.25</v>
      </c>
      <c r="CP3" s="42" t="str">
        <f>IF('Scoring Summary First Draft'!DE3=0,"",'Scoring Summary First Draft'!DE3)</f>
        <v/>
      </c>
      <c r="CQ3" s="42">
        <f>IF('Scoring Summary First Draft'!DF3=0,"",'Scoring Summary First Draft'!DF3)</f>
        <v>0.2</v>
      </c>
      <c r="CR3" s="42" t="str">
        <f>IF('Scoring Summary First Draft'!DG3=0,"",'Scoring Summary First Draft'!DG3)</f>
        <v/>
      </c>
      <c r="CS3" s="42">
        <f>IF('Scoring Summary First Draft'!DH3=0,"",'Scoring Summary First Draft'!DH3)</f>
        <v>0.366666667</v>
      </c>
      <c r="CT3" s="42" t="str">
        <f>IF('Scoring Summary First Draft'!DI3=0,"",'Scoring Summary First Draft'!DI3)</f>
        <v/>
      </c>
      <c r="CU3" s="42">
        <f>IF('Scoring Summary First Draft'!DJ3=0,"",'Scoring Summary First Draft'!DJ3)</f>
        <v>0.233333333</v>
      </c>
      <c r="CV3" s="42" t="str">
        <f>IF('Scoring Summary First Draft'!DK3=0,"",'Scoring Summary First Draft'!DK3)</f>
        <v/>
      </c>
      <c r="CW3" s="42">
        <f>IF('Scoring Summary First Draft'!DL3=0,"",'Scoring Summary First Draft'!DL3)</f>
        <v>10</v>
      </c>
      <c r="CX3" s="42">
        <f>IF('Scoring Summary First Draft'!DO3=0,"",'Scoring Summary First Draft'!DO3)</f>
        <v>0.65</v>
      </c>
      <c r="CY3" s="42">
        <f>IF('Scoring Summary First Draft'!DP3=0,"",'Scoring Summary First Draft'!DP3)</f>
        <v>0.46778301100000003</v>
      </c>
      <c r="CZ3" s="42">
        <f>IF('Scoring Summary First Draft'!DQ3=0,"",'Scoring Summary First Draft'!DQ3)</f>
        <v>0.8</v>
      </c>
      <c r="DA3" s="42">
        <f>IF('Scoring Summary First Draft'!DR3=0,"",'Scoring Summary First Draft'!DR3)</f>
        <v>0.35262896799999999</v>
      </c>
      <c r="DB3" s="42">
        <f>IF('Scoring Summary First Draft'!DS3=0,"",'Scoring Summary First Draft'!DS3)</f>
        <v>0.57499999999999996</v>
      </c>
      <c r="DC3" s="42">
        <f>IF('Scoring Summary First Draft'!DT3=0,"",'Scoring Summary First Draft'!DT3)</f>
        <v>0.54789017100000004</v>
      </c>
      <c r="DD3" s="42">
        <f>IF('Scoring Summary First Draft'!DU3=0,"",'Scoring Summary First Draft'!DU3)</f>
        <v>0.15</v>
      </c>
      <c r="DE3" s="42">
        <f>IF('Scoring Summary First Draft'!DV3=0,"",'Scoring Summary First Draft'!DV3)</f>
        <v>1.0317845800000001</v>
      </c>
      <c r="DF3" s="42">
        <f>IF('Scoring Summary First Draft'!DW3=0,"",'Scoring Summary First Draft'!DW3)</f>
        <v>0.7</v>
      </c>
      <c r="DG3" s="42">
        <f>IF('Scoring Summary First Draft'!DX3=0,"",'Scoring Summary First Draft'!DX3)</f>
        <v>0.42139488200000003</v>
      </c>
      <c r="DH3" s="42">
        <f>IF('Scoring Summary First Draft'!DY3=0,"",'Scoring Summary First Draft'!DY3)</f>
        <v>0.6</v>
      </c>
      <c r="DI3" s="42">
        <f>IF('Scoring Summary First Draft'!DZ3=0,"",'Scoring Summary First Draft'!DZ3)</f>
        <v>0.52190249399999999</v>
      </c>
      <c r="DJ3" s="25" t="str">
        <f>IF('Scoring Summary First Draft'!EF3=0,"",'Scoring Summary First Draft'!EF3)</f>
        <v/>
      </c>
      <c r="DK3" s="25" t="str">
        <f>IF('Scoring Summary First Draft'!EI3=0,"",'Scoring Summary First Draft'!EI3)</f>
        <v/>
      </c>
      <c r="DL3" s="25">
        <f>IF('Scoring Summary First Draft'!EM3=0,"",'Scoring Summary First Draft'!EM3)</f>
        <v>47</v>
      </c>
      <c r="DM3" s="25">
        <f>IF('Scoring Summary First Draft'!EQ3=0,"",'Scoring Summary First Draft'!EQ3)</f>
        <v>6</v>
      </c>
      <c r="DN3" s="25">
        <f>IF('Scoring Summary First Draft'!ER3=0,"",'Scoring Summary First Draft'!ER3)</f>
        <v>12</v>
      </c>
      <c r="DO3" s="25">
        <f>IF('Scoring Summary First Draft'!ES3=0,"",'Scoring Summary First Draft'!ES3)</f>
        <v>2</v>
      </c>
      <c r="DP3" s="25">
        <f>IF('Scoring Summary First Draft'!EW3=0,"",'Scoring Summary First Draft'!EW3)</f>
        <v>26</v>
      </c>
      <c r="DQ3" s="25">
        <f>IF('Scoring Summary First Draft'!EX3=0,"",'Scoring Summary First Draft'!EX3)</f>
        <v>16</v>
      </c>
      <c r="DR3" s="25">
        <f>IF('Scoring Summary First Draft'!EY3=0,"",'Scoring Summary First Draft'!EY3)</f>
        <v>14</v>
      </c>
      <c r="DS3" s="25">
        <f>IF('Scoring Summary First Draft'!EZ3=0,"",'Scoring Summary First Draft'!EZ3)</f>
        <v>16</v>
      </c>
      <c r="DT3" s="25">
        <f>IF('Scoring Summary First Draft'!FA3=0,"",'Scoring Summary First Draft'!FA3)</f>
        <v>12</v>
      </c>
      <c r="DU3" s="25">
        <f>IF('Scoring Summary First Draft'!FB3=0,"",'Scoring Summary First Draft'!FB3)</f>
        <v>13</v>
      </c>
      <c r="DV3" s="25">
        <f>IF('Scoring Summary First Draft'!FC3=0,"",'Scoring Summary First Draft'!FC3)</f>
        <v>28</v>
      </c>
      <c r="DW3" s="45">
        <f>IF('Scoring Summary First Draft'!FG3=0,"",'Scoring Summary First Draft'!FG3)</f>
        <v>3.8571428569999999</v>
      </c>
      <c r="DX3" s="45">
        <f>IF('Scoring Summary First Draft'!FH3=0,"",'Scoring Summary First Draft'!FH3)</f>
        <v>1.8823529409999999</v>
      </c>
      <c r="DY3" s="45">
        <f>IF('Scoring Summary First Draft'!FI3=0,"",'Scoring Summary First Draft'!FI3)</f>
        <v>8.3125</v>
      </c>
      <c r="DZ3" s="45">
        <f>IF('Scoring Summary First Draft'!FJ3=0,"",'Scoring Summary First Draft'!FJ3)</f>
        <v>4.7083333329999997</v>
      </c>
      <c r="EA3" s="45" t="str">
        <f>IF('Scoring Summary First Draft'!FN3=0,"",'Scoring Summary First Draft'!FN3)</f>
        <v/>
      </c>
      <c r="EB3" s="25" t="str">
        <f>IF('Scoring Summary First Draft'!FR3=0,"",'Scoring Summary First Draft'!FR3)</f>
        <v/>
      </c>
      <c r="EC3" s="25" t="str">
        <f>IF('Scoring Summary First Draft'!FS3=0,"",'Scoring Summary First Draft'!FS3)</f>
        <v/>
      </c>
      <c r="ED3" s="44">
        <f>IF('Scoring Summary First Draft'!FW3=0,"",'Scoring Summary First Draft'!FW3)</f>
        <v>7</v>
      </c>
      <c r="EE3" s="44">
        <f>IF('Scoring Summary First Draft'!FX3=0,"",'Scoring Summary First Draft'!FX3)</f>
        <v>6</v>
      </c>
      <c r="EF3" s="44">
        <f>IF('Scoring Summary First Draft'!FY3=0,"",'Scoring Summary First Draft'!FY3)</f>
        <v>7</v>
      </c>
      <c r="EG3" s="44">
        <f>IF('Scoring Summary First Draft'!FZ3=0,"",'Scoring Summary First Draft'!FZ3)</f>
        <v>5.5</v>
      </c>
      <c r="EH3" s="44">
        <f>IF('Scoring Summary First Draft'!GA3=0,"",'Scoring Summary First Draft'!GA3)</f>
        <v>4.5</v>
      </c>
      <c r="EI3" s="25" t="str">
        <f>IF('Scoring Summary First Draft'!GD3=0,"",'Scoring Summary First Draft'!GD3)</f>
        <v/>
      </c>
      <c r="EJ3" s="25">
        <f>IF('Scoring Summary First Draft'!GH3=0,"",'Scoring Summary First Draft'!GH3)</f>
        <v>17</v>
      </c>
      <c r="EK3" s="25">
        <f>IF('Scoring Summary First Draft'!GI3=0,"",'Scoring Summary First Draft'!GI3)</f>
        <v>280</v>
      </c>
      <c r="EL3" s="25">
        <f>IF('Scoring Summary First Draft'!GJ3=0,"",'Scoring Summary First Draft'!GJ3)</f>
        <v>340</v>
      </c>
      <c r="EM3" s="25">
        <f>IF('Scoring Summary First Draft'!GK3=0,"",'Scoring Summary First Draft'!GK3)</f>
        <v>637</v>
      </c>
      <c r="EN3" s="25" t="str">
        <f>IF('Scoring Summary First Draft'!GO3=0,"",'Scoring Summary First Draft'!GO3)</f>
        <v> </v>
      </c>
      <c r="EO3" s="25" t="str">
        <f>IF('Scoring Summary First Draft'!GP3=0,"",'Scoring Summary First Draft'!GP3)</f>
        <v> </v>
      </c>
      <c r="EP3" s="25" t="str">
        <f>IF('Scoring Summary First Draft'!GQ3=0,"",'Scoring Summary First Draft'!GQ3)</f>
        <v> </v>
      </c>
      <c r="EQ3" s="25" t="str">
        <f>IF('Scoring Summary First Draft'!GR3=0,"",'Scoring Summary First Draft'!GR3)</f>
        <v> </v>
      </c>
      <c r="ER3" s="25" t="str">
        <f>IF('Scoring Summary First Draft'!GS3=0,"",'Scoring Summary First Draft'!GS3)</f>
        <v> </v>
      </c>
      <c r="ES3" s="25" t="str">
        <f>IF('Scoring Summary First Draft'!GT3=0,"",'Scoring Summary First Draft'!GT3)</f>
        <v> </v>
      </c>
    </row>
    <row r="4" spans="1:158">
      <c r="A4" t="str">
        <f>'Scoring Summary First Draft'!A4</f>
        <v>CI006</v>
      </c>
      <c r="B4" t="str">
        <f>IF('Scoring Summary First Draft'!C4=0,"",'Scoring Summary First Draft'!C4)</f>
        <v>F</v>
      </c>
      <c r="C4"/>
      <c r="D4"/>
      <c r="E4">
        <f>IF('Scoring Summary First Draft'!D4=0,"",'Scoring Summary First Draft'!D4)</f>
        <v>72</v>
      </c>
      <c r="F4"/>
      <c r="G4"/>
      <c r="H4"/>
      <c r="I4"/>
      <c r="J4" t="str">
        <f>IF('Scoring Summary First Draft'!E4=0,"",'Scoring Summary First Draft'!E4)</f>
        <v>55,_56</v>
      </c>
      <c r="K4">
        <v>55</v>
      </c>
      <c r="L4"/>
      <c r="M4"/>
      <c r="N4"/>
      <c r="O4"/>
      <c r="P4">
        <f>IF('Scoring Summary First Draft'!F4=0,"",'Scoring Summary First Draft'!F4)</f>
        <v>52</v>
      </c>
      <c r="Q4"/>
      <c r="R4"/>
      <c r="S4"/>
      <c r="T4"/>
      <c r="U4" t="str">
        <f>IF('Scoring Summary First Draft'!G4=0,"",'Scoring Summary First Draft'!G4)</f>
        <v>Bilateral</v>
      </c>
      <c r="V4" t="str">
        <f>IF('Scoring Summary First Draft'!H4=0,"",'Scoring Summary First Draft'!H4)</f>
        <v>Cochlear_Americas</v>
      </c>
      <c r="W4" t="str">
        <f>IF('Scoring Summary First Draft'!I4=0,"",'Scoring Summary First Draft'!I4)</f>
        <v>No</v>
      </c>
      <c r="X4" t="str">
        <f t="shared" ref="X4:X10" si="0">U4</f>
        <v>Bilateral</v>
      </c>
      <c r="Y4"/>
      <c r="Z4"/>
      <c r="AA4"/>
      <c r="AB4" t="str">
        <f>IF('Scoring Summary First Draft'!L4=0,"",'Scoring Summary First Draft'!L4)</f>
        <v>Retired</v>
      </c>
      <c r="AC4" t="str">
        <f>IF('Scoring Summary First Draft'!M4=0,"",'Scoring Summary First Draft'!M4)</f>
        <v>English</v>
      </c>
      <c r="AD4" t="str">
        <f>IF('Scoring Summary First Draft'!N4=0,"",'Scoring Summary First Draft'!N4)</f>
        <v>Dayton,_Ohio</v>
      </c>
      <c r="AE4">
        <f>IF('Scoring Summary First Draft'!P4=0,"",'Scoring Summary First Draft'!P4)</f>
        <v>16.5</v>
      </c>
      <c r="AG4" s="42">
        <f>'Scoring Summary First Draft'!X4</f>
        <v>87.5</v>
      </c>
      <c r="AH4" s="42">
        <f>'Scoring Summary First Draft'!Y4</f>
        <v>0.91249999999999998</v>
      </c>
      <c r="AI4" s="42">
        <f>'Scoring Summary First Draft'!Z4</f>
        <v>83</v>
      </c>
      <c r="AJ4" s="42">
        <f>'Scoring Summary First Draft'!AA4</f>
        <v>0.75</v>
      </c>
      <c r="AK4" s="42">
        <f>'Scoring Summary First Draft'!AB4</f>
        <v>92</v>
      </c>
      <c r="AL4" s="42">
        <f>'Scoring Summary First Draft'!AC4</f>
        <v>0.875</v>
      </c>
      <c r="AM4" s="42">
        <f>IF('Scoring Summary First Draft'!AF4 =0,"", 'Scoring Summary First Draft'!AF4)</f>
        <v>0.625</v>
      </c>
      <c r="AN4" s="42">
        <f>IF('Scoring Summary First Draft'!AG4 =0,"", 'Scoring Summary First Draft'!AG4)</f>
        <v>0.5</v>
      </c>
      <c r="AO4" s="42">
        <f>IF('Scoring Summary First Draft'!AH4 =0,"", 'Scoring Summary First Draft'!AH4)</f>
        <v>0.25</v>
      </c>
      <c r="AP4" s="42">
        <f>IF('Scoring Summary First Draft'!AI4 =0,"", 'Scoring Summary First Draft'!AI4)</f>
        <v>0.1875</v>
      </c>
      <c r="AQ4" s="42">
        <f>IF('Scoring Summary First Draft'!AJ4 =0,"", 'Scoring Summary First Draft'!AJ4)</f>
        <v>0.25</v>
      </c>
      <c r="AR4" s="42">
        <f>IF('Scoring Summary First Draft'!AK4 =0,"", 'Scoring Summary First Draft'!AK4)</f>
        <v>6.25E-2</v>
      </c>
      <c r="AS4" s="42">
        <f t="shared" ref="AS4:AS42" si="1">AVERAGE(AM4:AR4)</f>
        <v>0.3125</v>
      </c>
      <c r="AT4" s="42">
        <f>IF('Scoring Summary First Draft'!AN4 = 0,"",'Scoring Summary First Draft'!AN4)</f>
        <v>0.85416700000000001</v>
      </c>
      <c r="AU4" s="42">
        <f>IF('Scoring Summary First Draft'!AO4 = 0,"",'Scoring Summary First Draft'!AO4)</f>
        <v>4390.12</v>
      </c>
      <c r="AV4" s="42">
        <f>IF('Scoring Summary First Draft'!AP4 = 0,"",'Scoring Summary First Draft'!AP4)</f>
        <v>10</v>
      </c>
      <c r="AW4" s="42">
        <f>IF('Scoring Summary First Draft'!AS4 = 0,"",'Scoring Summary First Draft'!AS4)</f>
        <v>0.9375</v>
      </c>
      <c r="AX4" s="42">
        <f>IF('Scoring Summary First Draft'!AT4 = 0,"",'Scoring Summary First Draft'!AT4)</f>
        <v>0.96875</v>
      </c>
      <c r="AY4" s="42">
        <f>IF('Scoring Summary First Draft'!AU4 = 0,"",'Scoring Summary First Draft'!AU4)</f>
        <v>0.96875</v>
      </c>
      <c r="AZ4" s="42">
        <f>IF('Scoring Summary First Draft'!AV4 = 0,"",'Scoring Summary First Draft'!AV4)</f>
        <v>0.95833299999999999</v>
      </c>
      <c r="BA4" s="42">
        <f>IF('Scoring Summary First Draft'!AW4 = 0,"",'Scoring Summary First Draft'!AW4)</f>
        <v>3616.973</v>
      </c>
      <c r="BB4" s="42">
        <f>IF('Scoring Summary First Draft'!AX4 = 0,"",'Scoring Summary First Draft'!AX4)</f>
        <v>3145.5030000000002</v>
      </c>
      <c r="BC4" s="42">
        <f>IF('Scoring Summary First Draft'!AY4 = 0,"",'Scoring Summary First Draft'!AY4)</f>
        <v>2927.3809999999999</v>
      </c>
      <c r="BD4" s="42">
        <f>IF('Scoring Summary First Draft'!AZ4 = 0,"",'Scoring Summary First Draft'!AZ4)</f>
        <v>3229.9520000000002</v>
      </c>
      <c r="BE4" s="45">
        <f>IF('Scoring Summary First Draft'!BA4=0,"",'Scoring Summary First Draft'!BA4)</f>
        <v>6</v>
      </c>
      <c r="BF4" s="45">
        <f>IF('Scoring Summary First Draft'!BB4=0,"",'Scoring Summary First Draft'!BB4)</f>
        <v>6.25</v>
      </c>
      <c r="BG4" s="45">
        <f>IF('Scoring Summary First Draft'!BC4=0,"",'Scoring Summary First Draft'!BC4)</f>
        <v>5.96875</v>
      </c>
      <c r="BH4" s="45">
        <f>IF('Scoring Summary First Draft'!BD4=0,"",'Scoring Summary First Draft'!BD4)</f>
        <v>6.0729170000000003</v>
      </c>
      <c r="BI4" s="42">
        <f>IF('Scoring Summary First Draft'!BG4 = 0,"",'Scoring Summary First Draft'!BG4)</f>
        <v>1</v>
      </c>
      <c r="BJ4" s="42">
        <f>IF('Scoring Summary First Draft'!BH4 = 0,"",'Scoring Summary First Draft'!BH4)</f>
        <v>1</v>
      </c>
      <c r="BK4" s="42">
        <f>IF('Scoring Summary First Draft'!BI4 = 0,"",'Scoring Summary First Draft'!BI4)</f>
        <v>0.9375</v>
      </c>
      <c r="BL4" s="42">
        <f>IF('Scoring Summary First Draft'!BJ4 = 0,"",'Scoring Summary First Draft'!BJ4)</f>
        <v>0.97916700000000001</v>
      </c>
      <c r="BM4" s="42">
        <f>IF('Scoring Summary First Draft'!BK4 = 0,"",'Scoring Summary First Draft'!BK4)</f>
        <v>820.25</v>
      </c>
      <c r="BN4" s="42">
        <f>IF('Scoring Summary First Draft'!BL4 = 0,"",'Scoring Summary First Draft'!BL4)</f>
        <v>1356.444</v>
      </c>
      <c r="BO4" s="42">
        <f>IF('Scoring Summary First Draft'!BM4 = 0,"",'Scoring Summary First Draft'!BM4)</f>
        <v>702.18</v>
      </c>
      <c r="BP4" s="42">
        <f>IF('Scoring Summary First Draft'!BN4 = 0,"",'Scoring Summary First Draft'!BN4)</f>
        <v>959.62459999999999</v>
      </c>
      <c r="BQ4" s="42">
        <f>IF('Scoring Summary First Draft'!BW4=0,"",'Scoring Summary First Draft'!BW4)</f>
        <v>0.80555600000000005</v>
      </c>
      <c r="BR4" s="42">
        <f>IF('Scoring Summary First Draft'!BX4=0,"",'Scoring Summary First Draft'!BX4)</f>
        <v>87.634619999999998</v>
      </c>
      <c r="BS4" s="42">
        <f>IF('Scoring Summary First Draft'!BY4=0,"",'Scoring Summary First Draft'!BY4)</f>
        <v>2084.2959999999998</v>
      </c>
      <c r="BT4" s="42">
        <f>IF('Scoring Summary First Draft'!CB4=0,"",'Scoring Summary First Draft'!CB4)</f>
        <v>0.36666666666666597</v>
      </c>
      <c r="BU4" s="42">
        <f>IF('Scoring Summary First Draft'!CC4=0,"",'Scoring Summary First Draft'!CC4)</f>
        <v>0.4</v>
      </c>
      <c r="BV4" s="42">
        <f>IF('Scoring Summary First Draft'!CD4=0,"",'Scoring Summary First Draft'!CD4)</f>
        <v>0.35</v>
      </c>
      <c r="BW4" s="42">
        <f>IF('Scoring Summary First Draft'!CE4=0,"",'Scoring Summary First Draft'!CE4)</f>
        <v>0.25</v>
      </c>
      <c r="BX4" s="42">
        <f>IF('Scoring Summary First Draft'!CF4=0,"",'Scoring Summary First Draft'!CF4)</f>
        <v>0.13333333333333</v>
      </c>
      <c r="BY4" s="42">
        <f>IF('Scoring Summary First Draft'!CG4=0,"",'Scoring Summary First Draft'!CG4)</f>
        <v>0.266666666666666</v>
      </c>
      <c r="BZ4" s="42">
        <f>IF('Scoring Summary First Draft'!CH4=0,"",'Scoring Summary First Draft'!CH4)</f>
        <v>0.53333333333330002</v>
      </c>
      <c r="CA4" s="42">
        <f>IF('Scoring Summary First Draft'!CI4=0,"",'Scoring Summary First Draft'!CI4)</f>
        <v>11</v>
      </c>
      <c r="CB4" s="42">
        <f>IF('Scoring Summary First Draft'!CL4 =0,"",'Scoring Summary First Draft'!CL4)</f>
        <v>0.65</v>
      </c>
      <c r="CC4" s="42">
        <f>IF('Scoring Summary First Draft'!CM4 =0,"",'Scoring Summary First Draft'!CM4)</f>
        <v>0.9</v>
      </c>
      <c r="CD4" s="42">
        <f>IF('Scoring Summary First Draft'!CN4 =0,"",'Scoring Summary First Draft'!CN4)</f>
        <v>0.52500000000000002</v>
      </c>
      <c r="CE4" s="42">
        <f>IF('Scoring Summary First Draft'!CO4 =0,"",'Scoring Summary First Draft'!CO4)</f>
        <v>0.45</v>
      </c>
      <c r="CF4" s="42">
        <f>IF('Scoring Summary First Draft'!CP4 =0,"",'Scoring Summary First Draft'!CP4)</f>
        <v>0.33333333300000001</v>
      </c>
      <c r="CG4" s="42">
        <f>IF('Scoring Summary First Draft'!CQ4 =0,"",'Scoring Summary First Draft'!CQ4)</f>
        <v>0.6</v>
      </c>
      <c r="CH4" s="42">
        <f>IF('Scoring Summary First Draft'!CR4 =0,"",'Scoring Summary First Draft'!CR4)</f>
        <v>0.83333333300000001</v>
      </c>
      <c r="CI4" s="42">
        <f>IF('Scoring Summary First Draft'!CV4=0,"",'Scoring Summary First Draft'!CV4)</f>
        <v>84.583330000000004</v>
      </c>
      <c r="CJ4" s="42">
        <f>IF('Scoring Summary First Draft'!CW4=0,"",'Scoring Summary First Draft'!CW4)</f>
        <v>0.91666700000000001</v>
      </c>
      <c r="CK4" s="42">
        <f>IF('Scoring Summary First Draft'!CZ4=0,"",'Scoring Summary First Draft'!CZ4)</f>
        <v>0.33333333333333331</v>
      </c>
      <c r="CL4" s="42" t="str">
        <f>IF('Scoring Summary First Draft'!DA4=0,"",'Scoring Summary First Draft'!DA4)</f>
        <v/>
      </c>
      <c r="CM4" s="42">
        <f>IF('Scoring Summary First Draft'!DB4=0,"",'Scoring Summary First Draft'!DB4)</f>
        <v>0.5</v>
      </c>
      <c r="CN4" s="42" t="str">
        <f>IF('Scoring Summary First Draft'!DC4=0,"",'Scoring Summary First Draft'!DC4)</f>
        <v/>
      </c>
      <c r="CO4" s="42">
        <f>IF('Scoring Summary First Draft'!DD4=0,"",'Scoring Summary First Draft'!DD4)</f>
        <v>0.25</v>
      </c>
      <c r="CP4" s="42" t="str">
        <f>IF('Scoring Summary First Draft'!DE4=0,"",'Scoring Summary First Draft'!DE4)</f>
        <v/>
      </c>
      <c r="CQ4" s="42">
        <f>IF('Scoring Summary First Draft'!DF4=0,"",'Scoring Summary First Draft'!DF4)</f>
        <v>0.25</v>
      </c>
      <c r="CR4" s="42" t="str">
        <f>IF('Scoring Summary First Draft'!DG4=0,"",'Scoring Summary First Draft'!DG4)</f>
        <v/>
      </c>
      <c r="CS4" s="42">
        <f>IF('Scoring Summary First Draft'!DH4=0,"",'Scoring Summary First Draft'!DH4)</f>
        <v>0.43333333333333335</v>
      </c>
      <c r="CT4" s="42" t="str">
        <f>IF('Scoring Summary First Draft'!DI4=0,"",'Scoring Summary First Draft'!DI4)</f>
        <v/>
      </c>
      <c r="CU4" s="42">
        <f>IF('Scoring Summary First Draft'!DJ4=0,"",'Scoring Summary First Draft'!DJ4)</f>
        <v>0.23333333333333334</v>
      </c>
      <c r="CV4" s="42" t="str">
        <f>IF('Scoring Summary First Draft'!DK4=0,"",'Scoring Summary First Draft'!DK4)</f>
        <v/>
      </c>
      <c r="CW4" s="42">
        <f>IF('Scoring Summary First Draft'!DL4=0,"",'Scoring Summary First Draft'!DL4)</f>
        <v>12</v>
      </c>
      <c r="CX4" s="42">
        <f>IF('Scoring Summary First Draft'!DO4=0,"",'Scoring Summary First Draft'!DO4)</f>
        <v>0.25</v>
      </c>
      <c r="CY4" s="42">
        <f>IF('Scoring Summary First Draft'!DP4=0,"",'Scoring Summary First Draft'!DP4)</f>
        <v>0.91942600200000002</v>
      </c>
      <c r="CZ4" s="42">
        <f>IF('Scoring Summary First Draft'!DQ4=0,"",'Scoring Summary First Draft'!DQ4)</f>
        <v>0.3</v>
      </c>
      <c r="DA4" s="42">
        <f>IF('Scoring Summary First Draft'!DR4=0,"",'Scoring Summary First Draft'!DR4)</f>
        <v>0.80941451200000003</v>
      </c>
      <c r="DB4" s="42">
        <f>IF('Scoring Summary First Draft'!DS4=0,"",'Scoring Summary First Draft'!DS4)</f>
        <v>0.22500000000000001</v>
      </c>
      <c r="DC4" s="42">
        <f>IF('Scoring Summary First Draft'!DT4=0,"",'Scoring Summary First Draft'!DT4)</f>
        <v>1.08270194</v>
      </c>
      <c r="DD4" s="42">
        <f>IF('Scoring Summary First Draft'!DU4=0,"",'Scoring Summary First Draft'!DU4)</f>
        <v>0.1</v>
      </c>
      <c r="DE4" s="42">
        <f>IF('Scoring Summary First Draft'!DV4=0,"",'Scoring Summary First Draft'!DV4)</f>
        <v>1.131630385</v>
      </c>
      <c r="DF4" s="42">
        <f>IF('Scoring Summary First Draft'!DW4=0,"",'Scoring Summary First Draft'!DW4)</f>
        <v>0.33333333300000001</v>
      </c>
      <c r="DG4" s="42">
        <f>IF('Scoring Summary First Draft'!DX4=0,"",'Scoring Summary First Draft'!DX4)</f>
        <v>0.85379314699999997</v>
      </c>
      <c r="DH4" s="42">
        <f>IF('Scoring Summary First Draft'!DY4=0,"",'Scoring Summary First Draft'!DY4)</f>
        <v>0.16666666699999999</v>
      </c>
      <c r="DI4" s="42">
        <f>IF('Scoring Summary First Draft'!DZ4=0,"",'Scoring Summary First Draft'!DZ4)</f>
        <v>1.2214503400000001</v>
      </c>
      <c r="DJ4" s="25" t="str">
        <f>IF('Scoring Summary First Draft'!EF4=0,"",'Scoring Summary First Draft'!EF4)</f>
        <v/>
      </c>
      <c r="DK4" s="25" t="str">
        <f>IF('Scoring Summary First Draft'!EI4=0,"",'Scoring Summary First Draft'!EI4)</f>
        <v/>
      </c>
      <c r="DL4" s="25">
        <f>IF('Scoring Summary First Draft'!EM4=0,"",'Scoring Summary First Draft'!EM4)</f>
        <v>46</v>
      </c>
      <c r="DM4" s="25">
        <f>IF('Scoring Summary First Draft'!EQ4=0,"",'Scoring Summary First Draft'!EQ4)</f>
        <v>5</v>
      </c>
      <c r="DN4" s="25">
        <f>IF('Scoring Summary First Draft'!ER4=0,"",'Scoring Summary First Draft'!ER4)</f>
        <v>10</v>
      </c>
      <c r="DO4" s="25">
        <f>IF('Scoring Summary First Draft'!ES4=0,"",'Scoring Summary First Draft'!ES4)</f>
        <v>1</v>
      </c>
      <c r="DP4" s="25">
        <f>IF('Scoring Summary First Draft'!EW4=0,"",'Scoring Summary First Draft'!EW4)</f>
        <v>37</v>
      </c>
      <c r="DQ4" s="25">
        <f>IF('Scoring Summary First Draft'!EX4=0,"",'Scoring Summary First Draft'!EX4)</f>
        <v>19</v>
      </c>
      <c r="DR4" s="25">
        <f>IF('Scoring Summary First Draft'!EY4=0,"",'Scoring Summary First Draft'!EY4)</f>
        <v>17</v>
      </c>
      <c r="DS4" s="25">
        <f>IF('Scoring Summary First Draft'!EZ4=0,"",'Scoring Summary First Draft'!EZ4)</f>
        <v>17</v>
      </c>
      <c r="DT4" s="25">
        <f>IF('Scoring Summary First Draft'!FA4=0,"",'Scoring Summary First Draft'!FA4)</f>
        <v>16</v>
      </c>
      <c r="DU4" s="25">
        <f>IF('Scoring Summary First Draft'!FB4=0,"",'Scoring Summary First Draft'!FB4)</f>
        <v>21</v>
      </c>
      <c r="DV4" s="25">
        <f>IF('Scoring Summary First Draft'!FC4=0,"",'Scoring Summary First Draft'!FC4)</f>
        <v>35</v>
      </c>
      <c r="DW4" s="45">
        <f>IF('Scoring Summary First Draft'!FG4=0,"",'Scoring Summary First Draft'!FG4)</f>
        <v>7.9285714289999998</v>
      </c>
      <c r="DX4" s="45">
        <f>IF('Scoring Summary First Draft'!FH4=0,"",'Scoring Summary First Draft'!FH4)</f>
        <v>7.0588235289999997</v>
      </c>
      <c r="DY4" s="45">
        <f>IF('Scoring Summary First Draft'!FI4=0,"",'Scoring Summary First Draft'!FI4)</f>
        <v>7.4705882350000001</v>
      </c>
      <c r="DZ4" s="45">
        <f>IF('Scoring Summary First Draft'!FJ4=0,"",'Scoring Summary First Draft'!FJ4)</f>
        <v>7.4897959180000004</v>
      </c>
      <c r="EA4" s="45">
        <f>IF('Scoring Summary First Draft'!FN4=0,"",'Scoring Summary First Draft'!FN4)</f>
        <v>4.3043480000000001</v>
      </c>
      <c r="EB4" s="25">
        <f>IF('Scoring Summary First Draft'!FR4=0,"",'Scoring Summary First Draft'!FR4)</f>
        <v>4</v>
      </c>
      <c r="EC4" s="25">
        <f>IF('Scoring Summary First Draft'!FS4=0,"",'Scoring Summary First Draft'!FS4)</f>
        <v>1</v>
      </c>
      <c r="ED4" s="44">
        <f>IF('Scoring Summary First Draft'!FW4=0,"",'Scoring Summary First Draft'!FW4)</f>
        <v>5</v>
      </c>
      <c r="EE4" s="44">
        <f>IF('Scoring Summary First Draft'!FX4=0,"",'Scoring Summary First Draft'!FX4)</f>
        <v>3.5</v>
      </c>
      <c r="EF4" s="44">
        <f>IF('Scoring Summary First Draft'!FY4=0,"",'Scoring Summary First Draft'!FY4)</f>
        <v>6</v>
      </c>
      <c r="EG4" s="44">
        <f>IF('Scoring Summary First Draft'!FZ4=0,"",'Scoring Summary First Draft'!FZ4)</f>
        <v>3.5</v>
      </c>
      <c r="EH4" s="44">
        <f>IF('Scoring Summary First Draft'!GA4=0,"",'Scoring Summary First Draft'!GA4)</f>
        <v>3</v>
      </c>
      <c r="EI4" s="25" t="str">
        <f>IF('Scoring Summary First Draft'!GD4=0,"",'Scoring Summary First Draft'!GD4)</f>
        <v/>
      </c>
      <c r="EJ4" s="25">
        <f>IF('Scoring Summary First Draft'!GH4=0,"",'Scoring Summary First Draft'!GH4)</f>
        <v>16</v>
      </c>
      <c r="EK4" s="25">
        <f>IF('Scoring Summary First Draft'!GI4=0,"",'Scoring Summary First Draft'!GI4)</f>
        <v>175</v>
      </c>
      <c r="EL4" s="25">
        <f>IF('Scoring Summary First Draft'!GJ4=0,"",'Scoring Summary First Draft'!GJ4)</f>
        <v>490</v>
      </c>
      <c r="EM4" s="25">
        <f>IF('Scoring Summary First Draft'!GK4=0,"",'Scoring Summary First Draft'!GK4)</f>
        <v>681</v>
      </c>
      <c r="EN4" s="25">
        <f>IF('Scoring Summary First Draft'!GO4=0,"",'Scoring Summary First Draft'!GO4)</f>
        <v>125</v>
      </c>
      <c r="EO4" s="25">
        <f>IF('Scoring Summary First Draft'!GP4=0,"",'Scoring Summary First Draft'!GP4)</f>
        <v>35</v>
      </c>
      <c r="EP4" s="25">
        <f>IF('Scoring Summary First Draft'!GQ4=0,"",'Scoring Summary First Draft'!GQ4)</f>
        <v>31</v>
      </c>
      <c r="EQ4" s="25">
        <f>IF('Scoring Summary First Draft'!GR4=0,"",'Scoring Summary First Draft'!GR4)</f>
        <v>12</v>
      </c>
      <c r="ER4" s="25">
        <f>IF('Scoring Summary First Draft'!GS4=0,"",'Scoring Summary First Draft'!GS4)</f>
        <v>26</v>
      </c>
      <c r="ES4" s="25">
        <f>IF('Scoring Summary First Draft'!GT4=0,"",'Scoring Summary First Draft'!GT4)</f>
        <v>21</v>
      </c>
    </row>
    <row r="5" spans="1:158">
      <c r="A5" t="str">
        <f>'Scoring Summary First Draft'!A5</f>
        <v>CI007</v>
      </c>
      <c r="B5" t="str">
        <f>IF('Scoring Summary First Draft'!C5=0,"",'Scoring Summary First Draft'!C5)</f>
        <v>F</v>
      </c>
      <c r="C5"/>
      <c r="D5"/>
      <c r="E5">
        <f>IF('Scoring Summary First Draft'!D5=0,"",'Scoring Summary First Draft'!D5)</f>
        <v>44</v>
      </c>
      <c r="F5"/>
      <c r="G5"/>
      <c r="H5"/>
      <c r="I5"/>
      <c r="J5" t="str">
        <f>IF('Scoring Summary First Draft'!E5=0,"",'Scoring Summary First Draft'!E5)</f>
        <v>R-40,_L-43</v>
      </c>
      <c r="K5">
        <v>40</v>
      </c>
      <c r="L5"/>
      <c r="M5"/>
      <c r="N5"/>
      <c r="O5"/>
      <c r="P5">
        <f>IF('Scoring Summary First Draft'!F5=0,"",'Scoring Summary First Draft'!F5)</f>
        <v>3</v>
      </c>
      <c r="Q5"/>
      <c r="R5"/>
      <c r="S5"/>
      <c r="T5"/>
      <c r="U5" t="str">
        <f>IF('Scoring Summary First Draft'!G5=0,"",'Scoring Summary First Draft'!G5)</f>
        <v>Bilateral</v>
      </c>
      <c r="V5" t="str">
        <f>IF('Scoring Summary First Draft'!H5=0,"",'Scoring Summary First Draft'!H5)</f>
        <v>Cochlear_Americas</v>
      </c>
      <c r="W5" t="str">
        <f>IF('Scoring Summary First Draft'!I5=0,"",'Scoring Summary First Draft'!I5)</f>
        <v>No</v>
      </c>
      <c r="X5" t="str">
        <f t="shared" si="0"/>
        <v>Bilateral</v>
      </c>
      <c r="Y5"/>
      <c r="Z5"/>
      <c r="AA5"/>
      <c r="AB5" t="str">
        <f>IF('Scoring Summary First Draft'!L5=0,"",'Scoring Summary First Draft'!L5)</f>
        <v/>
      </c>
      <c r="AC5" t="str">
        <f>IF('Scoring Summary First Draft'!M5=0,"",'Scoring Summary First Draft'!M5)</f>
        <v>English</v>
      </c>
      <c r="AD5" t="str">
        <f>IF('Scoring Summary First Draft'!N5=0,"",'Scoring Summary First Draft'!N5)</f>
        <v>Media,_Pennsylvania</v>
      </c>
      <c r="AE5">
        <f>IF('Scoring Summary First Draft'!P5=0,"",'Scoring Summary First Draft'!P5)</f>
        <v>18</v>
      </c>
      <c r="AG5" s="42" t="str">
        <f>IF('Scoring Summary First Draft'!X5 = 0,"",'Scoring Summary First Draft'!X5)</f>
        <v/>
      </c>
      <c r="AH5" s="42" t="str">
        <f>IF('Scoring Summary First Draft'!Y5 = 0,"",'Scoring Summary First Draft'!Y5)</f>
        <v/>
      </c>
      <c r="AI5" s="42" t="str">
        <f>IF('Scoring Summary First Draft'!Z5 = 0,"",'Scoring Summary First Draft'!Z5)</f>
        <v/>
      </c>
      <c r="AJ5" s="42" t="str">
        <f>IF('Scoring Summary First Draft'!AA5 = 0,"",'Scoring Summary First Draft'!AA5)</f>
        <v/>
      </c>
      <c r="AK5" s="42" t="str">
        <f>IF('Scoring Summary First Draft'!AB5 = 0,"",'Scoring Summary First Draft'!AB5)</f>
        <v/>
      </c>
      <c r="AL5" s="42" t="str">
        <f>IF('Scoring Summary First Draft'!AC5 = 0,"",'Scoring Summary First Draft'!AC5)</f>
        <v/>
      </c>
      <c r="AM5" s="42" t="str">
        <f>IF('Scoring Summary First Draft'!AF5 =0,"", 'Scoring Summary First Draft'!AF5)</f>
        <v/>
      </c>
      <c r="AN5" s="42" t="str">
        <f>IF('Scoring Summary First Draft'!AG5 =0,"", 'Scoring Summary First Draft'!AG5)</f>
        <v/>
      </c>
      <c r="AO5" s="42" t="str">
        <f>IF('Scoring Summary First Draft'!AH5 =0,"", 'Scoring Summary First Draft'!AH5)</f>
        <v/>
      </c>
      <c r="AP5" s="42" t="str">
        <f>IF('Scoring Summary First Draft'!AI5 =0,"", 'Scoring Summary First Draft'!AI5)</f>
        <v/>
      </c>
      <c r="AQ5" s="42" t="str">
        <f>IF('Scoring Summary First Draft'!AJ5 =0,"", 'Scoring Summary First Draft'!AJ5)</f>
        <v/>
      </c>
      <c r="AR5" s="42" t="str">
        <f>IF('Scoring Summary First Draft'!AK5 =0,"", 'Scoring Summary First Draft'!AK5)</f>
        <v/>
      </c>
      <c r="AS5" s="42"/>
      <c r="AT5" s="42" t="str">
        <f>IF('Scoring Summary First Draft'!AN5 = 0,"",'Scoring Summary First Draft'!AN5)</f>
        <v/>
      </c>
      <c r="AU5" s="42" t="str">
        <f>IF('Scoring Summary First Draft'!AO5 = 0,"",'Scoring Summary First Draft'!AO5)</f>
        <v/>
      </c>
      <c r="AV5" s="42" t="str">
        <f>IF('Scoring Summary First Draft'!AP5 = 0,"",'Scoring Summary First Draft'!AP5)</f>
        <v/>
      </c>
      <c r="AW5" s="42" t="str">
        <f>IF('Scoring Summary First Draft'!AS5 = 0,"",'Scoring Summary First Draft'!AS5)</f>
        <v/>
      </c>
      <c r="AX5" s="42" t="str">
        <f>IF('Scoring Summary First Draft'!AT5 = 0,"",'Scoring Summary First Draft'!AT5)</f>
        <v/>
      </c>
      <c r="AY5" s="42" t="str">
        <f>IF('Scoring Summary First Draft'!AU5 = 0,"",'Scoring Summary First Draft'!AU5)</f>
        <v/>
      </c>
      <c r="AZ5" s="42" t="str">
        <f>IF('Scoring Summary First Draft'!AV5 = 0,"",'Scoring Summary First Draft'!AV5)</f>
        <v/>
      </c>
      <c r="BA5" s="42" t="str">
        <f>IF('Scoring Summary First Draft'!AW5 = 0,"",'Scoring Summary First Draft'!AW5)</f>
        <v/>
      </c>
      <c r="BB5" s="42" t="str">
        <f>IF('Scoring Summary First Draft'!AX5 = 0,"",'Scoring Summary First Draft'!AX5)</f>
        <v/>
      </c>
      <c r="BC5" s="42" t="str">
        <f>IF('Scoring Summary First Draft'!AY5 = 0,"",'Scoring Summary First Draft'!AY5)</f>
        <v/>
      </c>
      <c r="BD5" s="42" t="str">
        <f>IF('Scoring Summary First Draft'!AZ5 = 0,"",'Scoring Summary First Draft'!AZ5)</f>
        <v/>
      </c>
      <c r="BE5" s="45" t="str">
        <f>IF('Scoring Summary First Draft'!BA5=0,"",'Scoring Summary First Draft'!BA5)</f>
        <v/>
      </c>
      <c r="BF5" s="45" t="str">
        <f>IF('Scoring Summary First Draft'!BB5=0,"",'Scoring Summary First Draft'!BB5)</f>
        <v/>
      </c>
      <c r="BG5" s="45" t="str">
        <f>IF('Scoring Summary First Draft'!BC5=0,"",'Scoring Summary First Draft'!BC5)</f>
        <v/>
      </c>
      <c r="BH5" s="45" t="str">
        <f>IF('Scoring Summary First Draft'!BD5=0,"",'Scoring Summary First Draft'!BD5)</f>
        <v/>
      </c>
      <c r="BI5" s="42" t="str">
        <f>IF('Scoring Summary First Draft'!BG5 = 0,"",'Scoring Summary First Draft'!BG5)</f>
        <v/>
      </c>
      <c r="BJ5" s="42" t="str">
        <f>IF('Scoring Summary First Draft'!BH5 = 0,"",'Scoring Summary First Draft'!BH5)</f>
        <v/>
      </c>
      <c r="BK5" s="42" t="str">
        <f>IF('Scoring Summary First Draft'!BI5 = 0,"",'Scoring Summary First Draft'!BI5)</f>
        <v/>
      </c>
      <c r="BL5" s="42" t="str">
        <f>IF('Scoring Summary First Draft'!BJ5 = 0,"",'Scoring Summary First Draft'!BJ5)</f>
        <v/>
      </c>
      <c r="BM5" s="42" t="str">
        <f>IF('Scoring Summary First Draft'!BK5 = 0,"",'Scoring Summary First Draft'!BK5)</f>
        <v/>
      </c>
      <c r="BN5" s="42" t="str">
        <f>IF('Scoring Summary First Draft'!BL5 = 0,"",'Scoring Summary First Draft'!BL5)</f>
        <v/>
      </c>
      <c r="BO5" s="42" t="str">
        <f>IF('Scoring Summary First Draft'!BM5 = 0,"",'Scoring Summary First Draft'!BM5)</f>
        <v/>
      </c>
      <c r="BP5" s="42" t="str">
        <f>IF('Scoring Summary First Draft'!BN5 = 0,"",'Scoring Summary First Draft'!BN5)</f>
        <v/>
      </c>
      <c r="BQ5" s="42" t="str">
        <f>IF('Scoring Summary First Draft'!BW5=0,"",'Scoring Summary First Draft'!BW5)</f>
        <v/>
      </c>
      <c r="BR5" s="42" t="str">
        <f>IF('Scoring Summary First Draft'!BX5=0,"",'Scoring Summary First Draft'!BX5)</f>
        <v/>
      </c>
      <c r="BS5" s="42" t="str">
        <f>IF('Scoring Summary First Draft'!BY5=0,"",'Scoring Summary First Draft'!BY5)</f>
        <v/>
      </c>
      <c r="BT5" s="42">
        <f>IF('Scoring Summary First Draft'!CB5=0,"",'Scoring Summary First Draft'!CB5)</f>
        <v>0.4</v>
      </c>
      <c r="BU5" s="42">
        <f>IF('Scoring Summary First Draft'!CC5=0,"",'Scoring Summary First Draft'!CC5)</f>
        <v>0.6</v>
      </c>
      <c r="BV5" s="42">
        <f>IF('Scoring Summary First Draft'!CD5=0,"",'Scoring Summary First Draft'!CD5)</f>
        <v>0.3</v>
      </c>
      <c r="BW5" s="42">
        <f>IF('Scoring Summary First Draft'!CE5=0,"",'Scoring Summary First Draft'!CE5)</f>
        <v>0.25</v>
      </c>
      <c r="BX5" s="42">
        <f>IF('Scoring Summary First Draft'!CF5=0,"",'Scoring Summary First Draft'!CF5)</f>
        <v>0.2</v>
      </c>
      <c r="BY5" s="42">
        <f>IF('Scoring Summary First Draft'!CG5=0,"",'Scoring Summary First Draft'!CG5)</f>
        <v>0.2</v>
      </c>
      <c r="BZ5" s="42">
        <f>IF('Scoring Summary First Draft'!CH5=0,"",'Scoring Summary First Draft'!CH5)</f>
        <v>0.6</v>
      </c>
      <c r="CA5" s="42">
        <f>IF('Scoring Summary First Draft'!CI5=0,"",'Scoring Summary First Draft'!CI5)</f>
        <v>7</v>
      </c>
      <c r="CB5" s="42">
        <f>IF('Scoring Summary First Draft'!CL5 =0,"",'Scoring Summary First Draft'!CL5)</f>
        <v>0.71666666700000003</v>
      </c>
      <c r="CC5" s="42">
        <f>IF('Scoring Summary First Draft'!CM5 =0,"",'Scoring Summary First Draft'!CM5)</f>
        <v>0.75</v>
      </c>
      <c r="CD5" s="42">
        <f>IF('Scoring Summary First Draft'!CN5 =0,"",'Scoring Summary First Draft'!CN5)</f>
        <v>0.7</v>
      </c>
      <c r="CE5" s="42">
        <f>IF('Scoring Summary First Draft'!CO5 =0,"",'Scoring Summary First Draft'!CO5)</f>
        <v>0.55000000000000004</v>
      </c>
      <c r="CF5" s="42">
        <f>IF('Scoring Summary First Draft'!CP5 =0,"",'Scoring Summary First Draft'!CP5)</f>
        <v>0.53333333000000005</v>
      </c>
      <c r="CG5" s="42">
        <f>IF('Scoring Summary First Draft'!CQ5 =0,"",'Scoring Summary First Draft'!CQ5)</f>
        <v>0.53333333000000005</v>
      </c>
      <c r="CH5" s="42">
        <f>IF('Scoring Summary First Draft'!CR5 =0,"",'Scoring Summary First Draft'!CR5)</f>
        <v>0.9</v>
      </c>
      <c r="CI5" s="42" t="str">
        <f>IF('Scoring Summary First Draft'!CV5=0,"",'Scoring Summary First Draft'!CV5)</f>
        <v/>
      </c>
      <c r="CJ5" s="42" t="str">
        <f>IF('Scoring Summary First Draft'!CW5=0,"",'Scoring Summary First Draft'!CW5)</f>
        <v/>
      </c>
      <c r="CK5" s="42">
        <f>IF('Scoring Summary First Draft'!CZ5=0,"",'Scoring Summary First Draft'!CZ5)</f>
        <v>0.366666667</v>
      </c>
      <c r="CL5" s="42" t="str">
        <f>IF('Scoring Summary First Draft'!DA5=0,"",'Scoring Summary First Draft'!DA5)</f>
        <v/>
      </c>
      <c r="CM5" s="42">
        <f>IF('Scoring Summary First Draft'!DB5=0,"",'Scoring Summary First Draft'!DB5)</f>
        <v>0.5</v>
      </c>
      <c r="CN5" s="42" t="str">
        <f>IF('Scoring Summary First Draft'!DC5=0,"",'Scoring Summary First Draft'!DC5)</f>
        <v/>
      </c>
      <c r="CO5" s="42">
        <f>IF('Scoring Summary First Draft'!DD5=0,"",'Scoring Summary First Draft'!DD5)</f>
        <v>0.3</v>
      </c>
      <c r="CP5" s="42" t="str">
        <f>IF('Scoring Summary First Draft'!DE5=0,"",'Scoring Summary First Draft'!DE5)</f>
        <v/>
      </c>
      <c r="CQ5" s="42">
        <f>IF('Scoring Summary First Draft'!DF5=0,"",'Scoring Summary First Draft'!DF5)</f>
        <v>0.3</v>
      </c>
      <c r="CR5" s="42" t="str">
        <f>IF('Scoring Summary First Draft'!DG5=0,"",'Scoring Summary First Draft'!DG5)</f>
        <v/>
      </c>
      <c r="CS5" s="42">
        <f>IF('Scoring Summary First Draft'!DH5=0,"",'Scoring Summary First Draft'!DH5)</f>
        <v>0.5</v>
      </c>
      <c r="CT5" s="42" t="str">
        <f>IF('Scoring Summary First Draft'!DI5=0,"",'Scoring Summary First Draft'!DI5)</f>
        <v/>
      </c>
      <c r="CU5" s="42">
        <f>IF('Scoring Summary First Draft'!DJ5=0,"",'Scoring Summary First Draft'!DJ5)</f>
        <v>0.233333333</v>
      </c>
      <c r="CV5" s="42" t="str">
        <f>IF('Scoring Summary First Draft'!DK5=0,"",'Scoring Summary First Draft'!DK5)</f>
        <v/>
      </c>
      <c r="CW5" s="42">
        <f>IF('Scoring Summary First Draft'!DL5=0,"",'Scoring Summary First Draft'!DL5)</f>
        <v>6</v>
      </c>
      <c r="CX5" s="42">
        <f>IF('Scoring Summary First Draft'!DO5=0,"",'Scoring Summary First Draft'!DO5)</f>
        <v>0.91666666699999999</v>
      </c>
      <c r="CY5" s="42">
        <f>IF('Scoring Summary First Draft'!DP5=0,"",'Scoring Summary First Draft'!DP5)</f>
        <v>0.53843338100000004</v>
      </c>
      <c r="CZ5" s="42">
        <f>IF('Scoring Summary First Draft'!DQ5=0,"",'Scoring Summary First Draft'!DQ5)</f>
        <v>0.95</v>
      </c>
      <c r="DA5" s="42">
        <f>IF('Scoring Summary First Draft'!DR5=0,"",'Scoring Summary First Draft'!DR5)</f>
        <v>0.50065031599999998</v>
      </c>
      <c r="DB5" s="42">
        <f>IF('Scoring Summary First Draft'!DS5=0,"",'Scoring Summary First Draft'!DS5)</f>
        <v>0.875</v>
      </c>
      <c r="DC5" s="42">
        <f>IF('Scoring Summary First Draft'!DT5=0,"",'Scoring Summary First Draft'!DT5)</f>
        <v>0.58971039800000002</v>
      </c>
      <c r="DD5" s="42">
        <f>IF('Scoring Summary First Draft'!DU5=0,"",'Scoring Summary First Draft'!DU5)</f>
        <v>0.9</v>
      </c>
      <c r="DE5" s="42">
        <f>IF('Scoring Summary First Draft'!DV5=0,"",'Scoring Summary First Draft'!DV5)</f>
        <v>0.55764436900000003</v>
      </c>
      <c r="DF5" s="42">
        <f>IF('Scoring Summary First Draft'!DW5=0,"",'Scoring Summary First Draft'!DW5)</f>
        <v>0.88888888899999996</v>
      </c>
      <c r="DG5" s="42">
        <f>IF('Scoring Summary First Draft'!DX5=0,"",'Scoring Summary First Draft'!DX5)</f>
        <v>0.49679790200000001</v>
      </c>
      <c r="DH5" s="42">
        <f>IF('Scoring Summary First Draft'!DY5=0,"",'Scoring Summary First Draft'!DY5)</f>
        <v>0.94444444400000005</v>
      </c>
      <c r="DI5" s="42">
        <f>IF('Scoring Summary First Draft'!DZ5=0,"",'Scoring Summary First Draft'!DZ5)</f>
        <v>0.57761971499999998</v>
      </c>
      <c r="DJ5" s="25" t="str">
        <f>IF('Scoring Summary First Draft'!EF5=0,"",'Scoring Summary First Draft'!EF5)</f>
        <v/>
      </c>
      <c r="DK5" s="25" t="str">
        <f>IF('Scoring Summary First Draft'!EI5=0,"",'Scoring Summary First Draft'!EI5)</f>
        <v/>
      </c>
      <c r="DL5" s="25">
        <f>IF('Scoring Summary First Draft'!EM5=0,"",'Scoring Summary First Draft'!EM5)</f>
        <v>57</v>
      </c>
      <c r="DM5" s="25">
        <f>IF('Scoring Summary First Draft'!EQ5=0,"",'Scoring Summary First Draft'!EQ5)</f>
        <v>7</v>
      </c>
      <c r="DN5" s="25">
        <f>IF('Scoring Summary First Draft'!ER5=0,"",'Scoring Summary First Draft'!ER5)</f>
        <v>30</v>
      </c>
      <c r="DO5" s="25">
        <f>IF('Scoring Summary First Draft'!ES5=0,"",'Scoring Summary First Draft'!ES5)</f>
        <v>5</v>
      </c>
      <c r="DP5" s="25">
        <f>IF('Scoring Summary First Draft'!EW5=0,"",'Scoring Summary First Draft'!EW5)</f>
        <v>29</v>
      </c>
      <c r="DQ5" s="25">
        <f>IF('Scoring Summary First Draft'!EX5=0,"",'Scoring Summary First Draft'!EX5)</f>
        <v>16</v>
      </c>
      <c r="DR5" s="25">
        <f>IF('Scoring Summary First Draft'!EY5=0,"",'Scoring Summary First Draft'!EY5)</f>
        <v>13</v>
      </c>
      <c r="DS5" s="25">
        <f>IF('Scoring Summary First Draft'!EZ5=0,"",'Scoring Summary First Draft'!EZ5)</f>
        <v>18</v>
      </c>
      <c r="DT5" s="25">
        <f>IF('Scoring Summary First Draft'!FA5=0,"",'Scoring Summary First Draft'!FA5)</f>
        <v>12</v>
      </c>
      <c r="DU5" s="25">
        <f>IF('Scoring Summary First Draft'!FB5=0,"",'Scoring Summary First Draft'!FB5)</f>
        <v>18</v>
      </c>
      <c r="DV5" s="25">
        <f>IF('Scoring Summary First Draft'!FC5=0,"",'Scoring Summary First Draft'!FC5)</f>
        <v>31</v>
      </c>
      <c r="DW5" s="45">
        <f>IF('Scoring Summary First Draft'!FG5=0,"",'Scoring Summary First Draft'!FG5)</f>
        <v>4.4285714289999998</v>
      </c>
      <c r="DX5" s="45">
        <f>IF('Scoring Summary First Draft'!FH5=0,"",'Scoring Summary First Draft'!FH5)</f>
        <v>5</v>
      </c>
      <c r="DY5" s="45">
        <f>IF('Scoring Summary First Draft'!FI5=0,"",'Scoring Summary First Draft'!FI5)</f>
        <v>5.4705882350000001</v>
      </c>
      <c r="DZ5" s="45">
        <f>IF('Scoring Summary First Draft'!FJ5=0,"",'Scoring Summary First Draft'!FJ5)</f>
        <v>5.0816326529999998</v>
      </c>
      <c r="EA5" s="45">
        <f>IF('Scoring Summary First Draft'!FN5=0,"",'Scoring Summary First Draft'!FN5)</f>
        <v>4.7391300000000003</v>
      </c>
      <c r="EB5" s="25">
        <f>IF('Scoring Summary First Draft'!FR5=0,"",'Scoring Summary First Draft'!FR5)</f>
        <v>1</v>
      </c>
      <c r="EC5" s="25">
        <f>IF('Scoring Summary First Draft'!FS5=0,"",'Scoring Summary First Draft'!FS5)</f>
        <v>1</v>
      </c>
      <c r="ED5" s="44">
        <f>IF('Scoring Summary First Draft'!FW5=0,"",'Scoring Summary First Draft'!FW5)</f>
        <v>2</v>
      </c>
      <c r="EE5" s="44">
        <f>IF('Scoring Summary First Draft'!FX5=0,"",'Scoring Summary First Draft'!FX5)</f>
        <v>6.5</v>
      </c>
      <c r="EF5" s="44">
        <f>IF('Scoring Summary First Draft'!FY5=0,"",'Scoring Summary First Draft'!FY5)</f>
        <v>7</v>
      </c>
      <c r="EG5" s="44">
        <f>IF('Scoring Summary First Draft'!FZ5=0,"",'Scoring Summary First Draft'!FZ5)</f>
        <v>5</v>
      </c>
      <c r="EH5" s="44">
        <f>IF('Scoring Summary First Draft'!GA5=0,"",'Scoring Summary First Draft'!GA5)</f>
        <v>5</v>
      </c>
      <c r="EI5" s="25" t="str">
        <f>IF('Scoring Summary First Draft'!GD5=0,"",'Scoring Summary First Draft'!GD5)</f>
        <v/>
      </c>
      <c r="EJ5" s="25">
        <f>IF('Scoring Summary First Draft'!GH5=0,"",'Scoring Summary First Draft'!GH5)</f>
        <v>24</v>
      </c>
      <c r="EK5" s="25">
        <f>IF('Scoring Summary First Draft'!GI5=0,"",'Scoring Summary First Draft'!GI5)</f>
        <v>100</v>
      </c>
      <c r="EL5" s="25">
        <f>IF('Scoring Summary First Draft'!GJ5=0,"",'Scoring Summary First Draft'!GJ5)</f>
        <v>455</v>
      </c>
      <c r="EM5" s="25">
        <f>IF('Scoring Summary First Draft'!GK5=0,"",'Scoring Summary First Draft'!GK5)</f>
        <v>579</v>
      </c>
      <c r="EN5" s="25">
        <f>IF('Scoring Summary First Draft'!GO5=0,"",'Scoring Summary First Draft'!GO5)</f>
        <v>175</v>
      </c>
      <c r="EO5" s="25">
        <f>IF('Scoring Summary First Draft'!GP5=0,"",'Scoring Summary First Draft'!GP5)</f>
        <v>45</v>
      </c>
      <c r="EP5" s="25">
        <f>IF('Scoring Summary First Draft'!GQ5=0,"",'Scoring Summary First Draft'!GQ5)</f>
        <v>46</v>
      </c>
      <c r="EQ5" s="25">
        <f>IF('Scoring Summary First Draft'!GR5=0,"",'Scoring Summary First Draft'!GR5)</f>
        <v>26</v>
      </c>
      <c r="ER5" s="25">
        <f>IF('Scoring Summary First Draft'!GS5=0,"",'Scoring Summary First Draft'!GS5)</f>
        <v>25</v>
      </c>
      <c r="ES5" s="25">
        <f>IF('Scoring Summary First Draft'!GT5=0,"",'Scoring Summary First Draft'!GT5)</f>
        <v>33</v>
      </c>
    </row>
    <row r="6" spans="1:158">
      <c r="A6" t="str">
        <f>'Scoring Summary First Draft'!A6</f>
        <v>CI008</v>
      </c>
      <c r="B6" t="str">
        <f>IF('Scoring Summary First Draft'!C6=0,"",'Scoring Summary First Draft'!C6)</f>
        <v>M</v>
      </c>
      <c r="C6"/>
      <c r="D6"/>
      <c r="E6">
        <f>IF('Scoring Summary First Draft'!D6=0,"",'Scoring Summary First Draft'!D6)</f>
        <v>66</v>
      </c>
      <c r="F6"/>
      <c r="G6"/>
      <c r="H6"/>
      <c r="I6"/>
      <c r="J6" t="str">
        <f>IF('Scoring Summary First Draft'!E6=0,"",'Scoring Summary First Draft'!E6)</f>
        <v>56_and_58</v>
      </c>
      <c r="K6">
        <v>56</v>
      </c>
      <c r="L6"/>
      <c r="M6"/>
      <c r="N6"/>
      <c r="O6"/>
      <c r="P6">
        <f>IF('Scoring Summary First Draft'!F6=0,"",'Scoring Summary First Draft'!F6)</f>
        <v>1.7</v>
      </c>
      <c r="Q6"/>
      <c r="R6"/>
      <c r="S6"/>
      <c r="T6"/>
      <c r="U6" t="str">
        <f>IF('Scoring Summary First Draft'!G6=0,"",'Scoring Summary First Draft'!G6)</f>
        <v>Bilateral</v>
      </c>
      <c r="V6" t="str">
        <f>IF('Scoring Summary First Draft'!H6=0,"",'Scoring Summary First Draft'!H6)</f>
        <v>Cochlear_Americas</v>
      </c>
      <c r="W6" t="str">
        <f>IF('Scoring Summary First Draft'!I6=0,"",'Scoring Summary First Draft'!I6)</f>
        <v>No</v>
      </c>
      <c r="X6" t="str">
        <f t="shared" si="0"/>
        <v>Bilateral</v>
      </c>
      <c r="Y6"/>
      <c r="Z6"/>
      <c r="AA6"/>
      <c r="AB6" t="str">
        <f>IF('Scoring Summary First Draft'!L6=0,"",'Scoring Summary First Draft'!L6)</f>
        <v>Independent_Distributor_for_Utz_Brands</v>
      </c>
      <c r="AC6" t="str">
        <f>IF('Scoring Summary First Draft'!M6=0,"",'Scoring Summary First Draft'!M6)</f>
        <v>English</v>
      </c>
      <c r="AD6" t="str">
        <f>IF('Scoring Summary First Draft'!N6=0,"",'Scoring Summary First Draft'!N6)</f>
        <v>Columbus,_Ohio</v>
      </c>
      <c r="AE6">
        <f>IF('Scoring Summary First Draft'!P6=0,"",'Scoring Summary First Draft'!P6)</f>
        <v>16</v>
      </c>
      <c r="AG6" s="42">
        <f>IF('Scoring Summary First Draft'!X6 = 0,"",'Scoring Summary First Draft'!X6)</f>
        <v>78.400000000000006</v>
      </c>
      <c r="AH6" s="42">
        <f>IF('Scoring Summary First Draft'!Y6 = 0,"",'Scoring Summary First Draft'!Y6)</f>
        <v>0.84375</v>
      </c>
      <c r="AI6" s="42">
        <f>IF('Scoring Summary First Draft'!Z6 = 0,"",'Scoring Summary First Draft'!Z6)</f>
        <v>72.9375</v>
      </c>
      <c r="AJ6" s="42">
        <f>IF('Scoring Summary First Draft'!AA6 = 0,"",'Scoring Summary First Draft'!AA6)</f>
        <v>0.8125</v>
      </c>
      <c r="AK6" s="42">
        <f>IF('Scoring Summary First Draft'!AB6 = 0,"",'Scoring Summary First Draft'!AB6)</f>
        <v>83.875</v>
      </c>
      <c r="AL6" s="42">
        <f>IF('Scoring Summary First Draft'!AC6 = 0,"",'Scoring Summary First Draft'!AC6)</f>
        <v>0.875</v>
      </c>
      <c r="AM6" s="42">
        <f>IF('Scoring Summary First Draft'!AF6 =0,"", 'Scoring Summary First Draft'!AF6)</f>
        <v>0.125</v>
      </c>
      <c r="AN6" s="42">
        <f>'Scoring Summary First Draft'!AG6</f>
        <v>0</v>
      </c>
      <c r="AO6" s="42">
        <f>'Scoring Summary First Draft'!AH6</f>
        <v>0</v>
      </c>
      <c r="AP6" s="42">
        <f>IF('Scoring Summary First Draft'!AI6 =0,"", 'Scoring Summary First Draft'!AI6)</f>
        <v>0.625</v>
      </c>
      <c r="AQ6" s="42">
        <f>IF('Scoring Summary First Draft'!AJ6 =0,"", 'Scoring Summary First Draft'!AJ6)</f>
        <v>0.3125</v>
      </c>
      <c r="AR6" s="42">
        <f>'Scoring Summary First Draft'!AK6</f>
        <v>0</v>
      </c>
      <c r="AS6" s="42">
        <f t="shared" si="1"/>
        <v>0.17708333333333334</v>
      </c>
      <c r="AT6" s="42">
        <f>IF('Scoring Summary First Draft'!AN6 = 0,"",'Scoring Summary First Draft'!AN6)</f>
        <v>0.89583299999999999</v>
      </c>
      <c r="AU6" s="42">
        <f>IF('Scoring Summary First Draft'!AO6 = 0,"",'Scoring Summary First Draft'!AO6)</f>
        <v>3370.3139999999999</v>
      </c>
      <c r="AV6" s="42">
        <f>IF('Scoring Summary First Draft'!AP6 = 0,"",'Scoring Summary First Draft'!AP6)</f>
        <v>10</v>
      </c>
      <c r="AW6" s="42">
        <f>IF('Scoring Summary First Draft'!AS6 = 0,"",'Scoring Summary First Draft'!AS6)</f>
        <v>0.8125</v>
      </c>
      <c r="AX6" s="42">
        <f>IF('Scoring Summary First Draft'!AT6 = 0,"",'Scoring Summary First Draft'!AT6)</f>
        <v>0.875</v>
      </c>
      <c r="AY6" s="42">
        <f>IF('Scoring Summary First Draft'!AU6 = 0,"",'Scoring Summary First Draft'!AU6)</f>
        <v>0.9375</v>
      </c>
      <c r="AZ6" s="42">
        <f>IF('Scoring Summary First Draft'!AV6 = 0,"",'Scoring Summary First Draft'!AV6)</f>
        <v>0.875</v>
      </c>
      <c r="BA6" s="42">
        <f>IF('Scoring Summary First Draft'!AW6 = 0,"",'Scoring Summary First Draft'!AW6)</f>
        <v>2119.3310000000001</v>
      </c>
      <c r="BB6" s="42">
        <f>IF('Scoring Summary First Draft'!AX6 = 0,"",'Scoring Summary First Draft'!AX6)</f>
        <v>1486.107</v>
      </c>
      <c r="BC6" s="42">
        <f>IF('Scoring Summary First Draft'!AY6 = 0,"",'Scoring Summary First Draft'!AY6)</f>
        <v>1706.673</v>
      </c>
      <c r="BD6" s="42">
        <f>IF('Scoring Summary First Draft'!AZ6 = 0,"",'Scoring Summary First Draft'!AZ6)</f>
        <v>1770.704</v>
      </c>
      <c r="BE6" s="45">
        <f>IF('Scoring Summary First Draft'!BA6=0,"",'Scoring Summary First Draft'!BA6)</f>
        <v>6.125</v>
      </c>
      <c r="BF6" s="45">
        <f>IF('Scoring Summary First Draft'!BB6=0,"",'Scoring Summary First Draft'!BB6)</f>
        <v>6.53125</v>
      </c>
      <c r="BG6" s="45">
        <f>IF('Scoring Summary First Draft'!BC6=0,"",'Scoring Summary First Draft'!BC6)</f>
        <v>6.5</v>
      </c>
      <c r="BH6" s="45">
        <f>IF('Scoring Summary First Draft'!BD6=0,"",'Scoring Summary First Draft'!BD6)</f>
        <v>6.3854170000000003</v>
      </c>
      <c r="BI6" s="42">
        <f>IF('Scoring Summary First Draft'!BG6 = 0,"",'Scoring Summary First Draft'!BG6)</f>
        <v>1</v>
      </c>
      <c r="BJ6" s="42">
        <f>IF('Scoring Summary First Draft'!BH6 = 0,"",'Scoring Summary First Draft'!BH6)</f>
        <v>0.9375</v>
      </c>
      <c r="BK6" s="42">
        <f>IF('Scoring Summary First Draft'!BI6 = 0,"",'Scoring Summary First Draft'!BI6)</f>
        <v>1</v>
      </c>
      <c r="BL6" s="42">
        <f>IF('Scoring Summary First Draft'!BJ6 = 0,"",'Scoring Summary First Draft'!BJ6)</f>
        <v>0.97916700000000001</v>
      </c>
      <c r="BM6" s="42">
        <f>IF('Scoring Summary First Draft'!BK6 = 0,"",'Scoring Summary First Draft'!BK6)</f>
        <v>430.22500000000002</v>
      </c>
      <c r="BN6" s="42">
        <f>IF('Scoring Summary First Draft'!BL6 = 0,"",'Scoring Summary First Draft'!BL6)</f>
        <v>515.52670000000001</v>
      </c>
      <c r="BO6" s="42">
        <f>IF('Scoring Summary First Draft'!BM6 = 0,"",'Scoring Summary First Draft'!BM6)</f>
        <v>601.70000000000005</v>
      </c>
      <c r="BP6" s="42">
        <f>IF('Scoring Summary First Draft'!BN6 = 0,"",'Scoring Summary First Draft'!BN6)</f>
        <v>515.81719999999996</v>
      </c>
      <c r="BQ6" s="42">
        <f>IF('Scoring Summary First Draft'!BW6=0,"",'Scoring Summary First Draft'!BW6)</f>
        <v>0.91666700000000001</v>
      </c>
      <c r="BR6" s="42">
        <f>IF('Scoring Summary First Draft'!BX6=0,"",'Scoring Summary First Draft'!BX6)</f>
        <v>82.455879999999993</v>
      </c>
      <c r="BS6" s="42">
        <f>IF('Scoring Summary First Draft'!BY6=0,"",'Scoring Summary First Draft'!BY6)</f>
        <v>1198.232</v>
      </c>
      <c r="BT6" s="42">
        <f>IF('Scoring Summary First Draft'!CB6=0,"",'Scoring Summary First Draft'!CB6)</f>
        <v>0.48333333333</v>
      </c>
      <c r="BU6" s="42">
        <f>IF('Scoring Summary First Draft'!CC6=0,"",'Scoring Summary First Draft'!CC6)</f>
        <v>0.7</v>
      </c>
      <c r="BV6" s="42">
        <f>IF('Scoring Summary First Draft'!CD6=0,"",'Scoring Summary First Draft'!CD6)</f>
        <v>0.375</v>
      </c>
      <c r="BW6" s="42">
        <f>IF('Scoring Summary First Draft'!CE6=0,"",'Scoring Summary First Draft'!CE6)</f>
        <v>0.3</v>
      </c>
      <c r="BX6" s="42">
        <f>IF('Scoring Summary First Draft'!CF6=0,"",'Scoring Summary First Draft'!CF6)</f>
        <v>0.33333333333300003</v>
      </c>
      <c r="BY6" s="42">
        <f>IF('Scoring Summary First Draft'!CG6=0,"",'Scoring Summary First Draft'!CG6)</f>
        <v>0.4</v>
      </c>
      <c r="BZ6" s="42">
        <f>IF('Scoring Summary First Draft'!CH6=0,"",'Scoring Summary First Draft'!CH6)</f>
        <v>0.6</v>
      </c>
      <c r="CA6" s="42">
        <f>IF('Scoring Summary First Draft'!CI6=0,"",'Scoring Summary First Draft'!CI6)</f>
        <v>9</v>
      </c>
      <c r="CB6" s="42">
        <f>IF('Scoring Summary First Draft'!CL6 =0,"",'Scoring Summary First Draft'!CL6)</f>
        <v>0.81666666700000001</v>
      </c>
      <c r="CC6" s="42">
        <f>IF('Scoring Summary First Draft'!CM6 =0,"",'Scoring Summary First Draft'!CM6)</f>
        <v>0.95</v>
      </c>
      <c r="CD6" s="42">
        <f>IF('Scoring Summary First Draft'!CN6 =0,"",'Scoring Summary First Draft'!CN6)</f>
        <v>0.75</v>
      </c>
      <c r="CE6" s="42">
        <f>IF('Scoring Summary First Draft'!CO6 =0,"",'Scoring Summary First Draft'!CO6)</f>
        <v>0.65</v>
      </c>
      <c r="CF6" s="42">
        <f>IF('Scoring Summary First Draft'!CP6 =0,"",'Scoring Summary First Draft'!CP6)</f>
        <v>0.86666666699999995</v>
      </c>
      <c r="CG6" s="42">
        <f>IF('Scoring Summary First Draft'!CQ6 =0,"",'Scoring Summary First Draft'!CQ6)</f>
        <v>0.53333333299999997</v>
      </c>
      <c r="CH6" s="42">
        <f>IF('Scoring Summary First Draft'!CR6 =0,"",'Scoring Summary First Draft'!CR6)</f>
        <v>0.93333333299999999</v>
      </c>
      <c r="CI6" s="42">
        <f>IF('Scoring Summary First Draft'!CV6=0,"",'Scoring Summary First Draft'!CV6)</f>
        <v>79.791669999999996</v>
      </c>
      <c r="CJ6" s="42">
        <f>IF('Scoring Summary First Draft'!CW6=0,"",'Scoring Summary First Draft'!CW6)</f>
        <v>0.83333299999999999</v>
      </c>
      <c r="CK6" s="42">
        <f>IF('Scoring Summary First Draft'!CZ6=0,"",'Scoring Summary First Draft'!CZ6)</f>
        <v>0.41666666699999999</v>
      </c>
      <c r="CL6" s="42" t="str">
        <f>IF('Scoring Summary First Draft'!DA6=0,"",'Scoring Summary First Draft'!DA6)</f>
        <v/>
      </c>
      <c r="CM6" s="42">
        <f>IF('Scoring Summary First Draft'!DB6=0,"",'Scoring Summary First Draft'!DB6)</f>
        <v>0.4</v>
      </c>
      <c r="CN6" s="42" t="str">
        <f>IF('Scoring Summary First Draft'!DC6=0,"",'Scoring Summary First Draft'!DC6)</f>
        <v/>
      </c>
      <c r="CO6" s="42">
        <f>IF('Scoring Summary First Draft'!DD6=0,"",'Scoring Summary First Draft'!DD6)</f>
        <v>0.42499999999999999</v>
      </c>
      <c r="CP6" s="42" t="str">
        <f>IF('Scoring Summary First Draft'!DE6=0,"",'Scoring Summary First Draft'!DE6)</f>
        <v/>
      </c>
      <c r="CQ6" s="42">
        <f>IF('Scoring Summary First Draft'!DF6=0,"",'Scoring Summary First Draft'!DF6)</f>
        <v>0.5</v>
      </c>
      <c r="CR6" s="42" t="str">
        <f>IF('Scoring Summary First Draft'!DG6=0,"",'Scoring Summary First Draft'!DG6)</f>
        <v/>
      </c>
      <c r="CS6" s="42">
        <f>IF('Scoring Summary First Draft'!DH6=0,"",'Scoring Summary First Draft'!DH6)</f>
        <v>0.5</v>
      </c>
      <c r="CT6" s="42" t="str">
        <f>IF('Scoring Summary First Draft'!DI6=0,"",'Scoring Summary First Draft'!DI6)</f>
        <v/>
      </c>
      <c r="CU6" s="42">
        <f>IF('Scoring Summary First Draft'!DJ6=0,"",'Scoring Summary First Draft'!DJ6)</f>
        <v>0.33333333300000001</v>
      </c>
      <c r="CV6" s="42" t="str">
        <f>IF('Scoring Summary First Draft'!DK6=0,"",'Scoring Summary First Draft'!DK6)</f>
        <v/>
      </c>
      <c r="CW6" s="42">
        <f>IF('Scoring Summary First Draft'!DL6=0,"",'Scoring Summary First Draft'!DL6)</f>
        <v>9</v>
      </c>
      <c r="CX6" s="42">
        <f>IF('Scoring Summary First Draft'!DO6=0,"",'Scoring Summary First Draft'!DO6)</f>
        <v>0.61666666699999995</v>
      </c>
      <c r="CY6" s="42">
        <f>IF('Scoring Summary First Draft'!DP6=0,"",'Scoring Summary First Draft'!DP6)</f>
        <v>0.46738493599999997</v>
      </c>
      <c r="CZ6" s="42">
        <f>IF('Scoring Summary First Draft'!DQ6=0,"",'Scoring Summary First Draft'!DQ6)</f>
        <v>0.9</v>
      </c>
      <c r="DA6" s="42">
        <f>IF('Scoring Summary First Draft'!DR6=0,"",'Scoring Summary First Draft'!DR6)</f>
        <v>0.44339362399999999</v>
      </c>
      <c r="DB6" s="42">
        <f>IF('Scoring Summary First Draft'!DS6=0,"",'Scoring Summary First Draft'!DS6)</f>
        <v>0.47499999999999998</v>
      </c>
      <c r="DC6" s="42">
        <f>IF('Scoring Summary First Draft'!DT6=0,"",'Scoring Summary First Draft'!DT6)</f>
        <v>0.51345005399999999</v>
      </c>
      <c r="DD6" s="42">
        <f>IF('Scoring Summary First Draft'!DU6=0,"",'Scoring Summary First Draft'!DU6)</f>
        <v>0.25</v>
      </c>
      <c r="DE6" s="42">
        <f>IF('Scoring Summary First Draft'!DV6=0,"",'Scoring Summary First Draft'!DV6)</f>
        <v>0.49837142899999998</v>
      </c>
      <c r="DF6" s="42">
        <f>IF('Scoring Summary First Draft'!DW6=0,"",'Scoring Summary First Draft'!DW6)</f>
        <v>0.63333333300000005</v>
      </c>
      <c r="DG6" s="42">
        <f>IF('Scoring Summary First Draft'!DX6=0,"",'Scoring Summary First Draft'!DX6)</f>
        <v>0.48487587999999998</v>
      </c>
      <c r="DH6" s="42">
        <f>IF('Scoring Summary First Draft'!DY6=0,"",'Scoring Summary First Draft'!DY6)</f>
        <v>0.6</v>
      </c>
      <c r="DI6" s="42">
        <f>IF('Scoring Summary First Draft'!DZ6=0,"",'Scoring Summary First Draft'!DZ6)</f>
        <v>0.47532946500000001</v>
      </c>
      <c r="DJ6" s="25" t="str">
        <f>IF('Scoring Summary First Draft'!EF6=0,"",'Scoring Summary First Draft'!EF6)</f>
        <v/>
      </c>
      <c r="DK6" s="25" t="str">
        <f>IF('Scoring Summary First Draft'!EI6=0,"",'Scoring Summary First Draft'!EI6)</f>
        <v/>
      </c>
      <c r="DL6" s="25">
        <f>IF('Scoring Summary First Draft'!EM6=0,"",'Scoring Summary First Draft'!EM6)</f>
        <v>37</v>
      </c>
      <c r="DM6" s="25">
        <f>IF('Scoring Summary First Draft'!EQ6=0,"",'Scoring Summary First Draft'!EQ6)</f>
        <v>3</v>
      </c>
      <c r="DN6" s="25">
        <f>IF('Scoring Summary First Draft'!ER6=0,"",'Scoring Summary First Draft'!ER6)</f>
        <v>9</v>
      </c>
      <c r="DO6" s="25">
        <f>IF('Scoring Summary First Draft'!ES6=0,"",'Scoring Summary First Draft'!ES6)</f>
        <v>1</v>
      </c>
      <c r="DP6" s="25">
        <f>IF('Scoring Summary First Draft'!EW6=0,"",'Scoring Summary First Draft'!EW6)</f>
        <v>33</v>
      </c>
      <c r="DQ6" s="25">
        <f>IF('Scoring Summary First Draft'!EX6=0,"",'Scoring Summary First Draft'!EX6)</f>
        <v>16</v>
      </c>
      <c r="DR6" s="25">
        <f>IF('Scoring Summary First Draft'!EY6=0,"",'Scoring Summary First Draft'!EY6)</f>
        <v>18</v>
      </c>
      <c r="DS6" s="25">
        <f>IF('Scoring Summary First Draft'!EZ6=0,"",'Scoring Summary First Draft'!EZ6)</f>
        <v>18</v>
      </c>
      <c r="DT6" s="25">
        <f>IF('Scoring Summary First Draft'!FA6=0,"",'Scoring Summary First Draft'!FA6)</f>
        <v>14</v>
      </c>
      <c r="DU6" s="25">
        <f>IF('Scoring Summary First Draft'!FB6=0,"",'Scoring Summary First Draft'!FB6)</f>
        <v>20</v>
      </c>
      <c r="DV6" s="25">
        <f>IF('Scoring Summary First Draft'!FC6=0,"",'Scoring Summary First Draft'!FC6)</f>
        <v>34</v>
      </c>
      <c r="DW6" s="45">
        <f>IF('Scoring Summary First Draft'!FG6=0,"",'Scoring Summary First Draft'!FG6)</f>
        <v>4.615384615</v>
      </c>
      <c r="DX6" s="45">
        <f>IF('Scoring Summary First Draft'!FH6=0,"",'Scoring Summary First Draft'!FH6)</f>
        <v>3.875</v>
      </c>
      <c r="DY6" s="45">
        <f>IF('Scoring Summary First Draft'!FI6=0,"",'Scoring Summary First Draft'!FI6)</f>
        <v>5.6470588240000001</v>
      </c>
      <c r="DZ6" s="45">
        <f>IF('Scoring Summary First Draft'!FJ6=0,"",'Scoring Summary First Draft'!FJ6)</f>
        <v>4.8297872340000003</v>
      </c>
      <c r="EA6" s="45">
        <f>IF('Scoring Summary First Draft'!FN6=0,"",'Scoring Summary First Draft'!FN6)</f>
        <v>4.7391300000000003</v>
      </c>
      <c r="EB6" s="25">
        <f>IF('Scoring Summary First Draft'!FR6=0,"",'Scoring Summary First Draft'!FR6)</f>
        <v>3</v>
      </c>
      <c r="EC6" s="25">
        <f>IF('Scoring Summary First Draft'!FS6=0,"",'Scoring Summary First Draft'!FS6)</f>
        <v>1</v>
      </c>
      <c r="ED6" s="44">
        <f>IF('Scoring Summary First Draft'!FW6=0,"",'Scoring Summary First Draft'!FW6)</f>
        <v>6.5</v>
      </c>
      <c r="EE6" s="44">
        <f>IF('Scoring Summary First Draft'!FX6=0,"",'Scoring Summary First Draft'!FX6)</f>
        <v>6</v>
      </c>
      <c r="EF6" s="44">
        <f>IF('Scoring Summary First Draft'!FY6=0,"",'Scoring Summary First Draft'!FY6)</f>
        <v>6.5</v>
      </c>
      <c r="EG6" s="44">
        <f>IF('Scoring Summary First Draft'!FZ6=0,"",'Scoring Summary First Draft'!FZ6)</f>
        <v>6.5</v>
      </c>
      <c r="EH6" s="44">
        <f>IF('Scoring Summary First Draft'!GA6=0,"",'Scoring Summary First Draft'!GA6)</f>
        <v>6</v>
      </c>
      <c r="EI6" s="25" t="str">
        <f>IF('Scoring Summary First Draft'!GD6=0,"",'Scoring Summary First Draft'!GD6)</f>
        <v/>
      </c>
      <c r="EJ6" s="25">
        <f>IF('Scoring Summary First Draft'!GH6=0,"",'Scoring Summary First Draft'!GH6)</f>
        <v>18</v>
      </c>
      <c r="EK6" s="25">
        <f>IF('Scoring Summary First Draft'!GI6=0,"",'Scoring Summary First Draft'!GI6)</f>
        <v>140</v>
      </c>
      <c r="EL6" s="25">
        <f>IF('Scoring Summary First Draft'!GJ6=0,"",'Scoring Summary First Draft'!GJ6)</f>
        <v>270</v>
      </c>
      <c r="EM6" s="25">
        <f>IF('Scoring Summary First Draft'!GK6=0,"",'Scoring Summary First Draft'!GK6)</f>
        <v>428</v>
      </c>
      <c r="EN6" s="25">
        <f>IF('Scoring Summary First Draft'!GO6=0,"",'Scoring Summary First Draft'!GO6)</f>
        <v>155</v>
      </c>
      <c r="EO6" s="25">
        <f>IF('Scoring Summary First Draft'!GP6=0,"",'Scoring Summary First Draft'!GP6)</f>
        <v>38</v>
      </c>
      <c r="EP6" s="25">
        <f>IF('Scoring Summary First Draft'!GQ6=0,"",'Scoring Summary First Draft'!GQ6)</f>
        <v>42</v>
      </c>
      <c r="EQ6" s="25">
        <f>IF('Scoring Summary First Draft'!GR6=0,"",'Scoring Summary First Draft'!GR6)</f>
        <v>24</v>
      </c>
      <c r="ER6" s="25">
        <f>IF('Scoring Summary First Draft'!GS6=0,"",'Scoring Summary First Draft'!GS6)</f>
        <v>30</v>
      </c>
      <c r="ES6" s="25">
        <f>IF('Scoring Summary First Draft'!GT6=0,"",'Scoring Summary First Draft'!GT6)</f>
        <v>21</v>
      </c>
    </row>
    <row r="7" spans="1:158">
      <c r="A7" t="str">
        <f>'Scoring Summary First Draft'!A7</f>
        <v>CI009</v>
      </c>
      <c r="B7" t="str">
        <f>IF('Scoring Summary First Draft'!C7=0,"",'Scoring Summary First Draft'!C7)</f>
        <v>M</v>
      </c>
      <c r="C7"/>
      <c r="D7"/>
      <c r="E7">
        <f>IF('Scoring Summary First Draft'!D7=0,"",'Scoring Summary First Draft'!D7)</f>
        <v>73</v>
      </c>
      <c r="F7"/>
      <c r="G7"/>
      <c r="H7"/>
      <c r="I7"/>
      <c r="J7">
        <f>IF('Scoring Summary First Draft'!E7=0,"",'Scoring Summary First Draft'!E7)</f>
        <v>61</v>
      </c>
      <c r="K7">
        <v>61</v>
      </c>
      <c r="L7"/>
      <c r="M7"/>
      <c r="N7"/>
      <c r="O7"/>
      <c r="P7">
        <f>IF('Scoring Summary First Draft'!F7=0,"",'Scoring Summary First Draft'!F7)</f>
        <v>11</v>
      </c>
      <c r="Q7"/>
      <c r="R7"/>
      <c r="S7"/>
      <c r="T7"/>
      <c r="U7" t="str">
        <f>IF('Scoring Summary First Draft'!G7=0,"",'Scoring Summary First Draft'!G7)</f>
        <v>Left_ear</v>
      </c>
      <c r="V7" t="str">
        <f>IF('Scoring Summary First Draft'!H7=0,"",'Scoring Summary First Draft'!H7)</f>
        <v>Cochlear_Americas</v>
      </c>
      <c r="W7" t="str">
        <f>IF('Scoring Summary First Draft'!I7=0,"",'Scoring Summary First Draft'!I7)</f>
        <v>No</v>
      </c>
      <c r="X7" t="s">
        <v>19</v>
      </c>
      <c r="Y7"/>
      <c r="Z7"/>
      <c r="AA7"/>
      <c r="AB7" t="str">
        <f>IF('Scoring Summary First Draft'!L7=0,"",'Scoring Summary First Draft'!L7)</f>
        <v>Retired</v>
      </c>
      <c r="AC7" t="str">
        <f>IF('Scoring Summary First Draft'!M7=0,"",'Scoring Summary First Draft'!M7)</f>
        <v>English</v>
      </c>
      <c r="AD7" t="str">
        <f>IF('Scoring Summary First Draft'!N7=0,"",'Scoring Summary First Draft'!N7)</f>
        <v>Fairmont,_West_Virginia</v>
      </c>
      <c r="AE7">
        <f>IF('Scoring Summary First Draft'!P7=0,"",'Scoring Summary First Draft'!P7)</f>
        <v>17</v>
      </c>
      <c r="AG7" s="42">
        <f>IF('Scoring Summary First Draft'!X7 = 0,"",'Scoring Summary First Draft'!X7)</f>
        <v>80.65625</v>
      </c>
      <c r="AH7" s="42">
        <f>IF('Scoring Summary First Draft'!Y7 = 0,"",'Scoring Summary First Draft'!Y7)</f>
        <v>0.84375</v>
      </c>
      <c r="AI7" s="42">
        <f>IF('Scoring Summary First Draft'!Z7 = 0,"",'Scoring Summary First Draft'!Z7)</f>
        <v>74.625</v>
      </c>
      <c r="AJ7" s="42">
        <f>IF('Scoring Summary First Draft'!AA7 = 0,"",'Scoring Summary First Draft'!AA7)</f>
        <v>0.75</v>
      </c>
      <c r="AK7" s="42">
        <f>IF('Scoring Summary First Draft'!AB7 = 0,"",'Scoring Summary First Draft'!AB7)</f>
        <v>86.6875</v>
      </c>
      <c r="AL7" s="42">
        <f>IF('Scoring Summary First Draft'!AC7 = 0,"",'Scoring Summary First Draft'!AC7)</f>
        <v>0.9375</v>
      </c>
      <c r="AM7" s="42">
        <f>'Scoring Summary First Draft'!AF7</f>
        <v>0</v>
      </c>
      <c r="AN7" s="42">
        <f>IF('Scoring Summary First Draft'!AG7 =0,"", 'Scoring Summary First Draft'!AG7)</f>
        <v>0.1875</v>
      </c>
      <c r="AO7" s="42">
        <f>IF('Scoring Summary First Draft'!AH7 =0,"", 'Scoring Summary First Draft'!AH7)</f>
        <v>0.375</v>
      </c>
      <c r="AP7" s="42">
        <f>IF('Scoring Summary First Draft'!AI7 =0,"", 'Scoring Summary First Draft'!AI7)</f>
        <v>0.1875</v>
      </c>
      <c r="AQ7" s="42">
        <f>IF('Scoring Summary First Draft'!AJ7 =0,"", 'Scoring Summary First Draft'!AJ7)</f>
        <v>0.3125</v>
      </c>
      <c r="AR7" s="42">
        <f>IF('Scoring Summary First Draft'!AK7 =0,"", 'Scoring Summary First Draft'!AK7)</f>
        <v>0.125</v>
      </c>
      <c r="AS7" s="42">
        <f t="shared" si="1"/>
        <v>0.19791666666666666</v>
      </c>
      <c r="AT7" s="42">
        <f>IF('Scoring Summary First Draft'!AN7 = 0,"",'Scoring Summary First Draft'!AN7)</f>
        <v>0.625</v>
      </c>
      <c r="AU7" s="42">
        <f>IF('Scoring Summary First Draft'!AO7 = 0,"",'Scoring Summary First Draft'!AO7)</f>
        <v>4289.6670000000004</v>
      </c>
      <c r="AV7" s="42">
        <f>IF('Scoring Summary First Draft'!AP7 = 0,"",'Scoring Summary First Draft'!AP7)</f>
        <v>10</v>
      </c>
      <c r="AW7" s="42">
        <f>IF('Scoring Summary First Draft'!AS7 = 0,"",'Scoring Summary First Draft'!AS7)</f>
        <v>0.8125</v>
      </c>
      <c r="AX7" s="42">
        <f>IF('Scoring Summary First Draft'!AT7 = 0,"",'Scoring Summary First Draft'!AT7)</f>
        <v>0.875</v>
      </c>
      <c r="AY7" s="42">
        <f>IF('Scoring Summary First Draft'!AU7 = 0,"",'Scoring Summary First Draft'!AU7)</f>
        <v>0.9375</v>
      </c>
      <c r="AZ7" s="42">
        <f>IF('Scoring Summary First Draft'!AV7 = 0,"",'Scoring Summary First Draft'!AV7)</f>
        <v>0.875</v>
      </c>
      <c r="BA7" s="42">
        <f>IF('Scoring Summary First Draft'!AW7 = 0,"",'Scoring Summary First Draft'!AW7)</f>
        <v>2776.9229999999998</v>
      </c>
      <c r="BB7" s="42">
        <f>IF('Scoring Summary First Draft'!AX7 = 0,"",'Scoring Summary First Draft'!AX7)</f>
        <v>2872.4639999999999</v>
      </c>
      <c r="BC7" s="42">
        <f>IF('Scoring Summary First Draft'!AY7 = 0,"",'Scoring Summary First Draft'!AY7)</f>
        <v>2686.7330000000002</v>
      </c>
      <c r="BD7" s="42">
        <f>IF('Scoring Summary First Draft'!AZ7 = 0,"",'Scoring Summary First Draft'!AZ7)</f>
        <v>2778.7069999999999</v>
      </c>
      <c r="BE7" s="45">
        <f>IF('Scoring Summary First Draft'!BA7=0,"",'Scoring Summary First Draft'!BA7)</f>
        <v>5.8125</v>
      </c>
      <c r="BF7" s="45">
        <f>IF('Scoring Summary First Draft'!BB7=0,"",'Scoring Summary First Draft'!BB7)</f>
        <v>6.5625</v>
      </c>
      <c r="BG7" s="45">
        <f>IF('Scoring Summary First Draft'!BC7=0,"",'Scoring Summary First Draft'!BC7)</f>
        <v>6.375</v>
      </c>
      <c r="BH7" s="45">
        <f>IF('Scoring Summary First Draft'!BD7=0,"",'Scoring Summary First Draft'!BD7)</f>
        <v>6.25</v>
      </c>
      <c r="BI7" s="42">
        <f>IF('Scoring Summary First Draft'!BG7 = 0,"",'Scoring Summary First Draft'!BG7)</f>
        <v>0.875</v>
      </c>
      <c r="BJ7" s="42">
        <f>IF('Scoring Summary First Draft'!BH7 = 0,"",'Scoring Summary First Draft'!BH7)</f>
        <v>0.875</v>
      </c>
      <c r="BK7" s="42">
        <f>IF('Scoring Summary First Draft'!BI7 = 0,"",'Scoring Summary First Draft'!BI7)</f>
        <v>0.875</v>
      </c>
      <c r="BL7" s="42">
        <f>IF('Scoring Summary First Draft'!BJ7 = 0,"",'Scoring Summary First Draft'!BJ7)</f>
        <v>0.875</v>
      </c>
      <c r="BM7" s="42">
        <f>IF('Scoring Summary First Draft'!BK7 = 0,"",'Scoring Summary First Draft'!BK7)</f>
        <v>513.57140000000004</v>
      </c>
      <c r="BN7" s="42">
        <f>IF('Scoring Summary First Draft'!BL7 = 0,"",'Scoring Summary First Draft'!BL7)</f>
        <v>451.07139999999998</v>
      </c>
      <c r="BO7" s="42">
        <f>IF('Scoring Summary First Draft'!BM7 = 0,"",'Scoring Summary First Draft'!BM7)</f>
        <v>455.6429</v>
      </c>
      <c r="BP7" s="42">
        <f>IF('Scoring Summary First Draft'!BN7 = 0,"",'Scoring Summary First Draft'!BN7)</f>
        <v>473.42860000000002</v>
      </c>
      <c r="BQ7" s="42">
        <f>IF('Scoring Summary First Draft'!BW7=0,"",'Scoring Summary First Draft'!BW7)</f>
        <v>0.91666700000000001</v>
      </c>
      <c r="BR7" s="42">
        <f>IF('Scoring Summary First Draft'!BX7=0,"",'Scoring Summary First Draft'!BX7)</f>
        <v>78.841909999999999</v>
      </c>
      <c r="BS7" s="42">
        <f>IF('Scoring Summary First Draft'!BY7=0,"",'Scoring Summary First Draft'!BY7)</f>
        <v>1717.6759999999999</v>
      </c>
      <c r="BT7" s="42">
        <f>IF('Scoring Summary First Draft'!CB7=0,"",'Scoring Summary First Draft'!CB7)</f>
        <v>0.26666666666666999</v>
      </c>
      <c r="BU7" s="42">
        <f>IF('Scoring Summary First Draft'!CC7=0,"",'Scoring Summary First Draft'!CC7)</f>
        <v>0.35</v>
      </c>
      <c r="BV7" s="42">
        <f>IF('Scoring Summary First Draft'!CD7=0,"",'Scoring Summary First Draft'!CD7)</f>
        <v>0.22500000000000001</v>
      </c>
      <c r="BW7" s="42">
        <f>'Scoring Summary First Draft'!CE7</f>
        <v>0</v>
      </c>
      <c r="BX7" s="42">
        <f>IF('Scoring Summary First Draft'!CF7=0,"",'Scoring Summary First Draft'!CF7)</f>
        <v>6.6666666666666693E-2</v>
      </c>
      <c r="BY7" s="42">
        <f>IF('Scoring Summary First Draft'!CG7=0,"",'Scoring Summary First Draft'!CG7)</f>
        <v>0.33333299999999999</v>
      </c>
      <c r="BZ7" s="42">
        <f>IF('Scoring Summary First Draft'!CH7=0,"",'Scoring Summary First Draft'!CH7)</f>
        <v>0.33333333333300003</v>
      </c>
      <c r="CA7" s="42">
        <f>IF('Scoring Summary First Draft'!CI7=0,"",'Scoring Summary First Draft'!CI7)</f>
        <v>9</v>
      </c>
      <c r="CB7" s="42">
        <f>IF('Scoring Summary First Draft'!CL7 =0,"",'Scoring Summary First Draft'!CL7)</f>
        <v>0.66666666699999999</v>
      </c>
      <c r="CC7" s="42">
        <f>IF('Scoring Summary First Draft'!CM7 =0,"",'Scoring Summary First Draft'!CM7)</f>
        <v>0.85</v>
      </c>
      <c r="CD7" s="42">
        <f>IF('Scoring Summary First Draft'!CN7 =0,"",'Scoring Summary First Draft'!CN7)</f>
        <v>0.57499999999999996</v>
      </c>
      <c r="CE7" s="42">
        <f>IF('Scoring Summary First Draft'!CO7 =0,"",'Scoring Summary First Draft'!CO7)</f>
        <v>0.45</v>
      </c>
      <c r="CF7" s="42">
        <f>IF('Scoring Summary First Draft'!CP7 =0,"",'Scoring Summary First Draft'!CP7)</f>
        <v>0.46666666699999998</v>
      </c>
      <c r="CG7" s="42">
        <f>IF('Scoring Summary First Draft'!CQ7 =0,"",'Scoring Summary First Draft'!CQ7)</f>
        <v>0.46666666699999998</v>
      </c>
      <c r="CH7" s="42">
        <f>IF('Scoring Summary First Draft'!CR7 =0,"",'Scoring Summary First Draft'!CR7)</f>
        <v>0.86666666699999995</v>
      </c>
      <c r="CI7" s="42">
        <f>IF('Scoring Summary First Draft'!CV7=0,"",'Scoring Summary First Draft'!CV7)</f>
        <v>84.208330000000004</v>
      </c>
      <c r="CJ7" s="42">
        <f>IF('Scoring Summary First Draft'!CW7=0,"",'Scoring Summary First Draft'!CW7)</f>
        <v>0.70833299999999999</v>
      </c>
      <c r="CK7" s="42">
        <f>IF('Scoring Summary First Draft'!CZ7=0,"",'Scoring Summary First Draft'!CZ7)</f>
        <v>0.35</v>
      </c>
      <c r="CL7" s="42" t="str">
        <f>IF('Scoring Summary First Draft'!DA7=0,"",'Scoring Summary First Draft'!DA7)</f>
        <v/>
      </c>
      <c r="CM7" s="42">
        <f>IF('Scoring Summary First Draft'!DB7=0,"",'Scoring Summary First Draft'!DB7)</f>
        <v>0.5</v>
      </c>
      <c r="CN7" s="42" t="str">
        <f>IF('Scoring Summary First Draft'!DC7=0,"",'Scoring Summary First Draft'!DC7)</f>
        <v/>
      </c>
      <c r="CO7" s="42">
        <f>IF('Scoring Summary First Draft'!DD7=0,"",'Scoring Summary First Draft'!DD7)</f>
        <v>0.27500000000000002</v>
      </c>
      <c r="CP7" s="42" t="str">
        <f>IF('Scoring Summary First Draft'!DE7=0,"",'Scoring Summary First Draft'!DE7)</f>
        <v/>
      </c>
      <c r="CQ7" s="42">
        <f>IF('Scoring Summary First Draft'!DF7=0,"",'Scoring Summary First Draft'!DF7)</f>
        <v>0.25</v>
      </c>
      <c r="CR7" s="42" t="str">
        <f>IF('Scoring Summary First Draft'!DG7=0,"",'Scoring Summary First Draft'!DG7)</f>
        <v/>
      </c>
      <c r="CS7" s="42">
        <f>IF('Scoring Summary First Draft'!DH7=0,"",'Scoring Summary First Draft'!DH7)</f>
        <v>0.46666666699999998</v>
      </c>
      <c r="CT7" s="42" t="str">
        <f>IF('Scoring Summary First Draft'!DI7=0,"",'Scoring Summary First Draft'!DI7)</f>
        <v/>
      </c>
      <c r="CU7" s="42">
        <f>IF('Scoring Summary First Draft'!DJ7=0,"",'Scoring Summary First Draft'!DJ7)</f>
        <v>0.233333333</v>
      </c>
      <c r="CV7" s="42" t="str">
        <f>IF('Scoring Summary First Draft'!DK7=0,"",'Scoring Summary First Draft'!DK7)</f>
        <v/>
      </c>
      <c r="CW7" s="42">
        <f>IF('Scoring Summary First Draft'!DL7=0,"",'Scoring Summary First Draft'!DL7)</f>
        <v>13</v>
      </c>
      <c r="CX7" s="42">
        <f>IF('Scoring Summary First Draft'!DO7=0,"",'Scoring Summary First Draft'!DO7)</f>
        <v>0.5</v>
      </c>
      <c r="CY7" s="42">
        <f>IF('Scoring Summary First Draft'!DP7=0,"",'Scoring Summary First Draft'!DP7)</f>
        <v>0.81121421000000005</v>
      </c>
      <c r="CZ7" s="42">
        <f>IF('Scoring Summary First Draft'!DQ7=0,"",'Scoring Summary First Draft'!DQ7)</f>
        <v>0.8</v>
      </c>
      <c r="DA7" s="42">
        <f>IF('Scoring Summary First Draft'!DR7=0,"",'Scoring Summary First Draft'!DR7)</f>
        <v>0.86352332399999998</v>
      </c>
      <c r="DB7" s="42">
        <f>IF('Scoring Summary First Draft'!DS7=0,"",'Scoring Summary First Draft'!DS7)</f>
        <v>0.35</v>
      </c>
      <c r="DC7" s="42">
        <f>IF('Scoring Summary First Draft'!DT7=0,"",'Scoring Summary First Draft'!DT7)</f>
        <v>0.87479284099999999</v>
      </c>
      <c r="DD7" s="42">
        <f>IF('Scoring Summary First Draft'!DU7=0,"",'Scoring Summary First Draft'!DU7)</f>
        <v>0.2</v>
      </c>
      <c r="DE7" s="42">
        <f>IF('Scoring Summary First Draft'!DV7=0,"",'Scoring Summary First Draft'!DV7)</f>
        <v>0.97511621299999995</v>
      </c>
      <c r="DF7" s="42">
        <f>IF('Scoring Summary First Draft'!DW7=0,"",'Scoring Summary First Draft'!DW7)</f>
        <v>0.56666666700000001</v>
      </c>
      <c r="DG7" s="42">
        <f>IF('Scoring Summary First Draft'!DX7=0,"",'Scoring Summary First Draft'!DX7)</f>
        <v>0.86122831600000005</v>
      </c>
      <c r="DH7" s="42">
        <f>IF('Scoring Summary First Draft'!DY7=0,"",'Scoring Summary First Draft'!DY7)</f>
        <v>0.43333333299999999</v>
      </c>
      <c r="DI7" s="42">
        <f>IF('Scoring Summary First Draft'!DZ7=0,"",'Scoring Summary First Draft'!DZ7)</f>
        <v>0.87973110399999999</v>
      </c>
      <c r="DJ7" s="25" t="str">
        <f>IF('Scoring Summary First Draft'!EF7=0,"",'Scoring Summary First Draft'!EF7)</f>
        <v/>
      </c>
      <c r="DK7" s="25" t="str">
        <f>IF('Scoring Summary First Draft'!EI7=0,"",'Scoring Summary First Draft'!EI7)</f>
        <v/>
      </c>
      <c r="DL7" s="25">
        <f>IF('Scoring Summary First Draft'!EM7=0,"",'Scoring Summary First Draft'!EM7)</f>
        <v>45</v>
      </c>
      <c r="DM7" s="25">
        <f>IF('Scoring Summary First Draft'!EQ7=0,"",'Scoring Summary First Draft'!EQ7)</f>
        <v>8</v>
      </c>
      <c r="DN7" s="25">
        <f>IF('Scoring Summary First Draft'!ER7=0,"",'Scoring Summary First Draft'!ER7)</f>
        <v>44</v>
      </c>
      <c r="DO7" s="25">
        <f>IF('Scoring Summary First Draft'!ES7=0,"",'Scoring Summary First Draft'!ES7)</f>
        <v>4</v>
      </c>
      <c r="DP7" s="25">
        <f>IF('Scoring Summary First Draft'!EW7=0,"",'Scoring Summary First Draft'!EW7)</f>
        <v>31</v>
      </c>
      <c r="DQ7" s="25">
        <f>IF('Scoring Summary First Draft'!EX7=0,"",'Scoring Summary First Draft'!EX7)</f>
        <v>19</v>
      </c>
      <c r="DR7" s="25">
        <f>IF('Scoring Summary First Draft'!EY7=0,"",'Scoring Summary First Draft'!EY7)</f>
        <v>23</v>
      </c>
      <c r="DS7" s="25">
        <f>IF('Scoring Summary First Draft'!EZ7=0,"",'Scoring Summary First Draft'!EZ7)</f>
        <v>17</v>
      </c>
      <c r="DT7" s="25">
        <f>IF('Scoring Summary First Draft'!FA7=0,"",'Scoring Summary First Draft'!FA7)</f>
        <v>10</v>
      </c>
      <c r="DU7" s="25">
        <f>IF('Scoring Summary First Draft'!FB7=0,"",'Scoring Summary First Draft'!FB7)</f>
        <v>18</v>
      </c>
      <c r="DV7" s="25">
        <f>IF('Scoring Summary First Draft'!FC7=0,"",'Scoring Summary First Draft'!FC7)</f>
        <v>34</v>
      </c>
      <c r="DW7" s="45">
        <f>IF('Scoring Summary First Draft'!FG7=0,"",'Scoring Summary First Draft'!FG7)</f>
        <v>5.4285714289999998</v>
      </c>
      <c r="DX7" s="45">
        <f>IF('Scoring Summary First Draft'!FH7=0,"",'Scoring Summary First Draft'!FH7)</f>
        <v>3</v>
      </c>
      <c r="DY7" s="45">
        <f>IF('Scoring Summary First Draft'!FI7=0,"",'Scoring Summary First Draft'!FI7)</f>
        <v>4</v>
      </c>
      <c r="DZ7" s="45">
        <f>IF('Scoring Summary First Draft'!FJ7=0,"",'Scoring Summary First Draft'!FJ7)</f>
        <v>4.1020408159999997</v>
      </c>
      <c r="EA7" s="45">
        <f>IF('Scoring Summary First Draft'!FN7=0,"",'Scoring Summary First Draft'!FN7)</f>
        <v>2.5652170000000001</v>
      </c>
      <c r="EB7" s="25">
        <f>IF('Scoring Summary First Draft'!FR7=0,"",'Scoring Summary First Draft'!FR7)</f>
        <v>15</v>
      </c>
      <c r="EC7" s="25">
        <f>IF('Scoring Summary First Draft'!FS7=0,"",'Scoring Summary First Draft'!FS7)</f>
        <v>4</v>
      </c>
      <c r="ED7" s="44">
        <f>IF('Scoring Summary First Draft'!FW7=0,"",'Scoring Summary First Draft'!FW7)</f>
        <v>1.5</v>
      </c>
      <c r="EE7" s="44">
        <f>IF('Scoring Summary First Draft'!FX7=0,"",'Scoring Summary First Draft'!FX7)</f>
        <v>5.5</v>
      </c>
      <c r="EF7" s="44">
        <f>IF('Scoring Summary First Draft'!FY7=0,"",'Scoring Summary First Draft'!FY7)</f>
        <v>7</v>
      </c>
      <c r="EG7" s="44">
        <f>IF('Scoring Summary First Draft'!FZ7=0,"",'Scoring Summary First Draft'!FZ7)</f>
        <v>3.5</v>
      </c>
      <c r="EH7" s="44">
        <f>IF('Scoring Summary First Draft'!GA7=0,"",'Scoring Summary First Draft'!GA7)</f>
        <v>3</v>
      </c>
      <c r="EI7" s="25" t="str">
        <f>IF('Scoring Summary First Draft'!GD7=0,"",'Scoring Summary First Draft'!GD7)</f>
        <v/>
      </c>
      <c r="EJ7" s="25">
        <f>IF('Scoring Summary First Draft'!GH7=0,"",'Scoring Summary First Draft'!GH7)</f>
        <v>14</v>
      </c>
      <c r="EK7" s="25">
        <f>IF('Scoring Summary First Draft'!GI7=0,"",'Scoring Summary First Draft'!GI7)</f>
        <v>235</v>
      </c>
      <c r="EL7" s="25">
        <f>IF('Scoring Summary First Draft'!GJ7=0,"",'Scoring Summary First Draft'!GJ7)</f>
        <v>380</v>
      </c>
      <c r="EM7" s="25">
        <f>IF('Scoring Summary First Draft'!GK7=0,"",'Scoring Summary First Draft'!GK7)</f>
        <v>629</v>
      </c>
      <c r="EN7" s="25">
        <f>IF('Scoring Summary First Draft'!GO7=0,"",'Scoring Summary First Draft'!GO7)</f>
        <v>173</v>
      </c>
      <c r="EO7" s="25">
        <f>IF('Scoring Summary First Draft'!GP7=0,"",'Scoring Summary First Draft'!GP7)</f>
        <v>33</v>
      </c>
      <c r="EP7" s="25">
        <f>IF('Scoring Summary First Draft'!GQ7=0,"",'Scoring Summary First Draft'!GQ7)</f>
        <v>41</v>
      </c>
      <c r="EQ7" s="25">
        <f>IF('Scoring Summary First Draft'!GR7=0,"",'Scoring Summary First Draft'!GR7)</f>
        <v>32</v>
      </c>
      <c r="ER7" s="25">
        <f>IF('Scoring Summary First Draft'!GS7=0,"",'Scoring Summary First Draft'!GS7)</f>
        <v>43</v>
      </c>
      <c r="ES7" s="25">
        <f>IF('Scoring Summary First Draft'!GT7=0,"",'Scoring Summary First Draft'!GT7)</f>
        <v>24</v>
      </c>
    </row>
    <row r="8" spans="1:158">
      <c r="A8" t="str">
        <f>'Scoring Summary First Draft'!A8</f>
        <v>CI010</v>
      </c>
      <c r="B8" t="str">
        <f>IF('Scoring Summary First Draft'!C8=0,"",'Scoring Summary First Draft'!C8)</f>
        <v>F</v>
      </c>
      <c r="C8"/>
      <c r="D8"/>
      <c r="E8">
        <f>IF('Scoring Summary First Draft'!D8=0,"",'Scoring Summary First Draft'!D8)</f>
        <v>58</v>
      </c>
      <c r="F8"/>
      <c r="G8"/>
      <c r="H8"/>
      <c r="I8"/>
      <c r="J8">
        <f>IF('Scoring Summary First Draft'!E8=0,"",'Scoring Summary First Draft'!E8)</f>
        <v>56</v>
      </c>
      <c r="K8">
        <v>56</v>
      </c>
      <c r="L8"/>
      <c r="M8"/>
      <c r="N8"/>
      <c r="O8"/>
      <c r="P8">
        <f>IF('Scoring Summary First Draft'!F8=0,"",'Scoring Summary First Draft'!F8)</f>
        <v>3</v>
      </c>
      <c r="Q8"/>
      <c r="R8"/>
      <c r="S8"/>
      <c r="T8"/>
      <c r="U8" t="str">
        <f>IF('Scoring Summary First Draft'!G8=0,"",'Scoring Summary First Draft'!G8)</f>
        <v>Left_ear</v>
      </c>
      <c r="V8" t="str">
        <f>IF('Scoring Summary First Draft'!H8=0,"",'Scoring Summary First Draft'!H8)</f>
        <v>Cochlear_Americas</v>
      </c>
      <c r="W8" t="str">
        <f>IF('Scoring Summary First Draft'!I8=0,"",'Scoring Summary First Draft'!I8)</f>
        <v>Yes</v>
      </c>
      <c r="X8" t="s">
        <v>18</v>
      </c>
      <c r="Y8"/>
      <c r="Z8"/>
      <c r="AA8"/>
      <c r="AB8" t="str">
        <f>IF('Scoring Summary First Draft'!L8=0,"",'Scoring Summary First Draft'!L8)</f>
        <v>Registered_Nurse</v>
      </c>
      <c r="AC8" t="str">
        <f>IF('Scoring Summary First Draft'!M8=0,"",'Scoring Summary First Draft'!M8)</f>
        <v>English</v>
      </c>
      <c r="AD8" t="str">
        <f>IF('Scoring Summary First Draft'!N8=0,"",'Scoring Summary First Draft'!N8)</f>
        <v>Marietta,_Ohio</v>
      </c>
      <c r="AE8">
        <f>IF('Scoring Summary First Draft'!P8=0,"",'Scoring Summary First Draft'!P8)</f>
        <v>16</v>
      </c>
      <c r="AG8" s="42">
        <f>IF('Scoring Summary First Draft'!X8 = 0,"",'Scoring Summary First Draft'!X8)</f>
        <v>99.125</v>
      </c>
      <c r="AH8" s="42">
        <f>IF('Scoring Summary First Draft'!Y8 = 0,"",'Scoring Summary First Draft'!Y8)</f>
        <v>0.8125</v>
      </c>
      <c r="AI8" s="42">
        <f>IF('Scoring Summary First Draft'!Z8 = 0,"",'Scoring Summary First Draft'!Z8)</f>
        <v>99.25</v>
      </c>
      <c r="AJ8" s="42">
        <f>IF('Scoring Summary First Draft'!AA8 = 0,"",'Scoring Summary First Draft'!AA8)</f>
        <v>0.875</v>
      </c>
      <c r="AK8" s="42">
        <f>IF('Scoring Summary First Draft'!AB8 = 0,"",'Scoring Summary First Draft'!AB8)</f>
        <v>99</v>
      </c>
      <c r="AL8" s="42">
        <f>IF('Scoring Summary First Draft'!AC8 = 0,"",'Scoring Summary First Draft'!AC8)</f>
        <v>0.75</v>
      </c>
      <c r="AM8" s="42">
        <f>IF('Scoring Summary First Draft'!AF8 =0,"", 'Scoring Summary First Draft'!AF8)</f>
        <v>0.3125</v>
      </c>
      <c r="AN8" s="42">
        <f>IF('Scoring Summary First Draft'!AG8 =0,"", 'Scoring Summary First Draft'!AG8)</f>
        <v>0.375</v>
      </c>
      <c r="AO8" s="42">
        <f>IF('Scoring Summary First Draft'!AH8 =0,"", 'Scoring Summary First Draft'!AH8)</f>
        <v>0.5</v>
      </c>
      <c r="AP8" s="42">
        <f>IF('Scoring Summary First Draft'!AI8 =0,"", 'Scoring Summary First Draft'!AI8)</f>
        <v>0.25</v>
      </c>
      <c r="AQ8" s="42">
        <f>IF('Scoring Summary First Draft'!AJ8 =0,"", 'Scoring Summary First Draft'!AJ8)</f>
        <v>0.375</v>
      </c>
      <c r="AR8" s="42">
        <f>IF('Scoring Summary First Draft'!AK8 =0,"", 'Scoring Summary First Draft'!AK8)</f>
        <v>0.25</v>
      </c>
      <c r="AS8" s="42">
        <f t="shared" si="1"/>
        <v>0.34375</v>
      </c>
      <c r="AT8" s="42">
        <f>IF('Scoring Summary First Draft'!AN8 = 0,"",'Scoring Summary First Draft'!AN8)</f>
        <v>0.9375</v>
      </c>
      <c r="AU8" s="42">
        <f>IF('Scoring Summary First Draft'!AO8 = 0,"",'Scoring Summary First Draft'!AO8)</f>
        <v>3456.6959999999999</v>
      </c>
      <c r="AV8" s="42">
        <f>IF('Scoring Summary First Draft'!AP8 = 0,"",'Scoring Summary First Draft'!AP8)</f>
        <v>10</v>
      </c>
      <c r="AW8" s="42">
        <f>IF('Scoring Summary First Draft'!AS8 = 0,"",'Scoring Summary First Draft'!AS8)</f>
        <v>1</v>
      </c>
      <c r="AX8" s="42">
        <f>IF('Scoring Summary First Draft'!AT8 = 0,"",'Scoring Summary First Draft'!AT8)</f>
        <v>1</v>
      </c>
      <c r="AY8" s="42">
        <f>IF('Scoring Summary First Draft'!AU8 = 0,"",'Scoring Summary First Draft'!AU8)</f>
        <v>1</v>
      </c>
      <c r="AZ8" s="42">
        <f>IF('Scoring Summary First Draft'!AV8 = 0,"",'Scoring Summary First Draft'!AV8)</f>
        <v>1</v>
      </c>
      <c r="BA8" s="42">
        <f>IF('Scoring Summary First Draft'!AW8 = 0,"",'Scoring Summary First Draft'!AW8)</f>
        <v>1969.644</v>
      </c>
      <c r="BB8" s="42">
        <f>IF('Scoring Summary First Draft'!AX8 = 0,"",'Scoring Summary First Draft'!AX8)</f>
        <v>2117.0749999999998</v>
      </c>
      <c r="BC8" s="42">
        <f>IF('Scoring Summary First Draft'!AY8 = 0,"",'Scoring Summary First Draft'!AY8)</f>
        <v>2097.6999999999998</v>
      </c>
      <c r="BD8" s="42">
        <f>IF('Scoring Summary First Draft'!AZ8 = 0,"",'Scoring Summary First Draft'!AZ8)</f>
        <v>2061.473</v>
      </c>
      <c r="BE8" s="45">
        <f>IF('Scoring Summary First Draft'!BA8=0,"",'Scoring Summary First Draft'!BA8)</f>
        <v>7</v>
      </c>
      <c r="BF8" s="45">
        <f>IF('Scoring Summary First Draft'!BB8=0,"",'Scoring Summary First Draft'!BB8)</f>
        <v>7</v>
      </c>
      <c r="BG8" s="45">
        <f>IF('Scoring Summary First Draft'!BC8=0,"",'Scoring Summary First Draft'!BC8)</f>
        <v>7</v>
      </c>
      <c r="BH8" s="45">
        <f>IF('Scoring Summary First Draft'!BD8=0,"",'Scoring Summary First Draft'!BD8)</f>
        <v>7</v>
      </c>
      <c r="BI8" s="42">
        <f>IF('Scoring Summary First Draft'!BG8 = 0,"",'Scoring Summary First Draft'!BG8)</f>
        <v>0.875</v>
      </c>
      <c r="BJ8" s="42">
        <f>IF('Scoring Summary First Draft'!BH8 = 0,"",'Scoring Summary First Draft'!BH8)</f>
        <v>0.8125</v>
      </c>
      <c r="BK8" s="42">
        <f>IF('Scoring Summary First Draft'!BI8 = 0,"",'Scoring Summary First Draft'!BI8)</f>
        <v>0.875</v>
      </c>
      <c r="BL8" s="42">
        <f>IF('Scoring Summary First Draft'!BJ8 = 0,"",'Scoring Summary First Draft'!BJ8)</f>
        <v>0.85416700000000001</v>
      </c>
      <c r="BM8" s="42">
        <f>IF('Scoring Summary First Draft'!BK8 = 0,"",'Scoring Summary First Draft'!BK8)</f>
        <v>403.15710000000001</v>
      </c>
      <c r="BN8" s="42">
        <f>IF('Scoring Summary First Draft'!BL8 = 0,"",'Scoring Summary First Draft'!BL8)</f>
        <v>1119.308</v>
      </c>
      <c r="BO8" s="42">
        <f>IF('Scoring Summary First Draft'!BM8 = 0,"",'Scoring Summary First Draft'!BM8)</f>
        <v>459.13569999999999</v>
      </c>
      <c r="BP8" s="42">
        <f>IF('Scoring Summary First Draft'!BN8 = 0,"",'Scoring Summary First Draft'!BN8)</f>
        <v>660.5335</v>
      </c>
      <c r="BQ8" s="42">
        <f>IF('Scoring Summary First Draft'!BW8=0,"",'Scoring Summary First Draft'!BW8)</f>
        <v>0.75</v>
      </c>
      <c r="BR8" s="42">
        <f>IF('Scoring Summary First Draft'!BX8=0,"",'Scoring Summary First Draft'!BX8)</f>
        <v>98.5989</v>
      </c>
      <c r="BS8" s="42">
        <f>IF('Scoring Summary First Draft'!BY8=0,"",'Scoring Summary First Draft'!BY8)</f>
        <v>2131.442</v>
      </c>
      <c r="BT8" s="42">
        <f>IF('Scoring Summary First Draft'!CB8=0,"",'Scoring Summary First Draft'!CB8)</f>
        <v>0.18333333333332999</v>
      </c>
      <c r="BU8" s="42">
        <f>IF('Scoring Summary First Draft'!CC8=0,"",'Scoring Summary First Draft'!CC8)</f>
        <v>0.25</v>
      </c>
      <c r="BV8" s="42">
        <f>IF('Scoring Summary First Draft'!CD8=0,"",'Scoring Summary First Draft'!CD8)</f>
        <v>0.15</v>
      </c>
      <c r="BW8" s="42">
        <f>IF('Scoring Summary First Draft'!CE8=0,"",'Scoring Summary First Draft'!CE8)</f>
        <v>0.1</v>
      </c>
      <c r="BX8" s="43">
        <f>'Scoring Summary First Draft'!CF8</f>
        <v>0</v>
      </c>
      <c r="BY8" s="42">
        <f>IF('Scoring Summary First Draft'!CG8=0,"",'Scoring Summary First Draft'!CG8)</f>
        <v>0.66666666699999999</v>
      </c>
      <c r="BZ8" s="42">
        <f>IF('Scoring Summary First Draft'!CH8=0,"",'Scoring Summary First Draft'!CH8)</f>
        <v>0.33333333300000001</v>
      </c>
      <c r="CA8" s="42">
        <f>IF('Scoring Summary First Draft'!CI8=0,"",'Scoring Summary First Draft'!CI8)</f>
        <v>1</v>
      </c>
      <c r="CB8" s="42">
        <f>IF('Scoring Summary First Draft'!CL8 =0,"",'Scoring Summary First Draft'!CL8)</f>
        <v>0.75</v>
      </c>
      <c r="CC8" s="42">
        <f>IF('Scoring Summary First Draft'!CM8 =0,"",'Scoring Summary First Draft'!CM8)</f>
        <v>0.8</v>
      </c>
      <c r="CD8" s="42">
        <f>IF('Scoring Summary First Draft'!CN8 =0,"",'Scoring Summary First Draft'!CN8)</f>
        <v>0.72499999999999998</v>
      </c>
      <c r="CE8" s="42">
        <f>IF('Scoring Summary First Draft'!CO8 =0,"",'Scoring Summary First Draft'!CO8)</f>
        <v>0.55000000000000004</v>
      </c>
      <c r="CF8" s="42">
        <f>IF('Scoring Summary First Draft'!CP8 =0,"",'Scoring Summary First Draft'!CP8)</f>
        <v>0.53333333299999997</v>
      </c>
      <c r="CG8" s="42">
        <f>IF('Scoring Summary First Draft'!CQ8 =0,"",'Scoring Summary First Draft'!CQ8)</f>
        <v>0.6</v>
      </c>
      <c r="CH8" s="42">
        <f>IF('Scoring Summary First Draft'!CR8 =0,"",'Scoring Summary First Draft'!CR8)</f>
        <v>0.93333333299999999</v>
      </c>
      <c r="CI8" s="42">
        <f>IF('Scoring Summary First Draft'!CV8=0,"",'Scoring Summary First Draft'!CV8)</f>
        <v>99.541669999999996</v>
      </c>
      <c r="CJ8" s="42">
        <f>IF('Scoring Summary First Draft'!CW8=0,"",'Scoring Summary First Draft'!CW8)</f>
        <v>0.75</v>
      </c>
      <c r="CK8" s="42">
        <f>IF('Scoring Summary First Draft'!CZ8=0,"",'Scoring Summary First Draft'!CZ8)</f>
        <v>6.6666666999999999E-2</v>
      </c>
      <c r="CL8" s="42" t="str">
        <f>IF('Scoring Summary First Draft'!DA8=0,"",'Scoring Summary First Draft'!DA8)</f>
        <v/>
      </c>
      <c r="CM8" s="42">
        <f>IF('Scoring Summary First Draft'!DB8=0,"",'Scoring Summary First Draft'!DB8)</f>
        <v>0.05</v>
      </c>
      <c r="CN8" s="42" t="str">
        <f>IF('Scoring Summary First Draft'!DC8=0,"",'Scoring Summary First Draft'!DC8)</f>
        <v/>
      </c>
      <c r="CO8" s="42">
        <f>IF('Scoring Summary First Draft'!DD8=0,"",'Scoring Summary First Draft'!DD8)</f>
        <v>7.4999999999999997E-2</v>
      </c>
      <c r="CP8" s="42" t="str">
        <f>IF('Scoring Summary First Draft'!DE8=0,"",'Scoring Summary First Draft'!DE8)</f>
        <v/>
      </c>
      <c r="CQ8" s="42">
        <f>IF('Scoring Summary First Draft'!DF8=0,"",'Scoring Summary First Draft'!DF8)</f>
        <v>0.05</v>
      </c>
      <c r="CR8" s="42" t="str">
        <f>IF('Scoring Summary First Draft'!DG8=0,"",'Scoring Summary First Draft'!DG8)</f>
        <v/>
      </c>
      <c r="CS8" s="42">
        <f>IF('Scoring Summary First Draft'!DH8=0,"",'Scoring Summary First Draft'!DH8)</f>
        <v>0.1</v>
      </c>
      <c r="CT8" s="42" t="str">
        <f>IF('Scoring Summary First Draft'!DI8=0,"",'Scoring Summary First Draft'!DI8)</f>
        <v/>
      </c>
      <c r="CU8" s="42">
        <f>IF('Scoring Summary First Draft'!DJ8=0,"",'Scoring Summary First Draft'!DJ8)</f>
        <v>3.3333333E-2</v>
      </c>
      <c r="CV8" s="42" t="str">
        <f>IF('Scoring Summary First Draft'!DK8=0,"",'Scoring Summary First Draft'!DK8)</f>
        <v/>
      </c>
      <c r="CW8" s="42">
        <f>IF('Scoring Summary First Draft'!DL8=0,"",'Scoring Summary First Draft'!DL8)</f>
        <v>11</v>
      </c>
      <c r="CX8" s="42">
        <f>IF('Scoring Summary First Draft'!DO8=0,"",'Scoring Summary First Draft'!DO8)</f>
        <v>0.58333333300000001</v>
      </c>
      <c r="CY8" s="42">
        <f>IF('Scoring Summary First Draft'!DP8=0,"",'Scoring Summary First Draft'!DP8)</f>
        <v>0.555613735</v>
      </c>
      <c r="CZ8" s="42">
        <f>IF('Scoring Summary First Draft'!DQ8=0,"",'Scoring Summary First Draft'!DQ8)</f>
        <v>0.85</v>
      </c>
      <c r="DA8" s="42">
        <f>IF('Scoring Summary First Draft'!DR8=0,"",'Scoring Summary First Draft'!DR8)</f>
        <v>0.53710083099999995</v>
      </c>
      <c r="DB8" s="42">
        <f>IF('Scoring Summary First Draft'!DS8=0,"",'Scoring Summary First Draft'!DS8)</f>
        <v>0.45</v>
      </c>
      <c r="DC8" s="42">
        <f>IF('Scoring Summary First Draft'!DT8=0,"",'Scoring Summary First Draft'!DT8)</f>
        <v>0.63277601400000005</v>
      </c>
      <c r="DD8" s="42">
        <f>IF('Scoring Summary First Draft'!DU8=0,"",'Scoring Summary First Draft'!DU8)</f>
        <v>0.2</v>
      </c>
      <c r="DE8" s="42">
        <f>IF('Scoring Summary First Draft'!DV8=0,"",'Scoring Summary First Draft'!DV8)</f>
        <v>0.48802834499999997</v>
      </c>
      <c r="DF8" s="42">
        <f>IF('Scoring Summary First Draft'!DW8=0,"",'Scoring Summary First Draft'!DW8)</f>
        <v>0.56666666700000001</v>
      </c>
      <c r="DG8" s="42">
        <f>IF('Scoring Summary First Draft'!DX8=0,"",'Scoring Summary First Draft'!DX8)</f>
        <v>0.57432242099999997</v>
      </c>
      <c r="DH8" s="42">
        <f>IF('Scoring Summary First Draft'!DY8=0,"",'Scoring Summary First Draft'!DY8)</f>
        <v>0.6</v>
      </c>
      <c r="DI8" s="42">
        <f>IF('Scoring Summary First Draft'!DZ8=0,"",'Scoring Summary First Draft'!DZ8)</f>
        <v>0.60337188200000003</v>
      </c>
      <c r="DJ8" s="25" t="str">
        <f>IF('Scoring Summary First Draft'!EF8=0,"",'Scoring Summary First Draft'!EF8)</f>
        <v/>
      </c>
      <c r="DK8" s="25" t="str">
        <f>IF('Scoring Summary First Draft'!EI8=0,"",'Scoring Summary First Draft'!EI8)</f>
        <v/>
      </c>
      <c r="DL8" s="25">
        <f>IF('Scoring Summary First Draft'!EM8=0,"",'Scoring Summary First Draft'!EM8)</f>
        <v>61</v>
      </c>
      <c r="DM8" s="25">
        <f>IF('Scoring Summary First Draft'!EQ8=0,"",'Scoring Summary First Draft'!EQ8)</f>
        <v>7</v>
      </c>
      <c r="DN8" s="25">
        <f>IF('Scoring Summary First Draft'!ER8=0,"",'Scoring Summary First Draft'!ER8)</f>
        <v>26</v>
      </c>
      <c r="DO8" s="25">
        <f>IF('Scoring Summary First Draft'!ES8=0,"",'Scoring Summary First Draft'!ES8)</f>
        <v>3</v>
      </c>
      <c r="DP8" s="25">
        <f>IF('Scoring Summary First Draft'!EW8=0,"",'Scoring Summary First Draft'!EW8)</f>
        <v>37</v>
      </c>
      <c r="DQ8" s="25">
        <f>IF('Scoring Summary First Draft'!EX8=0,"",'Scoring Summary First Draft'!EX8)</f>
        <v>20</v>
      </c>
      <c r="DR8" s="25">
        <f>IF('Scoring Summary First Draft'!EY8=0,"",'Scoring Summary First Draft'!EY8)</f>
        <v>23</v>
      </c>
      <c r="DS8" s="25">
        <f>IF('Scoring Summary First Draft'!EZ8=0,"",'Scoring Summary First Draft'!EZ8)</f>
        <v>22</v>
      </c>
      <c r="DT8" s="25">
        <f>IF('Scoring Summary First Draft'!FA8=0,"",'Scoring Summary First Draft'!FA8)</f>
        <v>19</v>
      </c>
      <c r="DU8" s="25">
        <f>IF('Scoring Summary First Draft'!FB8=0,"",'Scoring Summary First Draft'!FB8)</f>
        <v>24</v>
      </c>
      <c r="DV8" s="25">
        <f>IF('Scoring Summary First Draft'!FC8=0,"",'Scoring Summary First Draft'!FC8)</f>
        <v>42</v>
      </c>
      <c r="DW8" s="45">
        <f>IF('Scoring Summary First Draft'!FG8=0,"",'Scoring Summary First Draft'!FG8)</f>
        <v>8.5714285710000002</v>
      </c>
      <c r="DX8" s="45">
        <f>IF('Scoring Summary First Draft'!FH8=0,"",'Scoring Summary First Draft'!FH8)</f>
        <v>9.1764705880000008</v>
      </c>
      <c r="DY8" s="45">
        <f>IF('Scoring Summary First Draft'!FI8=0,"",'Scoring Summary First Draft'!FI8)</f>
        <v>9.5882352940000004</v>
      </c>
      <c r="DZ8" s="45">
        <f>IF('Scoring Summary First Draft'!FJ8=0,"",'Scoring Summary First Draft'!FJ8)</f>
        <v>9.1632653059999996</v>
      </c>
      <c r="EA8" s="45">
        <f>IF('Scoring Summary First Draft'!FN8=0,"",'Scoring Summary First Draft'!FN8)</f>
        <v>5</v>
      </c>
      <c r="EB8" s="25">
        <f>'Scoring Summary First Draft'!FR8</f>
        <v>0</v>
      </c>
      <c r="EC8" s="25">
        <f>IF('Scoring Summary First Draft'!FS8=0,"",'Scoring Summary First Draft'!FS8)</f>
        <v>1</v>
      </c>
      <c r="ED8" s="44">
        <f>IF('Scoring Summary First Draft'!FW8=0,"",'Scoring Summary First Draft'!FW8)</f>
        <v>4.5</v>
      </c>
      <c r="EE8" s="44">
        <f>IF('Scoring Summary First Draft'!FX8=0,"",'Scoring Summary First Draft'!FX8)</f>
        <v>5</v>
      </c>
      <c r="EF8" s="44">
        <f>IF('Scoring Summary First Draft'!FY8=0,"",'Scoring Summary First Draft'!FY8)</f>
        <v>7</v>
      </c>
      <c r="EG8" s="44">
        <f>IF('Scoring Summary First Draft'!FZ8=0,"",'Scoring Summary First Draft'!FZ8)</f>
        <v>5</v>
      </c>
      <c r="EH8" s="44">
        <f>IF('Scoring Summary First Draft'!GA8=0,"",'Scoring Summary First Draft'!GA8)</f>
        <v>7</v>
      </c>
      <c r="EI8" s="25" t="str">
        <f>IF('Scoring Summary First Draft'!GD8=0,"",'Scoring Summary First Draft'!GD8)</f>
        <v/>
      </c>
      <c r="EJ8" s="25">
        <f>IF('Scoring Summary First Draft'!GH8=0,"",'Scoring Summary First Draft'!GH8)</f>
        <v>7</v>
      </c>
      <c r="EK8" s="25">
        <f>IF('Scoring Summary First Draft'!GI8=0,"",'Scoring Summary First Draft'!GI8)</f>
        <v>215</v>
      </c>
      <c r="EL8" s="25">
        <f>IF('Scoring Summary First Draft'!GJ8=0,"",'Scoring Summary First Draft'!GJ8)</f>
        <v>680</v>
      </c>
      <c r="EM8" s="25">
        <f>IF('Scoring Summary First Draft'!GK8=0,"",'Scoring Summary First Draft'!GK8)</f>
        <v>902</v>
      </c>
      <c r="EN8" s="25">
        <f>IF('Scoring Summary First Draft'!GO8=0,"",'Scoring Summary First Draft'!GO8)</f>
        <v>167</v>
      </c>
      <c r="EO8" s="25">
        <f>IF('Scoring Summary First Draft'!GP8=0,"",'Scoring Summary First Draft'!GP8)</f>
        <v>53</v>
      </c>
      <c r="EP8" s="25">
        <f>IF('Scoring Summary First Draft'!GQ8=0,"",'Scoring Summary First Draft'!GQ8)</f>
        <v>31</v>
      </c>
      <c r="EQ8" s="25">
        <f>IF('Scoring Summary First Draft'!GR8=0,"",'Scoring Summary First Draft'!GR8)</f>
        <v>29</v>
      </c>
      <c r="ER8" s="25">
        <f>IF('Scoring Summary First Draft'!GS8=0,"",'Scoring Summary First Draft'!GS8)</f>
        <v>28</v>
      </c>
      <c r="ES8" s="25">
        <f>IF('Scoring Summary First Draft'!GT8=0,"",'Scoring Summary First Draft'!GT8)</f>
        <v>26</v>
      </c>
    </row>
    <row r="9" spans="1:158">
      <c r="A9" t="str">
        <f>'Scoring Summary First Draft'!A9</f>
        <v>CI011</v>
      </c>
      <c r="B9" t="str">
        <f>IF('Scoring Summary First Draft'!C9=0,"",'Scoring Summary First Draft'!C9)</f>
        <v>F</v>
      </c>
      <c r="C9"/>
      <c r="D9"/>
      <c r="E9">
        <f>IF('Scoring Summary First Draft'!D9=0,"",'Scoring Summary First Draft'!D9)</f>
        <v>53</v>
      </c>
      <c r="F9"/>
      <c r="G9"/>
      <c r="H9"/>
      <c r="I9"/>
      <c r="J9">
        <f>IF('Scoring Summary First Draft'!E9=0,"",'Scoring Summary First Draft'!E9)</f>
        <v>52</v>
      </c>
      <c r="K9">
        <v>52</v>
      </c>
      <c r="L9"/>
      <c r="M9"/>
      <c r="N9"/>
      <c r="O9"/>
      <c r="P9">
        <f>IF('Scoring Summary First Draft'!F9=0,"",'Scoring Summary First Draft'!F9)</f>
        <v>7</v>
      </c>
      <c r="Q9"/>
      <c r="R9"/>
      <c r="S9"/>
      <c r="T9"/>
      <c r="U9" t="str">
        <f>IF('Scoring Summary First Draft'!G9=0,"",'Scoring Summary First Draft'!G9)</f>
        <v>Right_ear</v>
      </c>
      <c r="V9" t="str">
        <f>IF('Scoring Summary First Draft'!H9=0,"",'Scoring Summary First Draft'!H9)</f>
        <v>Cochlear_Americas</v>
      </c>
      <c r="W9" t="str">
        <f>IF('Scoring Summary First Draft'!I9=0,"",'Scoring Summary First Draft'!I9)</f>
        <v>No</v>
      </c>
      <c r="X9" t="s">
        <v>19</v>
      </c>
      <c r="Y9"/>
      <c r="Z9"/>
      <c r="AA9"/>
      <c r="AB9" t="str">
        <f>IF('Scoring Summary First Draft'!L9=0,"",'Scoring Summary First Draft'!L9)</f>
        <v>Teacher</v>
      </c>
      <c r="AC9" t="str">
        <f>IF('Scoring Summary First Draft'!M9=0,"",'Scoring Summary First Draft'!M9)</f>
        <v>English</v>
      </c>
      <c r="AD9" t="str">
        <f>IF('Scoring Summary First Draft'!N9=0,"",'Scoring Summary First Draft'!N9)</f>
        <v>Utica,_New_York</v>
      </c>
      <c r="AE9">
        <f>IF('Scoring Summary First Draft'!P9=0,"",'Scoring Summary First Draft'!P9)</f>
        <v>19</v>
      </c>
      <c r="AG9" s="42">
        <f>IF('Scoring Summary First Draft'!X9 = 0,"",'Scoring Summary First Draft'!X9)</f>
        <v>94.59375</v>
      </c>
      <c r="AH9" s="42">
        <f>IF('Scoring Summary First Draft'!Y9 = 0,"",'Scoring Summary First Draft'!Y9)</f>
        <v>0.9375</v>
      </c>
      <c r="AI9" s="42">
        <f>IF('Scoring Summary First Draft'!Z9 = 0,"",'Scoring Summary First Draft'!Z9)</f>
        <v>95.625</v>
      </c>
      <c r="AJ9" s="42">
        <f>IF('Scoring Summary First Draft'!AA9 = 0,"",'Scoring Summary First Draft'!AA9)</f>
        <v>0.875</v>
      </c>
      <c r="AK9" s="42">
        <f>IF('Scoring Summary First Draft'!AB9 = 0,"",'Scoring Summary First Draft'!AB9)</f>
        <v>93.5625</v>
      </c>
      <c r="AL9" s="42">
        <f>IF('Scoring Summary First Draft'!AC9 = 0,"",'Scoring Summary First Draft'!AC9)</f>
        <v>1</v>
      </c>
      <c r="AM9" s="42">
        <f>'Scoring Summary First Draft'!AF9</f>
        <v>0</v>
      </c>
      <c r="AN9" s="42">
        <f>IF('Scoring Summary First Draft'!AG9 =0,"", 'Scoring Summary First Draft'!AG9)</f>
        <v>0.125</v>
      </c>
      <c r="AO9" s="42">
        <f>IF('Scoring Summary First Draft'!AH9 =0,"", 'Scoring Summary First Draft'!AH9)</f>
        <v>0.125</v>
      </c>
      <c r="AP9" s="42">
        <f>IF('Scoring Summary First Draft'!AI9 =0,"", 'Scoring Summary First Draft'!AI9)</f>
        <v>0.375</v>
      </c>
      <c r="AQ9" s="42">
        <f>IF('Scoring Summary First Draft'!AJ9 =0,"", 'Scoring Summary First Draft'!AJ9)</f>
        <v>0.5625</v>
      </c>
      <c r="AR9" s="42">
        <f>IF('Scoring Summary First Draft'!AK9 =0,"", 'Scoring Summary First Draft'!AK9)</f>
        <v>0.1875</v>
      </c>
      <c r="AS9" s="42">
        <f t="shared" si="1"/>
        <v>0.22916666666666666</v>
      </c>
      <c r="AT9" s="42">
        <f>IF('Scoring Summary First Draft'!AN9 = 0,"",'Scoring Summary First Draft'!AN9)</f>
        <v>0.9375</v>
      </c>
      <c r="AU9" s="42">
        <f>IF('Scoring Summary First Draft'!AO9 = 0,"",'Scoring Summary First Draft'!AO9)</f>
        <v>3084.384</v>
      </c>
      <c r="AV9" s="42">
        <f>IF('Scoring Summary First Draft'!AP9 = 0,"",'Scoring Summary First Draft'!AP9)</f>
        <v>10</v>
      </c>
      <c r="AW9" s="42">
        <f>IF('Scoring Summary First Draft'!AS9 = 0,"",'Scoring Summary First Draft'!AS9)</f>
        <v>0.875</v>
      </c>
      <c r="AX9" s="42">
        <f>IF('Scoring Summary First Draft'!AT9 = 0,"",'Scoring Summary First Draft'!AT9)</f>
        <v>0.8125</v>
      </c>
      <c r="AY9" s="42">
        <f>IF('Scoring Summary First Draft'!AU9 = 0,"",'Scoring Summary First Draft'!AU9)</f>
        <v>0.96875</v>
      </c>
      <c r="AZ9" s="42">
        <f>IF('Scoring Summary First Draft'!AV9 = 0,"",'Scoring Summary First Draft'!AV9)</f>
        <v>0.88541700000000001</v>
      </c>
      <c r="BA9" s="42">
        <f>IF('Scoring Summary First Draft'!AW9 = 0,"",'Scoring Summary First Draft'!AW9)</f>
        <v>2146.2359999999999</v>
      </c>
      <c r="BB9" s="42">
        <f>IF('Scoring Summary First Draft'!AX9 = 0,"",'Scoring Summary First Draft'!AX9)</f>
        <v>2127.7040000000002</v>
      </c>
      <c r="BC9" s="42">
        <f>IF('Scoring Summary First Draft'!AY9 = 0,"",'Scoring Summary First Draft'!AY9)</f>
        <v>2109.1709999999998</v>
      </c>
      <c r="BD9" s="42">
        <f>IF('Scoring Summary First Draft'!AZ9 = 0,"",'Scoring Summary First Draft'!AZ9)</f>
        <v>2127.7040000000002</v>
      </c>
      <c r="BE9" s="45">
        <f>IF('Scoring Summary First Draft'!BA9=0,"",'Scoring Summary First Draft'!BA9)</f>
        <v>6.1875</v>
      </c>
      <c r="BF9" s="45">
        <f>IF('Scoring Summary First Draft'!BB9=0,"",'Scoring Summary First Draft'!BB9)</f>
        <v>6.0625</v>
      </c>
      <c r="BG9" s="45">
        <f>IF('Scoring Summary First Draft'!BC9=0,"",'Scoring Summary First Draft'!BC9)</f>
        <v>6.21875</v>
      </c>
      <c r="BH9" s="45">
        <f>IF('Scoring Summary First Draft'!BD9=0,"",'Scoring Summary First Draft'!BD9)</f>
        <v>6.15625</v>
      </c>
      <c r="BI9" s="42">
        <f>IF('Scoring Summary First Draft'!BG9 = 0,"",'Scoring Summary First Draft'!BG9)</f>
        <v>0.875</v>
      </c>
      <c r="BJ9" s="42">
        <f>IF('Scoring Summary First Draft'!BH9 = 0,"",'Scoring Summary First Draft'!BH9)</f>
        <v>1</v>
      </c>
      <c r="BK9" s="42">
        <f>IF('Scoring Summary First Draft'!BI9 = 0,"",'Scoring Summary First Draft'!BI9)</f>
        <v>0.875</v>
      </c>
      <c r="BL9" s="42">
        <f>IF('Scoring Summary First Draft'!BJ9 = 0,"",'Scoring Summary First Draft'!BJ9)</f>
        <v>0.91666700000000001</v>
      </c>
      <c r="BM9" s="42">
        <f>IF('Scoring Summary First Draft'!BK9 = 0,"",'Scoring Summary First Draft'!BK9)</f>
        <v>946.1</v>
      </c>
      <c r="BN9" s="42">
        <f>IF('Scoring Summary First Draft'!BL9 = 0,"",'Scoring Summary First Draft'!BL9)</f>
        <v>907.33119999999997</v>
      </c>
      <c r="BO9" s="42">
        <f>IF('Scoring Summary First Draft'!BM9 = 0,"",'Scoring Summary First Draft'!BM9)</f>
        <v>700.3143</v>
      </c>
      <c r="BP9" s="42">
        <f>IF('Scoring Summary First Draft'!BN9 = 0,"",'Scoring Summary First Draft'!BN9)</f>
        <v>851.24850000000004</v>
      </c>
      <c r="BQ9" s="42">
        <f>IF('Scoring Summary First Draft'!BW9=0,"",'Scoring Summary First Draft'!BW9)</f>
        <v>1</v>
      </c>
      <c r="BR9" s="42">
        <f>IF('Scoring Summary First Draft'!BX9=0,"",'Scoring Summary First Draft'!BX9)</f>
        <v>92.666669999999996</v>
      </c>
      <c r="BS9" s="42">
        <f>IF('Scoring Summary First Draft'!BY9=0,"",'Scoring Summary First Draft'!BY9)</f>
        <v>1133.308</v>
      </c>
      <c r="BT9" s="42">
        <f>IF('Scoring Summary First Draft'!CB9=0,"",'Scoring Summary First Draft'!CB9)</f>
        <v>0.53333333329999999</v>
      </c>
      <c r="BU9" s="42">
        <f>IF('Scoring Summary First Draft'!CC9=0,"",'Scoring Summary First Draft'!CC9)</f>
        <v>0.7</v>
      </c>
      <c r="BV9" s="42">
        <f>IF('Scoring Summary First Draft'!CD9=0,"",'Scoring Summary First Draft'!CD9)</f>
        <v>0.45</v>
      </c>
      <c r="BW9" s="42">
        <f>IF('Scoring Summary First Draft'!CE9=0,"",'Scoring Summary First Draft'!CE9)</f>
        <v>0.3</v>
      </c>
      <c r="BX9" s="42">
        <f>IF('Scoring Summary First Draft'!CF9=0,"",'Scoring Summary First Draft'!CF9)</f>
        <v>0.26666666659999999</v>
      </c>
      <c r="BY9" s="42">
        <f>IF('Scoring Summary First Draft'!CG9=0,"",'Scoring Summary First Draft'!CG9)</f>
        <v>0.4</v>
      </c>
      <c r="BZ9" s="42">
        <f>IF('Scoring Summary First Draft'!CH9=0,"",'Scoring Summary First Draft'!CH9)</f>
        <v>0.73333333300000003</v>
      </c>
      <c r="CA9" s="42">
        <f>IF('Scoring Summary First Draft'!CI9=0,"",'Scoring Summary First Draft'!CI9)</f>
        <v>2</v>
      </c>
      <c r="CB9" s="42">
        <f>IF('Scoring Summary First Draft'!CL9 =0,"",'Scoring Summary First Draft'!CL9)</f>
        <v>0.95</v>
      </c>
      <c r="CC9" s="42">
        <f>IF('Scoring Summary First Draft'!CM9 =0,"",'Scoring Summary First Draft'!CM9)</f>
        <v>0.95</v>
      </c>
      <c r="CD9" s="42">
        <f>IF('Scoring Summary First Draft'!CN9 =0,"",'Scoring Summary First Draft'!CN9)</f>
        <v>0.95</v>
      </c>
      <c r="CE9" s="42">
        <f>IF('Scoring Summary First Draft'!CO9 =0,"",'Scoring Summary First Draft'!CO9)</f>
        <v>0.9</v>
      </c>
      <c r="CF9" s="42">
        <f>IF('Scoring Summary First Draft'!CP9 =0,"",'Scoring Summary First Draft'!CP9)</f>
        <v>0.93333333299999999</v>
      </c>
      <c r="CG9" s="42">
        <f>IF('Scoring Summary First Draft'!CQ9 =0,"",'Scoring Summary First Draft'!CQ9)</f>
        <v>0.86666666699999995</v>
      </c>
      <c r="CH9" s="42">
        <f>IF('Scoring Summary First Draft'!CR9 =0,"",'Scoring Summary First Draft'!CR9)</f>
        <v>1</v>
      </c>
      <c r="CI9" s="42">
        <f>IF('Scoring Summary First Draft'!CV9=0,"",'Scoring Summary First Draft'!CV9)</f>
        <v>95.208330000000004</v>
      </c>
      <c r="CJ9" s="42">
        <f>IF('Scoring Summary First Draft'!CW9=0,"",'Scoring Summary First Draft'!CW9)</f>
        <v>0.95833299999999999</v>
      </c>
      <c r="CK9" s="42">
        <f>IF('Scoring Summary First Draft'!CZ9=0,"",'Scoring Summary First Draft'!CZ9)</f>
        <v>0.55000000000000004</v>
      </c>
      <c r="CL9" s="42" t="str">
        <f>IF('Scoring Summary First Draft'!DA9=0,"",'Scoring Summary First Draft'!DA9)</f>
        <v/>
      </c>
      <c r="CM9" s="42">
        <f>IF('Scoring Summary First Draft'!DB9=0,"",'Scoring Summary First Draft'!DB9)</f>
        <v>0.5</v>
      </c>
      <c r="CN9" s="42" t="str">
        <f>IF('Scoring Summary First Draft'!DC9=0,"",'Scoring Summary First Draft'!DC9)</f>
        <v/>
      </c>
      <c r="CO9" s="42">
        <f>IF('Scoring Summary First Draft'!DD9=0,"",'Scoring Summary First Draft'!DD9)</f>
        <v>0.57499999999999996</v>
      </c>
      <c r="CP9" s="42" t="str">
        <f>IF('Scoring Summary First Draft'!DE9=0,"",'Scoring Summary First Draft'!DE9)</f>
        <v/>
      </c>
      <c r="CQ9" s="42">
        <f>IF('Scoring Summary First Draft'!DF9=0,"",'Scoring Summary First Draft'!DF9)</f>
        <v>0.65</v>
      </c>
      <c r="CR9" s="42" t="str">
        <f>IF('Scoring Summary First Draft'!DG9=0,"",'Scoring Summary First Draft'!DG9)</f>
        <v/>
      </c>
      <c r="CS9" s="42">
        <f>IF('Scoring Summary First Draft'!DH9=0,"",'Scoring Summary First Draft'!DH9)</f>
        <v>0.46666666699999998</v>
      </c>
      <c r="CT9" s="42" t="str">
        <f>IF('Scoring Summary First Draft'!DI9=0,"",'Scoring Summary First Draft'!DI9)</f>
        <v/>
      </c>
      <c r="CU9" s="42">
        <f>IF('Scoring Summary First Draft'!DJ9=0,"",'Scoring Summary First Draft'!DJ9)</f>
        <v>0.63333333300000005</v>
      </c>
      <c r="CV9" s="42" t="str">
        <f>IF('Scoring Summary First Draft'!DK9=0,"",'Scoring Summary First Draft'!DK9)</f>
        <v/>
      </c>
      <c r="CW9" s="42">
        <f>IF('Scoring Summary First Draft'!DL9=0,"",'Scoring Summary First Draft'!DL9)</f>
        <v>3</v>
      </c>
      <c r="CX9" s="42" t="str">
        <f>IF('Scoring Summary First Draft'!DO9=0,"",'Scoring Summary First Draft'!DO9)</f>
        <v/>
      </c>
      <c r="CY9" s="42" t="str">
        <f>IF('Scoring Summary First Draft'!DP9=0,"",'Scoring Summary First Draft'!DP9)</f>
        <v/>
      </c>
      <c r="CZ9" s="42" t="str">
        <f>IF('Scoring Summary First Draft'!DQ9=0,"",'Scoring Summary First Draft'!DQ9)</f>
        <v/>
      </c>
      <c r="DA9" s="42" t="str">
        <f>IF('Scoring Summary First Draft'!DR9=0,"",'Scoring Summary First Draft'!DR9)</f>
        <v/>
      </c>
      <c r="DB9" s="42" t="str">
        <f>IF('Scoring Summary First Draft'!DS9=0,"",'Scoring Summary First Draft'!DS9)</f>
        <v/>
      </c>
      <c r="DC9" s="42" t="str">
        <f>IF('Scoring Summary First Draft'!DT9=0,"",'Scoring Summary First Draft'!DT9)</f>
        <v/>
      </c>
      <c r="DD9" s="42" t="str">
        <f>IF('Scoring Summary First Draft'!DU9=0,"",'Scoring Summary First Draft'!DU9)</f>
        <v/>
      </c>
      <c r="DE9" s="42" t="str">
        <f>IF('Scoring Summary First Draft'!DV9=0,"",'Scoring Summary First Draft'!DV9)</f>
        <v/>
      </c>
      <c r="DF9" s="42" t="str">
        <f>IF('Scoring Summary First Draft'!DW9=0,"",'Scoring Summary First Draft'!DW9)</f>
        <v/>
      </c>
      <c r="DG9" s="42" t="str">
        <f>IF('Scoring Summary First Draft'!DX9=0,"",'Scoring Summary First Draft'!DX9)</f>
        <v/>
      </c>
      <c r="DH9" s="42" t="str">
        <f>IF('Scoring Summary First Draft'!DY9=0,"",'Scoring Summary First Draft'!DY9)</f>
        <v/>
      </c>
      <c r="DI9" s="42" t="str">
        <f>IF('Scoring Summary First Draft'!DZ9=0,"",'Scoring Summary First Draft'!DZ9)</f>
        <v/>
      </c>
      <c r="DJ9" s="25" t="str">
        <f>IF('Scoring Summary First Draft'!EF9=0,"",'Scoring Summary First Draft'!EF9)</f>
        <v/>
      </c>
      <c r="DK9" s="25" t="str">
        <f>IF('Scoring Summary First Draft'!EI9=0,"",'Scoring Summary First Draft'!EI9)</f>
        <v/>
      </c>
      <c r="DL9" s="25">
        <f>IF('Scoring Summary First Draft'!EM9=0,"",'Scoring Summary First Draft'!EM9)</f>
        <v>46</v>
      </c>
      <c r="DM9" s="25">
        <f>IF('Scoring Summary First Draft'!EQ9=0,"",'Scoring Summary First Draft'!EQ9)</f>
        <v>7</v>
      </c>
      <c r="DN9" s="25">
        <f>IF('Scoring Summary First Draft'!ER9=0,"",'Scoring Summary First Draft'!ER9)</f>
        <v>18</v>
      </c>
      <c r="DO9" s="25">
        <f>IF('Scoring Summary First Draft'!ES9=0,"",'Scoring Summary First Draft'!ES9)</f>
        <v>2</v>
      </c>
      <c r="DP9" s="25">
        <f>IF('Scoring Summary First Draft'!EW9=0,"",'Scoring Summary First Draft'!EW9)</f>
        <v>30</v>
      </c>
      <c r="DQ9" s="25">
        <f>IF('Scoring Summary First Draft'!EX9=0,"",'Scoring Summary First Draft'!EX9)</f>
        <v>15</v>
      </c>
      <c r="DR9" s="25">
        <f>IF('Scoring Summary First Draft'!EY9=0,"",'Scoring Summary First Draft'!EY9)</f>
        <v>21</v>
      </c>
      <c r="DS9" s="25">
        <f>IF('Scoring Summary First Draft'!EZ9=0,"",'Scoring Summary First Draft'!EZ9)</f>
        <v>18</v>
      </c>
      <c r="DT9" s="25">
        <f>IF('Scoring Summary First Draft'!FA9=0,"",'Scoring Summary First Draft'!FA9)</f>
        <v>10</v>
      </c>
      <c r="DU9" s="25">
        <f>IF('Scoring Summary First Draft'!FB9=0,"",'Scoring Summary First Draft'!FB9)</f>
        <v>15</v>
      </c>
      <c r="DV9" s="25">
        <f>IF('Scoring Summary First Draft'!FC9=0,"",'Scoring Summary First Draft'!FC9)</f>
        <v>31</v>
      </c>
      <c r="DW9" s="45">
        <f>IF('Scoring Summary First Draft'!FG9=0,"",'Scoring Summary First Draft'!FG9)</f>
        <v>5.461538462</v>
      </c>
      <c r="DX9" s="45">
        <f>IF('Scoring Summary First Draft'!FH9=0,"",'Scoring Summary First Draft'!FH9)</f>
        <v>1.3529411760000001</v>
      </c>
      <c r="DY9" s="45">
        <f>IF('Scoring Summary First Draft'!FI9=0,"",'Scoring Summary First Draft'!FI9)</f>
        <v>5.8235294120000001</v>
      </c>
      <c r="DZ9" s="45">
        <f>IF('Scoring Summary First Draft'!FJ9=0,"",'Scoring Summary First Draft'!FJ9)</f>
        <v>4.0208333329999997</v>
      </c>
      <c r="EA9" s="45">
        <f>IF('Scoring Summary First Draft'!FN9=0,"",'Scoring Summary First Draft'!FN9)</f>
        <v>4.7826089999999999</v>
      </c>
      <c r="EB9" s="25">
        <f>IF('Scoring Summary First Draft'!FR9=0,"",'Scoring Summary First Draft'!FR9)</f>
        <v>4</v>
      </c>
      <c r="EC9" s="25">
        <f>IF('Scoring Summary First Draft'!FS9=0,"",'Scoring Summary First Draft'!FS9)</f>
        <v>1</v>
      </c>
      <c r="ED9" s="44">
        <f>IF('Scoring Summary First Draft'!FW9=0,"",'Scoring Summary First Draft'!FW9)</f>
        <v>2.5</v>
      </c>
      <c r="EE9" s="44">
        <f>IF('Scoring Summary First Draft'!FX9=0,"",'Scoring Summary First Draft'!FX9)</f>
        <v>7</v>
      </c>
      <c r="EF9" s="44">
        <f>IF('Scoring Summary First Draft'!FY9=0,"",'Scoring Summary First Draft'!FY9)</f>
        <v>6.5</v>
      </c>
      <c r="EG9" s="44">
        <f>IF('Scoring Summary First Draft'!FZ9=0,"",'Scoring Summary First Draft'!FZ9)</f>
        <v>6</v>
      </c>
      <c r="EH9" s="44">
        <f>IF('Scoring Summary First Draft'!GA9=0,"",'Scoring Summary First Draft'!GA9)</f>
        <v>5.5</v>
      </c>
      <c r="EI9" s="25" t="str">
        <f>IF('Scoring Summary First Draft'!GD9=0,"",'Scoring Summary First Draft'!GD9)</f>
        <v/>
      </c>
      <c r="EJ9" s="25">
        <f>IF('Scoring Summary First Draft'!GH9=0,"",'Scoring Summary First Draft'!GH9)</f>
        <v>19</v>
      </c>
      <c r="EK9" s="25">
        <f>IF('Scoring Summary First Draft'!GI9=0,"",'Scoring Summary First Draft'!GI9)</f>
        <v>105</v>
      </c>
      <c r="EL9" s="25">
        <f>IF('Scoring Summary First Draft'!GJ9=0,"",'Scoring Summary First Draft'!GJ9)</f>
        <v>390</v>
      </c>
      <c r="EM9" s="25">
        <f>IF('Scoring Summary First Draft'!GK9=0,"",'Scoring Summary First Draft'!GK9)</f>
        <v>514</v>
      </c>
      <c r="EN9" s="25">
        <f>IF('Scoring Summary First Draft'!GO9=0,"",'Scoring Summary First Draft'!GO9)</f>
        <v>156</v>
      </c>
      <c r="EO9" s="25">
        <f>IF('Scoring Summary First Draft'!GP9=0,"",'Scoring Summary First Draft'!GP9)</f>
        <v>39</v>
      </c>
      <c r="EP9" s="25">
        <f>IF('Scoring Summary First Draft'!GQ9=0,"",'Scoring Summary First Draft'!GQ9)</f>
        <v>41</v>
      </c>
      <c r="EQ9" s="25">
        <f>IF('Scoring Summary First Draft'!GR9=0,"",'Scoring Summary First Draft'!GR9)</f>
        <v>21</v>
      </c>
      <c r="ER9" s="25">
        <f>IF('Scoring Summary First Draft'!GS9=0,"",'Scoring Summary First Draft'!GS9)</f>
        <v>20</v>
      </c>
      <c r="ES9" s="25">
        <f>IF('Scoring Summary First Draft'!GT9=0,"",'Scoring Summary First Draft'!GT9)</f>
        <v>35</v>
      </c>
    </row>
    <row r="10" spans="1:158">
      <c r="A10" t="str">
        <f>'Scoring Summary First Draft'!A10</f>
        <v>CI012</v>
      </c>
      <c r="B10" t="str">
        <f>IF('Scoring Summary First Draft'!C10=0,"",'Scoring Summary First Draft'!C10)</f>
        <v>M</v>
      </c>
      <c r="C10"/>
      <c r="D10"/>
      <c r="E10">
        <f>IF('Scoring Summary First Draft'!D10=0,"",'Scoring Summary First Draft'!D10)</f>
        <v>76</v>
      </c>
      <c r="F10"/>
      <c r="G10"/>
      <c r="H10"/>
      <c r="I10"/>
      <c r="J10" t="str">
        <f>IF('Scoring Summary First Draft'!E10=0,"",'Scoring Summary First Draft'!E10)</f>
        <v>65,_69</v>
      </c>
      <c r="K10">
        <v>65</v>
      </c>
      <c r="L10"/>
      <c r="M10"/>
      <c r="N10"/>
      <c r="O10"/>
      <c r="P10">
        <f>IF('Scoring Summary First Draft'!F10=0,"",'Scoring Summary First Draft'!F10)</f>
        <v>15</v>
      </c>
      <c r="Q10"/>
      <c r="R10"/>
      <c r="S10"/>
      <c r="T10"/>
      <c r="U10" t="str">
        <f>IF('Scoring Summary First Draft'!G10=0,"",'Scoring Summary First Draft'!G10)</f>
        <v>Bilateral</v>
      </c>
      <c r="V10" t="str">
        <f>IF('Scoring Summary First Draft'!H10=0,"",'Scoring Summary First Draft'!H10)</f>
        <v>Cochlear_Americas</v>
      </c>
      <c r="W10" t="str">
        <f>IF('Scoring Summary First Draft'!I10=0,"",'Scoring Summary First Draft'!I10)</f>
        <v>No</v>
      </c>
      <c r="X10" t="str">
        <f t="shared" si="0"/>
        <v>Bilateral</v>
      </c>
      <c r="Y10"/>
      <c r="Z10"/>
      <c r="AA10"/>
      <c r="AB10" t="str">
        <f>IF('Scoring Summary First Draft'!L10=0,"",'Scoring Summary First Draft'!L10)</f>
        <v>Retired</v>
      </c>
      <c r="AC10" t="str">
        <f>IF('Scoring Summary First Draft'!M10=0,"",'Scoring Summary First Draft'!M10)</f>
        <v>English</v>
      </c>
      <c r="AD10" t="str">
        <f>IF('Scoring Summary First Draft'!N10=0,"",'Scoring Summary First Draft'!N10)</f>
        <v>New_York_City,_New_York</v>
      </c>
      <c r="AE10">
        <f>IF('Scoring Summary First Draft'!P10=0,"",'Scoring Summary First Draft'!P10)</f>
        <v>7</v>
      </c>
      <c r="AG10" s="42" t="str">
        <f>IF('Scoring Summary First Draft'!X10 = 0,"",'Scoring Summary First Draft'!X10)</f>
        <v/>
      </c>
      <c r="AH10" s="42" t="str">
        <f>IF('Scoring Summary First Draft'!Y10 = 0,"",'Scoring Summary First Draft'!Y10)</f>
        <v/>
      </c>
      <c r="AI10" s="42" t="str">
        <f>IF('Scoring Summary First Draft'!Z10 = 0,"",'Scoring Summary First Draft'!Z10)</f>
        <v/>
      </c>
      <c r="AJ10" s="42" t="str">
        <f>IF('Scoring Summary First Draft'!AA10 = 0,"",'Scoring Summary First Draft'!AA10)</f>
        <v/>
      </c>
      <c r="AK10" s="42" t="str">
        <f>IF('Scoring Summary First Draft'!AB10 = 0,"",'Scoring Summary First Draft'!AB10)</f>
        <v/>
      </c>
      <c r="AL10" s="42" t="str">
        <f>IF('Scoring Summary First Draft'!AC10 = 0,"",'Scoring Summary First Draft'!AC10)</f>
        <v/>
      </c>
      <c r="AM10" s="42" t="str">
        <f>IF('Scoring Summary First Draft'!AF10 =0,"", 'Scoring Summary First Draft'!AF10)</f>
        <v/>
      </c>
      <c r="AN10" s="42" t="str">
        <f>IF('Scoring Summary First Draft'!AG10 =0,"", 'Scoring Summary First Draft'!AG10)</f>
        <v/>
      </c>
      <c r="AO10" s="42" t="str">
        <f>IF('Scoring Summary First Draft'!AH10 =0,"", 'Scoring Summary First Draft'!AH10)</f>
        <v/>
      </c>
      <c r="AP10" s="42" t="str">
        <f>IF('Scoring Summary First Draft'!AI10 =0,"", 'Scoring Summary First Draft'!AI10)</f>
        <v/>
      </c>
      <c r="AQ10" s="42" t="str">
        <f>IF('Scoring Summary First Draft'!AJ10 =0,"", 'Scoring Summary First Draft'!AJ10)</f>
        <v/>
      </c>
      <c r="AR10" s="42" t="str">
        <f>IF('Scoring Summary First Draft'!AK10 =0,"", 'Scoring Summary First Draft'!AK10)</f>
        <v/>
      </c>
      <c r="AS10" s="42"/>
      <c r="AT10" s="42" t="str">
        <f>IF('Scoring Summary First Draft'!AN10 = 0,"",'Scoring Summary First Draft'!AN10)</f>
        <v/>
      </c>
      <c r="AU10" s="42" t="str">
        <f>IF('Scoring Summary First Draft'!AO10 = 0,"",'Scoring Summary First Draft'!AO10)</f>
        <v/>
      </c>
      <c r="AV10" s="42" t="str">
        <f>IF('Scoring Summary First Draft'!AP10 = 0,"",'Scoring Summary First Draft'!AP10)</f>
        <v/>
      </c>
      <c r="AW10" s="42">
        <f>IF('Scoring Summary First Draft'!AS10 = 0,"",'Scoring Summary First Draft'!AS10)</f>
        <v>0.71875</v>
      </c>
      <c r="AX10" s="42">
        <f>IF('Scoring Summary First Draft'!AT10 = 0,"",'Scoring Summary First Draft'!AT10)</f>
        <v>0.6875</v>
      </c>
      <c r="AY10" s="42">
        <f>IF('Scoring Summary First Draft'!AU10 = 0,"",'Scoring Summary First Draft'!AU10)</f>
        <v>0.6875</v>
      </c>
      <c r="AZ10" s="42">
        <f>IF('Scoring Summary First Draft'!AV10 = 0,"",'Scoring Summary First Draft'!AV10)</f>
        <v>0.69791700000000001</v>
      </c>
      <c r="BA10" s="42">
        <f>IF('Scoring Summary First Draft'!AW10 = 0,"",'Scoring Summary First Draft'!AW10)</f>
        <v>2573.761</v>
      </c>
      <c r="BB10" s="42">
        <f>IF('Scoring Summary First Draft'!AX10 = 0,"",'Scoring Summary First Draft'!AX10)</f>
        <v>2893.1860000000001</v>
      </c>
      <c r="BC10" s="42">
        <f>IF('Scoring Summary First Draft'!AY10 = 0,"",'Scoring Summary First Draft'!AY10)</f>
        <v>2179.875</v>
      </c>
      <c r="BD10" s="42">
        <f>IF('Scoring Summary First Draft'!AZ10 = 0,"",'Scoring Summary First Draft'!AZ10)</f>
        <v>2548.9409999999998</v>
      </c>
      <c r="BE10" s="45">
        <f>IF('Scoring Summary First Draft'!BA10=0,"",'Scoring Summary First Draft'!BA10)</f>
        <v>6.71875</v>
      </c>
      <c r="BF10" s="45">
        <f>IF('Scoring Summary First Draft'!BB10=0,"",'Scoring Summary First Draft'!BB10)</f>
        <v>6.390625</v>
      </c>
      <c r="BG10" s="45">
        <f>IF('Scoring Summary First Draft'!BC10=0,"",'Scoring Summary First Draft'!BC10)</f>
        <v>6.75</v>
      </c>
      <c r="BH10" s="45">
        <f>IF('Scoring Summary First Draft'!BD10=0,"",'Scoring Summary First Draft'!BD10)</f>
        <v>6.6197920000000003</v>
      </c>
      <c r="BI10" s="42">
        <f>IF('Scoring Summary First Draft'!BG10 = 0,"",'Scoring Summary First Draft'!BG10)</f>
        <v>0.75</v>
      </c>
      <c r="BJ10" s="42">
        <f>IF('Scoring Summary First Draft'!BH10 = 0,"",'Scoring Summary First Draft'!BH10)</f>
        <v>0.75</v>
      </c>
      <c r="BK10" s="42">
        <f>IF('Scoring Summary First Draft'!BI10 = 0,"",'Scoring Summary First Draft'!BI10)</f>
        <v>0.8125</v>
      </c>
      <c r="BL10" s="42">
        <f>IF('Scoring Summary First Draft'!BJ10 = 0,"",'Scoring Summary First Draft'!BJ10)</f>
        <v>0.77083299999999999</v>
      </c>
      <c r="BM10" s="42">
        <f>IF('Scoring Summary First Draft'!BK10 = 0,"",'Scoring Summary First Draft'!BK10)</f>
        <v>813.80830000000003</v>
      </c>
      <c r="BN10" s="42">
        <f>IF('Scoring Summary First Draft'!BL10 = 0,"",'Scoring Summary First Draft'!BL10)</f>
        <v>890.125</v>
      </c>
      <c r="BO10" s="42">
        <f>IF('Scoring Summary First Draft'!BM10 = 0,"",'Scoring Summary First Draft'!BM10)</f>
        <v>705.80769999999995</v>
      </c>
      <c r="BP10" s="42">
        <f>IF('Scoring Summary First Draft'!BN10 = 0,"",'Scoring Summary First Draft'!BN10)</f>
        <v>803.24699999999996</v>
      </c>
      <c r="BQ10" s="42" t="str">
        <f>IF('Scoring Summary First Draft'!BW10=0,"",'Scoring Summary First Draft'!BW10)</f>
        <v/>
      </c>
      <c r="BR10" s="42" t="str">
        <f>IF('Scoring Summary First Draft'!BX10=0,"",'Scoring Summary First Draft'!BX10)</f>
        <v/>
      </c>
      <c r="BS10" s="42" t="str">
        <f>IF('Scoring Summary First Draft'!BY10=0,"",'Scoring Summary First Draft'!BY10)</f>
        <v/>
      </c>
      <c r="BT10" s="42">
        <f>IF('Scoring Summary First Draft'!CB10=0,"",'Scoring Summary First Draft'!CB10)</f>
        <v>0.4</v>
      </c>
      <c r="BU10" s="42">
        <f>IF('Scoring Summary First Draft'!CC10=0,"",'Scoring Summary First Draft'!CC10)</f>
        <v>0.4</v>
      </c>
      <c r="BV10" s="42">
        <f>IF('Scoring Summary First Draft'!CD10=0,"",'Scoring Summary First Draft'!CD10)</f>
        <v>0.4</v>
      </c>
      <c r="BW10" s="42">
        <f>IF('Scoring Summary First Draft'!CE10=0,"",'Scoring Summary First Draft'!CE10)</f>
        <v>0.25</v>
      </c>
      <c r="BX10" s="42">
        <f>IF('Scoring Summary First Draft'!CF10=0,"",'Scoring Summary First Draft'!CF10)</f>
        <v>0.1333333333333</v>
      </c>
      <c r="BY10" s="42">
        <f>IF('Scoring Summary First Draft'!CG10=0,"",'Scoring Summary First Draft'!CG10)</f>
        <v>0.2</v>
      </c>
      <c r="BZ10" s="42">
        <f>IF('Scoring Summary First Draft'!CH10=0,"",'Scoring Summary First Draft'!CH10)</f>
        <v>0.63333333329999997</v>
      </c>
      <c r="CA10" s="42">
        <f>IF('Scoring Summary First Draft'!CI10=0,"",'Scoring Summary First Draft'!CI10)</f>
        <v>18</v>
      </c>
      <c r="CB10" s="42">
        <f>IF('Scoring Summary First Draft'!CL10 =0,"",'Scoring Summary First Draft'!CL10)</f>
        <v>0.33333333300000001</v>
      </c>
      <c r="CC10" s="42">
        <f>IF('Scoring Summary First Draft'!CM10 =0,"",'Scoring Summary First Draft'!CM10)</f>
        <v>0.6</v>
      </c>
      <c r="CD10" s="42">
        <f>IF('Scoring Summary First Draft'!CN10 =0,"",'Scoring Summary First Draft'!CN10)</f>
        <v>0.2</v>
      </c>
      <c r="CE10" s="42">
        <f>IF('Scoring Summary First Draft'!CO10 =0,"",'Scoring Summary First Draft'!CO10)</f>
        <v>0.05</v>
      </c>
      <c r="CF10" s="42">
        <f>IF('Scoring Summary First Draft'!CP10 =0,"",'Scoring Summary First Draft'!CP10)</f>
        <v>0.2</v>
      </c>
      <c r="CG10" s="42">
        <f>IF('Scoring Summary First Draft'!CQ10 =0,"",'Scoring Summary First Draft'!CQ10)</f>
        <v>0.33333332999999998</v>
      </c>
      <c r="CH10" s="42">
        <f>IF('Scoring Summary First Draft'!CR10 =0,"",'Scoring Summary First Draft'!CR10)</f>
        <v>0.4</v>
      </c>
      <c r="CI10" s="42" t="str">
        <f>IF('Scoring Summary First Draft'!CV10=0,"",'Scoring Summary First Draft'!CV10)</f>
        <v/>
      </c>
      <c r="CJ10" s="42" t="str">
        <f>IF('Scoring Summary First Draft'!CW10=0,"",'Scoring Summary First Draft'!CW10)</f>
        <v/>
      </c>
      <c r="CK10" s="42" t="str">
        <f>IF('Scoring Summary First Draft'!CZ10=0,"",'Scoring Summary First Draft'!CZ10)</f>
        <v/>
      </c>
      <c r="CL10" s="42" t="str">
        <f>IF('Scoring Summary First Draft'!DA10=0,"",'Scoring Summary First Draft'!DA10)</f>
        <v/>
      </c>
      <c r="CM10" s="42" t="str">
        <f>IF('Scoring Summary First Draft'!DB10=0,"",'Scoring Summary First Draft'!DB10)</f>
        <v/>
      </c>
      <c r="CN10" s="42" t="str">
        <f>IF('Scoring Summary First Draft'!DC10=0,"",'Scoring Summary First Draft'!DC10)</f>
        <v/>
      </c>
      <c r="CO10" s="42" t="str">
        <f>IF('Scoring Summary First Draft'!DD10=0,"",'Scoring Summary First Draft'!DD10)</f>
        <v/>
      </c>
      <c r="CP10" s="42" t="str">
        <f>IF('Scoring Summary First Draft'!DE10=0,"",'Scoring Summary First Draft'!DE10)</f>
        <v/>
      </c>
      <c r="CQ10" s="42" t="str">
        <f>IF('Scoring Summary First Draft'!DF10=0,"",'Scoring Summary First Draft'!DF10)</f>
        <v/>
      </c>
      <c r="CR10" s="42" t="str">
        <f>IF('Scoring Summary First Draft'!DG10=0,"",'Scoring Summary First Draft'!DG10)</f>
        <v/>
      </c>
      <c r="CS10" s="42" t="str">
        <f>IF('Scoring Summary First Draft'!DH10=0,"",'Scoring Summary First Draft'!DH10)</f>
        <v/>
      </c>
      <c r="CT10" s="42" t="str">
        <f>IF('Scoring Summary First Draft'!DI10=0,"",'Scoring Summary First Draft'!DI10)</f>
        <v/>
      </c>
      <c r="CU10" s="42" t="str">
        <f>IF('Scoring Summary First Draft'!DJ10=0,"",'Scoring Summary First Draft'!DJ10)</f>
        <v/>
      </c>
      <c r="CV10" s="42" t="str">
        <f>IF('Scoring Summary First Draft'!DK10=0,"",'Scoring Summary First Draft'!DK10)</f>
        <v/>
      </c>
      <c r="CW10" s="42" t="str">
        <f>IF('Scoring Summary First Draft'!DL10=0,"",'Scoring Summary First Draft'!DL10)</f>
        <v/>
      </c>
      <c r="CX10" s="42" t="str">
        <f>IF('Scoring Summary First Draft'!DO10=0,"",'Scoring Summary First Draft'!DO10)</f>
        <v/>
      </c>
      <c r="CY10" s="42" t="str">
        <f>IF('Scoring Summary First Draft'!DP10=0,"",'Scoring Summary First Draft'!DP10)</f>
        <v/>
      </c>
      <c r="CZ10" s="42" t="str">
        <f>IF('Scoring Summary First Draft'!DQ10=0,"",'Scoring Summary First Draft'!DQ10)</f>
        <v/>
      </c>
      <c r="DA10" s="42" t="str">
        <f>IF('Scoring Summary First Draft'!DR10=0,"",'Scoring Summary First Draft'!DR10)</f>
        <v/>
      </c>
      <c r="DB10" s="42" t="str">
        <f>IF('Scoring Summary First Draft'!DS10=0,"",'Scoring Summary First Draft'!DS10)</f>
        <v/>
      </c>
      <c r="DC10" s="42" t="str">
        <f>IF('Scoring Summary First Draft'!DT10=0,"",'Scoring Summary First Draft'!DT10)</f>
        <v/>
      </c>
      <c r="DD10" s="42" t="str">
        <f>IF('Scoring Summary First Draft'!DU10=0,"",'Scoring Summary First Draft'!DU10)</f>
        <v/>
      </c>
      <c r="DE10" s="42" t="str">
        <f>IF('Scoring Summary First Draft'!DV10=0,"",'Scoring Summary First Draft'!DV10)</f>
        <v/>
      </c>
      <c r="DF10" s="42" t="str">
        <f>IF('Scoring Summary First Draft'!DW10=0,"",'Scoring Summary First Draft'!DW10)</f>
        <v/>
      </c>
      <c r="DG10" s="42" t="str">
        <f>IF('Scoring Summary First Draft'!DX10=0,"",'Scoring Summary First Draft'!DX10)</f>
        <v/>
      </c>
      <c r="DH10" s="42" t="str">
        <f>IF('Scoring Summary First Draft'!DY10=0,"",'Scoring Summary First Draft'!DY10)</f>
        <v/>
      </c>
      <c r="DI10" s="42" t="str">
        <f>IF('Scoring Summary First Draft'!DZ10=0,"",'Scoring Summary First Draft'!DZ10)</f>
        <v/>
      </c>
      <c r="DJ10" s="25" t="str">
        <f>IF('Scoring Summary First Draft'!EF10=0,"",'Scoring Summary First Draft'!EF10)</f>
        <v/>
      </c>
      <c r="DK10" s="25" t="str">
        <f>IF('Scoring Summary First Draft'!EI10=0,"",'Scoring Summary First Draft'!EI10)</f>
        <v/>
      </c>
      <c r="DL10" s="25">
        <f>IF('Scoring Summary First Draft'!EM10=0,"",'Scoring Summary First Draft'!EM10)</f>
        <v>48</v>
      </c>
      <c r="DM10" s="25">
        <f>IF('Scoring Summary First Draft'!EQ10=0,"",'Scoring Summary First Draft'!EQ10)</f>
        <v>7</v>
      </c>
      <c r="DN10" s="25">
        <f>IF('Scoring Summary First Draft'!ER10=0,"",'Scoring Summary First Draft'!ER10)</f>
        <v>15</v>
      </c>
      <c r="DO10" s="25">
        <f>IF('Scoring Summary First Draft'!ES10=0,"",'Scoring Summary First Draft'!ES10)</f>
        <v>3</v>
      </c>
      <c r="DP10" s="25">
        <f>IF('Scoring Summary First Draft'!EW10=0,"",'Scoring Summary First Draft'!EW10)</f>
        <v>37</v>
      </c>
      <c r="DQ10" s="25">
        <f>IF('Scoring Summary First Draft'!EX10=0,"",'Scoring Summary First Draft'!EX10)</f>
        <v>23</v>
      </c>
      <c r="DR10" s="25">
        <f>IF('Scoring Summary First Draft'!EY10=0,"",'Scoring Summary First Draft'!EY10)</f>
        <v>19</v>
      </c>
      <c r="DS10" s="25">
        <f>IF('Scoring Summary First Draft'!EZ10=0,"",'Scoring Summary First Draft'!EZ10)</f>
        <v>15</v>
      </c>
      <c r="DT10" s="25">
        <f>IF('Scoring Summary First Draft'!FA10=0,"",'Scoring Summary First Draft'!FA10)</f>
        <v>14</v>
      </c>
      <c r="DU10" s="25">
        <f>IF('Scoring Summary First Draft'!FB10=0,"",'Scoring Summary First Draft'!FB10)</f>
        <v>23</v>
      </c>
      <c r="DV10" s="25">
        <f>IF('Scoring Summary First Draft'!FC10=0,"",'Scoring Summary First Draft'!FC10)</f>
        <v>41</v>
      </c>
      <c r="DW10" s="45">
        <f>IF('Scoring Summary First Draft'!FG10=0,"",'Scoring Summary First Draft'!FG10)</f>
        <v>7.5</v>
      </c>
      <c r="DX10" s="45">
        <f>IF('Scoring Summary First Draft'!FH10=0,"",'Scoring Summary First Draft'!FH10)</f>
        <v>5.4117647059999996</v>
      </c>
      <c r="DY10" s="45">
        <f>IF('Scoring Summary First Draft'!FI10=0,"",'Scoring Summary First Draft'!FI10)</f>
        <v>5.9411764710000003</v>
      </c>
      <c r="DZ10" s="45">
        <f>IF('Scoring Summary First Draft'!FJ10=0,"",'Scoring Summary First Draft'!FJ10)</f>
        <v>6.2244897960000003</v>
      </c>
      <c r="EA10" s="45">
        <f>IF('Scoring Summary First Draft'!FN10=0,"",'Scoring Summary First Draft'!FN10)</f>
        <v>4.7391300000000003</v>
      </c>
      <c r="EB10" s="25">
        <f>IF('Scoring Summary First Draft'!FR10=0,"",'Scoring Summary First Draft'!FR10)</f>
        <v>2</v>
      </c>
      <c r="EC10" s="25">
        <f>IF('Scoring Summary First Draft'!FS10=0,"",'Scoring Summary First Draft'!FS10)</f>
        <v>1</v>
      </c>
      <c r="ED10" s="44">
        <f>IF('Scoring Summary First Draft'!FW10=0,"",'Scoring Summary First Draft'!FW10)</f>
        <v>6.5</v>
      </c>
      <c r="EE10" s="44">
        <f>IF('Scoring Summary First Draft'!FX10=0,"",'Scoring Summary First Draft'!FX10)</f>
        <v>6.5</v>
      </c>
      <c r="EF10" s="44">
        <f>IF('Scoring Summary First Draft'!FY10=0,"",'Scoring Summary First Draft'!FY10)</f>
        <v>4</v>
      </c>
      <c r="EG10" s="44">
        <f>IF('Scoring Summary First Draft'!FZ10=0,"",'Scoring Summary First Draft'!FZ10)</f>
        <v>6.5</v>
      </c>
      <c r="EH10" s="44">
        <f>IF('Scoring Summary First Draft'!GA10=0,"",'Scoring Summary First Draft'!GA10)</f>
        <v>4.5</v>
      </c>
      <c r="EI10" s="25" t="str">
        <f>IF('Scoring Summary First Draft'!GD10=0,"",'Scoring Summary First Draft'!GD10)</f>
        <v/>
      </c>
      <c r="EJ10" s="25">
        <f>IF('Scoring Summary First Draft'!GH10=0,"",'Scoring Summary First Draft'!GH10)</f>
        <v>16.5</v>
      </c>
      <c r="EK10" s="25">
        <f>IF('Scoring Summary First Draft'!GI10=0,"",'Scoring Summary First Draft'!GI10)</f>
        <v>90</v>
      </c>
      <c r="EL10" s="25">
        <f>IF('Scoring Summary First Draft'!GJ10=0,"",'Scoring Summary First Draft'!GJ10)</f>
        <v>335</v>
      </c>
      <c r="EM10" s="25">
        <f>IF('Scoring Summary First Draft'!GK10=0,"",'Scoring Summary First Draft'!GK10)</f>
        <v>442</v>
      </c>
      <c r="EN10" s="25">
        <f>IF('Scoring Summary First Draft'!GO10=0,"",'Scoring Summary First Draft'!GO10)</f>
        <v>155</v>
      </c>
      <c r="EO10" s="25">
        <f>IF('Scoring Summary First Draft'!GP10=0,"",'Scoring Summary First Draft'!GP10)</f>
        <v>44</v>
      </c>
      <c r="EP10" s="25">
        <f>IF('Scoring Summary First Draft'!GQ10=0,"",'Scoring Summary First Draft'!GQ10)</f>
        <v>31</v>
      </c>
      <c r="EQ10" s="25">
        <f>IF('Scoring Summary First Draft'!GR10=0,"",'Scoring Summary First Draft'!GR10)</f>
        <v>12</v>
      </c>
      <c r="ER10" s="25">
        <f>IF('Scoring Summary First Draft'!GS10=0,"",'Scoring Summary First Draft'!GS10)</f>
        <v>40</v>
      </c>
      <c r="ES10" s="25">
        <f>IF('Scoring Summary First Draft'!GT10=0,"",'Scoring Summary First Draft'!GT10)</f>
        <v>28</v>
      </c>
    </row>
    <row r="11" spans="1:158">
      <c r="A11" t="str">
        <f>'Scoring Summary First Draft'!A11</f>
        <v>CI013</v>
      </c>
      <c r="B11" t="str">
        <f>IF('Scoring Summary First Draft'!C11=0,"",'Scoring Summary First Draft'!C11)</f>
        <v>M</v>
      </c>
      <c r="C11"/>
      <c r="D11"/>
      <c r="E11">
        <f>IF('Scoring Summary First Draft'!D11=0,"",'Scoring Summary First Draft'!D11)</f>
        <v>80</v>
      </c>
      <c r="F11"/>
      <c r="G11"/>
      <c r="H11"/>
      <c r="I11"/>
      <c r="J11">
        <f>IF('Scoring Summary First Draft'!E11=0,"",'Scoring Summary First Draft'!E11)</f>
        <v>72</v>
      </c>
      <c r="K11">
        <v>72</v>
      </c>
      <c r="L11"/>
      <c r="M11"/>
      <c r="N11"/>
      <c r="O11"/>
      <c r="P11">
        <f>IF('Scoring Summary First Draft'!F11=0,"",'Scoring Summary First Draft'!F11)</f>
        <v>2</v>
      </c>
      <c r="Q11"/>
      <c r="R11"/>
      <c r="S11"/>
      <c r="T11"/>
      <c r="U11" t="str">
        <f>IF('Scoring Summary First Draft'!G11=0,"",'Scoring Summary First Draft'!G11)</f>
        <v>Right_ear</v>
      </c>
      <c r="V11" t="str">
        <f>IF('Scoring Summary First Draft'!H11=0,"",'Scoring Summary First Draft'!H11)</f>
        <v>Cochlear_Americas</v>
      </c>
      <c r="W11" t="str">
        <f>IF('Scoring Summary First Draft'!I11=0,"",'Scoring Summary First Draft'!I11)</f>
        <v>Yes</v>
      </c>
      <c r="X11" t="s">
        <v>18</v>
      </c>
      <c r="Y11"/>
      <c r="Z11"/>
      <c r="AA11"/>
      <c r="AB11" t="str">
        <f>IF('Scoring Summary First Draft'!L11=0,"",'Scoring Summary First Draft'!L11)</f>
        <v>Retired</v>
      </c>
      <c r="AC11" t="str">
        <f>IF('Scoring Summary First Draft'!M11=0,"",'Scoring Summary First Draft'!M11)</f>
        <v>English</v>
      </c>
      <c r="AD11" t="str">
        <f>IF('Scoring Summary First Draft'!N11=0,"",'Scoring Summary First Draft'!N11)</f>
        <v>Nashville,_Tennessee</v>
      </c>
      <c r="AE11">
        <f>IF('Scoring Summary First Draft'!P11=0,"",'Scoring Summary First Draft'!P11)</f>
        <v>9</v>
      </c>
      <c r="AG11" s="42">
        <f>IF('Scoring Summary First Draft'!X11 = 0,"",'Scoring Summary First Draft'!X11)</f>
        <v>80.78125</v>
      </c>
      <c r="AH11" s="42">
        <f>IF('Scoring Summary First Draft'!Y11 = 0,"",'Scoring Summary First Draft'!Y11)</f>
        <v>0.5</v>
      </c>
      <c r="AI11" s="42">
        <f>IF('Scoring Summary First Draft'!Z11 = 0,"",'Scoring Summary First Draft'!Z11)</f>
        <v>67.875</v>
      </c>
      <c r="AJ11" s="42">
        <f>IF('Scoring Summary First Draft'!AA11 = 0,"",'Scoring Summary First Draft'!AA11)</f>
        <v>0.375</v>
      </c>
      <c r="AK11" s="42">
        <f>IF('Scoring Summary First Draft'!AB11 = 0,"",'Scoring Summary First Draft'!AB11)</f>
        <v>93.6875</v>
      </c>
      <c r="AL11" s="42">
        <f>IF('Scoring Summary First Draft'!AC11 = 0,"",'Scoring Summary First Draft'!AC11)</f>
        <v>0.625</v>
      </c>
      <c r="AM11" s="42" t="str">
        <f>IF('Scoring Summary First Draft'!AF11 =0,"", 'Scoring Summary First Draft'!AF11)</f>
        <v/>
      </c>
      <c r="AN11" s="42" t="str">
        <f>IF('Scoring Summary First Draft'!AG11 =0,"", 'Scoring Summary First Draft'!AG11)</f>
        <v/>
      </c>
      <c r="AO11" s="42" t="str">
        <f>IF('Scoring Summary First Draft'!AH11 =0,"", 'Scoring Summary First Draft'!AH11)</f>
        <v/>
      </c>
      <c r="AP11" s="42" t="str">
        <f>IF('Scoring Summary First Draft'!AI11 =0,"", 'Scoring Summary First Draft'!AI11)</f>
        <v/>
      </c>
      <c r="AQ11" s="42" t="str">
        <f>IF('Scoring Summary First Draft'!AJ11 =0,"", 'Scoring Summary First Draft'!AJ11)</f>
        <v/>
      </c>
      <c r="AR11" s="42" t="str">
        <f>IF('Scoring Summary First Draft'!AK11 =0,"", 'Scoring Summary First Draft'!AK11)</f>
        <v/>
      </c>
      <c r="AS11" s="42"/>
      <c r="AT11" s="42" t="str">
        <f>IF('Scoring Summary First Draft'!AN11 = 0,"",'Scoring Summary First Draft'!AN11)</f>
        <v/>
      </c>
      <c r="AU11" s="42" t="str">
        <f>IF('Scoring Summary First Draft'!AO11 = 0,"",'Scoring Summary First Draft'!AO11)</f>
        <v/>
      </c>
      <c r="AV11" s="42" t="str">
        <f>IF('Scoring Summary First Draft'!AP11 = 0,"",'Scoring Summary First Draft'!AP11)</f>
        <v/>
      </c>
      <c r="AW11" s="42">
        <f>IF('Scoring Summary First Draft'!AS11 = 0,"",'Scoring Summary First Draft'!AS11)</f>
        <v>0.375</v>
      </c>
      <c r="AX11" s="42">
        <f>IF('Scoring Summary First Draft'!AT11 = 0,"",'Scoring Summary First Draft'!AT11)</f>
        <v>0.4375</v>
      </c>
      <c r="AY11" s="42">
        <f>IF('Scoring Summary First Draft'!AU11 = 0,"",'Scoring Summary First Draft'!AU11)</f>
        <v>0.34375</v>
      </c>
      <c r="AZ11" s="42">
        <f>IF('Scoring Summary First Draft'!AV11 = 0,"",'Scoring Summary First Draft'!AV11)</f>
        <v>0.38541700000000001</v>
      </c>
      <c r="BA11" s="42">
        <f>IF('Scoring Summary First Draft'!AW11 = 0,"",'Scoring Summary First Draft'!AW11)</f>
        <v>3905.8330000000001</v>
      </c>
      <c r="BB11" s="42">
        <f>IF('Scoring Summary First Draft'!AX11 = 0,"",'Scoring Summary First Draft'!AX11)</f>
        <v>4649.9070000000002</v>
      </c>
      <c r="BC11" s="42">
        <f>IF('Scoring Summary First Draft'!AY11 = 0,"",'Scoring Summary First Draft'!AY11)</f>
        <v>3642.855</v>
      </c>
      <c r="BD11" s="42">
        <f>IF('Scoring Summary First Draft'!AZ11 = 0,"",'Scoring Summary First Draft'!AZ11)</f>
        <v>4066.1979999999999</v>
      </c>
      <c r="BE11" s="45">
        <f>IF('Scoring Summary First Draft'!BA11=0,"",'Scoring Summary First Draft'!BA11)</f>
        <v>3.625</v>
      </c>
      <c r="BF11" s="45">
        <f>IF('Scoring Summary First Draft'!BB11=0,"",'Scoring Summary First Draft'!BB11)</f>
        <v>3.09375</v>
      </c>
      <c r="BG11" s="45">
        <f>IF('Scoring Summary First Draft'!BC11=0,"",'Scoring Summary First Draft'!BC11)</f>
        <v>3.8125</v>
      </c>
      <c r="BH11" s="45">
        <f>IF('Scoring Summary First Draft'!BD11=0,"",'Scoring Summary First Draft'!BD11)</f>
        <v>3.5104169999999999</v>
      </c>
      <c r="BI11" s="42">
        <f>IF('Scoring Summary First Draft'!BG11 = 0,"",'Scoring Summary First Draft'!BG11)</f>
        <v>0.875</v>
      </c>
      <c r="BJ11" s="42">
        <f>IF('Scoring Summary First Draft'!BH11 = 0,"",'Scoring Summary First Draft'!BH11)</f>
        <v>0.6875</v>
      </c>
      <c r="BK11" s="42">
        <f>IF('Scoring Summary First Draft'!BI11 = 0,"",'Scoring Summary First Draft'!BI11)</f>
        <v>0.8125</v>
      </c>
      <c r="BL11" s="42">
        <f>IF('Scoring Summary First Draft'!BJ11 = 0,"",'Scoring Summary First Draft'!BJ11)</f>
        <v>0.79166700000000001</v>
      </c>
      <c r="BM11" s="42">
        <f>IF('Scoring Summary First Draft'!BK11 = 0,"",'Scoring Summary First Draft'!BK11)</f>
        <v>3774.6860000000001</v>
      </c>
      <c r="BN11" s="42">
        <f>IF('Scoring Summary First Draft'!BL11 = 0,"",'Scoring Summary First Draft'!BL11)</f>
        <v>2422.9549999999999</v>
      </c>
      <c r="BO11" s="42">
        <f>IF('Scoring Summary First Draft'!BM11 = 0,"",'Scoring Summary First Draft'!BM11)</f>
        <v>2467.9920000000002</v>
      </c>
      <c r="BP11" s="42">
        <f>IF('Scoring Summary First Draft'!BN11 = 0,"",'Scoring Summary First Draft'!BN11)</f>
        <v>2888.5439999999999</v>
      </c>
      <c r="BQ11" s="42" t="str">
        <f>IF('Scoring Summary First Draft'!BW11=0,"",'Scoring Summary First Draft'!BW11)</f>
        <v/>
      </c>
      <c r="BR11" s="42" t="str">
        <f>IF('Scoring Summary First Draft'!BX11=0,"",'Scoring Summary First Draft'!BX11)</f>
        <v/>
      </c>
      <c r="BS11" s="42" t="str">
        <f>IF('Scoring Summary First Draft'!BY11=0,"",'Scoring Summary First Draft'!BY11)</f>
        <v/>
      </c>
      <c r="BT11" s="42" t="str">
        <f>IF('Scoring Summary First Draft'!CB11=0,"",'Scoring Summary First Draft'!CB11)</f>
        <v/>
      </c>
      <c r="BU11" s="42" t="str">
        <f>IF('Scoring Summary First Draft'!CC11=0,"",'Scoring Summary First Draft'!CC11)</f>
        <v/>
      </c>
      <c r="BV11" s="42" t="str">
        <f>IF('Scoring Summary First Draft'!CD11=0,"",'Scoring Summary First Draft'!CD11)</f>
        <v/>
      </c>
      <c r="BW11" s="42" t="str">
        <f>IF('Scoring Summary First Draft'!CE11=0,"",'Scoring Summary First Draft'!CE11)</f>
        <v/>
      </c>
      <c r="BX11" s="42" t="str">
        <f>IF('Scoring Summary First Draft'!CF11=0,"",'Scoring Summary First Draft'!CF11)</f>
        <v/>
      </c>
      <c r="BY11" s="42" t="str">
        <f>IF('Scoring Summary First Draft'!CG11=0,"",'Scoring Summary First Draft'!CG11)</f>
        <v/>
      </c>
      <c r="BZ11" s="42" t="str">
        <f>IF('Scoring Summary First Draft'!CH11=0,"",'Scoring Summary First Draft'!CH11)</f>
        <v/>
      </c>
      <c r="CA11" s="42" t="str">
        <f>IF('Scoring Summary First Draft'!CI11=0,"",'Scoring Summary First Draft'!CI11)</f>
        <v/>
      </c>
      <c r="CB11" s="42">
        <f>IF('Scoring Summary First Draft'!CL11 =0,"",'Scoring Summary First Draft'!CL11)</f>
        <v>0.33333333300000001</v>
      </c>
      <c r="CC11" s="42">
        <f>IF('Scoring Summary First Draft'!CM11 =0,"",'Scoring Summary First Draft'!CM11)</f>
        <v>0.4</v>
      </c>
      <c r="CD11" s="42">
        <f>IF('Scoring Summary First Draft'!CN11 =0,"",'Scoring Summary First Draft'!CN11)</f>
        <v>0.3</v>
      </c>
      <c r="CE11" s="42">
        <f>IF('Scoring Summary First Draft'!CO11 =0,"",'Scoring Summary First Draft'!CO11)</f>
        <v>0.2</v>
      </c>
      <c r="CF11" s="42">
        <f>IF('Scoring Summary First Draft'!CP11 =0,"",'Scoring Summary First Draft'!CP11)</f>
        <v>0.2</v>
      </c>
      <c r="CG11" s="42">
        <f>IF('Scoring Summary First Draft'!CQ11 =0,"",'Scoring Summary First Draft'!CQ11)</f>
        <v>0.2</v>
      </c>
      <c r="CH11" s="42">
        <f>IF('Scoring Summary First Draft'!CR11 =0,"",'Scoring Summary First Draft'!CR11)</f>
        <v>0.46666666699999998</v>
      </c>
      <c r="CI11" s="42" t="str">
        <f>IF('Scoring Summary First Draft'!CV11=0,"",'Scoring Summary First Draft'!CV11)</f>
        <v/>
      </c>
      <c r="CJ11" s="42" t="str">
        <f>IF('Scoring Summary First Draft'!CW11=0,"",'Scoring Summary First Draft'!CW11)</f>
        <v/>
      </c>
      <c r="CK11" s="42" t="str">
        <f>IF('Scoring Summary First Draft'!CZ11=0,"",'Scoring Summary First Draft'!CZ11)</f>
        <v/>
      </c>
      <c r="CL11" s="42" t="str">
        <f>IF('Scoring Summary First Draft'!DA11=0,"",'Scoring Summary First Draft'!DA11)</f>
        <v/>
      </c>
      <c r="CM11" s="42" t="str">
        <f>IF('Scoring Summary First Draft'!DB11=0,"",'Scoring Summary First Draft'!DB11)</f>
        <v/>
      </c>
      <c r="CN11" s="42" t="str">
        <f>IF('Scoring Summary First Draft'!DC11=0,"",'Scoring Summary First Draft'!DC11)</f>
        <v/>
      </c>
      <c r="CO11" s="42" t="str">
        <f>IF('Scoring Summary First Draft'!DD11=0,"",'Scoring Summary First Draft'!DD11)</f>
        <v/>
      </c>
      <c r="CP11" s="42" t="str">
        <f>IF('Scoring Summary First Draft'!DE11=0,"",'Scoring Summary First Draft'!DE11)</f>
        <v/>
      </c>
      <c r="CQ11" s="42" t="str">
        <f>IF('Scoring Summary First Draft'!DF11=0,"",'Scoring Summary First Draft'!DF11)</f>
        <v/>
      </c>
      <c r="CR11" s="42" t="str">
        <f>IF('Scoring Summary First Draft'!DG11=0,"",'Scoring Summary First Draft'!DG11)</f>
        <v/>
      </c>
      <c r="CS11" s="42" t="str">
        <f>IF('Scoring Summary First Draft'!DH11=0,"",'Scoring Summary First Draft'!DH11)</f>
        <v/>
      </c>
      <c r="CT11" s="42" t="str">
        <f>IF('Scoring Summary First Draft'!DI11=0,"",'Scoring Summary First Draft'!DI11)</f>
        <v/>
      </c>
      <c r="CU11" s="42" t="str">
        <f>IF('Scoring Summary First Draft'!DJ11=0,"",'Scoring Summary First Draft'!DJ11)</f>
        <v/>
      </c>
      <c r="CV11" s="42" t="str">
        <f>IF('Scoring Summary First Draft'!DK11=0,"",'Scoring Summary First Draft'!DK11)</f>
        <v/>
      </c>
      <c r="CW11" s="42" t="str">
        <f>IF('Scoring Summary First Draft'!DL11=0,"",'Scoring Summary First Draft'!DL11)</f>
        <v/>
      </c>
      <c r="CX11" s="42" t="str">
        <f>IF('Scoring Summary First Draft'!DO11=0,"",'Scoring Summary First Draft'!DO11)</f>
        <v/>
      </c>
      <c r="CY11" s="42" t="str">
        <f>IF('Scoring Summary First Draft'!DP11=0,"",'Scoring Summary First Draft'!DP11)</f>
        <v/>
      </c>
      <c r="CZ11" s="42" t="str">
        <f>IF('Scoring Summary First Draft'!DQ11=0,"",'Scoring Summary First Draft'!DQ11)</f>
        <v/>
      </c>
      <c r="DA11" s="42" t="str">
        <f>IF('Scoring Summary First Draft'!DR11=0,"",'Scoring Summary First Draft'!DR11)</f>
        <v/>
      </c>
      <c r="DB11" s="42" t="str">
        <f>IF('Scoring Summary First Draft'!DS11=0,"",'Scoring Summary First Draft'!DS11)</f>
        <v/>
      </c>
      <c r="DC11" s="42" t="str">
        <f>IF('Scoring Summary First Draft'!DT11=0,"",'Scoring Summary First Draft'!DT11)</f>
        <v/>
      </c>
      <c r="DD11" s="42" t="str">
        <f>IF('Scoring Summary First Draft'!DU11=0,"",'Scoring Summary First Draft'!DU11)</f>
        <v/>
      </c>
      <c r="DE11" s="42" t="str">
        <f>IF('Scoring Summary First Draft'!DV11=0,"",'Scoring Summary First Draft'!DV11)</f>
        <v/>
      </c>
      <c r="DF11" s="42" t="str">
        <f>IF('Scoring Summary First Draft'!DW11=0,"",'Scoring Summary First Draft'!DW11)</f>
        <v/>
      </c>
      <c r="DG11" s="42" t="str">
        <f>IF('Scoring Summary First Draft'!DX11=0,"",'Scoring Summary First Draft'!DX11)</f>
        <v/>
      </c>
      <c r="DH11" s="42" t="str">
        <f>IF('Scoring Summary First Draft'!DY11=0,"",'Scoring Summary First Draft'!DY11)</f>
        <v/>
      </c>
      <c r="DI11" s="42" t="str">
        <f>IF('Scoring Summary First Draft'!DZ11=0,"",'Scoring Summary First Draft'!DZ11)</f>
        <v/>
      </c>
      <c r="DJ11" s="25" t="str">
        <f>IF('Scoring Summary First Draft'!EF11=0,"",'Scoring Summary First Draft'!EF11)</f>
        <v/>
      </c>
      <c r="DK11" s="25" t="str">
        <f>IF('Scoring Summary First Draft'!EI11=0,"",'Scoring Summary First Draft'!EI11)</f>
        <v/>
      </c>
      <c r="DL11" s="25">
        <f>IF('Scoring Summary First Draft'!EM11=0,"",'Scoring Summary First Draft'!EM11)</f>
        <v>40</v>
      </c>
      <c r="DM11" s="25">
        <f>IF('Scoring Summary First Draft'!EQ11=0,"",'Scoring Summary First Draft'!EQ11)</f>
        <v>6</v>
      </c>
      <c r="DN11" s="25">
        <f>IF('Scoring Summary First Draft'!ER11=0,"",'Scoring Summary First Draft'!ER11)</f>
        <v>14</v>
      </c>
      <c r="DO11" s="25">
        <f>IF('Scoring Summary First Draft'!ES11=0,"",'Scoring Summary First Draft'!ES11)</f>
        <v>2</v>
      </c>
      <c r="DP11" s="25">
        <f>IF('Scoring Summary First Draft'!EW11=0,"",'Scoring Summary First Draft'!EW11)</f>
        <v>29</v>
      </c>
      <c r="DQ11" s="25">
        <f>IF('Scoring Summary First Draft'!EX11=0,"",'Scoring Summary First Draft'!EX11)</f>
        <v>15</v>
      </c>
      <c r="DR11" s="25">
        <f>IF('Scoring Summary First Draft'!EY11=0,"",'Scoring Summary First Draft'!EY11)</f>
        <v>21</v>
      </c>
      <c r="DS11" s="25">
        <f>IF('Scoring Summary First Draft'!EZ11=0,"",'Scoring Summary First Draft'!EZ11)</f>
        <v>23</v>
      </c>
      <c r="DT11" s="25">
        <f>IF('Scoring Summary First Draft'!FA11=0,"",'Scoring Summary First Draft'!FA11)</f>
        <v>12</v>
      </c>
      <c r="DU11" s="25">
        <f>IF('Scoring Summary First Draft'!FB11=0,"",'Scoring Summary First Draft'!FB11)</f>
        <v>17</v>
      </c>
      <c r="DV11" s="25">
        <f>IF('Scoring Summary First Draft'!FC11=0,"",'Scoring Summary First Draft'!FC11)</f>
        <v>34</v>
      </c>
      <c r="DW11" s="45">
        <f>IF('Scoring Summary First Draft'!FG11=0,"",'Scoring Summary First Draft'!FG11)</f>
        <v>3.2857142860000002</v>
      </c>
      <c r="DX11" s="45">
        <f>IF('Scoring Summary First Draft'!FH11=0,"",'Scoring Summary First Draft'!FH11)</f>
        <v>2.8235294120000001</v>
      </c>
      <c r="DY11" s="45">
        <f>IF('Scoring Summary First Draft'!FI11=0,"",'Scoring Summary First Draft'!FI11)</f>
        <v>5.0588235289999997</v>
      </c>
      <c r="DZ11" s="45">
        <f>IF('Scoring Summary First Draft'!FJ11=0,"",'Scoring Summary First Draft'!FJ11)</f>
        <v>3.7959183670000001</v>
      </c>
      <c r="EA11" s="45">
        <f>IF('Scoring Summary First Draft'!FN11=0,"",'Scoring Summary First Draft'!FN11)</f>
        <v>3.6956519999999999</v>
      </c>
      <c r="EB11" s="25">
        <f>IF('Scoring Summary First Draft'!FR11=0,"",'Scoring Summary First Draft'!FR11)</f>
        <v>11</v>
      </c>
      <c r="EC11" s="25">
        <f>IF('Scoring Summary First Draft'!FS11=0,"",'Scoring Summary First Draft'!FS11)</f>
        <v>3</v>
      </c>
      <c r="ED11" s="44">
        <f>IF('Scoring Summary First Draft'!FW11=0,"",'Scoring Summary First Draft'!FW11)</f>
        <v>2</v>
      </c>
      <c r="EE11" s="44">
        <f>IF('Scoring Summary First Draft'!FX11=0,"",'Scoring Summary First Draft'!FX11)</f>
        <v>5</v>
      </c>
      <c r="EF11" s="44">
        <f>IF('Scoring Summary First Draft'!FY11=0,"",'Scoring Summary First Draft'!FY11)</f>
        <v>7</v>
      </c>
      <c r="EG11" s="44">
        <f>IF('Scoring Summary First Draft'!FZ11=0,"",'Scoring Summary First Draft'!FZ11)</f>
        <v>5.5</v>
      </c>
      <c r="EH11" s="44">
        <f>IF('Scoring Summary First Draft'!GA11=0,"",'Scoring Summary First Draft'!GA11)</f>
        <v>4.5</v>
      </c>
      <c r="EI11" s="25" t="str">
        <f>IF('Scoring Summary First Draft'!GD11=0,"",'Scoring Summary First Draft'!GD11)</f>
        <v/>
      </c>
      <c r="EJ11" s="25">
        <f>IF('Scoring Summary First Draft'!GH11=0,"",'Scoring Summary First Draft'!GH11)</f>
        <v>20</v>
      </c>
      <c r="EK11" s="25">
        <f>IF('Scoring Summary First Draft'!GI11=0,"",'Scoring Summary First Draft'!GI11)</f>
        <v>70</v>
      </c>
      <c r="EL11" s="25">
        <f>IF('Scoring Summary First Draft'!GJ11=0,"",'Scoring Summary First Draft'!GJ11)</f>
        <v>220</v>
      </c>
      <c r="EM11" s="25">
        <f>IF('Scoring Summary First Draft'!GK11=0,"",'Scoring Summary First Draft'!GK11)</f>
        <v>310</v>
      </c>
      <c r="EN11" s="25">
        <f>IF('Scoring Summary First Draft'!GO11=0,"",'Scoring Summary First Draft'!GO11)</f>
        <v>129</v>
      </c>
      <c r="EO11" s="25">
        <f>IF('Scoring Summary First Draft'!GP11=0,"",'Scoring Summary First Draft'!GP11)</f>
        <v>42</v>
      </c>
      <c r="EP11" s="25">
        <f>IF('Scoring Summary First Draft'!GQ11=0,"",'Scoring Summary First Draft'!GQ11)</f>
        <v>41</v>
      </c>
      <c r="EQ11" s="25">
        <f>IF('Scoring Summary First Draft'!GR11=0,"",'Scoring Summary First Draft'!GR11)</f>
        <v>15</v>
      </c>
      <c r="ER11" s="25">
        <f>IF('Scoring Summary First Draft'!GS11=0,"",'Scoring Summary First Draft'!GS11)</f>
        <v>9</v>
      </c>
      <c r="ES11" s="25">
        <f>IF('Scoring Summary First Draft'!GT11=0,"",'Scoring Summary First Draft'!GT11)</f>
        <v>22</v>
      </c>
    </row>
    <row r="12" spans="1:158">
      <c r="A12" t="str">
        <f>'Scoring Summary First Draft'!A15</f>
        <v>CI017</v>
      </c>
      <c r="B12" t="str">
        <f>IF('Scoring Summary First Draft'!C15=0,"",'Scoring Summary First Draft'!C15)</f>
        <v>F</v>
      </c>
      <c r="C12"/>
      <c r="D12"/>
      <c r="E12">
        <f>IF('Scoring Summary First Draft'!D15=0,"",'Scoring Summary First Draft'!D15)</f>
        <v>54</v>
      </c>
      <c r="F12"/>
      <c r="G12"/>
      <c r="H12"/>
      <c r="I12"/>
      <c r="J12">
        <f>IF('Scoring Summary First Draft'!E15=0,"",'Scoring Summary First Draft'!E15)</f>
        <v>48</v>
      </c>
      <c r="K12">
        <v>48</v>
      </c>
      <c r="L12"/>
      <c r="M12"/>
      <c r="N12"/>
      <c r="O12"/>
      <c r="P12">
        <f>IF('Scoring Summary First Draft'!F15=0,"",'Scoring Summary First Draft'!F15)</f>
        <v>4</v>
      </c>
      <c r="Q12"/>
      <c r="R12"/>
      <c r="S12"/>
      <c r="T12"/>
      <c r="U12" t="str">
        <f>IF('Scoring Summary First Draft'!G15=0,"",'Scoring Summary First Draft'!G15)</f>
        <v>Left_ear</v>
      </c>
      <c r="V12" t="str">
        <f>IF('Scoring Summary First Draft'!H15=0,"",'Scoring Summary First Draft'!H15)</f>
        <v>Cochlear_Americas</v>
      </c>
      <c r="W12" t="str">
        <f>IF('Scoring Summary First Draft'!I15=0,"",'Scoring Summary First Draft'!I15)</f>
        <v>No</v>
      </c>
      <c r="X12" t="s">
        <v>19</v>
      </c>
      <c r="Y12"/>
      <c r="Z12"/>
      <c r="AA12"/>
      <c r="AB12" t="str">
        <f>IF('Scoring Summary First Draft'!L15=0,"",'Scoring Summary First Draft'!L15)</f>
        <v>Speech_Language_Patholigist</v>
      </c>
      <c r="AC12" t="str">
        <f>IF('Scoring Summary First Draft'!M15=0,"",'Scoring Summary First Draft'!M15)</f>
        <v>English</v>
      </c>
      <c r="AD12" t="str">
        <f>IF('Scoring Summary First Draft'!N15=0,"",'Scoring Summary First Draft'!N15)</f>
        <v>Quincy,_Massachusetts</v>
      </c>
      <c r="AE12">
        <f>IF('Scoring Summary First Draft'!P15=0,"",'Scoring Summary First Draft'!P15)</f>
        <v>18</v>
      </c>
      <c r="AF12" t="s">
        <v>22</v>
      </c>
      <c r="AG12" s="42">
        <f>IF('Scoring Summary First Draft'!X15 = 0,"",'Scoring Summary First Draft'!X15)</f>
        <v>88.25</v>
      </c>
      <c r="AH12" s="42">
        <f>IF('Scoring Summary First Draft'!Y15 = 0,"",'Scoring Summary First Draft'!Y15)</f>
        <v>0.96875</v>
      </c>
      <c r="AI12" s="42">
        <f>IF('Scoring Summary First Draft'!Z15 = 0,"",'Scoring Summary First Draft'!Z15)</f>
        <v>89.375</v>
      </c>
      <c r="AJ12" s="42">
        <f>IF('Scoring Summary First Draft'!AA15 = 0,"",'Scoring Summary First Draft'!AA15)</f>
        <v>0.9375</v>
      </c>
      <c r="AK12" s="42">
        <f>IF('Scoring Summary First Draft'!AB15 = 0,"",'Scoring Summary First Draft'!AB15)</f>
        <v>87.125</v>
      </c>
      <c r="AL12" s="42">
        <f>IF('Scoring Summary First Draft'!AC15 = 0,"",'Scoring Summary First Draft'!AC15)</f>
        <v>1</v>
      </c>
      <c r="AM12" s="42">
        <f>IF('Scoring Summary First Draft'!AF15 =0,"", 'Scoring Summary First Draft'!AF15)</f>
        <v>0.5</v>
      </c>
      <c r="AN12" s="42">
        <f>IF('Scoring Summary First Draft'!AG15 =0,"", 'Scoring Summary First Draft'!AG15)</f>
        <v>0.3125</v>
      </c>
      <c r="AO12" s="42">
        <f>'Scoring Summary First Draft'!AH15</f>
        <v>0</v>
      </c>
      <c r="AP12" s="42">
        <f>IF('Scoring Summary First Draft'!AI15 =0,"", 'Scoring Summary First Draft'!AI15)</f>
        <v>0.1875</v>
      </c>
      <c r="AQ12" s="42">
        <f>IF('Scoring Summary First Draft'!AJ15 =0,"", 'Scoring Summary First Draft'!AJ15)</f>
        <v>0.5</v>
      </c>
      <c r="AR12" s="42">
        <f>IF('Scoring Summary First Draft'!AK15 =0,"", 'Scoring Summary First Draft'!AK15)</f>
        <v>6.25E-2</v>
      </c>
      <c r="AS12" s="42">
        <f t="shared" si="1"/>
        <v>0.26041666666666669</v>
      </c>
      <c r="AT12" s="42">
        <f>IF('Scoring Summary First Draft'!AN15 = 0,"",'Scoring Summary First Draft'!AN15)</f>
        <v>0.95833299999999999</v>
      </c>
      <c r="AU12" s="42">
        <f>IF('Scoring Summary First Draft'!AO15 = 0,"",'Scoring Summary First Draft'!AO15)</f>
        <v>3902.1370000000002</v>
      </c>
      <c r="AV12" s="42">
        <f>IF('Scoring Summary First Draft'!AP15 = 0,"",'Scoring Summary First Draft'!AP15)</f>
        <v>10</v>
      </c>
      <c r="AW12" s="42">
        <f>IF('Scoring Summary First Draft'!AS15 = 0,"",'Scoring Summary First Draft'!AS15)</f>
        <v>0.8125</v>
      </c>
      <c r="AX12" s="42">
        <f>IF('Scoring Summary First Draft'!AT15 = 0,"",'Scoring Summary First Draft'!AT15)</f>
        <v>0.84375</v>
      </c>
      <c r="AY12" s="42">
        <f>IF('Scoring Summary First Draft'!AU15 = 0,"",'Scoring Summary First Draft'!AU15)</f>
        <v>0.90625</v>
      </c>
      <c r="AZ12" s="42">
        <f>IF('Scoring Summary First Draft'!AV15 = 0,"",'Scoring Summary First Draft'!AV15)</f>
        <v>0.85416700000000001</v>
      </c>
      <c r="BA12" s="42">
        <f>IF('Scoring Summary First Draft'!AW15 = 0,"",'Scoring Summary First Draft'!AW15)</f>
        <v>3420.2</v>
      </c>
      <c r="BB12" s="42">
        <f>IF('Scoring Summary First Draft'!AX15 = 0,"",'Scoring Summary First Draft'!AX15)</f>
        <v>2901.7150000000001</v>
      </c>
      <c r="BC12" s="42">
        <f>IF('Scoring Summary First Draft'!AY15 = 0,"",'Scoring Summary First Draft'!AY15)</f>
        <v>2228.279</v>
      </c>
      <c r="BD12" s="42">
        <f>IF('Scoring Summary First Draft'!AZ15 = 0,"",'Scoring Summary First Draft'!AZ15)</f>
        <v>2850.0650000000001</v>
      </c>
      <c r="BE12" s="45">
        <f>IF('Scoring Summary First Draft'!BA15=0,"",'Scoring Summary First Draft'!BA15)</f>
        <v>5.9375</v>
      </c>
      <c r="BF12" s="45">
        <f>IF('Scoring Summary First Draft'!BB15=0,"",'Scoring Summary First Draft'!BB15)</f>
        <v>6.09375</v>
      </c>
      <c r="BG12" s="45">
        <f>IF('Scoring Summary First Draft'!BC15=0,"",'Scoring Summary First Draft'!BC15)</f>
        <v>6.34375</v>
      </c>
      <c r="BH12" s="45">
        <f>IF('Scoring Summary First Draft'!BD15=0,"",'Scoring Summary First Draft'!BD15)</f>
        <v>6.125</v>
      </c>
      <c r="BI12" s="42">
        <f>IF('Scoring Summary First Draft'!BG15 = 0,"",'Scoring Summary First Draft'!BG15)</f>
        <v>1</v>
      </c>
      <c r="BJ12" s="42">
        <f>IF('Scoring Summary First Draft'!BH15 = 0,"",'Scoring Summary First Draft'!BH15)</f>
        <v>0.9375</v>
      </c>
      <c r="BK12" s="42">
        <f>IF('Scoring Summary First Draft'!BI15 = 0,"",'Scoring Summary First Draft'!BI15)</f>
        <v>0.9375</v>
      </c>
      <c r="BL12" s="42">
        <f>IF('Scoring Summary First Draft'!BJ15 = 0,"",'Scoring Summary First Draft'!BJ15)</f>
        <v>0.95833299999999999</v>
      </c>
      <c r="BM12" s="42">
        <f>IF('Scoring Summary First Draft'!BK15 = 0,"",'Scoring Summary First Draft'!BK15)</f>
        <v>802.9</v>
      </c>
      <c r="BN12" s="42">
        <f>IF('Scoring Summary First Draft'!BL15 = 0,"",'Scoring Summary First Draft'!BL15)</f>
        <v>905.22</v>
      </c>
      <c r="BO12" s="42">
        <f>IF('Scoring Summary First Draft'!BM15 = 0,"",'Scoring Summary First Draft'!BM15)</f>
        <v>801.57330000000002</v>
      </c>
      <c r="BP12" s="42">
        <f>IF('Scoring Summary First Draft'!BN15 = 0,"",'Scoring Summary First Draft'!BN15)</f>
        <v>836.56439999999998</v>
      </c>
      <c r="BQ12" s="42">
        <f>IF('Scoring Summary First Draft'!BW15=0,"",'Scoring Summary First Draft'!BW15)</f>
        <v>0.91666700000000001</v>
      </c>
      <c r="BR12" s="42">
        <f>IF('Scoring Summary First Draft'!BX15=0,"",'Scoring Summary First Draft'!BX15)</f>
        <v>92.518379999999993</v>
      </c>
      <c r="BS12" s="42">
        <f>IF('Scoring Summary First Draft'!BY15=0,"",'Scoring Summary First Draft'!BY15)</f>
        <v>1458.82</v>
      </c>
      <c r="BT12" s="42">
        <f>IF('Scoring Summary First Draft'!CB15=0,"",'Scoring Summary First Draft'!CB15)</f>
        <v>0.43333333299999999</v>
      </c>
      <c r="BU12" s="42">
        <f>IF('Scoring Summary First Draft'!CC15=0,"",'Scoring Summary First Draft'!CC15)</f>
        <v>0.7</v>
      </c>
      <c r="BV12" s="42">
        <f>IF('Scoring Summary First Draft'!CD15=0,"",'Scoring Summary First Draft'!CD15)</f>
        <v>0.3</v>
      </c>
      <c r="BW12" s="42">
        <f>IF('Scoring Summary First Draft'!CE15=0,"",'Scoring Summary First Draft'!CE15)</f>
        <v>0.15</v>
      </c>
      <c r="BX12" s="42">
        <f>IF('Scoring Summary First Draft'!CF15=0,"",'Scoring Summary First Draft'!CF15)</f>
        <v>0.66666666666666596</v>
      </c>
      <c r="BY12" s="42">
        <f>IF('Scoring Summary First Draft'!CG15=0,"",'Scoring Summary First Draft'!CG15)</f>
        <v>0.26666666666599997</v>
      </c>
      <c r="BZ12" s="42">
        <f>IF('Scoring Summary First Draft'!CH15=0,"",'Scoring Summary First Draft'!CH15)</f>
        <v>0.7</v>
      </c>
      <c r="CA12" s="42">
        <f>IF('Scoring Summary First Draft'!CI15=0,"",'Scoring Summary First Draft'!CI15)</f>
        <v>3</v>
      </c>
      <c r="CB12" s="42">
        <f>IF('Scoring Summary First Draft'!CL15 =0,"",'Scoring Summary First Draft'!CL15)</f>
        <v>0.83333333330000003</v>
      </c>
      <c r="CC12" s="42">
        <f>IF('Scoring Summary First Draft'!CM15 =0,"",'Scoring Summary First Draft'!CM15)</f>
        <v>1</v>
      </c>
      <c r="CD12" s="42">
        <f>IF('Scoring Summary First Draft'!CN15 =0,"",'Scoring Summary First Draft'!CN15)</f>
        <v>0.82499999999999996</v>
      </c>
      <c r="CE12" s="42">
        <f>IF('Scoring Summary First Draft'!CO15 =0,"",'Scoring Summary First Draft'!CO15)</f>
        <v>0.7</v>
      </c>
      <c r="CF12" s="42">
        <f>IF('Scoring Summary First Draft'!CP15 =0,"",'Scoring Summary First Draft'!CP15)</f>
        <v>0.73333333000000001</v>
      </c>
      <c r="CG12" s="42">
        <f>IF('Scoring Summary First Draft'!CQ15 =0,"",'Scoring Summary First Draft'!CQ15)</f>
        <v>0.8</v>
      </c>
      <c r="CH12" s="42">
        <f>IF('Scoring Summary First Draft'!CR15 =0,"",'Scoring Summary First Draft'!CR15)</f>
        <v>1</v>
      </c>
      <c r="CI12" s="42">
        <f>IF('Scoring Summary First Draft'!CV15=0,"",'Scoring Summary First Draft'!CV15)</f>
        <v>99.958330000000004</v>
      </c>
      <c r="CJ12" s="42">
        <f>IF('Scoring Summary First Draft'!CW15=0,"",'Scoring Summary First Draft'!CW15)</f>
        <v>1</v>
      </c>
      <c r="CK12" s="42">
        <f>IF('Scoring Summary First Draft'!CZ15=0,"",'Scoring Summary First Draft'!CZ15)</f>
        <v>0.43333333299999999</v>
      </c>
      <c r="CL12" s="42" t="str">
        <f>IF('Scoring Summary First Draft'!DA15=0,"",'Scoring Summary First Draft'!DA15)</f>
        <v/>
      </c>
      <c r="CM12" s="42">
        <f>IF('Scoring Summary First Draft'!DB15=0,"",'Scoring Summary First Draft'!DB15)</f>
        <v>0.55000000000000004</v>
      </c>
      <c r="CN12" s="42" t="str">
        <f>IF('Scoring Summary First Draft'!DC15=0,"",'Scoring Summary First Draft'!DC15)</f>
        <v/>
      </c>
      <c r="CO12" s="42">
        <f>IF('Scoring Summary First Draft'!DD15=0,"",'Scoring Summary First Draft'!DD15)</f>
        <v>0.375</v>
      </c>
      <c r="CP12" s="42" t="str">
        <f>IF('Scoring Summary First Draft'!DE15=0,"",'Scoring Summary First Draft'!DE15)</f>
        <v/>
      </c>
      <c r="CQ12" s="42">
        <f>IF('Scoring Summary First Draft'!DF15=0,"",'Scoring Summary First Draft'!DF15)</f>
        <v>0.4</v>
      </c>
      <c r="CR12" s="42" t="str">
        <f>IF('Scoring Summary First Draft'!DG15=0,"",'Scoring Summary First Draft'!DG15)</f>
        <v/>
      </c>
      <c r="CS12" s="42">
        <f>IF('Scoring Summary First Draft'!DH15=0,"",'Scoring Summary First Draft'!DH15)</f>
        <v>0.5</v>
      </c>
      <c r="CT12" s="42" t="str">
        <f>IF('Scoring Summary First Draft'!DI15=0,"",'Scoring Summary First Draft'!DI15)</f>
        <v/>
      </c>
      <c r="CU12" s="42">
        <f>IF('Scoring Summary First Draft'!DJ15=0,"",'Scoring Summary First Draft'!DJ15)</f>
        <v>0.366666667</v>
      </c>
      <c r="CV12" s="42" t="str">
        <f>IF('Scoring Summary First Draft'!DK15=0,"",'Scoring Summary First Draft'!DK15)</f>
        <v/>
      </c>
      <c r="CW12" s="42">
        <f>IF('Scoring Summary First Draft'!DL15=0,"",'Scoring Summary First Draft'!DL15)</f>
        <v>3</v>
      </c>
      <c r="CX12" s="42">
        <f>IF('Scoring Summary First Draft'!DO15=0,"",'Scoring Summary First Draft'!DO15)</f>
        <v>0.78333333299999997</v>
      </c>
      <c r="CY12" s="42">
        <f>IF('Scoring Summary First Draft'!DP15=0,"",'Scoring Summary First Draft'!DP15)</f>
        <v>0.64632836400000004</v>
      </c>
      <c r="CZ12" s="42">
        <f>IF('Scoring Summary First Draft'!DQ15=0,"",'Scoring Summary First Draft'!DQ15)</f>
        <v>0.8</v>
      </c>
      <c r="DA12" s="42">
        <f>IF('Scoring Summary First Draft'!DR15=0,"",'Scoring Summary First Draft'!DR15)</f>
        <v>0.614558147</v>
      </c>
      <c r="DB12" s="42">
        <f>IF('Scoring Summary First Draft'!DS15=0,"",'Scoring Summary First Draft'!DS15)</f>
        <v>0.77500000000000002</v>
      </c>
      <c r="DC12" s="42">
        <f>IF('Scoring Summary First Draft'!DT15=0,"",'Scoring Summary First Draft'!DT15)</f>
        <v>0.70237480799999996</v>
      </c>
      <c r="DD12" s="42">
        <f>IF('Scoring Summary First Draft'!DU15=0,"",'Scoring Summary First Draft'!DU15)</f>
        <v>0.75</v>
      </c>
      <c r="DE12" s="42">
        <f>IF('Scoring Summary First Draft'!DV15=0,"",'Scoring Summary First Draft'!DV15)</f>
        <v>0.68183310699999999</v>
      </c>
      <c r="DF12" s="42">
        <f>IF('Scoring Summary First Draft'!DW15=0,"",'Scoring Summary First Draft'!DW15)</f>
        <v>0.76666666699999997</v>
      </c>
      <c r="DG12" s="42">
        <f>IF('Scoring Summary First Draft'!DX15=0,"",'Scoring Summary First Draft'!DX15)</f>
        <v>0.60732219300000001</v>
      </c>
      <c r="DH12" s="42">
        <f>IF('Scoring Summary First Draft'!DY15=0,"",'Scoring Summary First Draft'!DY15)</f>
        <v>0.8</v>
      </c>
      <c r="DI12" s="42">
        <f>IF('Scoring Summary First Draft'!DZ15=0,"",'Scoring Summary First Draft'!DZ15)</f>
        <v>0.74586466699999998</v>
      </c>
      <c r="DJ12" s="25" t="str">
        <f>IF('Scoring Summary First Draft'!EF15=0,"",'Scoring Summary First Draft'!EF15)</f>
        <v/>
      </c>
      <c r="DK12" s="25" t="str">
        <f>IF('Scoring Summary First Draft'!EI15=0,"",'Scoring Summary First Draft'!EI15)</f>
        <v/>
      </c>
      <c r="DL12" s="25">
        <f>IF('Scoring Summary First Draft'!EM15=0,"",'Scoring Summary First Draft'!EM15)</f>
        <v>58</v>
      </c>
      <c r="DM12" s="25">
        <f>IF('Scoring Summary First Draft'!EQ15=0,"",'Scoring Summary First Draft'!EQ15)</f>
        <v>10</v>
      </c>
      <c r="DN12" s="25">
        <f>IF('Scoring Summary First Draft'!ER15=0,"",'Scoring Summary First Draft'!ER15)</f>
        <v>41</v>
      </c>
      <c r="DO12" s="25">
        <f>IF('Scoring Summary First Draft'!ES15=0,"",'Scoring Summary First Draft'!ES15)</f>
        <v>4</v>
      </c>
      <c r="DP12" s="25">
        <f>IF('Scoring Summary First Draft'!EW15=0,"",'Scoring Summary First Draft'!EW15)</f>
        <v>30</v>
      </c>
      <c r="DQ12" s="25">
        <f>IF('Scoring Summary First Draft'!EX15=0,"",'Scoring Summary First Draft'!EX15)</f>
        <v>20</v>
      </c>
      <c r="DR12" s="25">
        <f>IF('Scoring Summary First Draft'!EY15=0,"",'Scoring Summary First Draft'!EY15)</f>
        <v>25</v>
      </c>
      <c r="DS12" s="25">
        <f>IF('Scoring Summary First Draft'!EZ15=0,"",'Scoring Summary First Draft'!EZ15)</f>
        <v>20</v>
      </c>
      <c r="DT12" s="25">
        <f>IF('Scoring Summary First Draft'!FA15=0,"",'Scoring Summary First Draft'!FA15)</f>
        <v>15</v>
      </c>
      <c r="DU12" s="25">
        <f>IF('Scoring Summary First Draft'!FB15=0,"",'Scoring Summary First Draft'!FB15)</f>
        <v>19</v>
      </c>
      <c r="DV12" s="25">
        <f>IF('Scoring Summary First Draft'!FC15=0,"",'Scoring Summary First Draft'!FC15)</f>
        <v>35</v>
      </c>
      <c r="DW12" s="45">
        <f>IF('Scoring Summary First Draft'!FG15=0,"",'Scoring Summary First Draft'!FG15)</f>
        <v>5.0714285710000002</v>
      </c>
      <c r="DX12" s="45">
        <f>IF('Scoring Summary First Draft'!FH15=0,"",'Scoring Summary First Draft'!FH15)</f>
        <v>2.411764706</v>
      </c>
      <c r="DY12" s="45">
        <f>IF('Scoring Summary First Draft'!FI15=0,"",'Scoring Summary First Draft'!FI15)</f>
        <v>7.4705882350000001</v>
      </c>
      <c r="DZ12" s="45">
        <f>IF('Scoring Summary First Draft'!FJ15=0,"",'Scoring Summary First Draft'!FJ15)</f>
        <v>5.0408163269999999</v>
      </c>
      <c r="EA12" s="45">
        <f>IF('Scoring Summary First Draft'!FN15=0,"",'Scoring Summary First Draft'!FN15)</f>
        <v>5</v>
      </c>
      <c r="EB12" s="25">
        <f>'Scoring Summary First Draft'!FR15</f>
        <v>0</v>
      </c>
      <c r="EC12" s="25">
        <f>IF('Scoring Summary First Draft'!FS15=0,"",'Scoring Summary First Draft'!FS15)</f>
        <v>1</v>
      </c>
      <c r="ED12" s="44">
        <f>IF('Scoring Summary First Draft'!FW15=0,"",'Scoring Summary First Draft'!FW15)</f>
        <v>5.5</v>
      </c>
      <c r="EE12" s="44">
        <f>IF('Scoring Summary First Draft'!FX15=0,"",'Scoring Summary First Draft'!FX15)</f>
        <v>5</v>
      </c>
      <c r="EF12" s="44">
        <f>IF('Scoring Summary First Draft'!FY15=0,"",'Scoring Summary First Draft'!FY15)</f>
        <v>6.5</v>
      </c>
      <c r="EG12" s="44">
        <f>IF('Scoring Summary First Draft'!FZ15=0,"",'Scoring Summary First Draft'!FZ15)</f>
        <v>6</v>
      </c>
      <c r="EH12" s="44">
        <f>IF('Scoring Summary First Draft'!GA15=0,"",'Scoring Summary First Draft'!GA15)</f>
        <v>6</v>
      </c>
      <c r="EI12" s="25" t="str">
        <f>IF('Scoring Summary First Draft'!GD15=0,"",'Scoring Summary First Draft'!GD15)</f>
        <v/>
      </c>
      <c r="EJ12" s="25">
        <f>IF('Scoring Summary First Draft'!GH15=0,"",'Scoring Summary First Draft'!GH15)</f>
        <v>19.5</v>
      </c>
      <c r="EK12" s="25">
        <f>IF('Scoring Summary First Draft'!GI15=0,"",'Scoring Summary First Draft'!GI15)</f>
        <v>270</v>
      </c>
      <c r="EL12" s="25">
        <f>IF('Scoring Summary First Draft'!GJ15=0,"",'Scoring Summary First Draft'!GJ15)</f>
        <v>640</v>
      </c>
      <c r="EM12" s="25">
        <f>IF('Scoring Summary First Draft'!GK15=0,"",'Scoring Summary First Draft'!GK15)</f>
        <v>930</v>
      </c>
      <c r="EN12" s="25">
        <f>IF('Scoring Summary First Draft'!GO15=0,"",'Scoring Summary First Draft'!GO15)</f>
        <v>190</v>
      </c>
      <c r="EO12" s="25">
        <f>IF('Scoring Summary First Draft'!GP15=0,"",'Scoring Summary First Draft'!GP15)</f>
        <v>54</v>
      </c>
      <c r="EP12" s="25">
        <f>IF('Scoring Summary First Draft'!GQ15=0,"",'Scoring Summary First Draft'!GQ15)</f>
        <v>52</v>
      </c>
      <c r="EQ12" s="25">
        <f>IF('Scoring Summary First Draft'!GR15=0,"",'Scoring Summary First Draft'!GR15)</f>
        <v>30</v>
      </c>
      <c r="ER12" s="25">
        <f>IF('Scoring Summary First Draft'!GS15=0,"",'Scoring Summary First Draft'!GS15)</f>
        <v>27</v>
      </c>
      <c r="ES12" s="25">
        <f>IF('Scoring Summary First Draft'!GT15=0,"",'Scoring Summary First Draft'!GT15)</f>
        <v>27</v>
      </c>
    </row>
    <row r="13" spans="1:158">
      <c r="A13" s="49" t="str">
        <f>'Scoring Summary First Draft'!A17</f>
        <v>CI019</v>
      </c>
      <c r="B13" t="str">
        <f>IF('Scoring Summary First Draft'!C17=0,"",'Scoring Summary First Draft'!C17)</f>
        <v>M</v>
      </c>
      <c r="C13"/>
      <c r="D13"/>
      <c r="E13">
        <f>IF('Scoring Summary First Draft'!D17=0,"",'Scoring Summary First Draft'!D17)</f>
        <v>57</v>
      </c>
      <c r="F13"/>
      <c r="G13"/>
      <c r="H13"/>
      <c r="I13"/>
      <c r="J13">
        <f>IF('Scoring Summary First Draft'!E17=0,"",'Scoring Summary First Draft'!E17)</f>
        <v>52</v>
      </c>
      <c r="K13">
        <v>52</v>
      </c>
      <c r="L13"/>
      <c r="M13"/>
      <c r="N13"/>
      <c r="O13"/>
      <c r="P13">
        <f>IF('Scoring Summary First Draft'!F17=0,"",'Scoring Summary First Draft'!F17)</f>
        <v>17</v>
      </c>
      <c r="Q13"/>
      <c r="R13"/>
      <c r="S13"/>
      <c r="T13"/>
      <c r="U13" t="str">
        <f>IF('Scoring Summary First Draft'!G17=0,"",'Scoring Summary First Draft'!G17)</f>
        <v>Left_ear</v>
      </c>
      <c r="V13" t="str">
        <f>IF('Scoring Summary First Draft'!H17=0,"",'Scoring Summary First Draft'!H17)</f>
        <v>Cochlear_Americas</v>
      </c>
      <c r="W13" t="str">
        <f>IF('Scoring Summary First Draft'!I17=0,"",'Scoring Summary First Draft'!I17)</f>
        <v>Yes</v>
      </c>
      <c r="X13" t="s">
        <v>18</v>
      </c>
      <c r="Y13"/>
      <c r="Z13"/>
      <c r="AA13"/>
      <c r="AB13" t="str">
        <f>IF('Scoring Summary First Draft'!L17=0,"",'Scoring Summary First Draft'!L17)</f>
        <v>Shipping_Analyst</v>
      </c>
      <c r="AC13" t="str">
        <f>IF('Scoring Summary First Draft'!M17=0,"",'Scoring Summary First Draft'!M17)</f>
        <v>English</v>
      </c>
      <c r="AD13" t="str">
        <f>IF('Scoring Summary First Draft'!N17=0,"",'Scoring Summary First Draft'!N17)</f>
        <v>Murfreesboro,_Tennessee</v>
      </c>
      <c r="AE13">
        <f>IF('Scoring Summary First Draft'!P17=0,"",'Scoring Summary First Draft'!P17)</f>
        <v>17</v>
      </c>
      <c r="AG13" s="42">
        <f>IF('Scoring Summary First Draft'!X17 = 0,"",'Scoring Summary First Draft'!X17)</f>
        <v>86.53125</v>
      </c>
      <c r="AH13" s="42">
        <f>IF('Scoring Summary First Draft'!Y17 = 0,"",'Scoring Summary First Draft'!Y17)</f>
        <v>0.90625</v>
      </c>
      <c r="AI13" s="42">
        <f>IF('Scoring Summary First Draft'!Z17 = 0,"",'Scoring Summary First Draft'!Z17)</f>
        <v>82</v>
      </c>
      <c r="AJ13" s="42">
        <f>IF('Scoring Summary First Draft'!AA17 = 0,"",'Scoring Summary First Draft'!AA17)</f>
        <v>0.875</v>
      </c>
      <c r="AK13" s="42">
        <f>IF('Scoring Summary First Draft'!AB17 = 0,"",'Scoring Summary First Draft'!AB17)</f>
        <v>91.0625</v>
      </c>
      <c r="AL13" s="42">
        <f>IF('Scoring Summary First Draft'!AC17 = 0,"",'Scoring Summary First Draft'!AC17)</f>
        <v>0.9375</v>
      </c>
      <c r="AM13" s="42">
        <f>IF('Scoring Summary First Draft'!AF17 =0,"", 'Scoring Summary First Draft'!AF17)</f>
        <v>0.5625</v>
      </c>
      <c r="AN13" s="42">
        <f>IF('Scoring Summary First Draft'!AG17 =0,"", 'Scoring Summary First Draft'!AG17)</f>
        <v>0.375</v>
      </c>
      <c r="AO13" s="42">
        <f>IF('Scoring Summary First Draft'!AH17 =0,"", 'Scoring Summary First Draft'!AH17)</f>
        <v>0.3125</v>
      </c>
      <c r="AP13" s="42">
        <f>IF('Scoring Summary First Draft'!AI17 =0,"", 'Scoring Summary First Draft'!AI17)</f>
        <v>0.3125</v>
      </c>
      <c r="AQ13" s="42">
        <f>IF('Scoring Summary First Draft'!AJ17 =0,"", 'Scoring Summary First Draft'!AJ17)</f>
        <v>0.1875</v>
      </c>
      <c r="AR13" s="42">
        <f>IF('Scoring Summary First Draft'!AK17 =0,"", 'Scoring Summary First Draft'!AK17)</f>
        <v>6.25E-2</v>
      </c>
      <c r="AS13" s="42">
        <f t="shared" si="1"/>
        <v>0.30208333333333331</v>
      </c>
      <c r="AT13" s="42">
        <f>IF('Scoring Summary First Draft'!AN17 = 0,"",'Scoring Summary First Draft'!AN17)</f>
        <v>0.58333299999999999</v>
      </c>
      <c r="AU13" s="42">
        <f>IF('Scoring Summary First Draft'!AO17 = 0,"",'Scoring Summary First Draft'!AO17)</f>
        <v>5364.5320000000002</v>
      </c>
      <c r="AV13" s="42">
        <f>IF('Scoring Summary First Draft'!AP17 = 0,"",'Scoring Summary First Draft'!AP17)</f>
        <v>10</v>
      </c>
      <c r="AW13" s="42">
        <f>IF('Scoring Summary First Draft'!AS17 = 0,"",'Scoring Summary First Draft'!AS17)</f>
        <v>0.9375</v>
      </c>
      <c r="AX13" s="42">
        <f>IF('Scoring Summary First Draft'!AT17 = 0,"",'Scoring Summary First Draft'!AT17)</f>
        <v>0.875</v>
      </c>
      <c r="AY13" s="42">
        <f>IF('Scoring Summary First Draft'!AU17 = 0,"",'Scoring Summary First Draft'!AU17)</f>
        <v>0.9375</v>
      </c>
      <c r="AZ13" s="42">
        <f>IF('Scoring Summary First Draft'!AV17 = 0,"",'Scoring Summary First Draft'!AV17)</f>
        <v>0.91666700000000001</v>
      </c>
      <c r="BA13" s="42">
        <f>IF('Scoring Summary First Draft'!AW17 = 0,"",'Scoring Summary First Draft'!AW17)</f>
        <v>1610.04</v>
      </c>
      <c r="BB13" s="42">
        <f>IF('Scoring Summary First Draft'!AX17 = 0,"",'Scoring Summary First Draft'!AX17)</f>
        <v>3193.9250000000002</v>
      </c>
      <c r="BC13" s="42">
        <f>IF('Scoring Summary First Draft'!AY17 = 0,"",'Scoring Summary First Draft'!AY17)</f>
        <v>1475.9369999999999</v>
      </c>
      <c r="BD13" s="42">
        <f>IF('Scoring Summary First Draft'!AZ17 = 0,"",'Scoring Summary First Draft'!AZ17)</f>
        <v>2093.3009999999999</v>
      </c>
      <c r="BE13" s="45">
        <f>IF('Scoring Summary First Draft'!BA17=0,"",'Scoring Summary First Draft'!BA17)</f>
        <v>7</v>
      </c>
      <c r="BF13" s="45">
        <f>IF('Scoring Summary First Draft'!BB17=0,"",'Scoring Summary First Draft'!BB17)</f>
        <v>6.75</v>
      </c>
      <c r="BG13" s="45">
        <f>IF('Scoring Summary First Draft'!BC17=0,"",'Scoring Summary First Draft'!BC17)</f>
        <v>6.9375</v>
      </c>
      <c r="BH13" s="45">
        <f>IF('Scoring Summary First Draft'!BD17=0,"",'Scoring Summary First Draft'!BD17)</f>
        <v>6.8958329999999997</v>
      </c>
      <c r="BI13" s="42">
        <f>IF('Scoring Summary First Draft'!BG17 = 0,"",'Scoring Summary First Draft'!BG17)</f>
        <v>1</v>
      </c>
      <c r="BJ13" s="42">
        <f>IF('Scoring Summary First Draft'!BH17 = 0,"",'Scoring Summary First Draft'!BH17)</f>
        <v>0.9375</v>
      </c>
      <c r="BK13" s="42">
        <f>IF('Scoring Summary First Draft'!BI17 = 0,"",'Scoring Summary First Draft'!BI17)</f>
        <v>1</v>
      </c>
      <c r="BL13" s="42">
        <f>IF('Scoring Summary First Draft'!BJ17 = 0,"",'Scoring Summary First Draft'!BJ17)</f>
        <v>0.97916700000000001</v>
      </c>
      <c r="BM13" s="42">
        <f>IF('Scoring Summary First Draft'!BK17 = 0,"",'Scoring Summary First Draft'!BK17)</f>
        <v>1291.1880000000001</v>
      </c>
      <c r="BN13" s="42">
        <f>IF('Scoring Summary First Draft'!BL17 = 0,"",'Scoring Summary First Draft'!BL17)</f>
        <v>1154.6469999999999</v>
      </c>
      <c r="BO13" s="42">
        <f>IF('Scoring Summary First Draft'!BM17 = 0,"",'Scoring Summary First Draft'!BM17)</f>
        <v>1162.2249999999999</v>
      </c>
      <c r="BP13" s="42">
        <f>IF('Scoring Summary First Draft'!BN17 = 0,"",'Scoring Summary First Draft'!BN17)</f>
        <v>1202.6859999999999</v>
      </c>
      <c r="BQ13" s="42">
        <f>IF('Scoring Summary First Draft'!BW17=0,"",'Scoring Summary First Draft'!BW17)</f>
        <v>0.91666700000000001</v>
      </c>
      <c r="BR13" s="42">
        <f>IF('Scoring Summary First Draft'!BX17=0,"",'Scoring Summary First Draft'!BX17)</f>
        <v>93.027780000000007</v>
      </c>
      <c r="BS13" s="42">
        <f>IF('Scoring Summary First Draft'!BY17=0,"",'Scoring Summary First Draft'!BY17)</f>
        <v>2785.7939999999999</v>
      </c>
      <c r="BT13" s="42">
        <f>IF('Scoring Summary First Draft'!CB17=0,"",'Scoring Summary First Draft'!CB17)</f>
        <v>0.46666666666666601</v>
      </c>
      <c r="BU13" s="42">
        <f>IF('Scoring Summary First Draft'!CC17=0,"",'Scoring Summary First Draft'!CC17)</f>
        <v>0.6</v>
      </c>
      <c r="BV13" s="42">
        <f>IF('Scoring Summary First Draft'!CD17=0,"",'Scoring Summary First Draft'!CD17)</f>
        <v>0.4</v>
      </c>
      <c r="BW13" s="42">
        <f>IF('Scoring Summary First Draft'!CE17=0,"",'Scoring Summary First Draft'!CE17)</f>
        <v>0.2</v>
      </c>
      <c r="BX13" s="42">
        <f>IF('Scoring Summary First Draft'!CF17=0,"",'Scoring Summary First Draft'!CF17)</f>
        <v>0.33333333329999998</v>
      </c>
      <c r="BY13" s="42">
        <f>IF('Scoring Summary First Draft'!CG17=0,"",'Scoring Summary First Draft'!CG17)</f>
        <v>0.4</v>
      </c>
      <c r="BZ13" s="42">
        <f>IF('Scoring Summary First Draft'!CH17=0,"",'Scoring Summary First Draft'!CH17)</f>
        <v>0.56666666666666599</v>
      </c>
      <c r="CA13" s="42">
        <f>IF('Scoring Summary First Draft'!CI17=0,"",'Scoring Summary First Draft'!CI17)</f>
        <v>18</v>
      </c>
      <c r="CB13" s="42">
        <f>IF('Scoring Summary First Draft'!CL17 =0,"",'Scoring Summary First Draft'!CL17)</f>
        <v>0.45</v>
      </c>
      <c r="CC13" s="42">
        <f>IF('Scoring Summary First Draft'!CM17 =0,"",'Scoring Summary First Draft'!CM17)</f>
        <v>0.6</v>
      </c>
      <c r="CD13" s="42">
        <f>IF('Scoring Summary First Draft'!CN17 =0,"",'Scoring Summary First Draft'!CN17)</f>
        <v>0.375</v>
      </c>
      <c r="CE13" s="42">
        <f>IF('Scoring Summary First Draft'!CO17 =0,"",'Scoring Summary First Draft'!CO17)</f>
        <v>0.35</v>
      </c>
      <c r="CF13" s="42">
        <f>IF('Scoring Summary First Draft'!CP17 =0,"",'Scoring Summary First Draft'!CP17)</f>
        <v>0.26666666659999999</v>
      </c>
      <c r="CG13" s="42">
        <f>IF('Scoring Summary First Draft'!CQ17 =0,"",'Scoring Summary First Draft'!CQ17)</f>
        <v>0.53333333329999999</v>
      </c>
      <c r="CH13" s="42">
        <f>IF('Scoring Summary First Draft'!CR17 =0,"",'Scoring Summary First Draft'!CR17)</f>
        <v>0.5</v>
      </c>
      <c r="CI13" s="42">
        <f>IF('Scoring Summary First Draft'!CV17=0,"",'Scoring Summary First Draft'!CV17)</f>
        <v>89.958330000000004</v>
      </c>
      <c r="CJ13" s="42">
        <f>IF('Scoring Summary First Draft'!CW17=0,"",'Scoring Summary First Draft'!CW17)</f>
        <v>0.83333299999999999</v>
      </c>
      <c r="CK13" s="42">
        <f>IF('Scoring Summary First Draft'!CZ17=0,"",'Scoring Summary First Draft'!CZ17)</f>
        <v>0.25</v>
      </c>
      <c r="CL13" s="42" t="str">
        <f>IF('Scoring Summary First Draft'!DA17=0,"",'Scoring Summary First Draft'!DA17)</f>
        <v/>
      </c>
      <c r="CM13" s="42">
        <f>IF('Scoring Summary First Draft'!DB17=0,"",'Scoring Summary First Draft'!DB17)</f>
        <v>0.25</v>
      </c>
      <c r="CN13" s="42" t="str">
        <f>IF('Scoring Summary First Draft'!DC17=0,"",'Scoring Summary First Draft'!DC17)</f>
        <v/>
      </c>
      <c r="CO13" s="42">
        <f>IF('Scoring Summary First Draft'!DD17=0,"",'Scoring Summary First Draft'!DD17)</f>
        <v>0.25</v>
      </c>
      <c r="CP13" s="42" t="str">
        <f>IF('Scoring Summary First Draft'!DE17=0,"",'Scoring Summary First Draft'!DE17)</f>
        <v/>
      </c>
      <c r="CQ13" s="42">
        <f>IF('Scoring Summary First Draft'!DF17=0,"",'Scoring Summary First Draft'!DF17)</f>
        <v>0.15</v>
      </c>
      <c r="CR13" s="42" t="str">
        <f>IF('Scoring Summary First Draft'!DG17=0,"",'Scoring Summary First Draft'!DG17)</f>
        <v/>
      </c>
      <c r="CS13" s="42">
        <f>IF('Scoring Summary First Draft'!DH17=0,"",'Scoring Summary First Draft'!DH17)</f>
        <v>0.3</v>
      </c>
      <c r="CT13" s="42" t="str">
        <f>IF('Scoring Summary First Draft'!DI17=0,"",'Scoring Summary First Draft'!DI17)</f>
        <v/>
      </c>
      <c r="CU13" s="42">
        <f>IF('Scoring Summary First Draft'!DJ17=0,"",'Scoring Summary First Draft'!DJ17)</f>
        <v>0.2</v>
      </c>
      <c r="CV13" s="42" t="str">
        <f>IF('Scoring Summary First Draft'!DK17=0,"",'Scoring Summary First Draft'!DK17)</f>
        <v/>
      </c>
      <c r="CW13" s="42">
        <f>IF('Scoring Summary First Draft'!DL17=0,"",'Scoring Summary First Draft'!DL17)</f>
        <v>18</v>
      </c>
      <c r="CX13" s="42">
        <f>IF('Scoring Summary First Draft'!DO17=0,"",'Scoring Summary First Draft'!DO17)</f>
        <v>0.4</v>
      </c>
      <c r="CY13" s="42">
        <f>IF('Scoring Summary First Draft'!DP17=0,"",'Scoring Summary First Draft'!DP17)</f>
        <v>0.60078193499999999</v>
      </c>
      <c r="CZ13" s="42">
        <f>IF('Scoring Summary First Draft'!DQ17=0,"",'Scoring Summary First Draft'!DQ17)</f>
        <v>0.35</v>
      </c>
      <c r="DA13" s="42">
        <f>IF('Scoring Summary First Draft'!DR17=0,"",'Scoring Summary First Draft'!DR17)</f>
        <v>0.56764690600000001</v>
      </c>
      <c r="DB13" s="42">
        <f>IF('Scoring Summary First Draft'!DS17=0,"",'Scoring Summary First Draft'!DS17)</f>
        <v>0.42499999999999999</v>
      </c>
      <c r="DC13" s="42">
        <f>IF('Scoring Summary First Draft'!DT17=0,"",'Scoring Summary First Draft'!DT17)</f>
        <v>0.69634920600000005</v>
      </c>
      <c r="DD13" s="42">
        <f>IF('Scoring Summary First Draft'!DU17=0,"",'Scoring Summary First Draft'!DU17)</f>
        <v>0.4</v>
      </c>
      <c r="DE13" s="42">
        <f>IF('Scoring Summary First Draft'!DV17=0,"",'Scoring Summary First Draft'!DV17)</f>
        <v>0.65299508699999997</v>
      </c>
      <c r="DF13" s="42">
        <f>IF('Scoring Summary First Draft'!DW17=0,"",'Scoring Summary First Draft'!DW17)</f>
        <v>0.366666667</v>
      </c>
      <c r="DG13" s="42">
        <f>IF('Scoring Summary First Draft'!DX17=0,"",'Scoring Summary First Draft'!DX17)</f>
        <v>0.72481531899999996</v>
      </c>
      <c r="DH13" s="42">
        <f>IF('Scoring Summary First Draft'!DY17=0,"",'Scoring Summary First Draft'!DY17)</f>
        <v>0.43333333299999999</v>
      </c>
      <c r="DI13" s="42">
        <f>IF('Scoring Summary First Draft'!DZ17=0,"",'Scoring Summary First Draft'!DZ17)</f>
        <v>0.607340659</v>
      </c>
      <c r="DJ13" s="25" t="str">
        <f>IF('Scoring Summary First Draft'!EF17=0,"",'Scoring Summary First Draft'!EF17)</f>
        <v/>
      </c>
      <c r="DK13" s="25" t="str">
        <f>IF('Scoring Summary First Draft'!EI17=0,"",'Scoring Summary First Draft'!EI17)</f>
        <v/>
      </c>
      <c r="DL13" s="25">
        <f>IF('Scoring Summary First Draft'!EM17=0,"",'Scoring Summary First Draft'!EM17)</f>
        <v>53</v>
      </c>
      <c r="DM13" s="25">
        <f>IF('Scoring Summary First Draft'!EQ17=0,"",'Scoring Summary First Draft'!EQ17)</f>
        <v>7</v>
      </c>
      <c r="DN13" s="25">
        <f>IF('Scoring Summary First Draft'!ER17=0,"",'Scoring Summary First Draft'!ER17)</f>
        <v>23</v>
      </c>
      <c r="DO13" s="25">
        <f>IF('Scoring Summary First Draft'!ES17=0,"",'Scoring Summary First Draft'!ES17)</f>
        <v>3</v>
      </c>
      <c r="DP13" s="25">
        <f>IF('Scoring Summary First Draft'!EW17=0,"",'Scoring Summary First Draft'!EW17)</f>
        <v>30</v>
      </c>
      <c r="DQ13" s="25">
        <f>IF('Scoring Summary First Draft'!EX17=0,"",'Scoring Summary First Draft'!EX17)</f>
        <v>12</v>
      </c>
      <c r="DR13" s="25">
        <f>IF('Scoring Summary First Draft'!EY17=0,"",'Scoring Summary First Draft'!EY17)</f>
        <v>20</v>
      </c>
      <c r="DS13" s="25">
        <f>IF('Scoring Summary First Draft'!EZ17=0,"",'Scoring Summary First Draft'!EZ17)</f>
        <v>23</v>
      </c>
      <c r="DT13" s="25">
        <f>IF('Scoring Summary First Draft'!FA17=0,"",'Scoring Summary First Draft'!FA17)</f>
        <v>10</v>
      </c>
      <c r="DU13" s="25">
        <f>IF('Scoring Summary First Draft'!FB17=0,"",'Scoring Summary First Draft'!FB17)</f>
        <v>21</v>
      </c>
      <c r="DV13" s="25">
        <f>IF('Scoring Summary First Draft'!FC17=0,"",'Scoring Summary First Draft'!FC17)</f>
        <v>31</v>
      </c>
      <c r="DW13" s="45">
        <f>IF('Scoring Summary First Draft'!FG17=0,"",'Scoring Summary First Draft'!FG17)</f>
        <v>4.2857142860000002</v>
      </c>
      <c r="DX13" s="45">
        <f>IF('Scoring Summary First Draft'!FH17=0,"",'Scoring Summary First Draft'!FH17)</f>
        <v>4.6470588240000001</v>
      </c>
      <c r="DY13" s="45">
        <f>IF('Scoring Summary First Draft'!FI17=0,"",'Scoring Summary First Draft'!FI17)</f>
        <v>4.9411764710000003</v>
      </c>
      <c r="DZ13" s="45">
        <f>IF('Scoring Summary First Draft'!FJ17=0,"",'Scoring Summary First Draft'!FJ17)</f>
        <v>4.6122448980000001</v>
      </c>
      <c r="EA13" s="45">
        <f>IF('Scoring Summary First Draft'!FN17=0,"",'Scoring Summary First Draft'!FN17)</f>
        <v>4.8260870000000002</v>
      </c>
      <c r="EB13" s="25">
        <f>IF('Scoring Summary First Draft'!FR17=0,"",'Scoring Summary First Draft'!FR17)</f>
        <v>1</v>
      </c>
      <c r="EC13" s="25">
        <f>IF('Scoring Summary First Draft'!FS17=0,"",'Scoring Summary First Draft'!FS17)</f>
        <v>1</v>
      </c>
      <c r="ED13" s="44">
        <f>IF('Scoring Summary First Draft'!FW17=0,"",'Scoring Summary First Draft'!FW17)</f>
        <v>2.5</v>
      </c>
      <c r="EE13" s="44">
        <f>IF('Scoring Summary First Draft'!FX17=0,"",'Scoring Summary First Draft'!FX17)</f>
        <v>5.5</v>
      </c>
      <c r="EF13" s="44">
        <f>IF('Scoring Summary First Draft'!FY17=0,"",'Scoring Summary First Draft'!FY17)</f>
        <v>6.5</v>
      </c>
      <c r="EG13" s="44">
        <f>IF('Scoring Summary First Draft'!FZ17=0,"",'Scoring Summary First Draft'!FZ17)</f>
        <v>4.5</v>
      </c>
      <c r="EH13" s="44">
        <f>IF('Scoring Summary First Draft'!GA17=0,"",'Scoring Summary First Draft'!GA17)</f>
        <v>5</v>
      </c>
      <c r="EI13" s="25" t="str">
        <f>IF('Scoring Summary First Draft'!GD17=0,"",'Scoring Summary First Draft'!GD17)</f>
        <v/>
      </c>
      <c r="EJ13" s="25">
        <f>'Scoring Summary First Draft'!GH17</f>
        <v>0</v>
      </c>
      <c r="EK13" s="25">
        <f>IF('Scoring Summary First Draft'!GI17=0,"",'Scoring Summary First Draft'!GI17)</f>
        <v>140</v>
      </c>
      <c r="EL13" s="25">
        <f>IF('Scoring Summary First Draft'!GJ17=0,"",'Scoring Summary First Draft'!GJ17)</f>
        <v>640</v>
      </c>
      <c r="EM13" s="25">
        <f>IF('Scoring Summary First Draft'!GK17=0,"",'Scoring Summary First Draft'!GK17)</f>
        <v>780</v>
      </c>
      <c r="EN13" s="25">
        <f>IF('Scoring Summary First Draft'!GO17=0,"",'Scoring Summary First Draft'!GO17)</f>
        <v>166</v>
      </c>
      <c r="EO13" s="25">
        <f>IF('Scoring Summary First Draft'!GP17=0,"",'Scoring Summary First Draft'!GP17)</f>
        <v>47</v>
      </c>
      <c r="EP13" s="25">
        <f>IF('Scoring Summary First Draft'!GQ17=0,"",'Scoring Summary First Draft'!GQ17)</f>
        <v>38</v>
      </c>
      <c r="EQ13" s="25">
        <f>IF('Scoring Summary First Draft'!GR17=0,"",'Scoring Summary First Draft'!GR17)</f>
        <v>24</v>
      </c>
      <c r="ER13" s="25">
        <f>IF('Scoring Summary First Draft'!GS17=0,"",'Scoring Summary First Draft'!GS17)</f>
        <v>26</v>
      </c>
      <c r="ES13" s="25">
        <f>IF('Scoring Summary First Draft'!GT17=0,"",'Scoring Summary First Draft'!GT17)</f>
        <v>31</v>
      </c>
    </row>
    <row r="14" spans="1:158">
      <c r="A14" t="str">
        <f>'Scoring Summary First Draft'!A18</f>
        <v>CI020</v>
      </c>
      <c r="B14" t="str">
        <f>IF('Scoring Summary First Draft'!C18=0,"",'Scoring Summary First Draft'!C18)</f>
        <v>F</v>
      </c>
      <c r="C14"/>
      <c r="D14"/>
      <c r="E14">
        <f>IF('Scoring Summary First Draft'!D18=0,"",'Scoring Summary First Draft'!D18)</f>
        <v>65</v>
      </c>
      <c r="F14"/>
      <c r="G14"/>
      <c r="H14"/>
      <c r="I14"/>
      <c r="J14">
        <f>IF('Scoring Summary First Draft'!E18=0,"",'Scoring Summary First Draft'!E18)</f>
        <v>51</v>
      </c>
      <c r="K14">
        <v>51</v>
      </c>
      <c r="L14"/>
      <c r="M14"/>
      <c r="N14"/>
      <c r="O14"/>
      <c r="P14">
        <f>IF('Scoring Summary First Draft'!F18=0,"",'Scoring Summary First Draft'!F18)</f>
        <v>2</v>
      </c>
      <c r="Q14"/>
      <c r="R14"/>
      <c r="S14"/>
      <c r="T14"/>
      <c r="U14" t="str">
        <f>IF('Scoring Summary First Draft'!G18=0,"",'Scoring Summary First Draft'!G18)</f>
        <v>Left_ear</v>
      </c>
      <c r="V14" t="str">
        <f>IF('Scoring Summary First Draft'!H18=0,"",'Scoring Summary First Draft'!H18)</f>
        <v>Cochlear_Americas</v>
      </c>
      <c r="W14" t="str">
        <f>IF('Scoring Summary First Draft'!I18=0,"",'Scoring Summary First Draft'!I18)</f>
        <v>Yes</v>
      </c>
      <c r="X14" t="s">
        <v>18</v>
      </c>
      <c r="Y14"/>
      <c r="Z14"/>
      <c r="AA14"/>
      <c r="AB14" t="str">
        <f>IF('Scoring Summary First Draft'!L18=0,"",'Scoring Summary First Draft'!L18)</f>
        <v>Retired</v>
      </c>
      <c r="AC14" t="str">
        <f>IF('Scoring Summary First Draft'!M18=0,"",'Scoring Summary First Draft'!M18)</f>
        <v>English</v>
      </c>
      <c r="AD14" t="str">
        <f>IF('Scoring Summary First Draft'!N18=0,"",'Scoring Summary First Draft'!N18)</f>
        <v>Brooklyn,_New_York</v>
      </c>
      <c r="AE14" t="str">
        <f>IF('Scoring Summary First Draft'!P18=0,"",'Scoring Summary First Draft'!P18)</f>
        <v/>
      </c>
      <c r="AG14" s="42">
        <f>IF('Scoring Summary First Draft'!X18 = 0,"",'Scoring Summary First Draft'!X18)</f>
        <v>54.34375</v>
      </c>
      <c r="AH14" s="42">
        <f>IF('Scoring Summary First Draft'!Y18 = 0,"",'Scoring Summary First Draft'!Y18)</f>
        <v>0.6875</v>
      </c>
      <c r="AI14" s="42">
        <f>IF('Scoring Summary First Draft'!Z18 = 0,"",'Scoring Summary First Draft'!Z18)</f>
        <v>58.5625</v>
      </c>
      <c r="AJ14" s="42">
        <f>IF('Scoring Summary First Draft'!AA18 = 0,"",'Scoring Summary First Draft'!AA18)</f>
        <v>0.625</v>
      </c>
      <c r="AK14" s="42">
        <f>IF('Scoring Summary First Draft'!AB18 = 0,"",'Scoring Summary First Draft'!AB18)</f>
        <v>50.125</v>
      </c>
      <c r="AL14" s="42">
        <f>IF('Scoring Summary First Draft'!AC18 = 0,"",'Scoring Summary First Draft'!AC18)</f>
        <v>0.75</v>
      </c>
      <c r="AM14" s="42">
        <f>IF('Scoring Summary First Draft'!AF18 =0,"", 'Scoring Summary First Draft'!AF18)</f>
        <v>0.25</v>
      </c>
      <c r="AN14" s="42">
        <f>IF('Scoring Summary First Draft'!AG18 =0,"", 'Scoring Summary First Draft'!AG18)</f>
        <v>0.125</v>
      </c>
      <c r="AO14" s="42">
        <f>IF('Scoring Summary First Draft'!AH18 =0,"", 'Scoring Summary First Draft'!AH18)</f>
        <v>0.125</v>
      </c>
      <c r="AP14" s="42">
        <f>IF('Scoring Summary First Draft'!AI18 =0,"", 'Scoring Summary First Draft'!AI18)</f>
        <v>0.125</v>
      </c>
      <c r="AQ14" s="42">
        <f>IF('Scoring Summary First Draft'!AJ18 =0,"", 'Scoring Summary First Draft'!AJ18)</f>
        <v>0.375</v>
      </c>
      <c r="AR14" s="42">
        <f>IF('Scoring Summary First Draft'!AK18 =0,"", 'Scoring Summary First Draft'!AK18)</f>
        <v>0.125</v>
      </c>
      <c r="AS14" s="42">
        <f t="shared" si="1"/>
        <v>0.1875</v>
      </c>
      <c r="AT14" s="42">
        <f>IF('Scoring Summary First Draft'!AN18 = 0,"",'Scoring Summary First Draft'!AN18)</f>
        <v>0.5</v>
      </c>
      <c r="AU14" s="42">
        <f>IF('Scoring Summary First Draft'!AO18 = 0,"",'Scoring Summary First Draft'!AO18)</f>
        <v>4290.2920000000004</v>
      </c>
      <c r="AV14" s="42">
        <f>IF('Scoring Summary First Draft'!AP18 = 0,"",'Scoring Summary First Draft'!AP18)</f>
        <v>10</v>
      </c>
      <c r="AW14" s="42">
        <f>IF('Scoring Summary First Draft'!AS18 = 0,"",'Scoring Summary First Draft'!AS18)</f>
        <v>0.8125</v>
      </c>
      <c r="AX14" s="42">
        <f>IF('Scoring Summary First Draft'!AT18 = 0,"",'Scoring Summary First Draft'!AT18)</f>
        <v>0.78125</v>
      </c>
      <c r="AY14" s="42">
        <f>IF('Scoring Summary First Draft'!AU18 = 0,"",'Scoring Summary First Draft'!AU18)</f>
        <v>0.90625</v>
      </c>
      <c r="AZ14" s="42">
        <f>IF('Scoring Summary First Draft'!AV18 = 0,"",'Scoring Summary First Draft'!AV18)</f>
        <v>0.83333299999999999</v>
      </c>
      <c r="BA14" s="42">
        <f>IF('Scoring Summary First Draft'!AW18 = 0,"",'Scoring Summary First Draft'!AW18)</f>
        <v>2541.6080000000002</v>
      </c>
      <c r="BB14" s="42">
        <f>IF('Scoring Summary First Draft'!AX18 = 0,"",'Scoring Summary First Draft'!AX18)</f>
        <v>3288.5720000000001</v>
      </c>
      <c r="BC14" s="42">
        <f>IF('Scoring Summary First Draft'!AY18 = 0,"",'Scoring Summary First Draft'!AY18)</f>
        <v>2626.1619999999998</v>
      </c>
      <c r="BD14" s="42">
        <f>IF('Scoring Summary First Draft'!AZ18 = 0,"",'Scoring Summary First Draft'!AZ18)</f>
        <v>2818.7809999999999</v>
      </c>
      <c r="BE14" s="45">
        <f>IF('Scoring Summary First Draft'!BA18=0,"",'Scoring Summary First Draft'!BA18)</f>
        <v>5.0625</v>
      </c>
      <c r="BF14" s="45">
        <f>IF('Scoring Summary First Draft'!BB18=0,"",'Scoring Summary First Draft'!BB18)</f>
        <v>5.09375</v>
      </c>
      <c r="BG14" s="45">
        <f>IF('Scoring Summary First Draft'!BC18=0,"",'Scoring Summary First Draft'!BC18)</f>
        <v>5.5625</v>
      </c>
      <c r="BH14" s="45">
        <f>IF('Scoring Summary First Draft'!BD18=0,"",'Scoring Summary First Draft'!BD18)</f>
        <v>5.2395829999999997</v>
      </c>
      <c r="BI14" s="42">
        <f>IF('Scoring Summary First Draft'!BG18 = 0,"",'Scoring Summary First Draft'!BG18)</f>
        <v>0.875</v>
      </c>
      <c r="BJ14" s="42">
        <f>IF('Scoring Summary First Draft'!BH18 = 0,"",'Scoring Summary First Draft'!BH18)</f>
        <v>0.75</v>
      </c>
      <c r="BK14" s="42">
        <f>IF('Scoring Summary First Draft'!BI18 = 0,"",'Scoring Summary First Draft'!BI18)</f>
        <v>0.8125</v>
      </c>
      <c r="BL14" s="42">
        <f>IF('Scoring Summary First Draft'!BJ18 = 0,"",'Scoring Summary First Draft'!BJ18)</f>
        <v>0.8125</v>
      </c>
      <c r="BM14" s="42">
        <f>IF('Scoring Summary First Draft'!BK18 = 0,"",'Scoring Summary First Draft'!BK18)</f>
        <v>2505.1709999999998</v>
      </c>
      <c r="BN14" s="42">
        <f>IF('Scoring Summary First Draft'!BL18 = 0,"",'Scoring Summary First Draft'!BL18)</f>
        <v>1883.3579999999999</v>
      </c>
      <c r="BO14" s="42">
        <f>IF('Scoring Summary First Draft'!BM18 = 0,"",'Scoring Summary First Draft'!BM18)</f>
        <v>1498.9849999999999</v>
      </c>
      <c r="BP14" s="42">
        <f>IF('Scoring Summary First Draft'!BN18 = 0,"",'Scoring Summary First Draft'!BN18)</f>
        <v>1962.5050000000001</v>
      </c>
      <c r="BQ14" s="42">
        <f>IF('Scoring Summary First Draft'!BW18=0,"",'Scoring Summary First Draft'!BW18)</f>
        <v>0.86111099999999996</v>
      </c>
      <c r="BR14" s="42">
        <f>IF('Scoring Summary First Draft'!BX18=0,"",'Scoring Summary First Draft'!BX18)</f>
        <v>71.086129999999997</v>
      </c>
      <c r="BS14" s="42">
        <f>IF('Scoring Summary First Draft'!BY18=0,"",'Scoring Summary First Draft'!BY18)</f>
        <v>1826.9069999999999</v>
      </c>
      <c r="BT14" s="42">
        <f>IF('Scoring Summary First Draft'!CB18=0,"",'Scoring Summary First Draft'!CB18)</f>
        <v>0.25</v>
      </c>
      <c r="BU14" s="42">
        <f>IF('Scoring Summary First Draft'!CC18=0,"",'Scoring Summary First Draft'!CC18)</f>
        <v>0.35</v>
      </c>
      <c r="BV14" s="42">
        <f>IF('Scoring Summary First Draft'!CD18=0,"",'Scoring Summary First Draft'!CD18)</f>
        <v>0.2</v>
      </c>
      <c r="BW14" s="42">
        <f>IF('Scoring Summary First Draft'!CE18=0,"",'Scoring Summary First Draft'!CE18)</f>
        <v>0.15</v>
      </c>
      <c r="BX14" s="42">
        <f>'Scoring Summary First Draft'!CF18</f>
        <v>0</v>
      </c>
      <c r="BY14" s="42">
        <f>IF('Scoring Summary First Draft'!CG18=0,"",'Scoring Summary First Draft'!CG18)</f>
        <v>0.2</v>
      </c>
      <c r="BZ14" s="42">
        <f>IF('Scoring Summary First Draft'!CH18=0,"",'Scoring Summary First Draft'!CH18)</f>
        <v>0.4</v>
      </c>
      <c r="CA14" s="42">
        <f>IF('Scoring Summary First Draft'!CI18=0,"",'Scoring Summary First Draft'!CI18)</f>
        <v>18</v>
      </c>
      <c r="CB14" s="42">
        <f>IF('Scoring Summary First Draft'!CL18 =0,"",'Scoring Summary First Draft'!CL18)</f>
        <v>0.35</v>
      </c>
      <c r="CC14" s="42">
        <f>IF('Scoring Summary First Draft'!CM18 =0,"",'Scoring Summary First Draft'!CM18)</f>
        <v>0.45</v>
      </c>
      <c r="CD14" s="42">
        <f>IF('Scoring Summary First Draft'!CN18 =0,"",'Scoring Summary First Draft'!CN18)</f>
        <v>0.3</v>
      </c>
      <c r="CE14" s="42">
        <f>IF('Scoring Summary First Draft'!CO18 =0,"",'Scoring Summary First Draft'!CO18)</f>
        <v>0.2</v>
      </c>
      <c r="CF14" s="42">
        <f>IF('Scoring Summary First Draft'!CP18 =0,"",'Scoring Summary First Draft'!CP18)</f>
        <v>0.33333333333300003</v>
      </c>
      <c r="CG14" s="42">
        <f>IF('Scoring Summary First Draft'!CQ18 =0,"",'Scoring Summary First Draft'!CQ18)</f>
        <v>0.1333333333</v>
      </c>
      <c r="CH14" s="42">
        <f>IF('Scoring Summary First Draft'!CR18 =0,"",'Scoring Summary First Draft'!CR18)</f>
        <v>0.46666666666599999</v>
      </c>
      <c r="CI14" s="42">
        <f>IF('Scoring Summary First Draft'!CV18=0,"",'Scoring Summary First Draft'!CV18)</f>
        <v>62.958329999999997</v>
      </c>
      <c r="CJ14" s="42">
        <f>IF('Scoring Summary First Draft'!CW18=0,"",'Scoring Summary First Draft'!CW18)</f>
        <v>0.79166700000000001</v>
      </c>
      <c r="CK14" s="42">
        <f>IF('Scoring Summary First Draft'!CZ18=0,"",'Scoring Summary First Draft'!CZ18)</f>
        <v>0.26666666700000002</v>
      </c>
      <c r="CL14" s="42" t="str">
        <f>IF('Scoring Summary First Draft'!DA18=0,"",'Scoring Summary First Draft'!DA18)</f>
        <v/>
      </c>
      <c r="CM14" s="42">
        <f>IF('Scoring Summary First Draft'!DB18=0,"",'Scoring Summary First Draft'!DB18)</f>
        <v>0.35</v>
      </c>
      <c r="CN14" s="42" t="str">
        <f>IF('Scoring Summary First Draft'!DC18=0,"",'Scoring Summary First Draft'!DC18)</f>
        <v/>
      </c>
      <c r="CO14" s="42">
        <f>IF('Scoring Summary First Draft'!DD18=0,"",'Scoring Summary First Draft'!DD18)</f>
        <v>0.22500000000000001</v>
      </c>
      <c r="CP14" s="42" t="str">
        <f>IF('Scoring Summary First Draft'!DE18=0,"",'Scoring Summary First Draft'!DE18)</f>
        <v/>
      </c>
      <c r="CQ14" s="42">
        <f>IF('Scoring Summary First Draft'!DF18=0,"",'Scoring Summary First Draft'!DF18)</f>
        <v>0.1</v>
      </c>
      <c r="CR14" s="42" t="str">
        <f>IF('Scoring Summary First Draft'!DG18=0,"",'Scoring Summary First Draft'!DG18)</f>
        <v/>
      </c>
      <c r="CS14" s="42">
        <f>IF('Scoring Summary First Draft'!DH18=0,"",'Scoring Summary First Draft'!DH18)</f>
        <v>0.366666667</v>
      </c>
      <c r="CT14" s="42" t="str">
        <f>IF('Scoring Summary First Draft'!DI18=0,"",'Scoring Summary First Draft'!DI18)</f>
        <v/>
      </c>
      <c r="CU14" s="42">
        <f>IF('Scoring Summary First Draft'!DJ18=0,"",'Scoring Summary First Draft'!DJ18)</f>
        <v>0.16666666699999999</v>
      </c>
      <c r="CV14" s="42" t="str">
        <f>IF('Scoring Summary First Draft'!DK18=0,"",'Scoring Summary First Draft'!DK18)</f>
        <v/>
      </c>
      <c r="CW14" s="42">
        <f>IF('Scoring Summary First Draft'!DL18=0,"",'Scoring Summary First Draft'!DL18)</f>
        <v>18</v>
      </c>
      <c r="CX14" s="42">
        <f>IF('Scoring Summary First Draft'!DO18=0,"",'Scoring Summary First Draft'!DO18)</f>
        <v>0.31666666700000001</v>
      </c>
      <c r="CY14" s="42">
        <f>IF('Scoring Summary First Draft'!DP18=0,"",'Scoring Summary First Draft'!DP18)</f>
        <v>0.97874782199999999</v>
      </c>
      <c r="CZ14" s="42">
        <f>IF('Scoring Summary First Draft'!DQ18=0,"",'Scoring Summary First Draft'!DQ18)</f>
        <v>0.5</v>
      </c>
      <c r="DA14" s="42">
        <f>IF('Scoring Summary First Draft'!DR18=0,"",'Scoring Summary First Draft'!DR18)</f>
        <v>0.96724489800000002</v>
      </c>
      <c r="DB14" s="42">
        <f>IF('Scoring Summary First Draft'!DS18=0,"",'Scoring Summary First Draft'!DS18)</f>
        <v>0.22500000000000001</v>
      </c>
      <c r="DC14" s="42">
        <f>IF('Scoring Summary First Draft'!DT18=0,"",'Scoring Summary First Draft'!DT18)</f>
        <v>1.206472159</v>
      </c>
      <c r="DD14" s="42">
        <f>IF('Scoring Summary First Draft'!DU18=0,"",'Scoring Summary First Draft'!DU18)</f>
        <v>0.25</v>
      </c>
      <c r="DE14" s="42">
        <f>IF('Scoring Summary First Draft'!DV18=0,"",'Scoring Summary First Draft'!DV18)</f>
        <v>1.336472109</v>
      </c>
      <c r="DF14" s="42">
        <f>IF('Scoring Summary First Draft'!DW18=0,"",'Scoring Summary First Draft'!DW18)</f>
        <v>0.366666667</v>
      </c>
      <c r="DG14" s="42">
        <f>IF('Scoring Summary First Draft'!DX18=0,"",'Scoring Summary First Draft'!DX18)</f>
        <v>1.123510204</v>
      </c>
      <c r="DH14" s="42">
        <f>IF('Scoring Summary First Draft'!DY18=0,"",'Scoring Summary First Draft'!DY18)</f>
        <v>0.26666666700000002</v>
      </c>
      <c r="DI14" s="42">
        <f>IF('Scoring Summary First Draft'!DZ18=0,"",'Scoring Summary First Draft'!DZ18)</f>
        <v>1.060577098</v>
      </c>
      <c r="DJ14" s="25" t="str">
        <f>IF('Scoring Summary First Draft'!EF18=0,"",'Scoring Summary First Draft'!EF18)</f>
        <v/>
      </c>
      <c r="DK14" s="25" t="str">
        <f>IF('Scoring Summary First Draft'!EI18=0,"",'Scoring Summary First Draft'!EI18)</f>
        <v/>
      </c>
      <c r="DL14" s="25">
        <f>IF('Scoring Summary First Draft'!EM18=0,"",'Scoring Summary First Draft'!EM18)</f>
        <v>36</v>
      </c>
      <c r="DM14" s="25">
        <f>IF('Scoring Summary First Draft'!EQ18=0,"",'Scoring Summary First Draft'!EQ18)</f>
        <v>4</v>
      </c>
      <c r="DN14" s="25">
        <f>IF('Scoring Summary First Draft'!ER18=0,"",'Scoring Summary First Draft'!ER18)</f>
        <v>9</v>
      </c>
      <c r="DO14" s="25">
        <f>IF('Scoring Summary First Draft'!ES18=0,"",'Scoring Summary First Draft'!ES18)</f>
        <v>1</v>
      </c>
      <c r="DP14" s="25">
        <f>IF('Scoring Summary First Draft'!EW18=0,"",'Scoring Summary First Draft'!EW18)</f>
        <v>24</v>
      </c>
      <c r="DQ14" s="25">
        <f>IF('Scoring Summary First Draft'!EX18=0,"",'Scoring Summary First Draft'!EX18)</f>
        <v>11</v>
      </c>
      <c r="DR14" s="25">
        <f>IF('Scoring Summary First Draft'!EY18=0,"",'Scoring Summary First Draft'!EY18)</f>
        <v>9</v>
      </c>
      <c r="DS14" s="25">
        <f>IF('Scoring Summary First Draft'!EZ18=0,"",'Scoring Summary First Draft'!EZ18)</f>
        <v>15</v>
      </c>
      <c r="DT14" s="25">
        <f>IF('Scoring Summary First Draft'!FA18=0,"",'Scoring Summary First Draft'!FA18)</f>
        <v>11</v>
      </c>
      <c r="DU14" s="25">
        <f>IF('Scoring Summary First Draft'!FB18=0,"",'Scoring Summary First Draft'!FB18)</f>
        <v>16</v>
      </c>
      <c r="DV14" s="25">
        <f>IF('Scoring Summary First Draft'!FC18=0,"",'Scoring Summary First Draft'!FC18)</f>
        <v>26</v>
      </c>
      <c r="DW14" s="45">
        <f>IF('Scoring Summary First Draft'!FG18=0,"",'Scoring Summary First Draft'!FG18)</f>
        <v>3.9285714289999998</v>
      </c>
      <c r="DX14" s="45">
        <f>IF('Scoring Summary First Draft'!FH18=0,"",'Scoring Summary First Draft'!FH18)</f>
        <v>3.2352941180000001</v>
      </c>
      <c r="DY14" s="45">
        <f>IF('Scoring Summary First Draft'!FI18=0,"",'Scoring Summary First Draft'!FI18)</f>
        <v>3.6470588240000001</v>
      </c>
      <c r="DZ14" s="45">
        <f>IF('Scoring Summary First Draft'!FJ18=0,"",'Scoring Summary First Draft'!FJ18)</f>
        <v>3.5918367349999998</v>
      </c>
      <c r="EA14" s="45">
        <f>IF('Scoring Summary First Draft'!FN18=0,"",'Scoring Summary First Draft'!FN18)</f>
        <v>2.7826089999999999</v>
      </c>
      <c r="EB14" s="25">
        <f>IF('Scoring Summary First Draft'!FR18=0,"",'Scoring Summary First Draft'!FR18)</f>
        <v>4</v>
      </c>
      <c r="EC14" s="25">
        <f>IF('Scoring Summary First Draft'!FS18=0,"",'Scoring Summary First Draft'!FS18)</f>
        <v>1</v>
      </c>
      <c r="ED14" s="44">
        <f>IF('Scoring Summary First Draft'!FW18=0,"",'Scoring Summary First Draft'!FW18)</f>
        <v>2.5</v>
      </c>
      <c r="EE14" s="44">
        <f>IF('Scoring Summary First Draft'!FX18=0,"",'Scoring Summary First Draft'!FX18)</f>
        <v>4.5</v>
      </c>
      <c r="EF14" s="44">
        <f>IF('Scoring Summary First Draft'!FY18=0,"",'Scoring Summary First Draft'!FY18)</f>
        <v>6</v>
      </c>
      <c r="EG14" s="44">
        <f>IF('Scoring Summary First Draft'!FZ18=0,"",'Scoring Summary First Draft'!FZ18)</f>
        <v>2</v>
      </c>
      <c r="EH14" s="44">
        <f>IF('Scoring Summary First Draft'!GA18=0,"",'Scoring Summary First Draft'!GA18)</f>
        <v>6</v>
      </c>
      <c r="EI14" s="25" t="str">
        <f>IF('Scoring Summary First Draft'!GD18=0,"",'Scoring Summary First Draft'!GD18)</f>
        <v/>
      </c>
      <c r="EJ14" s="25">
        <f>'Scoring Summary First Draft'!GH18</f>
        <v>0</v>
      </c>
      <c r="EK14" s="25">
        <f>'Scoring Summary First Draft'!GI18</f>
        <v>0</v>
      </c>
      <c r="EL14" s="25">
        <f>IF('Scoring Summary First Draft'!GJ18=0,"",'Scoring Summary First Draft'!GJ18)</f>
        <v>45</v>
      </c>
      <c r="EM14" s="25">
        <f>IF('Scoring Summary First Draft'!GK18=0,"",'Scoring Summary First Draft'!GK18)</f>
        <v>45</v>
      </c>
      <c r="EN14" s="25">
        <f>IF('Scoring Summary First Draft'!GO18=0,"",'Scoring Summary First Draft'!GO18)</f>
        <v>128</v>
      </c>
      <c r="EO14" s="25">
        <f>IF('Scoring Summary First Draft'!GP18=0,"",'Scoring Summary First Draft'!GP18)</f>
        <v>36</v>
      </c>
      <c r="EP14" s="25">
        <f>IF('Scoring Summary First Draft'!GQ18=0,"",'Scoring Summary First Draft'!GQ18)</f>
        <v>36</v>
      </c>
      <c r="EQ14" s="25">
        <f>IF('Scoring Summary First Draft'!GR18=0,"",'Scoring Summary First Draft'!GR18)</f>
        <v>20</v>
      </c>
      <c r="ER14" s="25">
        <f>IF('Scoring Summary First Draft'!GS18=0,"",'Scoring Summary First Draft'!GS18)</f>
        <v>10</v>
      </c>
      <c r="ES14" s="25">
        <f>IF('Scoring Summary First Draft'!GT18=0,"",'Scoring Summary First Draft'!GT18)</f>
        <v>26</v>
      </c>
    </row>
    <row r="15" spans="1:158">
      <c r="A15" t="str">
        <f>'Scoring Summary First Draft'!A19</f>
        <v>CI021</v>
      </c>
      <c r="B15" t="str">
        <f>IF('Scoring Summary First Draft'!C19=0,"",'Scoring Summary First Draft'!C19)</f>
        <v>F</v>
      </c>
      <c r="C15"/>
      <c r="D15"/>
      <c r="E15">
        <f>IF('Scoring Summary First Draft'!D19=0,"",'Scoring Summary First Draft'!D19)</f>
        <v>72</v>
      </c>
      <c r="F15"/>
      <c r="G15"/>
      <c r="H15"/>
      <c r="I15"/>
      <c r="J15">
        <f>IF('Scoring Summary First Draft'!E19=0,"",'Scoring Summary First Draft'!E19)</f>
        <v>70</v>
      </c>
      <c r="K15">
        <v>70</v>
      </c>
      <c r="L15"/>
      <c r="M15"/>
      <c r="N15"/>
      <c r="O15"/>
      <c r="P15">
        <f>IF('Scoring Summary First Draft'!F19=0,"",'Scoring Summary First Draft'!F19)</f>
        <v>4</v>
      </c>
      <c r="Q15"/>
      <c r="R15"/>
      <c r="S15"/>
      <c r="T15"/>
      <c r="U15" t="str">
        <f>IF('Scoring Summary First Draft'!G19=0,"",'Scoring Summary First Draft'!G19)</f>
        <v>Right_ear</v>
      </c>
      <c r="V15" t="str">
        <f>IF('Scoring Summary First Draft'!H19=0,"",'Scoring Summary First Draft'!H19)</f>
        <v>Cochlear_Americas</v>
      </c>
      <c r="W15" t="str">
        <f>IF('Scoring Summary First Draft'!I19=0,"",'Scoring Summary First Draft'!I19)</f>
        <v>No</v>
      </c>
      <c r="X15" t="s">
        <v>19</v>
      </c>
      <c r="Y15"/>
      <c r="Z15"/>
      <c r="AA15"/>
      <c r="AB15" t="str">
        <f>IF('Scoring Summary First Draft'!L19=0,"",'Scoring Summary First Draft'!L19)</f>
        <v>Yoga_Teacher,_Birth_Doula,_Actress</v>
      </c>
      <c r="AC15" t="str">
        <f>IF('Scoring Summary First Draft'!M19=0,"",'Scoring Summary First Draft'!M19)</f>
        <v>English</v>
      </c>
      <c r="AD15" t="str">
        <f>IF('Scoring Summary First Draft'!N19=0,"",'Scoring Summary First Draft'!N19)</f>
        <v>Jersey_City,_New_Jersey</v>
      </c>
      <c r="AE15">
        <f>IF('Scoring Summary First Draft'!P19=0,"",'Scoring Summary First Draft'!P19)</f>
        <v>18</v>
      </c>
      <c r="AG15" s="42">
        <f>IF('Scoring Summary First Draft'!X19 = 0,"",'Scoring Summary First Draft'!X19)</f>
        <v>69.46875</v>
      </c>
      <c r="AH15" s="42">
        <f>IF('Scoring Summary First Draft'!Y19 = 0,"",'Scoring Summary First Draft'!Y19)</f>
        <v>0.9375</v>
      </c>
      <c r="AI15" s="42">
        <f>IF('Scoring Summary First Draft'!Z19 = 0,"",'Scoring Summary First Draft'!Z19)</f>
        <v>64.3125</v>
      </c>
      <c r="AJ15" s="42">
        <f>IF('Scoring Summary First Draft'!AA19 = 0,"",'Scoring Summary First Draft'!AA19)</f>
        <v>0.875</v>
      </c>
      <c r="AK15" s="42">
        <f>IF('Scoring Summary First Draft'!AB19 = 0,"",'Scoring Summary First Draft'!AB19)</f>
        <v>74.625</v>
      </c>
      <c r="AL15" s="42">
        <f>IF('Scoring Summary First Draft'!AC19 = 0,"",'Scoring Summary First Draft'!AC19)</f>
        <v>1</v>
      </c>
      <c r="AM15" s="42">
        <f>IF('Scoring Summary First Draft'!AF19 =0,"", 'Scoring Summary First Draft'!AF19)</f>
        <v>0.125</v>
      </c>
      <c r="AN15" s="42">
        <f>IF('Scoring Summary First Draft'!AG19 =0,"", 'Scoring Summary First Draft'!AG19)</f>
        <v>6.25E-2</v>
      </c>
      <c r="AO15" s="42">
        <f>IF('Scoring Summary First Draft'!AH19 =0,"", 'Scoring Summary First Draft'!AH19)</f>
        <v>0.125</v>
      </c>
      <c r="AP15" s="42">
        <f>IF('Scoring Summary First Draft'!AI19 =0,"", 'Scoring Summary First Draft'!AI19)</f>
        <v>0.25</v>
      </c>
      <c r="AQ15" s="42">
        <f>IF('Scoring Summary First Draft'!AJ19 =0,"", 'Scoring Summary First Draft'!AJ19)</f>
        <v>0.4375</v>
      </c>
      <c r="AR15" s="42">
        <f>IF('Scoring Summary First Draft'!AK19 =0,"", 'Scoring Summary First Draft'!AK19)</f>
        <v>0.1875</v>
      </c>
      <c r="AS15" s="42">
        <f t="shared" si="1"/>
        <v>0.19791666666666666</v>
      </c>
      <c r="AT15" s="42">
        <f>IF('Scoring Summary First Draft'!AN19 = 0,"",'Scoring Summary First Draft'!AN19)</f>
        <v>0.64583299999999999</v>
      </c>
      <c r="AU15" s="42">
        <f>IF('Scoring Summary First Draft'!AO19 = 0,"",'Scoring Summary First Draft'!AO19)</f>
        <v>4166.335</v>
      </c>
      <c r="AV15" s="42">
        <f>IF('Scoring Summary First Draft'!AP19 = 0,"",'Scoring Summary First Draft'!AP19)</f>
        <v>10</v>
      </c>
      <c r="AW15" s="42">
        <f>IF('Scoring Summary First Draft'!AS19 = 0,"",'Scoring Summary First Draft'!AS19)</f>
        <v>0.9375</v>
      </c>
      <c r="AX15" s="42">
        <f>IF('Scoring Summary First Draft'!AT19 = 0,"",'Scoring Summary First Draft'!AT19)</f>
        <v>0.90625</v>
      </c>
      <c r="AY15" s="42">
        <f>IF('Scoring Summary First Draft'!AU19 = 0,"",'Scoring Summary First Draft'!AU19)</f>
        <v>0.96875</v>
      </c>
      <c r="AZ15" s="42">
        <f>IF('Scoring Summary First Draft'!AV19 = 0,"",'Scoring Summary First Draft'!AV19)</f>
        <v>0.9375</v>
      </c>
      <c r="BA15" s="42">
        <f>IF('Scoring Summary First Draft'!AW19 = 0,"",'Scoring Summary First Draft'!AW19)</f>
        <v>2109.52</v>
      </c>
      <c r="BB15" s="42">
        <f>IF('Scoring Summary First Draft'!AX19 = 0,"",'Scoring Summary First Draft'!AX19)</f>
        <v>2547.6379999999999</v>
      </c>
      <c r="BC15" s="42">
        <f>IF('Scoring Summary First Draft'!AY19 = 0,"",'Scoring Summary First Draft'!AY19)</f>
        <v>1848.4480000000001</v>
      </c>
      <c r="BD15" s="42">
        <f>IF('Scoring Summary First Draft'!AZ19 = 0,"",'Scoring Summary First Draft'!AZ19)</f>
        <v>2168.5349999999999</v>
      </c>
      <c r="BE15" s="45">
        <f>IF('Scoring Summary First Draft'!BA19=0,"",'Scoring Summary First Draft'!BA19)</f>
        <v>5.375</v>
      </c>
      <c r="BF15" s="45">
        <f>IF('Scoring Summary First Draft'!BB19=0,"",'Scoring Summary First Draft'!BB19)</f>
        <v>4.25</v>
      </c>
      <c r="BG15" s="45">
        <f>IF('Scoring Summary First Draft'!BC19=0,"",'Scoring Summary First Draft'!BC19)</f>
        <v>5.28125</v>
      </c>
      <c r="BH15" s="45">
        <f>IF('Scoring Summary First Draft'!BD19=0,"",'Scoring Summary First Draft'!BD19)</f>
        <v>4.96875</v>
      </c>
      <c r="BI15" s="42">
        <f>IF('Scoring Summary First Draft'!BG19 = 0,"",'Scoring Summary First Draft'!BG19)</f>
        <v>1</v>
      </c>
      <c r="BJ15" s="42">
        <f>IF('Scoring Summary First Draft'!BH19 = 0,"",'Scoring Summary First Draft'!BH19)</f>
        <v>0.875</v>
      </c>
      <c r="BK15" s="42">
        <f>IF('Scoring Summary First Draft'!BI19 = 0,"",'Scoring Summary First Draft'!BI19)</f>
        <v>1</v>
      </c>
      <c r="BL15" s="42">
        <f>IF('Scoring Summary First Draft'!BJ19 = 0,"",'Scoring Summary First Draft'!BJ19)</f>
        <v>0.95833299999999999</v>
      </c>
      <c r="BM15" s="42">
        <f>IF('Scoring Summary First Draft'!BK19 = 0,"",'Scoring Summary First Draft'!BK19)</f>
        <v>1272.175</v>
      </c>
      <c r="BN15" s="42">
        <f>IF('Scoring Summary First Draft'!BL19 = 0,"",'Scoring Summary First Draft'!BL19)</f>
        <v>1043.6500000000001</v>
      </c>
      <c r="BO15" s="42">
        <f>IF('Scoring Summary First Draft'!BM19 = 0,"",'Scoring Summary First Draft'!BM19)</f>
        <v>978.02499999999998</v>
      </c>
      <c r="BP15" s="42">
        <f>IF('Scoring Summary First Draft'!BN19 = 0,"",'Scoring Summary First Draft'!BN19)</f>
        <v>1097.95</v>
      </c>
      <c r="BQ15" s="42">
        <f>IF('Scoring Summary First Draft'!BW19=0,"",'Scoring Summary First Draft'!BW19)</f>
        <v>0.77777799999999997</v>
      </c>
      <c r="BR15" s="42">
        <f>IF('Scoring Summary First Draft'!BX19=0,"",'Scoring Summary First Draft'!BX19)</f>
        <v>61.610259999999997</v>
      </c>
      <c r="BS15" s="42">
        <f>IF('Scoring Summary First Draft'!BY19=0,"",'Scoring Summary First Draft'!BY19)</f>
        <v>2382.152</v>
      </c>
      <c r="BT15" s="42">
        <f>IF('Scoring Summary First Draft'!CB19=0,"",'Scoring Summary First Draft'!CB19)</f>
        <v>0.35</v>
      </c>
      <c r="BU15" s="42">
        <f>IF('Scoring Summary First Draft'!CC19=0,"",'Scoring Summary First Draft'!CC19)</f>
        <v>0.55000000000000004</v>
      </c>
      <c r="BV15" s="42">
        <f>IF('Scoring Summary First Draft'!CD19=0,"",'Scoring Summary First Draft'!CD19)</f>
        <v>0.25</v>
      </c>
      <c r="BW15" s="42">
        <f>IF('Scoring Summary First Draft'!CE19=0,"",'Scoring Summary First Draft'!CE19)</f>
        <v>0.1</v>
      </c>
      <c r="BX15" s="42">
        <f>IF('Scoring Summary First Draft'!CF19=0,"",'Scoring Summary First Draft'!CF19)</f>
        <v>0.133333333</v>
      </c>
      <c r="BY15" s="42">
        <f>IF('Scoring Summary First Draft'!CG19=0,"",'Scoring Summary First Draft'!CG19)</f>
        <v>0.26666666666</v>
      </c>
      <c r="BZ15" s="42">
        <f>IF('Scoring Summary First Draft'!CH19=0,"",'Scoring Summary First Draft'!CH19)</f>
        <v>0.5</v>
      </c>
      <c r="CA15" s="42">
        <f>IF('Scoring Summary First Draft'!CI19=0,"",'Scoring Summary First Draft'!CI19)</f>
        <v>13</v>
      </c>
      <c r="CB15" s="42">
        <f>IF('Scoring Summary First Draft'!CL19 =0,"",'Scoring Summary First Draft'!CL19)</f>
        <v>0.65</v>
      </c>
      <c r="CC15" s="42">
        <f>IF('Scoring Summary First Draft'!CM19 =0,"",'Scoring Summary First Draft'!CM19)</f>
        <v>0.95</v>
      </c>
      <c r="CD15" s="42">
        <f>IF('Scoring Summary First Draft'!CN19 =0,"",'Scoring Summary First Draft'!CN19)</f>
        <v>0.5</v>
      </c>
      <c r="CE15" s="42">
        <f>IF('Scoring Summary First Draft'!CO19 =0,"",'Scoring Summary First Draft'!CO19)</f>
        <v>0.35</v>
      </c>
      <c r="CF15" s="42">
        <f>IF('Scoring Summary First Draft'!CP19 =0,"",'Scoring Summary First Draft'!CP19)</f>
        <v>0.53333333000000005</v>
      </c>
      <c r="CG15" s="42">
        <f>IF('Scoring Summary First Draft'!CQ19 =0,"",'Scoring Summary First Draft'!CQ19)</f>
        <v>0.6</v>
      </c>
      <c r="CH15" s="42">
        <f>IF('Scoring Summary First Draft'!CR19 =0,"",'Scoring Summary First Draft'!CR19)</f>
        <v>0.73333333332999995</v>
      </c>
      <c r="CI15" s="42">
        <f>IF('Scoring Summary First Draft'!CV19=0,"",'Scoring Summary First Draft'!CV19)</f>
        <v>70.166669999999996</v>
      </c>
      <c r="CJ15" s="42">
        <f>IF('Scoring Summary First Draft'!CW19=0,"",'Scoring Summary First Draft'!CW19)</f>
        <v>0.79166700000000001</v>
      </c>
      <c r="CK15" s="42">
        <f>IF('Scoring Summary First Draft'!CZ19=0,"",'Scoring Summary First Draft'!CZ19)</f>
        <v>0.4</v>
      </c>
      <c r="CL15" s="42" t="str">
        <f>IF('Scoring Summary First Draft'!DA19=0,"",'Scoring Summary First Draft'!DA19)</f>
        <v/>
      </c>
      <c r="CM15" s="42">
        <f>IF('Scoring Summary First Draft'!DB19=0,"",'Scoring Summary First Draft'!DB19)</f>
        <v>0.6</v>
      </c>
      <c r="CN15" s="42" t="str">
        <f>IF('Scoring Summary First Draft'!DC19=0,"",'Scoring Summary First Draft'!DC19)</f>
        <v/>
      </c>
      <c r="CO15" s="42">
        <f>IF('Scoring Summary First Draft'!DD19=0,"",'Scoring Summary First Draft'!DD19)</f>
        <v>0.3</v>
      </c>
      <c r="CP15" s="42" t="str">
        <f>IF('Scoring Summary First Draft'!DE19=0,"",'Scoring Summary First Draft'!DE19)</f>
        <v/>
      </c>
      <c r="CQ15" s="42">
        <f>IF('Scoring Summary First Draft'!DF19=0,"",'Scoring Summary First Draft'!DF19)</f>
        <v>0.3</v>
      </c>
      <c r="CR15" s="42" t="str">
        <f>IF('Scoring Summary First Draft'!DG19=0,"",'Scoring Summary First Draft'!DG19)</f>
        <v/>
      </c>
      <c r="CS15" s="42">
        <f>IF('Scoring Summary First Draft'!DH19=0,"",'Scoring Summary First Draft'!DH19)</f>
        <v>0.46666666699999998</v>
      </c>
      <c r="CT15" s="42" t="str">
        <f>IF('Scoring Summary First Draft'!DI19=0,"",'Scoring Summary First Draft'!DI19)</f>
        <v/>
      </c>
      <c r="CU15" s="42">
        <f>IF('Scoring Summary First Draft'!DJ19=0,"",'Scoring Summary First Draft'!DJ19)</f>
        <v>0.33333333300000001</v>
      </c>
      <c r="CV15" s="42" t="str">
        <f>IF('Scoring Summary First Draft'!DK19=0,"",'Scoring Summary First Draft'!DK19)</f>
        <v/>
      </c>
      <c r="CW15" s="42">
        <f>IF('Scoring Summary First Draft'!DL19=0,"",'Scoring Summary First Draft'!DL19)</f>
        <v>13</v>
      </c>
      <c r="CX15" s="42">
        <f>IF('Scoring Summary First Draft'!DO19=0,"",'Scoring Summary First Draft'!DO19)</f>
        <v>0.48333333299999998</v>
      </c>
      <c r="CY15" s="42">
        <f>IF('Scoring Summary First Draft'!DP19=0,"",'Scoring Summary First Draft'!DP19)</f>
        <v>0.773623426</v>
      </c>
      <c r="CZ15" s="42">
        <f>IF('Scoring Summary First Draft'!DQ19=0,"",'Scoring Summary First Draft'!DQ19)</f>
        <v>0.65</v>
      </c>
      <c r="DA15" s="42">
        <f>IF('Scoring Summary First Draft'!DR19=0,"",'Scoring Summary First Draft'!DR19)</f>
        <v>0.75567762699999996</v>
      </c>
      <c r="DB15" s="42">
        <f>IF('Scoring Summary First Draft'!DS19=0,"",'Scoring Summary First Draft'!DS19)</f>
        <v>0.4</v>
      </c>
      <c r="DC15" s="42">
        <f>IF('Scoring Summary First Draft'!DT19=0,"",'Scoring Summary First Draft'!DT19)</f>
        <v>0.83543423999999999</v>
      </c>
      <c r="DD15" s="42">
        <f>IF('Scoring Summary First Draft'!DU19=0,"",'Scoring Summary First Draft'!DU19)</f>
        <v>0.35</v>
      </c>
      <c r="DE15" s="42">
        <f>IF('Scoring Summary First Draft'!DV19=0,"",'Scoring Summary First Draft'!DV19)</f>
        <v>0.82249659900000005</v>
      </c>
      <c r="DF15" s="42">
        <f>IF('Scoring Summary First Draft'!DW19=0,"",'Scoring Summary First Draft'!DW19)</f>
        <v>0.4</v>
      </c>
      <c r="DG15" s="42">
        <f>IF('Scoring Summary First Draft'!DX19=0,"",'Scoring Summary First Draft'!DX19)</f>
        <v>0.82175264599999998</v>
      </c>
      <c r="DH15" s="42">
        <f>IF('Scoring Summary First Draft'!DY19=0,"",'Scoring Summary First Draft'!DY19)</f>
        <v>0.56666666700000001</v>
      </c>
      <c r="DI15" s="42">
        <f>IF('Scoring Summary First Draft'!DZ19=0,"",'Scoring Summary First Draft'!DZ19)</f>
        <v>0.78587797599999998</v>
      </c>
      <c r="DJ15" s="25" t="str">
        <f>IF('Scoring Summary First Draft'!EF19=0,"",'Scoring Summary First Draft'!EF19)</f>
        <v/>
      </c>
      <c r="DK15" s="25" t="str">
        <f>IF('Scoring Summary First Draft'!EI19=0,"",'Scoring Summary First Draft'!EI19)</f>
        <v/>
      </c>
      <c r="DL15" s="25">
        <f>IF('Scoring Summary First Draft'!EM19=0,"",'Scoring Summary First Draft'!EM19)</f>
        <v>53</v>
      </c>
      <c r="DM15" s="25">
        <f>IF('Scoring Summary First Draft'!EQ19=0,"",'Scoring Summary First Draft'!EQ19)</f>
        <v>6</v>
      </c>
      <c r="DN15" s="25">
        <f>IF('Scoring Summary First Draft'!ER19=0,"",'Scoring Summary First Draft'!ER19)</f>
        <v>8</v>
      </c>
      <c r="DO15" s="25">
        <f>'Scoring Summary First Draft'!ES19</f>
        <v>0</v>
      </c>
      <c r="DP15" s="25">
        <f>IF('Scoring Summary First Draft'!EW19=0,"",'Scoring Summary First Draft'!EW19)</f>
        <v>39</v>
      </c>
      <c r="DQ15" s="25">
        <f>IF('Scoring Summary First Draft'!EX19=0,"",'Scoring Summary First Draft'!EX19)</f>
        <v>22</v>
      </c>
      <c r="DR15" s="25">
        <f>IF('Scoring Summary First Draft'!EY19=0,"",'Scoring Summary First Draft'!EY19)</f>
        <v>15</v>
      </c>
      <c r="DS15" s="25">
        <f>IF('Scoring Summary First Draft'!EZ19=0,"",'Scoring Summary First Draft'!EZ19)</f>
        <v>19</v>
      </c>
      <c r="DT15" s="25">
        <f>IF('Scoring Summary First Draft'!FA19=0,"",'Scoring Summary First Draft'!FA19)</f>
        <v>18</v>
      </c>
      <c r="DU15" s="25">
        <f>IF('Scoring Summary First Draft'!FB19=0,"",'Scoring Summary First Draft'!FB19)</f>
        <v>23</v>
      </c>
      <c r="DV15" s="25">
        <f>IF('Scoring Summary First Draft'!FC19=0,"",'Scoring Summary First Draft'!FC19)</f>
        <v>42</v>
      </c>
      <c r="DW15" s="45">
        <f>IF('Scoring Summary First Draft'!FG19=0,"",'Scoring Summary First Draft'!FG19)</f>
        <v>5.8571428570000004</v>
      </c>
      <c r="DX15" s="45">
        <f>IF('Scoring Summary First Draft'!FH19=0,"",'Scoring Summary First Draft'!FH19)</f>
        <v>3.411764706</v>
      </c>
      <c r="DY15" s="45">
        <f>IF('Scoring Summary First Draft'!FI19=0,"",'Scoring Summary First Draft'!FI19)</f>
        <v>5.9411764710000003</v>
      </c>
      <c r="DZ15" s="45">
        <f>IF('Scoring Summary First Draft'!FJ19=0,"",'Scoring Summary First Draft'!FJ19)</f>
        <v>5.0816326529999998</v>
      </c>
      <c r="EA15" s="45">
        <f>IF('Scoring Summary First Draft'!FN19=0,"",'Scoring Summary First Draft'!FN19)</f>
        <v>4.6956519999999999</v>
      </c>
      <c r="EB15" s="25">
        <f>IF('Scoring Summary First Draft'!FR19=0,"",'Scoring Summary First Draft'!FR19)</f>
        <v>1</v>
      </c>
      <c r="EC15" s="25">
        <f>IF('Scoring Summary First Draft'!FS19=0,"",'Scoring Summary First Draft'!FS19)</f>
        <v>1</v>
      </c>
      <c r="ED15" s="44">
        <f>IF('Scoring Summary First Draft'!FW19=0,"",'Scoring Summary First Draft'!FW19)</f>
        <v>7</v>
      </c>
      <c r="EE15" s="44">
        <f>IF('Scoring Summary First Draft'!FX19=0,"",'Scoring Summary First Draft'!FX19)</f>
        <v>6.5</v>
      </c>
      <c r="EF15" s="44">
        <f>IF('Scoring Summary First Draft'!FY19=0,"",'Scoring Summary First Draft'!FY19)</f>
        <v>7</v>
      </c>
      <c r="EG15" s="44">
        <f>IF('Scoring Summary First Draft'!FZ19=0,"",'Scoring Summary First Draft'!FZ19)</f>
        <v>7</v>
      </c>
      <c r="EH15" s="44">
        <f>IF('Scoring Summary First Draft'!GA19=0,"",'Scoring Summary First Draft'!GA19)</f>
        <v>7</v>
      </c>
      <c r="EI15" s="25" t="str">
        <f>IF('Scoring Summary First Draft'!GD19=0,"",'Scoring Summary First Draft'!GD19)</f>
        <v/>
      </c>
      <c r="EJ15" s="25">
        <f>IF('Scoring Summary First Draft'!GH19=0,"",'Scoring Summary First Draft'!GH19)</f>
        <v>5</v>
      </c>
      <c r="EK15" s="25">
        <f>IF('Scoring Summary First Draft'!GI19=0,"",'Scoring Summary First Draft'!GI19)</f>
        <v>85</v>
      </c>
      <c r="EL15" s="25">
        <f>IF('Scoring Summary First Draft'!GJ19=0,"",'Scoring Summary First Draft'!GJ19)</f>
        <v>435</v>
      </c>
      <c r="EM15" s="25">
        <f>IF('Scoring Summary First Draft'!GK19=0,"",'Scoring Summary First Draft'!GK19)</f>
        <v>525</v>
      </c>
      <c r="EN15" s="25">
        <f>IF('Scoring Summary First Draft'!GO19=0,"",'Scoring Summary First Draft'!GO19)</f>
        <v>201</v>
      </c>
      <c r="EO15" s="25">
        <f>IF('Scoring Summary First Draft'!GP19=0,"",'Scoring Summary First Draft'!GP19)</f>
        <v>55</v>
      </c>
      <c r="EP15" s="25">
        <f>IF('Scoring Summary First Draft'!GQ19=0,"",'Scoring Summary First Draft'!GQ19)</f>
        <v>49</v>
      </c>
      <c r="EQ15" s="25">
        <f>IF('Scoring Summary First Draft'!GR19=0,"",'Scoring Summary First Draft'!GR19)</f>
        <v>43</v>
      </c>
      <c r="ER15" s="25">
        <f>IF('Scoring Summary First Draft'!GS19=0,"",'Scoring Summary First Draft'!GS19)</f>
        <v>13</v>
      </c>
      <c r="ES15" s="25">
        <f>IF('Scoring Summary First Draft'!GT19=0,"",'Scoring Summary First Draft'!GT19)</f>
        <v>41</v>
      </c>
    </row>
    <row r="16" spans="1:158">
      <c r="A16" t="str">
        <f>'Scoring Summary First Draft'!A20</f>
        <v>CI022</v>
      </c>
      <c r="B16" t="str">
        <f>IF('Scoring Summary First Draft'!C20=0,"",'Scoring Summary First Draft'!C20)</f>
        <v>F</v>
      </c>
      <c r="C16"/>
      <c r="D16"/>
      <c r="E16">
        <f>IF('Scoring Summary First Draft'!D20=0,"",'Scoring Summary First Draft'!D20)</f>
        <v>60</v>
      </c>
      <c r="F16"/>
      <c r="G16"/>
      <c r="H16"/>
      <c r="I16"/>
      <c r="J16">
        <f>IF('Scoring Summary First Draft'!E20=0,"",'Scoring Summary First Draft'!E20)</f>
        <v>50</v>
      </c>
      <c r="K16">
        <v>50</v>
      </c>
      <c r="L16"/>
      <c r="M16"/>
      <c r="N16"/>
      <c r="O16"/>
      <c r="P16">
        <f>IF('Scoring Summary First Draft'!F20=0,"",'Scoring Summary First Draft'!F20)</f>
        <v>1</v>
      </c>
      <c r="Q16"/>
      <c r="R16"/>
      <c r="S16"/>
      <c r="T16"/>
      <c r="U16" t="str">
        <f>IF('Scoring Summary First Draft'!G20=0,"",'Scoring Summary First Draft'!G20)</f>
        <v>Bilateral</v>
      </c>
      <c r="V16" t="str">
        <f>IF('Scoring Summary First Draft'!H20=0,"",'Scoring Summary First Draft'!H20)</f>
        <v>Advanced_Bionics</v>
      </c>
      <c r="W16" t="str">
        <f>IF('Scoring Summary First Draft'!I20=0,"",'Scoring Summary First Draft'!I20)</f>
        <v>No</v>
      </c>
      <c r="X16" t="str">
        <f t="shared" ref="X16:X18" si="2">U16</f>
        <v>Bilateral</v>
      </c>
      <c r="Y16"/>
      <c r="Z16"/>
      <c r="AA16"/>
      <c r="AB16" t="str">
        <f>IF('Scoring Summary First Draft'!L20=0,"",'Scoring Summary First Draft'!L20)</f>
        <v>Teacher</v>
      </c>
      <c r="AC16" t="str">
        <f>IF('Scoring Summary First Draft'!M20=0,"",'Scoring Summary First Draft'!M20)</f>
        <v>English</v>
      </c>
      <c r="AD16" t="str">
        <f>IF('Scoring Summary First Draft'!N20=0,"",'Scoring Summary First Draft'!N20)</f>
        <v>Saginaw,_Michigan</v>
      </c>
      <c r="AE16">
        <f>IF('Scoring Summary First Draft'!P20=0,"",'Scoring Summary First Draft'!P20)</f>
        <v>19</v>
      </c>
      <c r="AG16" s="42">
        <f>IF('Scoring Summary First Draft'!X20 = 0,"",'Scoring Summary First Draft'!X20)</f>
        <v>92.6875</v>
      </c>
      <c r="AH16" s="42">
        <f>IF('Scoring Summary First Draft'!Y20 = 0,"",'Scoring Summary First Draft'!Y20)</f>
        <v>0.90625</v>
      </c>
      <c r="AI16" s="42">
        <f>IF('Scoring Summary First Draft'!Z20 = 0,"",'Scoring Summary First Draft'!Z20)</f>
        <v>87.3125</v>
      </c>
      <c r="AJ16" s="42">
        <f>IF('Scoring Summary First Draft'!AA20 = 0,"",'Scoring Summary First Draft'!AA20)</f>
        <v>0.8125</v>
      </c>
      <c r="AK16" s="42">
        <f>IF('Scoring Summary First Draft'!AB20 = 0,"",'Scoring Summary First Draft'!AB20)</f>
        <v>98.0625</v>
      </c>
      <c r="AL16" s="42">
        <f>IF('Scoring Summary First Draft'!AC20 = 0,"",'Scoring Summary First Draft'!AC20)</f>
        <v>1</v>
      </c>
      <c r="AM16" s="42" t="str">
        <f>IF('Scoring Summary First Draft'!AF20 =0,"", 'Scoring Summary First Draft'!AF20)</f>
        <v/>
      </c>
      <c r="AN16" s="42" t="str">
        <f>IF('Scoring Summary First Draft'!AG20 =0,"", 'Scoring Summary First Draft'!AG20)</f>
        <v/>
      </c>
      <c r="AO16" s="42" t="str">
        <f>IF('Scoring Summary First Draft'!AH20 =0,"", 'Scoring Summary First Draft'!AH20)</f>
        <v/>
      </c>
      <c r="AP16" s="42" t="str">
        <f>IF('Scoring Summary First Draft'!AI20 =0,"", 'Scoring Summary First Draft'!AI20)</f>
        <v/>
      </c>
      <c r="AQ16" s="42" t="str">
        <f>IF('Scoring Summary First Draft'!AJ20 =0,"", 'Scoring Summary First Draft'!AJ20)</f>
        <v/>
      </c>
      <c r="AR16" s="42" t="str">
        <f>IF('Scoring Summary First Draft'!AK20 =0,"", 'Scoring Summary First Draft'!AK20)</f>
        <v/>
      </c>
      <c r="AS16" s="42"/>
      <c r="AT16" s="42" t="str">
        <f>IF('Scoring Summary First Draft'!AN20 = 0,"",'Scoring Summary First Draft'!AN20)</f>
        <v/>
      </c>
      <c r="AU16" s="42" t="str">
        <f>IF('Scoring Summary First Draft'!AO20 = 0,"",'Scoring Summary First Draft'!AO20)</f>
        <v/>
      </c>
      <c r="AV16" s="42" t="str">
        <f>IF('Scoring Summary First Draft'!AP20 = 0,"",'Scoring Summary First Draft'!AP20)</f>
        <v/>
      </c>
      <c r="AW16" s="42">
        <f>IF('Scoring Summary First Draft'!AS20 = 0,"",'Scoring Summary First Draft'!AS20)</f>
        <v>0.8125</v>
      </c>
      <c r="AX16" s="42">
        <f>IF('Scoring Summary First Draft'!AT20 = 0,"",'Scoring Summary First Draft'!AT20)</f>
        <v>0.9375</v>
      </c>
      <c r="AY16" s="42">
        <f>IF('Scoring Summary First Draft'!AU20 = 0,"",'Scoring Summary First Draft'!AU20)</f>
        <v>1</v>
      </c>
      <c r="AZ16" s="42">
        <f>IF('Scoring Summary First Draft'!AV20 = 0,"",'Scoring Summary First Draft'!AV20)</f>
        <v>0.91666700000000001</v>
      </c>
      <c r="BA16" s="42">
        <f>IF('Scoring Summary First Draft'!AW20 = 0,"",'Scoring Summary First Draft'!AW20)</f>
        <v>2129.723</v>
      </c>
      <c r="BB16" s="42">
        <f>IF('Scoring Summary First Draft'!AX20 = 0,"",'Scoring Summary First Draft'!AX20)</f>
        <v>1951.0930000000001</v>
      </c>
      <c r="BC16" s="42">
        <f>IF('Scoring Summary First Draft'!AY20 = 0,"",'Scoring Summary First Draft'!AY20)</f>
        <v>1874.25</v>
      </c>
      <c r="BD16" s="42">
        <f>IF('Scoring Summary First Draft'!AZ20 = 0,"",'Scoring Summary First Draft'!AZ20)</f>
        <v>1985.0219999999999</v>
      </c>
      <c r="BE16" s="45">
        <f>IF('Scoring Summary First Draft'!BA20=0,"",'Scoring Summary First Draft'!BA20)</f>
        <v>5.9375</v>
      </c>
      <c r="BF16" s="45">
        <f>IF('Scoring Summary First Draft'!BB20=0,"",'Scoring Summary First Draft'!BB20)</f>
        <v>6.3125</v>
      </c>
      <c r="BG16" s="45">
        <f>IF('Scoring Summary First Draft'!BC20=0,"",'Scoring Summary First Draft'!BC20)</f>
        <v>6.4375</v>
      </c>
      <c r="BH16" s="45">
        <f>IF('Scoring Summary First Draft'!BD20=0,"",'Scoring Summary First Draft'!BD20)</f>
        <v>6.2291670000000003</v>
      </c>
      <c r="BI16" s="42">
        <f>IF('Scoring Summary First Draft'!BG20 = 0,"",'Scoring Summary First Draft'!BG20)</f>
        <v>1</v>
      </c>
      <c r="BJ16" s="42">
        <f>IF('Scoring Summary First Draft'!BH20 = 0,"",'Scoring Summary First Draft'!BH20)</f>
        <v>0.9375</v>
      </c>
      <c r="BK16" s="42">
        <f>IF('Scoring Summary First Draft'!BI20 = 0,"",'Scoring Summary First Draft'!BI20)</f>
        <v>1</v>
      </c>
      <c r="BL16" s="42">
        <f>IF('Scoring Summary First Draft'!BJ20 = 0,"",'Scoring Summary First Draft'!BJ20)</f>
        <v>0.97916700000000001</v>
      </c>
      <c r="BM16" s="42">
        <f>IF('Scoring Summary First Draft'!BK20 = 0,"",'Scoring Summary First Draft'!BK20)</f>
        <v>905.23749999999995</v>
      </c>
      <c r="BN16" s="42">
        <f>IF('Scoring Summary First Draft'!BL20 = 0,"",'Scoring Summary First Draft'!BL20)</f>
        <v>820.72670000000005</v>
      </c>
      <c r="BO16" s="42">
        <f>IF('Scoring Summary First Draft'!BM20 = 0,"",'Scoring Summary First Draft'!BM20)</f>
        <v>676.65</v>
      </c>
      <c r="BP16" s="42">
        <f>IF('Scoring Summary First Draft'!BN20 = 0,"",'Scoring Summary First Draft'!BN20)</f>
        <v>800.87139999999999</v>
      </c>
      <c r="BQ16" s="42" t="str">
        <f>IF('Scoring Summary First Draft'!BW20=0,"",'Scoring Summary First Draft'!BW20)</f>
        <v/>
      </c>
      <c r="BR16" s="42" t="str">
        <f>IF('Scoring Summary First Draft'!BX20=0,"",'Scoring Summary First Draft'!BX20)</f>
        <v/>
      </c>
      <c r="BS16" s="42" t="str">
        <f>IF('Scoring Summary First Draft'!BY20=0,"",'Scoring Summary First Draft'!BY20)</f>
        <v/>
      </c>
      <c r="BT16" s="42" t="str">
        <f>IF('Scoring Summary First Draft'!CB20=0,"",'Scoring Summary First Draft'!CB20)</f>
        <v/>
      </c>
      <c r="BU16" s="42" t="str">
        <f>IF('Scoring Summary First Draft'!CC20=0,"",'Scoring Summary First Draft'!CC20)</f>
        <v/>
      </c>
      <c r="BV16" s="42" t="str">
        <f>IF('Scoring Summary First Draft'!CD20=0,"",'Scoring Summary First Draft'!CD20)</f>
        <v/>
      </c>
      <c r="BW16" s="42" t="str">
        <f>IF('Scoring Summary First Draft'!CE20=0,"",'Scoring Summary First Draft'!CE20)</f>
        <v/>
      </c>
      <c r="BX16" s="42" t="str">
        <f>IF('Scoring Summary First Draft'!CF20=0,"",'Scoring Summary First Draft'!CF20)</f>
        <v/>
      </c>
      <c r="BY16" s="42" t="str">
        <f>IF('Scoring Summary First Draft'!CG20=0,"",'Scoring Summary First Draft'!CG20)</f>
        <v/>
      </c>
      <c r="BZ16" s="42" t="str">
        <f>IF('Scoring Summary First Draft'!CH20=0,"",'Scoring Summary First Draft'!CH20)</f>
        <v/>
      </c>
      <c r="CA16" s="42" t="str">
        <f>IF('Scoring Summary First Draft'!CI20=0,"",'Scoring Summary First Draft'!CI20)</f>
        <v/>
      </c>
      <c r="CB16" s="42">
        <f>IF('Scoring Summary First Draft'!CL20 =0,"",'Scoring Summary First Draft'!CL20)</f>
        <v>0.66666666666666596</v>
      </c>
      <c r="CC16" s="42">
        <f>IF('Scoring Summary First Draft'!CM20 =0,"",'Scoring Summary First Draft'!CM20)</f>
        <v>0.8</v>
      </c>
      <c r="CD16" s="42">
        <f>IF('Scoring Summary First Draft'!CN20 =0,"",'Scoring Summary First Draft'!CN20)</f>
        <v>0.6</v>
      </c>
      <c r="CE16" s="42">
        <f>IF('Scoring Summary First Draft'!CO20 =0,"",'Scoring Summary First Draft'!CO20)</f>
        <v>0.35</v>
      </c>
      <c r="CF16" s="42">
        <f>IF('Scoring Summary First Draft'!CP20 =0,"",'Scoring Summary First Draft'!CP20)</f>
        <v>0.46666666600000001</v>
      </c>
      <c r="CG16" s="42">
        <f>IF('Scoring Summary First Draft'!CQ20 =0,"",'Scoring Summary First Draft'!CQ20)</f>
        <v>0.53333333000000005</v>
      </c>
      <c r="CH16" s="42">
        <f>IF('Scoring Summary First Draft'!CR20 =0,"",'Scoring Summary First Draft'!CR20)</f>
        <v>0.83333332999999998</v>
      </c>
      <c r="CI16" s="42" t="str">
        <f>IF('Scoring Summary First Draft'!CV20=0,"",'Scoring Summary First Draft'!CV20)</f>
        <v/>
      </c>
      <c r="CJ16" s="42" t="str">
        <f>IF('Scoring Summary First Draft'!CW20=0,"",'Scoring Summary First Draft'!CW20)</f>
        <v/>
      </c>
      <c r="CK16" s="42" t="str">
        <f>IF('Scoring Summary First Draft'!CZ20=0,"",'Scoring Summary First Draft'!CZ20)</f>
        <v/>
      </c>
      <c r="CL16" s="42" t="str">
        <f>IF('Scoring Summary First Draft'!DA20=0,"",'Scoring Summary First Draft'!DA20)</f>
        <v/>
      </c>
      <c r="CM16" s="42" t="str">
        <f>IF('Scoring Summary First Draft'!DB20=0,"",'Scoring Summary First Draft'!DB20)</f>
        <v/>
      </c>
      <c r="CN16" s="42" t="str">
        <f>IF('Scoring Summary First Draft'!DC20=0,"",'Scoring Summary First Draft'!DC20)</f>
        <v/>
      </c>
      <c r="CO16" s="42" t="str">
        <f>IF('Scoring Summary First Draft'!DD20=0,"",'Scoring Summary First Draft'!DD20)</f>
        <v/>
      </c>
      <c r="CP16" s="42" t="str">
        <f>IF('Scoring Summary First Draft'!DE20=0,"",'Scoring Summary First Draft'!DE20)</f>
        <v/>
      </c>
      <c r="CQ16" s="42" t="str">
        <f>IF('Scoring Summary First Draft'!DF20=0,"",'Scoring Summary First Draft'!DF20)</f>
        <v/>
      </c>
      <c r="CR16" s="42" t="str">
        <f>IF('Scoring Summary First Draft'!DG20=0,"",'Scoring Summary First Draft'!DG20)</f>
        <v/>
      </c>
      <c r="CS16" s="42" t="str">
        <f>IF('Scoring Summary First Draft'!DH20=0,"",'Scoring Summary First Draft'!DH20)</f>
        <v/>
      </c>
      <c r="CT16" s="42" t="str">
        <f>IF('Scoring Summary First Draft'!DI20=0,"",'Scoring Summary First Draft'!DI20)</f>
        <v/>
      </c>
      <c r="CU16" s="42" t="str">
        <f>IF('Scoring Summary First Draft'!DJ20=0,"",'Scoring Summary First Draft'!DJ20)</f>
        <v/>
      </c>
      <c r="CV16" s="42" t="str">
        <f>IF('Scoring Summary First Draft'!DK20=0,"",'Scoring Summary First Draft'!DK20)</f>
        <v/>
      </c>
      <c r="CW16" s="42" t="str">
        <f>IF('Scoring Summary First Draft'!DL20=0,"",'Scoring Summary First Draft'!DL20)</f>
        <v/>
      </c>
      <c r="CX16" s="42" t="str">
        <f>IF('Scoring Summary First Draft'!DO20=0,"",'Scoring Summary First Draft'!DO20)</f>
        <v/>
      </c>
      <c r="CY16" s="42" t="str">
        <f>IF('Scoring Summary First Draft'!DP20=0,"",'Scoring Summary First Draft'!DP20)</f>
        <v/>
      </c>
      <c r="CZ16" s="42" t="str">
        <f>IF('Scoring Summary First Draft'!DQ20=0,"",'Scoring Summary First Draft'!DQ20)</f>
        <v/>
      </c>
      <c r="DA16" s="42" t="str">
        <f>IF('Scoring Summary First Draft'!DR20=0,"",'Scoring Summary First Draft'!DR20)</f>
        <v/>
      </c>
      <c r="DB16" s="42" t="str">
        <f>IF('Scoring Summary First Draft'!DS20=0,"",'Scoring Summary First Draft'!DS20)</f>
        <v/>
      </c>
      <c r="DC16" s="42" t="str">
        <f>IF('Scoring Summary First Draft'!DT20=0,"",'Scoring Summary First Draft'!DT20)</f>
        <v/>
      </c>
      <c r="DD16" s="42" t="str">
        <f>IF('Scoring Summary First Draft'!DU20=0,"",'Scoring Summary First Draft'!DU20)</f>
        <v/>
      </c>
      <c r="DE16" s="42" t="str">
        <f>IF('Scoring Summary First Draft'!DV20=0,"",'Scoring Summary First Draft'!DV20)</f>
        <v/>
      </c>
      <c r="DF16" s="42" t="str">
        <f>IF('Scoring Summary First Draft'!DW20=0,"",'Scoring Summary First Draft'!DW20)</f>
        <v/>
      </c>
      <c r="DG16" s="42" t="str">
        <f>IF('Scoring Summary First Draft'!DX20=0,"",'Scoring Summary First Draft'!DX20)</f>
        <v/>
      </c>
      <c r="DH16" s="42" t="str">
        <f>IF('Scoring Summary First Draft'!DY20=0,"",'Scoring Summary First Draft'!DY20)</f>
        <v/>
      </c>
      <c r="DI16" s="42" t="str">
        <f>IF('Scoring Summary First Draft'!DZ20=0,"",'Scoring Summary First Draft'!DZ20)</f>
        <v/>
      </c>
      <c r="DJ16" s="25" t="str">
        <f>IF('Scoring Summary First Draft'!EF20=0,"",'Scoring Summary First Draft'!EF20)</f>
        <v/>
      </c>
      <c r="DK16" s="25" t="str">
        <f>IF('Scoring Summary First Draft'!EI20=0,"",'Scoring Summary First Draft'!EI20)</f>
        <v/>
      </c>
      <c r="DL16" s="25">
        <f>IF('Scoring Summary First Draft'!EM20=0,"",'Scoring Summary First Draft'!EM20)</f>
        <v>53</v>
      </c>
      <c r="DM16" s="25">
        <f>'Scoring Summary First Draft'!EQ20</f>
        <v>0</v>
      </c>
      <c r="DN16" s="25">
        <f>'Scoring Summary First Draft'!ER20</f>
        <v>0</v>
      </c>
      <c r="DO16" s="25">
        <f>'Scoring Summary First Draft'!ES20</f>
        <v>0</v>
      </c>
      <c r="DP16" s="25" t="str">
        <f>IF('Scoring Summary First Draft'!EW20=0,"",'Scoring Summary First Draft'!EW20)</f>
        <v/>
      </c>
      <c r="DQ16" s="25" t="str">
        <f>IF('Scoring Summary First Draft'!EX20=0,"",'Scoring Summary First Draft'!EX20)</f>
        <v/>
      </c>
      <c r="DR16" s="25" t="str">
        <f>IF('Scoring Summary First Draft'!EY20=0,"",'Scoring Summary First Draft'!EY20)</f>
        <v/>
      </c>
      <c r="DS16" s="25" t="str">
        <f>IF('Scoring Summary First Draft'!EZ20=0,"",'Scoring Summary First Draft'!EZ20)</f>
        <v/>
      </c>
      <c r="DT16" s="25" t="str">
        <f>IF('Scoring Summary First Draft'!FA20=0,"",'Scoring Summary First Draft'!FA20)</f>
        <v/>
      </c>
      <c r="DU16" s="25" t="str">
        <f>IF('Scoring Summary First Draft'!FB20=0,"",'Scoring Summary First Draft'!FB20)</f>
        <v/>
      </c>
      <c r="DV16" s="25" t="str">
        <f>IF('Scoring Summary First Draft'!FC20=0,"",'Scoring Summary First Draft'!FC20)</f>
        <v/>
      </c>
      <c r="DW16" s="45" t="str">
        <f>IF('Scoring Summary First Draft'!FG20=0,"",'Scoring Summary First Draft'!FG20)</f>
        <v/>
      </c>
      <c r="DX16" s="45" t="str">
        <f>IF('Scoring Summary First Draft'!FH20=0,"",'Scoring Summary First Draft'!FH20)</f>
        <v/>
      </c>
      <c r="DY16" s="45" t="str">
        <f>IF('Scoring Summary First Draft'!FI20=0,"",'Scoring Summary First Draft'!FI20)</f>
        <v/>
      </c>
      <c r="DZ16" s="45" t="str">
        <f>IF('Scoring Summary First Draft'!FJ20=0,"",'Scoring Summary First Draft'!FJ20)</f>
        <v/>
      </c>
      <c r="EA16" s="45" t="str">
        <f>IF('Scoring Summary First Draft'!FN20=0,"",'Scoring Summary First Draft'!FN20)</f>
        <v/>
      </c>
      <c r="EB16" s="25" t="str">
        <f>IF('Scoring Summary First Draft'!FR20=0,"",'Scoring Summary First Draft'!FR20)</f>
        <v/>
      </c>
      <c r="EC16" s="25" t="str">
        <f>IF('Scoring Summary First Draft'!FS20=0,"",'Scoring Summary First Draft'!FS20)</f>
        <v/>
      </c>
      <c r="ED16" s="44" t="str">
        <f>IF('Scoring Summary First Draft'!FW20=0,"",'Scoring Summary First Draft'!FW20)</f>
        <v/>
      </c>
      <c r="EE16" s="44" t="str">
        <f>IF('Scoring Summary First Draft'!FX20=0,"",'Scoring Summary First Draft'!FX20)</f>
        <v/>
      </c>
      <c r="EF16" s="44" t="str">
        <f>IF('Scoring Summary First Draft'!FY20=0,"",'Scoring Summary First Draft'!FY20)</f>
        <v/>
      </c>
      <c r="EG16" s="44" t="str">
        <f>IF('Scoring Summary First Draft'!FZ20=0,"",'Scoring Summary First Draft'!FZ20)</f>
        <v/>
      </c>
      <c r="EH16" s="44" t="str">
        <f>IF('Scoring Summary First Draft'!GA20=0,"",'Scoring Summary First Draft'!GA20)</f>
        <v/>
      </c>
      <c r="EI16" s="25" t="str">
        <f>IF('Scoring Summary First Draft'!GD20=0,"",'Scoring Summary First Draft'!GD20)</f>
        <v/>
      </c>
      <c r="EJ16" s="25" t="str">
        <f>IF('Scoring Summary First Draft'!GH20=0,"",'Scoring Summary First Draft'!GH20)</f>
        <v/>
      </c>
      <c r="EK16" s="25" t="str">
        <f>IF('Scoring Summary First Draft'!GI20=0,"",'Scoring Summary First Draft'!GI20)</f>
        <v/>
      </c>
      <c r="EL16" s="25" t="str">
        <f>IF('Scoring Summary First Draft'!GJ20=0,"",'Scoring Summary First Draft'!GJ20)</f>
        <v/>
      </c>
      <c r="EM16" s="25" t="str">
        <f>IF('Scoring Summary First Draft'!GK20=0,"",'Scoring Summary First Draft'!GK20)</f>
        <v/>
      </c>
      <c r="EN16" s="25" t="str">
        <f>IF('Scoring Summary First Draft'!GO20=0,"",'Scoring Summary First Draft'!GO20)</f>
        <v> </v>
      </c>
      <c r="EO16" s="25" t="str">
        <f>IF('Scoring Summary First Draft'!GP20=0,"",'Scoring Summary First Draft'!GP20)</f>
        <v> </v>
      </c>
      <c r="EP16" s="25" t="str">
        <f>IF('Scoring Summary First Draft'!GQ20=0,"",'Scoring Summary First Draft'!GQ20)</f>
        <v> </v>
      </c>
      <c r="EQ16" s="25" t="str">
        <f>IF('Scoring Summary First Draft'!GR20=0,"",'Scoring Summary First Draft'!GR20)</f>
        <v> </v>
      </c>
      <c r="ER16" s="25" t="str">
        <f>IF('Scoring Summary First Draft'!GS20=0,"",'Scoring Summary First Draft'!GS20)</f>
        <v> </v>
      </c>
      <c r="ES16" s="25" t="str">
        <f>IF('Scoring Summary First Draft'!GT20=0,"",'Scoring Summary First Draft'!GT20)</f>
        <v> </v>
      </c>
    </row>
    <row r="17" spans="1:149">
      <c r="A17" t="str">
        <f>'Scoring Summary First Draft'!A21</f>
        <v>CI023</v>
      </c>
      <c r="B17" t="str">
        <f>IF('Scoring Summary First Draft'!C21=0,"",'Scoring Summary First Draft'!C21)</f>
        <v>F</v>
      </c>
      <c r="C17"/>
      <c r="D17"/>
      <c r="E17">
        <f>IF('Scoring Summary First Draft'!D21=0,"",'Scoring Summary First Draft'!D21)</f>
        <v>60</v>
      </c>
      <c r="F17"/>
      <c r="G17"/>
      <c r="H17"/>
      <c r="I17"/>
      <c r="J17">
        <f>IF('Scoring Summary First Draft'!E21=0,"",'Scoring Summary First Draft'!E21)</f>
        <v>36</v>
      </c>
      <c r="K17">
        <v>36</v>
      </c>
      <c r="L17"/>
      <c r="M17"/>
      <c r="N17"/>
      <c r="O17"/>
      <c r="P17">
        <f>IF('Scoring Summary First Draft'!F21=0,"",'Scoring Summary First Draft'!F21)</f>
        <v>9</v>
      </c>
      <c r="Q17"/>
      <c r="R17"/>
      <c r="S17"/>
      <c r="T17"/>
      <c r="U17" t="str">
        <f>IF('Scoring Summary First Draft'!G21=0,"",'Scoring Summary First Draft'!G21)</f>
        <v>Bilateral</v>
      </c>
      <c r="V17" t="str">
        <f>IF('Scoring Summary First Draft'!H21=0,"",'Scoring Summary First Draft'!H21)</f>
        <v>Advanced_Bionics</v>
      </c>
      <c r="W17" t="str">
        <f>IF('Scoring Summary First Draft'!I21=0,"",'Scoring Summary First Draft'!I21)</f>
        <v>No</v>
      </c>
      <c r="X17" t="str">
        <f t="shared" si="2"/>
        <v>Bilateral</v>
      </c>
      <c r="Y17"/>
      <c r="Z17"/>
      <c r="AA17"/>
      <c r="AB17" t="str">
        <f>IF('Scoring Summary First Draft'!L21=0,"",'Scoring Summary First Draft'!L21)</f>
        <v>Consultant</v>
      </c>
      <c r="AC17" t="str">
        <f>IF('Scoring Summary First Draft'!M21=0,"",'Scoring Summary First Draft'!M21)</f>
        <v>English</v>
      </c>
      <c r="AD17" t="str">
        <f>IF('Scoring Summary First Draft'!N21=0,"",'Scoring Summary First Draft'!N21)</f>
        <v>Carthage,_Tennessee</v>
      </c>
      <c r="AE17">
        <f>IF('Scoring Summary First Draft'!P21=0,"",'Scoring Summary First Draft'!P21)</f>
        <v>12</v>
      </c>
      <c r="AG17" s="42">
        <f>IF('Scoring Summary First Draft'!X21 = 0,"",'Scoring Summary First Draft'!X21)</f>
        <v>94.5625</v>
      </c>
      <c r="AH17" s="42">
        <f>IF('Scoring Summary First Draft'!Y21 = 0,"",'Scoring Summary First Draft'!Y21)</f>
        <v>0.8125</v>
      </c>
      <c r="AI17" s="42">
        <f>IF('Scoring Summary First Draft'!Z21 = 0,"",'Scoring Summary First Draft'!Z21)</f>
        <v>91.875</v>
      </c>
      <c r="AJ17" s="42">
        <f>IF('Scoring Summary First Draft'!AA21 = 0,"",'Scoring Summary First Draft'!AA21)</f>
        <v>0.625</v>
      </c>
      <c r="AK17" s="42">
        <f>IF('Scoring Summary First Draft'!AB21 = 0,"",'Scoring Summary First Draft'!AB21)</f>
        <v>97.25</v>
      </c>
      <c r="AL17" s="42">
        <f>IF('Scoring Summary First Draft'!AC21 = 0,"",'Scoring Summary First Draft'!AC21)</f>
        <v>1</v>
      </c>
      <c r="AM17" s="42">
        <f>IF('Scoring Summary First Draft'!AF21 =0,"", 'Scoring Summary First Draft'!AF21)</f>
        <v>0.75</v>
      </c>
      <c r="AN17" s="42">
        <f>'Scoring Summary First Draft'!AG21</f>
        <v>0</v>
      </c>
      <c r="AO17" s="42">
        <f>IF('Scoring Summary First Draft'!AH21 =0,"", 'Scoring Summary First Draft'!AH21)</f>
        <v>0.1875</v>
      </c>
      <c r="AP17" s="42">
        <f>IF('Scoring Summary First Draft'!AI21 =0,"", 'Scoring Summary First Draft'!AI21)</f>
        <v>0.125</v>
      </c>
      <c r="AQ17" s="42">
        <f>IF('Scoring Summary First Draft'!AJ21 =0,"", 'Scoring Summary First Draft'!AJ21)</f>
        <v>0.375</v>
      </c>
      <c r="AR17" s="42">
        <f>IF('Scoring Summary First Draft'!AK21 =0,"", 'Scoring Summary First Draft'!AK21)</f>
        <v>0.375</v>
      </c>
      <c r="AS17" s="42">
        <f t="shared" si="1"/>
        <v>0.30208333333333331</v>
      </c>
      <c r="AT17" s="42">
        <f>IF('Scoring Summary First Draft'!AN21 = 0,"",'Scoring Summary First Draft'!AN21)</f>
        <v>0.77083299999999999</v>
      </c>
      <c r="AU17" s="42">
        <f>IF('Scoring Summary First Draft'!AO21 = 0,"",'Scoring Summary First Draft'!AO21)</f>
        <v>3256.319</v>
      </c>
      <c r="AV17" s="42">
        <f>IF('Scoring Summary First Draft'!AP21 = 0,"",'Scoring Summary First Draft'!AP21)</f>
        <v>10</v>
      </c>
      <c r="AW17" s="42">
        <f>IF('Scoring Summary First Draft'!AS21 = 0,"",'Scoring Summary First Draft'!AS21)</f>
        <v>1</v>
      </c>
      <c r="AX17" s="42">
        <f>IF('Scoring Summary First Draft'!AT21 = 0,"",'Scoring Summary First Draft'!AT21)</f>
        <v>0.90625</v>
      </c>
      <c r="AY17" s="42">
        <f>IF('Scoring Summary First Draft'!AU21 = 0,"",'Scoring Summary First Draft'!AU21)</f>
        <v>0.96875</v>
      </c>
      <c r="AZ17" s="42">
        <f>IF('Scoring Summary First Draft'!AV21 = 0,"",'Scoring Summary First Draft'!AV21)</f>
        <v>0.95833299999999999</v>
      </c>
      <c r="BA17" s="42">
        <f>IF('Scoring Summary First Draft'!AW21 = 0,"",'Scoring Summary First Draft'!AW21)</f>
        <v>1162.019</v>
      </c>
      <c r="BB17" s="42">
        <f>IF('Scoring Summary First Draft'!AX21 = 0,"",'Scoring Summary First Draft'!AX21)</f>
        <v>1652.4549999999999</v>
      </c>
      <c r="BC17" s="42">
        <f>IF('Scoring Summary First Draft'!AY21 = 0,"",'Scoring Summary First Draft'!AY21)</f>
        <v>1014.165</v>
      </c>
      <c r="BD17" s="42">
        <f>IF('Scoring Summary First Draft'!AZ21 = 0,"",'Scoring Summary First Draft'!AZ21)</f>
        <v>1276.213</v>
      </c>
      <c r="BE17" s="45">
        <f>IF('Scoring Summary First Draft'!BA21=0,"",'Scoring Summary First Draft'!BA21)</f>
        <v>7</v>
      </c>
      <c r="BF17" s="45">
        <f>IF('Scoring Summary First Draft'!BB21=0,"",'Scoring Summary First Draft'!BB21)</f>
        <v>6.4375</v>
      </c>
      <c r="BG17" s="45">
        <f>IF('Scoring Summary First Draft'!BC21=0,"",'Scoring Summary First Draft'!BC21)</f>
        <v>6.84375</v>
      </c>
      <c r="BH17" s="45">
        <f>IF('Scoring Summary First Draft'!BD21=0,"",'Scoring Summary First Draft'!BD21)</f>
        <v>6.7604170000000003</v>
      </c>
      <c r="BI17" s="42">
        <f>IF('Scoring Summary First Draft'!BG21 = 0,"",'Scoring Summary First Draft'!BG21)</f>
        <v>1</v>
      </c>
      <c r="BJ17" s="42">
        <f>IF('Scoring Summary First Draft'!BH21 = 0,"",'Scoring Summary First Draft'!BH21)</f>
        <v>0.9375</v>
      </c>
      <c r="BK17" s="42">
        <f>IF('Scoring Summary First Draft'!BI21 = 0,"",'Scoring Summary First Draft'!BI21)</f>
        <v>1</v>
      </c>
      <c r="BL17" s="42">
        <f>IF('Scoring Summary First Draft'!BJ21 = 0,"",'Scoring Summary First Draft'!BJ21)</f>
        <v>0.97916700000000001</v>
      </c>
      <c r="BM17" s="42">
        <f>IF('Scoring Summary First Draft'!BK21 = 0,"",'Scoring Summary First Draft'!BK21)</f>
        <v>944.5625</v>
      </c>
      <c r="BN17" s="42">
        <f>IF('Scoring Summary First Draft'!BL21 = 0,"",'Scoring Summary First Draft'!BL21)</f>
        <v>928.36</v>
      </c>
      <c r="BO17" s="42">
        <f>IF('Scoring Summary First Draft'!BM21 = 0,"",'Scoring Summary First Draft'!BM21)</f>
        <v>361.46879999999999</v>
      </c>
      <c r="BP17" s="42">
        <f>IF('Scoring Summary First Draft'!BN21 = 0,"",'Scoring Summary First Draft'!BN21)</f>
        <v>744.7971</v>
      </c>
      <c r="BQ17" s="42">
        <f>IF('Scoring Summary First Draft'!BW21=0,"",'Scoring Summary First Draft'!BW21)</f>
        <v>0.63888900000000004</v>
      </c>
      <c r="BR17" s="42">
        <f>IF('Scoring Summary First Draft'!BX21=0,"",'Scoring Summary First Draft'!BX21)</f>
        <v>60.348480000000002</v>
      </c>
      <c r="BS17" s="42">
        <f>IF('Scoring Summary First Draft'!BY21=0,"",'Scoring Summary First Draft'!BY21)</f>
        <v>1128.816</v>
      </c>
      <c r="BT17" s="42">
        <f>IF('Scoring Summary First Draft'!CB21=0,"",'Scoring Summary First Draft'!CB21)</f>
        <v>0.26666666666666</v>
      </c>
      <c r="BU17" s="42">
        <f>IF('Scoring Summary First Draft'!CC21=0,"",'Scoring Summary First Draft'!CC21)</f>
        <v>0.5</v>
      </c>
      <c r="BV17" s="42">
        <f>IF('Scoring Summary First Draft'!CD21=0,"",'Scoring Summary First Draft'!CD21)</f>
        <v>0.15</v>
      </c>
      <c r="BW17" s="42">
        <f>IF('Scoring Summary First Draft'!CE21=0,"",'Scoring Summary First Draft'!CE21)</f>
        <v>0.15</v>
      </c>
      <c r="BX17" s="42">
        <f>IF('Scoring Summary First Draft'!CF21=0,"",'Scoring Summary First Draft'!CF21)</f>
        <v>0.2</v>
      </c>
      <c r="BY17" s="42">
        <f>IF('Scoring Summary First Draft'!CG21=0,"",'Scoring Summary First Draft'!CG21)</f>
        <v>0.1333333333</v>
      </c>
      <c r="BZ17" s="42">
        <f>IF('Scoring Summary First Draft'!CH21=0,"",'Scoring Summary First Draft'!CH21)</f>
        <v>0.36666666660000002</v>
      </c>
      <c r="CA17" s="42">
        <f>IF('Scoring Summary First Draft'!CI21=0,"",'Scoring Summary First Draft'!CI21)</f>
        <v>11</v>
      </c>
      <c r="CB17" s="42">
        <f>IF('Scoring Summary First Draft'!CL21 =0,"",'Scoring Summary First Draft'!CL21)</f>
        <v>0.5</v>
      </c>
      <c r="CC17" s="42">
        <f>IF('Scoring Summary First Draft'!CM21 =0,"",'Scoring Summary First Draft'!CM21)</f>
        <v>0.5</v>
      </c>
      <c r="CD17" s="42">
        <f>IF('Scoring Summary First Draft'!CN21 =0,"",'Scoring Summary First Draft'!CN21)</f>
        <v>0.5</v>
      </c>
      <c r="CE17" s="42">
        <f>IF('Scoring Summary First Draft'!CO21 =0,"",'Scoring Summary First Draft'!CO21)</f>
        <v>0.4</v>
      </c>
      <c r="CF17" s="42">
        <f>IF('Scoring Summary First Draft'!CP21 =0,"",'Scoring Summary First Draft'!CP21)</f>
        <v>0.33333333300000001</v>
      </c>
      <c r="CG17" s="42">
        <f>IF('Scoring Summary First Draft'!CQ21 =0,"",'Scoring Summary First Draft'!CQ21)</f>
        <v>0.4</v>
      </c>
      <c r="CH17" s="42">
        <f>IF('Scoring Summary First Draft'!CR21 =0,"",'Scoring Summary First Draft'!CR21)</f>
        <v>0.63333333300000005</v>
      </c>
      <c r="CI17" s="42">
        <f>IF('Scoring Summary First Draft'!CV21=0,"",'Scoring Summary First Draft'!CV21)</f>
        <v>69.75</v>
      </c>
      <c r="CJ17" s="42">
        <f>IF('Scoring Summary First Draft'!CW21=0,"",'Scoring Summary First Draft'!CW21)</f>
        <v>0.83333299999999999</v>
      </c>
      <c r="CK17" s="42">
        <f>IF('Scoring Summary First Draft'!CZ21=0,"",'Scoring Summary First Draft'!CZ21)</f>
        <v>0.2</v>
      </c>
      <c r="CL17" s="42" t="str">
        <f>IF('Scoring Summary First Draft'!DA21=0,"",'Scoring Summary First Draft'!DA21)</f>
        <v/>
      </c>
      <c r="CM17" s="42">
        <f>IF('Scoring Summary First Draft'!DB21=0,"",'Scoring Summary First Draft'!DB21)</f>
        <v>0.25</v>
      </c>
      <c r="CN17" s="42" t="str">
        <f>IF('Scoring Summary First Draft'!DC21=0,"",'Scoring Summary First Draft'!DC21)</f>
        <v/>
      </c>
      <c r="CO17" s="42">
        <f>IF('Scoring Summary First Draft'!DD21=0,"",'Scoring Summary First Draft'!DD21)</f>
        <v>0.17499999999999999</v>
      </c>
      <c r="CP17" s="42" t="str">
        <f>IF('Scoring Summary First Draft'!DE21=0,"",'Scoring Summary First Draft'!DE21)</f>
        <v/>
      </c>
      <c r="CQ17" s="42">
        <f>'Scoring Summary First Draft'!DF21</f>
        <v>0</v>
      </c>
      <c r="CR17" s="42" t="str">
        <f>IF('Scoring Summary First Draft'!DG21=0,"",'Scoring Summary First Draft'!DG21)</f>
        <v/>
      </c>
      <c r="CS17" s="42">
        <f>IF('Scoring Summary First Draft'!DH21=0,"",'Scoring Summary First Draft'!DH21)</f>
        <v>0.26666666700000002</v>
      </c>
      <c r="CT17" s="42" t="str">
        <f>IF('Scoring Summary First Draft'!DI21=0,"",'Scoring Summary First Draft'!DI21)</f>
        <v/>
      </c>
      <c r="CU17" s="42">
        <f>IF('Scoring Summary First Draft'!DJ21=0,"",'Scoring Summary First Draft'!DJ21)</f>
        <v>0.133333333</v>
      </c>
      <c r="CV17" s="42" t="str">
        <f>IF('Scoring Summary First Draft'!DK21=0,"",'Scoring Summary First Draft'!DK21)</f>
        <v/>
      </c>
      <c r="CW17" s="42">
        <f>IF('Scoring Summary First Draft'!DL21=0,"",'Scoring Summary First Draft'!DL21)</f>
        <v>13</v>
      </c>
      <c r="CX17" s="42">
        <f>IF('Scoring Summary First Draft'!DO21=0,"",'Scoring Summary First Draft'!DO21)</f>
        <v>0.43333333299999999</v>
      </c>
      <c r="CY17" s="42">
        <f>IF('Scoring Summary First Draft'!DP21=0,"",'Scoring Summary First Draft'!DP21)</f>
        <v>0.50158459799999999</v>
      </c>
      <c r="CZ17" s="42">
        <f>IF('Scoring Summary First Draft'!DQ21=0,"",'Scoring Summary First Draft'!DQ21)</f>
        <v>0.7</v>
      </c>
      <c r="DA17" s="42">
        <f>IF('Scoring Summary First Draft'!DR21=0,"",'Scoring Summary First Draft'!DR21)</f>
        <v>0.48826222899999999</v>
      </c>
      <c r="DB17" s="42">
        <f>IF('Scoring Summary First Draft'!DS21=0,"",'Scoring Summary First Draft'!DS21)</f>
        <v>0.3</v>
      </c>
      <c r="DC17" s="42">
        <f>IF('Scoring Summary First Draft'!DT21=0,"",'Scoring Summary First Draft'!DT21)</f>
        <v>0.51712736199999998</v>
      </c>
      <c r="DD17" s="42">
        <f>IF('Scoring Summary First Draft'!DU21=0,"",'Scoring Summary First Draft'!DU21)</f>
        <v>0.05</v>
      </c>
      <c r="DE17" s="42">
        <f>IF('Scoring Summary First Draft'!DV21=0,"",'Scoring Summary First Draft'!DV21)</f>
        <v>0.55679818599999997</v>
      </c>
      <c r="DF17" s="42">
        <f>IF('Scoring Summary First Draft'!DW21=0,"",'Scoring Summary First Draft'!DW21)</f>
        <v>0.53333333299999997</v>
      </c>
      <c r="DG17" s="42">
        <f>IF('Scoring Summary First Draft'!DX21=0,"",'Scoring Summary First Draft'!DX21)</f>
        <v>0.48280909900000002</v>
      </c>
      <c r="DH17" s="42">
        <f>IF('Scoring Summary First Draft'!DY21=0,"",'Scoring Summary First Draft'!DY21)</f>
        <v>0.33333333300000001</v>
      </c>
      <c r="DI17" s="42">
        <f>IF('Scoring Summary First Draft'!DZ21=0,"",'Scoring Summary First Draft'!DZ21)</f>
        <v>0.531625397</v>
      </c>
      <c r="DJ17" s="25" t="str">
        <f>IF('Scoring Summary First Draft'!EF21=0,"",'Scoring Summary First Draft'!EF21)</f>
        <v/>
      </c>
      <c r="DK17" s="25" t="str">
        <f>IF('Scoring Summary First Draft'!EI21=0,"",'Scoring Summary First Draft'!EI21)</f>
        <v/>
      </c>
      <c r="DL17" s="25">
        <f>IF('Scoring Summary First Draft'!EM21=0,"",'Scoring Summary First Draft'!EM21)</f>
        <v>36</v>
      </c>
      <c r="DM17" s="25">
        <f>IF('Scoring Summary First Draft'!EQ21=0,"",'Scoring Summary First Draft'!EQ21)</f>
        <v>7</v>
      </c>
      <c r="DN17" s="25">
        <f>IF('Scoring Summary First Draft'!ER21=0,"",'Scoring Summary First Draft'!ER21)</f>
        <v>32</v>
      </c>
      <c r="DO17" s="25">
        <f>IF('Scoring Summary First Draft'!ES21=0,"",'Scoring Summary First Draft'!ES21)</f>
        <v>3</v>
      </c>
      <c r="DP17" s="25">
        <f>IF('Scoring Summary First Draft'!EW21=0,"",'Scoring Summary First Draft'!EW21)</f>
        <v>26</v>
      </c>
      <c r="DQ17" s="25">
        <f>IF('Scoring Summary First Draft'!EX21=0,"",'Scoring Summary First Draft'!EX21)</f>
        <v>17</v>
      </c>
      <c r="DR17" s="25">
        <f>IF('Scoring Summary First Draft'!EY21=0,"",'Scoring Summary First Draft'!EY21)</f>
        <v>17</v>
      </c>
      <c r="DS17" s="25">
        <f>IF('Scoring Summary First Draft'!EZ21=0,"",'Scoring Summary First Draft'!EZ21)</f>
        <v>19</v>
      </c>
      <c r="DT17" s="25">
        <f>IF('Scoring Summary First Draft'!FA21=0,"",'Scoring Summary First Draft'!FA21)</f>
        <v>10</v>
      </c>
      <c r="DU17" s="25">
        <f>IF('Scoring Summary First Draft'!FB21=0,"",'Scoring Summary First Draft'!FB21)</f>
        <v>23</v>
      </c>
      <c r="DV17" s="25">
        <f>IF('Scoring Summary First Draft'!FC21=0,"",'Scoring Summary First Draft'!FC21)</f>
        <v>33</v>
      </c>
      <c r="DW17" s="45" t="str">
        <f>IF('Scoring Summary First Draft'!FG21=0,"",'Scoring Summary First Draft'!FG21)</f>
        <v/>
      </c>
      <c r="DX17" s="45" t="str">
        <f>IF('Scoring Summary First Draft'!FH21=0,"",'Scoring Summary First Draft'!FH21)</f>
        <v/>
      </c>
      <c r="DY17" s="45" t="str">
        <f>IF('Scoring Summary First Draft'!FI21=0,"",'Scoring Summary First Draft'!FI21)</f>
        <v/>
      </c>
      <c r="DZ17" s="45" t="str">
        <f>IF('Scoring Summary First Draft'!FJ21=0,"",'Scoring Summary First Draft'!FJ21)</f>
        <v/>
      </c>
      <c r="EA17" s="45" t="str">
        <f>IF('Scoring Summary First Draft'!FN21=0,"",'Scoring Summary First Draft'!FN21)</f>
        <v/>
      </c>
      <c r="EB17" s="25" t="str">
        <f>IF('Scoring Summary First Draft'!FR21=0,"",'Scoring Summary First Draft'!FR21)</f>
        <v/>
      </c>
      <c r="EC17" s="25" t="str">
        <f>IF('Scoring Summary First Draft'!FS21=0,"",'Scoring Summary First Draft'!FS21)</f>
        <v/>
      </c>
      <c r="ED17" s="44">
        <f>IF('Scoring Summary First Draft'!FW21=0,"",'Scoring Summary First Draft'!FW21)</f>
        <v>4</v>
      </c>
      <c r="EE17" s="44">
        <f>IF('Scoring Summary First Draft'!FX21=0,"",'Scoring Summary First Draft'!FX21)</f>
        <v>2.5</v>
      </c>
      <c r="EF17" s="44">
        <f>IF('Scoring Summary First Draft'!FY21=0,"",'Scoring Summary First Draft'!FY21)</f>
        <v>5</v>
      </c>
      <c r="EG17" s="44">
        <f>IF('Scoring Summary First Draft'!FZ21=0,"",'Scoring Summary First Draft'!FZ21)</f>
        <v>4.5</v>
      </c>
      <c r="EH17" s="44">
        <f>IF('Scoring Summary First Draft'!GA21=0,"",'Scoring Summary First Draft'!GA21)</f>
        <v>3.5</v>
      </c>
      <c r="EI17" s="25" t="str">
        <f>IF('Scoring Summary First Draft'!GD21=0,"",'Scoring Summary First Draft'!GD21)</f>
        <v/>
      </c>
      <c r="EJ17" s="25">
        <f>IF('Scoring Summary First Draft'!GH21=0,"",'Scoring Summary First Draft'!GH21)</f>
        <v>16</v>
      </c>
      <c r="EK17" s="25">
        <f>IF('Scoring Summary First Draft'!GI21=0,"",'Scoring Summary First Draft'!GI21)</f>
        <v>170</v>
      </c>
      <c r="EL17" s="25">
        <f>IF('Scoring Summary First Draft'!GJ21=0,"",'Scoring Summary First Draft'!GJ21)</f>
        <v>660</v>
      </c>
      <c r="EM17" s="25">
        <f>IF('Scoring Summary First Draft'!GK21=0,"",'Scoring Summary First Draft'!GK21)</f>
        <v>846</v>
      </c>
      <c r="EN17" s="25" t="str">
        <f>IF('Scoring Summary First Draft'!GO21=0,"",'Scoring Summary First Draft'!GO21)</f>
        <v> </v>
      </c>
      <c r="EO17" s="25" t="str">
        <f>IF('Scoring Summary First Draft'!GP21=0,"",'Scoring Summary First Draft'!GP21)</f>
        <v> </v>
      </c>
      <c r="EP17" s="25" t="str">
        <f>IF('Scoring Summary First Draft'!GQ21=0,"",'Scoring Summary First Draft'!GQ21)</f>
        <v> </v>
      </c>
      <c r="EQ17" s="25" t="str">
        <f>IF('Scoring Summary First Draft'!GR21=0,"",'Scoring Summary First Draft'!GR21)</f>
        <v> </v>
      </c>
      <c r="ER17" s="25" t="str">
        <f>IF('Scoring Summary First Draft'!GS21=0,"",'Scoring Summary First Draft'!GS21)</f>
        <v> </v>
      </c>
      <c r="ES17" s="25" t="str">
        <f>IF('Scoring Summary First Draft'!GT21=0,"",'Scoring Summary First Draft'!GT21)</f>
        <v> </v>
      </c>
    </row>
    <row r="18" spans="1:149">
      <c r="A18" t="str">
        <f>'Scoring Summary First Draft'!A22</f>
        <v>CI024</v>
      </c>
      <c r="B18" t="str">
        <f>IF('Scoring Summary First Draft'!C22=0,"",'Scoring Summary First Draft'!C22)</f>
        <v>M</v>
      </c>
      <c r="C18"/>
      <c r="D18"/>
      <c r="E18">
        <f>IF('Scoring Summary First Draft'!D22=0,"",'Scoring Summary First Draft'!D22)</f>
        <v>18</v>
      </c>
      <c r="F18"/>
      <c r="G18"/>
      <c r="H18"/>
      <c r="I18"/>
      <c r="J18" t="str">
        <f>IF('Scoring Summary First Draft'!E22=0,"",'Scoring Summary First Draft'!E22)</f>
        <v>21_months</v>
      </c>
      <c r="K18">
        <v>1</v>
      </c>
      <c r="L18"/>
      <c r="M18"/>
      <c r="N18"/>
      <c r="O18"/>
      <c r="P18">
        <v>0</v>
      </c>
      <c r="Q18"/>
      <c r="R18"/>
      <c r="S18"/>
      <c r="T18"/>
      <c r="U18" t="str">
        <f>IF('Scoring Summary First Draft'!G22=0,"",'Scoring Summary First Draft'!G22)</f>
        <v>Bilateral</v>
      </c>
      <c r="V18" t="str">
        <f>IF('Scoring Summary First Draft'!H22=0,"",'Scoring Summary First Draft'!H22)</f>
        <v>Advanced_Bionics</v>
      </c>
      <c r="W18" t="str">
        <f>IF('Scoring Summary First Draft'!I22=0,"",'Scoring Summary First Draft'!I22)</f>
        <v>No</v>
      </c>
      <c r="X18" t="str">
        <f t="shared" si="2"/>
        <v>Bilateral</v>
      </c>
      <c r="Y18"/>
      <c r="Z18"/>
      <c r="AA18"/>
      <c r="AB18" t="str">
        <f>IF('Scoring Summary First Draft'!L22=0,"",'Scoring Summary First Draft'!L22)</f>
        <v/>
      </c>
      <c r="AC18" t="str">
        <f>IF('Scoring Summary First Draft'!M22=0,"",'Scoring Summary First Draft'!M22)</f>
        <v>English</v>
      </c>
      <c r="AD18" t="str">
        <f>IF('Scoring Summary First Draft'!N22=0,"",'Scoring Summary First Draft'!N22)</f>
        <v>Columbus,_Georgia</v>
      </c>
      <c r="AE18">
        <f>IF('Scoring Summary First Draft'!P22=0,"",'Scoring Summary First Draft'!P22)</f>
        <v>13</v>
      </c>
      <c r="AG18" s="42">
        <f>IF('Scoring Summary First Draft'!X22 = 0,"",'Scoring Summary First Draft'!X22)</f>
        <v>92.4375</v>
      </c>
      <c r="AH18" s="42">
        <f>IF('Scoring Summary First Draft'!Y22 = 0,"",'Scoring Summary First Draft'!Y22)</f>
        <v>0.875</v>
      </c>
      <c r="AI18" s="42">
        <f>IF('Scoring Summary First Draft'!Z22 = 0,"",'Scoring Summary First Draft'!Z22)</f>
        <v>94</v>
      </c>
      <c r="AJ18" s="42">
        <f>IF('Scoring Summary First Draft'!AA22 = 0,"",'Scoring Summary First Draft'!AA22)</f>
        <v>0.875</v>
      </c>
      <c r="AK18" s="42">
        <f>IF('Scoring Summary First Draft'!AB22 = 0,"",'Scoring Summary First Draft'!AB22)</f>
        <v>90.875</v>
      </c>
      <c r="AL18" s="42">
        <f>IF('Scoring Summary First Draft'!AC22 = 0,"",'Scoring Summary First Draft'!AC22)</f>
        <v>0.875</v>
      </c>
      <c r="AM18" s="42">
        <f>IF('Scoring Summary First Draft'!AF22 =0,"", 'Scoring Summary First Draft'!AF22)</f>
        <v>0.25</v>
      </c>
      <c r="AN18" s="42">
        <f>IF('Scoring Summary First Draft'!AG22 =0,"", 'Scoring Summary First Draft'!AG22)</f>
        <v>0.125</v>
      </c>
      <c r="AO18" s="42">
        <f>IF('Scoring Summary First Draft'!AH22 =0,"", 'Scoring Summary First Draft'!AH22)</f>
        <v>0.125</v>
      </c>
      <c r="AP18" s="42">
        <f>IF('Scoring Summary First Draft'!AI22 =0,"", 'Scoring Summary First Draft'!AI22)</f>
        <v>0.1875</v>
      </c>
      <c r="AQ18" s="42">
        <f>IF('Scoring Summary First Draft'!AJ22 =0,"", 'Scoring Summary First Draft'!AJ22)</f>
        <v>0.25</v>
      </c>
      <c r="AR18" s="42">
        <f>IF('Scoring Summary First Draft'!AK22 =0,"", 'Scoring Summary First Draft'!AK22)</f>
        <v>0.1875</v>
      </c>
      <c r="AS18" s="42">
        <f t="shared" si="1"/>
        <v>0.1875</v>
      </c>
      <c r="AT18" s="42">
        <f>IF('Scoring Summary First Draft'!AN22 = 0,"",'Scoring Summary First Draft'!AN22)</f>
        <v>0.64583299999999999</v>
      </c>
      <c r="AU18" s="42">
        <f>IF('Scoring Summary First Draft'!AO22 = 0,"",'Scoring Summary First Draft'!AO22)</f>
        <v>3393.181</v>
      </c>
      <c r="AV18" s="42">
        <f>IF('Scoring Summary First Draft'!AP22 = 0,"",'Scoring Summary First Draft'!AP22)</f>
        <v>10</v>
      </c>
      <c r="AW18" s="42">
        <f>IF('Scoring Summary First Draft'!AS22 = 0,"",'Scoring Summary First Draft'!AS22)</f>
        <v>0.9375</v>
      </c>
      <c r="AX18" s="42">
        <f>IF('Scoring Summary First Draft'!AT22 = 0,"",'Scoring Summary First Draft'!AT22)</f>
        <v>0.875</v>
      </c>
      <c r="AY18" s="42">
        <f>IF('Scoring Summary First Draft'!AU22 = 0,"",'Scoring Summary First Draft'!AU22)</f>
        <v>0.90625</v>
      </c>
      <c r="AZ18" s="42">
        <f>IF('Scoring Summary First Draft'!AV22 = 0,"",'Scoring Summary First Draft'!AV22)</f>
        <v>0.90625</v>
      </c>
      <c r="BA18" s="42">
        <f>IF('Scoring Summary First Draft'!AW22 = 0,"",'Scoring Summary First Draft'!AW22)</f>
        <v>2374.9929999999999</v>
      </c>
      <c r="BB18" s="42">
        <f>IF('Scoring Summary First Draft'!AX22 = 0,"",'Scoring Summary First Draft'!AX22)</f>
        <v>1950.114</v>
      </c>
      <c r="BC18" s="42">
        <f>IF('Scoring Summary First Draft'!AY22 = 0,"",'Scoring Summary First Draft'!AY22)</f>
        <v>1607.5239999999999</v>
      </c>
      <c r="BD18" s="42">
        <f>IF('Scoring Summary First Draft'!AZ22 = 0,"",'Scoring Summary First Draft'!AZ22)</f>
        <v>1977.5440000000001</v>
      </c>
      <c r="BE18" s="45">
        <f>IF('Scoring Summary First Draft'!BA22=0,"",'Scoring Summary First Draft'!BA22)</f>
        <v>6.0625</v>
      </c>
      <c r="BF18" s="45">
        <f>IF('Scoring Summary First Draft'!BB22=0,"",'Scoring Summary First Draft'!BB22)</f>
        <v>6</v>
      </c>
      <c r="BG18" s="45">
        <f>IF('Scoring Summary First Draft'!BC22=0,"",'Scoring Summary First Draft'!BC22)</f>
        <v>6.53125</v>
      </c>
      <c r="BH18" s="45">
        <f>IF('Scoring Summary First Draft'!BD22=0,"",'Scoring Summary First Draft'!BD22)</f>
        <v>6.1979170000000003</v>
      </c>
      <c r="BI18" s="42">
        <f>IF('Scoring Summary First Draft'!BG22 = 0,"",'Scoring Summary First Draft'!BG22)</f>
        <v>0.875</v>
      </c>
      <c r="BJ18" s="42">
        <f>IF('Scoring Summary First Draft'!BH22 = 0,"",'Scoring Summary First Draft'!BH22)</f>
        <v>0.875</v>
      </c>
      <c r="BK18" s="42">
        <f>IF('Scoring Summary First Draft'!BI22 = 0,"",'Scoring Summary First Draft'!BI22)</f>
        <v>1</v>
      </c>
      <c r="BL18" s="42">
        <f>IF('Scoring Summary First Draft'!BJ22 = 0,"",'Scoring Summary First Draft'!BJ22)</f>
        <v>0.91666700000000001</v>
      </c>
      <c r="BM18" s="42">
        <f>IF('Scoring Summary First Draft'!BK22 = 0,"",'Scoring Summary First Draft'!BK22)</f>
        <v>1110.9290000000001</v>
      </c>
      <c r="BN18" s="42">
        <f>IF('Scoring Summary First Draft'!BL22 = 0,"",'Scoring Summary First Draft'!BL22)</f>
        <v>1572.3140000000001</v>
      </c>
      <c r="BO18" s="42">
        <f>IF('Scoring Summary First Draft'!BM22 = 0,"",'Scoring Summary First Draft'!BM22)</f>
        <v>775.33749999999998</v>
      </c>
      <c r="BP18" s="42">
        <f>IF('Scoring Summary First Draft'!BN22 = 0,"",'Scoring Summary First Draft'!BN22)</f>
        <v>1152.8599999999999</v>
      </c>
      <c r="BQ18" s="42">
        <f>IF('Scoring Summary First Draft'!BW22=0,"",'Scoring Summary First Draft'!BW22)</f>
        <v>0.83333299999999999</v>
      </c>
      <c r="BR18" s="42">
        <f>IF('Scoring Summary First Draft'!BX22=0,"",'Scoring Summary First Draft'!BX22)</f>
        <v>69.061089999999993</v>
      </c>
      <c r="BS18" s="42">
        <f>IF('Scoring Summary First Draft'!BY22=0,"",'Scoring Summary First Draft'!BY22)</f>
        <v>4224.1120000000001</v>
      </c>
      <c r="BT18" s="42">
        <f>IF('Scoring Summary First Draft'!CB22=0,"",'Scoring Summary First Draft'!CB22)</f>
        <v>0.2166666666</v>
      </c>
      <c r="BU18" s="42">
        <f>IF('Scoring Summary First Draft'!CC22=0,"",'Scoring Summary First Draft'!CC22)</f>
        <v>0.25</v>
      </c>
      <c r="BV18" s="42">
        <f>IF('Scoring Summary First Draft'!CD22=0,"",'Scoring Summary First Draft'!CD22)</f>
        <v>0.2</v>
      </c>
      <c r="BW18" s="42">
        <f>IF('Scoring Summary First Draft'!CE22=0,"",'Scoring Summary First Draft'!CE22)</f>
        <v>0.15</v>
      </c>
      <c r="BX18" s="43">
        <f>'Scoring Summary First Draft'!CF22</f>
        <v>0</v>
      </c>
      <c r="BY18" s="42">
        <f>IF('Scoring Summary First Draft'!CG22=0,"",'Scoring Summary First Draft'!CG22)</f>
        <v>0.26666666</v>
      </c>
      <c r="BZ18" s="42">
        <f>IF('Scoring Summary First Draft'!CH22=0,"",'Scoring Summary First Draft'!CH22)</f>
        <v>0.3</v>
      </c>
      <c r="CA18" s="42">
        <f>IF('Scoring Summary First Draft'!CI22=0,"",'Scoring Summary First Draft'!CI22)</f>
        <v>8</v>
      </c>
      <c r="CB18" s="42">
        <f>IF('Scoring Summary First Draft'!CL22 =0,"",'Scoring Summary First Draft'!CL22)</f>
        <v>0.55000000000000004</v>
      </c>
      <c r="CC18" s="42">
        <f>IF('Scoring Summary First Draft'!CM22 =0,"",'Scoring Summary First Draft'!CM22)</f>
        <v>0.95</v>
      </c>
      <c r="CD18" s="42">
        <f>IF('Scoring Summary First Draft'!CN22 =0,"",'Scoring Summary First Draft'!CN22)</f>
        <v>0.35</v>
      </c>
      <c r="CE18" s="42">
        <f>IF('Scoring Summary First Draft'!CO22 =0,"",'Scoring Summary First Draft'!CO22)</f>
        <v>0.45</v>
      </c>
      <c r="CF18" s="42">
        <f>IF('Scoring Summary First Draft'!CP22 =0,"",'Scoring Summary First Draft'!CP22)</f>
        <v>0.4</v>
      </c>
      <c r="CG18" s="42">
        <f>IF('Scoring Summary First Draft'!CQ22 =0,"",'Scoring Summary First Draft'!CQ22)</f>
        <v>0.3333333</v>
      </c>
      <c r="CH18" s="42">
        <f>IF('Scoring Summary First Draft'!CR22 =0,"",'Scoring Summary First Draft'!CR22)</f>
        <v>0.73333333000000001</v>
      </c>
      <c r="CI18" s="42">
        <f>IF('Scoring Summary First Draft'!CV22=0,"",'Scoring Summary First Draft'!CV22)</f>
        <v>79.625</v>
      </c>
      <c r="CJ18" s="42">
        <f>IF('Scoring Summary First Draft'!CW22=0,"",'Scoring Summary First Draft'!CW22)</f>
        <v>0.83333299999999999</v>
      </c>
      <c r="CK18" s="42">
        <f>IF('Scoring Summary First Draft'!CZ22=0,"",'Scoring Summary First Draft'!CZ22)</f>
        <v>0.25</v>
      </c>
      <c r="CL18" s="42" t="str">
        <f>IF('Scoring Summary First Draft'!DA22=0,"",'Scoring Summary First Draft'!DA22)</f>
        <v/>
      </c>
      <c r="CM18" s="42">
        <f>IF('Scoring Summary First Draft'!DB22=0,"",'Scoring Summary First Draft'!DB22)</f>
        <v>0.4</v>
      </c>
      <c r="CN18" s="42" t="str">
        <f>IF('Scoring Summary First Draft'!DC22=0,"",'Scoring Summary First Draft'!DC22)</f>
        <v/>
      </c>
      <c r="CO18" s="42">
        <f>IF('Scoring Summary First Draft'!DD22=0,"",'Scoring Summary First Draft'!DD22)</f>
        <v>0.17499999999999999</v>
      </c>
      <c r="CP18" s="42" t="str">
        <f>IF('Scoring Summary First Draft'!DE22=0,"",'Scoring Summary First Draft'!DE22)</f>
        <v/>
      </c>
      <c r="CQ18" s="42">
        <f>IF('Scoring Summary First Draft'!DF22=0,"",'Scoring Summary First Draft'!DF22)</f>
        <v>0.2</v>
      </c>
      <c r="CR18" s="42" t="str">
        <f>IF('Scoring Summary First Draft'!DG22=0,"",'Scoring Summary First Draft'!DG22)</f>
        <v/>
      </c>
      <c r="CS18" s="42">
        <f>IF('Scoring Summary First Draft'!DH22=0,"",'Scoring Summary First Draft'!DH22)</f>
        <v>0.2</v>
      </c>
      <c r="CT18" s="42" t="str">
        <f>IF('Scoring Summary First Draft'!DI22=0,"",'Scoring Summary First Draft'!DI22)</f>
        <v/>
      </c>
      <c r="CU18" s="42">
        <f>IF('Scoring Summary First Draft'!DJ22=0,"",'Scoring Summary First Draft'!DJ22)</f>
        <v>0.2</v>
      </c>
      <c r="CV18" s="42" t="str">
        <f>IF('Scoring Summary First Draft'!DK22=0,"",'Scoring Summary First Draft'!DK22)</f>
        <v/>
      </c>
      <c r="CW18" s="42">
        <f>IF('Scoring Summary First Draft'!DL22=0,"",'Scoring Summary First Draft'!DL22)</f>
        <v>7</v>
      </c>
      <c r="CX18" s="42">
        <f>IF('Scoring Summary First Draft'!DO22=0,"",'Scoring Summary First Draft'!DO22)</f>
        <v>0.5</v>
      </c>
      <c r="CY18" s="42">
        <f>IF('Scoring Summary First Draft'!DP22=0,"",'Scoring Summary First Draft'!DP22)</f>
        <v>0.62816810300000003</v>
      </c>
      <c r="CZ18" s="42">
        <f>IF('Scoring Summary First Draft'!DQ22=0,"",'Scoring Summary First Draft'!DQ22)</f>
        <v>0.8</v>
      </c>
      <c r="DA18" s="42">
        <f>IF('Scoring Summary First Draft'!DR22=0,"",'Scoring Summary First Draft'!DR22)</f>
        <v>0.63521687699999996</v>
      </c>
      <c r="DB18" s="42">
        <f>IF('Scoring Summary First Draft'!DS22=0,"",'Scoring Summary First Draft'!DS22)</f>
        <v>0.35</v>
      </c>
      <c r="DC18" s="42">
        <f>IF('Scoring Summary First Draft'!DT22=0,"",'Scoring Summary First Draft'!DT22)</f>
        <v>0.71085762900000005</v>
      </c>
      <c r="DD18" s="42">
        <f>IF('Scoring Summary First Draft'!DU22=0,"",'Scoring Summary First Draft'!DU22)</f>
        <v>0.35</v>
      </c>
      <c r="DE18" s="42">
        <f>IF('Scoring Summary First Draft'!DV22=0,"",'Scoring Summary First Draft'!DV22)</f>
        <v>0.64679332700000003</v>
      </c>
      <c r="DF18" s="42">
        <f>IF('Scoring Summary First Draft'!DW22=0,"",'Scoring Summary First Draft'!DW22)</f>
        <v>0.4</v>
      </c>
      <c r="DG18" s="42">
        <f>IF('Scoring Summary First Draft'!DX22=0,"",'Scoring Summary First Draft'!DX22)</f>
        <v>0.64695609200000004</v>
      </c>
      <c r="DH18" s="42">
        <f>IF('Scoring Summary First Draft'!DY22=0,"",'Scoring Summary First Draft'!DY22)</f>
        <v>0.6</v>
      </c>
      <c r="DI18" s="42">
        <f>IF('Scoring Summary First Draft'!DZ22=0,"",'Scoring Summary First Draft'!DZ22)</f>
        <v>0.68991329899999998</v>
      </c>
      <c r="DJ18" s="25" t="str">
        <f>IF('Scoring Summary First Draft'!EF22=0,"",'Scoring Summary First Draft'!EF22)</f>
        <v/>
      </c>
      <c r="DK18" s="25" t="str">
        <f>IF('Scoring Summary First Draft'!EI22=0,"",'Scoring Summary First Draft'!EI22)</f>
        <v/>
      </c>
      <c r="DL18" s="25">
        <f>IF('Scoring Summary First Draft'!EM22=0,"",'Scoring Summary First Draft'!EM22)</f>
        <v>52</v>
      </c>
      <c r="DM18" s="25">
        <f>IF('Scoring Summary First Draft'!EQ22=0,"",'Scoring Summary First Draft'!EQ22)</f>
        <v>8</v>
      </c>
      <c r="DN18" s="25">
        <f>IF('Scoring Summary First Draft'!ER22=0,"",'Scoring Summary First Draft'!ER22)</f>
        <v>25</v>
      </c>
      <c r="DO18" s="25">
        <f>IF('Scoring Summary First Draft'!ES22=0,"",'Scoring Summary First Draft'!ES22)</f>
        <v>3</v>
      </c>
      <c r="DP18" s="25">
        <f>IF('Scoring Summary First Draft'!EW22=0,"",'Scoring Summary First Draft'!EW22)</f>
        <v>29</v>
      </c>
      <c r="DQ18" s="25">
        <f>IF('Scoring Summary First Draft'!EX22=0,"",'Scoring Summary First Draft'!EX22)</f>
        <v>15</v>
      </c>
      <c r="DR18" s="25">
        <f>IF('Scoring Summary First Draft'!EY22=0,"",'Scoring Summary First Draft'!EY22)</f>
        <v>21</v>
      </c>
      <c r="DS18" s="25">
        <f>IF('Scoring Summary First Draft'!EZ22=0,"",'Scoring Summary First Draft'!EZ22)</f>
        <v>22</v>
      </c>
      <c r="DT18" s="25">
        <f>IF('Scoring Summary First Draft'!FA22=0,"",'Scoring Summary First Draft'!FA22)</f>
        <v>10</v>
      </c>
      <c r="DU18" s="25">
        <f>IF('Scoring Summary First Draft'!FB22=0,"",'Scoring Summary First Draft'!FB22)</f>
        <v>19</v>
      </c>
      <c r="DV18" s="25">
        <f>IF('Scoring Summary First Draft'!FC22=0,"",'Scoring Summary First Draft'!FC22)</f>
        <v>30</v>
      </c>
      <c r="DW18" s="45">
        <f>IF('Scoring Summary First Draft'!FG22=0,"",'Scoring Summary First Draft'!FG22)</f>
        <v>6</v>
      </c>
      <c r="DX18" s="45">
        <f>IF('Scoring Summary First Draft'!FH22=0,"",'Scoring Summary First Draft'!FH22)</f>
        <v>9.0588235289999997</v>
      </c>
      <c r="DY18" s="45">
        <f>IF('Scoring Summary First Draft'!FI22=0,"",'Scoring Summary First Draft'!FI22)</f>
        <v>7.6470588240000001</v>
      </c>
      <c r="DZ18" s="45">
        <f>IF('Scoring Summary First Draft'!FJ22=0,"",'Scoring Summary First Draft'!FJ22)</f>
        <v>7.7659574469999999</v>
      </c>
      <c r="EA18" s="45">
        <f>IF('Scoring Summary First Draft'!FN22=0,"",'Scoring Summary First Draft'!FN22)</f>
        <v>4.5217390000000002</v>
      </c>
      <c r="EB18" s="25">
        <f>IF('Scoring Summary First Draft'!FR22=0,"",'Scoring Summary First Draft'!FR22)</f>
        <v>4</v>
      </c>
      <c r="EC18" s="25">
        <f>IF('Scoring Summary First Draft'!FS22=0,"",'Scoring Summary First Draft'!FS22)</f>
        <v>1</v>
      </c>
      <c r="ED18" s="44">
        <f>IF('Scoring Summary First Draft'!FW22=0,"",'Scoring Summary First Draft'!FW22)</f>
        <v>1.5</v>
      </c>
      <c r="EE18" s="44">
        <f>IF('Scoring Summary First Draft'!FX22=0,"",'Scoring Summary First Draft'!FX22)</f>
        <v>4</v>
      </c>
      <c r="EF18" s="44">
        <f>IF('Scoring Summary First Draft'!FY22=0,"",'Scoring Summary First Draft'!FY22)</f>
        <v>6</v>
      </c>
      <c r="EG18" s="44">
        <f>IF('Scoring Summary First Draft'!FZ22=0,"",'Scoring Summary First Draft'!FZ22)</f>
        <v>4.5</v>
      </c>
      <c r="EH18" s="44">
        <f>IF('Scoring Summary First Draft'!GA22=0,"",'Scoring Summary First Draft'!GA22)</f>
        <v>4</v>
      </c>
      <c r="EI18" s="25" t="str">
        <f>IF('Scoring Summary First Draft'!GD22=0,"",'Scoring Summary First Draft'!GD22)</f>
        <v/>
      </c>
      <c r="EJ18" s="25">
        <f>IF('Scoring Summary First Draft'!GH22=0,"",'Scoring Summary First Draft'!GH22)</f>
        <v>15</v>
      </c>
      <c r="EK18" s="25">
        <f>IF('Scoring Summary First Draft'!GI22=0,"",'Scoring Summary First Draft'!GI22)</f>
        <v>595</v>
      </c>
      <c r="EL18" s="25">
        <f>IF('Scoring Summary First Draft'!GJ22=0,"",'Scoring Summary First Draft'!GJ22)</f>
        <v>335</v>
      </c>
      <c r="EM18" s="25">
        <f>IF('Scoring Summary First Draft'!GK22=0,"",'Scoring Summary First Draft'!GK22)</f>
        <v>945</v>
      </c>
      <c r="EN18" s="25">
        <f>IF('Scoring Summary First Draft'!GO22=0,"",'Scoring Summary First Draft'!GO22)</f>
        <v>170</v>
      </c>
      <c r="EO18" s="25">
        <f>IF('Scoring Summary First Draft'!GP22=0,"",'Scoring Summary First Draft'!GP22)</f>
        <v>35</v>
      </c>
      <c r="EP18" s="25">
        <f>IF('Scoring Summary First Draft'!GQ22=0,"",'Scoring Summary First Draft'!GQ22)</f>
        <v>45</v>
      </c>
      <c r="EQ18" s="25">
        <f>IF('Scoring Summary First Draft'!GR22=0,"",'Scoring Summary First Draft'!GR22)</f>
        <v>27</v>
      </c>
      <c r="ER18" s="25">
        <f>IF('Scoring Summary First Draft'!GS22=0,"",'Scoring Summary First Draft'!GS22)</f>
        <v>32</v>
      </c>
      <c r="ES18" s="25">
        <f>IF('Scoring Summary First Draft'!GT22=0,"",'Scoring Summary First Draft'!GT22)</f>
        <v>31</v>
      </c>
    </row>
    <row r="19" spans="1:149">
      <c r="A19" s="49" t="str">
        <f>'Scoring Summary First Draft'!A24</f>
        <v>CI026</v>
      </c>
      <c r="B19" t="str">
        <f>IF('Scoring Summary First Draft'!C24=0,"",'Scoring Summary First Draft'!C24)</f>
        <v>F</v>
      </c>
      <c r="C19"/>
      <c r="D19"/>
      <c r="E19">
        <f>IF('Scoring Summary First Draft'!D24=0,"",'Scoring Summary First Draft'!D24)</f>
        <v>49</v>
      </c>
      <c r="F19"/>
      <c r="G19"/>
      <c r="H19"/>
      <c r="I19"/>
      <c r="J19" t="str">
        <f>IF('Scoring Summary First Draft'!E24=0,"",'Scoring Summary First Draft'!E24)</f>
        <v>35_+_43</v>
      </c>
      <c r="K19">
        <v>35</v>
      </c>
      <c r="L19"/>
      <c r="M19"/>
      <c r="N19"/>
      <c r="O19"/>
      <c r="P19">
        <f>IF('Scoring Summary First Draft'!F24=0,"",'Scoring Summary First Draft'!F24)</f>
        <v>23</v>
      </c>
      <c r="Q19"/>
      <c r="R19"/>
      <c r="S19"/>
      <c r="T19"/>
      <c r="U19" t="str">
        <f>IF('Scoring Summary First Draft'!G24=0,"",'Scoring Summary First Draft'!G24)</f>
        <v>Bilateral</v>
      </c>
      <c r="V19" t="str">
        <f>IF('Scoring Summary First Draft'!H24=0,"",'Scoring Summary First Draft'!H24)</f>
        <v>Advanced_Bionics</v>
      </c>
      <c r="W19" t="str">
        <f>IF('Scoring Summary First Draft'!I24=0,"",'Scoring Summary First Draft'!I24)</f>
        <v>No</v>
      </c>
      <c r="X19" t="str">
        <f>U19</f>
        <v>Bilateral</v>
      </c>
      <c r="Y19"/>
      <c r="Z19"/>
      <c r="AA19"/>
      <c r="AB19" t="str">
        <f>IF('Scoring Summary First Draft'!L24=0,"",'Scoring Summary First Draft'!L24)</f>
        <v>database_adminisstrator</v>
      </c>
      <c r="AC19" t="str">
        <f>IF('Scoring Summary First Draft'!M24=0,"",'Scoring Summary First Draft'!M24)</f>
        <v>English</v>
      </c>
      <c r="AD19" t="str">
        <f>IF('Scoring Summary First Draft'!N24=0,"",'Scoring Summary First Draft'!N24)</f>
        <v>Austin,_Texas</v>
      </c>
      <c r="AE19">
        <f>IF('Scoring Summary First Draft'!P24=0,"",'Scoring Summary First Draft'!P24)</f>
        <v>20</v>
      </c>
      <c r="AG19" s="42">
        <f>IF('Scoring Summary First Draft'!X24 = 0,"",'Scoring Summary First Draft'!X24)</f>
        <v>67.90625</v>
      </c>
      <c r="AH19" s="42">
        <f>IF('Scoring Summary First Draft'!Y24 = 0,"",'Scoring Summary First Draft'!Y24)</f>
        <v>0.75</v>
      </c>
      <c r="AI19" s="42">
        <f>IF('Scoring Summary First Draft'!Z24 = 0,"",'Scoring Summary First Draft'!Z24)</f>
        <v>54.75</v>
      </c>
      <c r="AJ19" s="42">
        <f>IF('Scoring Summary First Draft'!AA24 = 0,"",'Scoring Summary First Draft'!AA24)</f>
        <v>0.625</v>
      </c>
      <c r="AK19" s="42">
        <f>IF('Scoring Summary First Draft'!AB24 = 0,"",'Scoring Summary First Draft'!AB24)</f>
        <v>81.0625</v>
      </c>
      <c r="AL19" s="42">
        <f>IF('Scoring Summary First Draft'!AC24 = 0,"",'Scoring Summary First Draft'!AC24)</f>
        <v>0.875</v>
      </c>
      <c r="AM19" s="42">
        <f>IF('Scoring Summary First Draft'!AF24 =0,"", 'Scoring Summary First Draft'!AF24)</f>
        <v>0.1875</v>
      </c>
      <c r="AN19" s="42">
        <f>IF('Scoring Summary First Draft'!AG24 =0,"", 'Scoring Summary First Draft'!AG24)</f>
        <v>0.125</v>
      </c>
      <c r="AO19" s="42">
        <f>IF('Scoring Summary First Draft'!AH24 =0,"", 'Scoring Summary First Draft'!AH24)</f>
        <v>0.1875</v>
      </c>
      <c r="AP19" s="42">
        <f>IF('Scoring Summary First Draft'!AI24 =0,"", 'Scoring Summary First Draft'!AI24)</f>
        <v>0.125</v>
      </c>
      <c r="AQ19" s="42">
        <f>IF('Scoring Summary First Draft'!AJ24 =0,"", 'Scoring Summary First Draft'!AJ24)</f>
        <v>0.25</v>
      </c>
      <c r="AR19" s="42">
        <f>IF('Scoring Summary First Draft'!AK24 =0,"", 'Scoring Summary First Draft'!AK24)</f>
        <v>0.125</v>
      </c>
      <c r="AS19" s="42">
        <f t="shared" si="1"/>
        <v>0.16666666666666666</v>
      </c>
      <c r="AT19" s="42">
        <f>IF('Scoring Summary First Draft'!AN24 = 0,"",'Scoring Summary First Draft'!AN24)</f>
        <v>0.70833299999999999</v>
      </c>
      <c r="AU19" s="42">
        <f>IF('Scoring Summary First Draft'!AO24 = 0,"",'Scoring Summary First Draft'!AO24)</f>
        <v>5139.915</v>
      </c>
      <c r="AV19" s="42">
        <f>IF('Scoring Summary First Draft'!AP24 = 0,"",'Scoring Summary First Draft'!AP24)</f>
        <v>10</v>
      </c>
      <c r="AW19" s="42">
        <f>IF('Scoring Summary First Draft'!AS24 = 0,"",'Scoring Summary First Draft'!AS24)</f>
        <v>0.8125</v>
      </c>
      <c r="AX19" s="42">
        <f>IF('Scoring Summary First Draft'!AT24 = 0,"",'Scoring Summary First Draft'!AT24)</f>
        <v>0.90625</v>
      </c>
      <c r="AY19" s="42">
        <f>IF('Scoring Summary First Draft'!AU24 = 0,"",'Scoring Summary First Draft'!AU24)</f>
        <v>0.84375</v>
      </c>
      <c r="AZ19" s="42">
        <f>IF('Scoring Summary First Draft'!AV24 = 0,"",'Scoring Summary First Draft'!AV24)</f>
        <v>0.85416700000000001</v>
      </c>
      <c r="BA19" s="42">
        <f>IF('Scoring Summary First Draft'!AW24 = 0,"",'Scoring Summary First Draft'!AW24)</f>
        <v>3917.4229999999998</v>
      </c>
      <c r="BB19" s="42">
        <f>IF('Scoring Summary First Draft'!AX24 = 0,"",'Scoring Summary First Draft'!AX24)</f>
        <v>3969.5239999999999</v>
      </c>
      <c r="BC19" s="42">
        <f>IF('Scoring Summary First Draft'!AY24 = 0,"",'Scoring Summary First Draft'!AY24)</f>
        <v>3617.422</v>
      </c>
      <c r="BD19" s="42">
        <f>IF('Scoring Summary First Draft'!AZ24 = 0,"",'Scoring Summary First Draft'!AZ24)</f>
        <v>3834.79</v>
      </c>
      <c r="BE19" s="45">
        <f>IF('Scoring Summary First Draft'!BA24=0,"",'Scoring Summary First Draft'!BA24)</f>
        <v>4.0625</v>
      </c>
      <c r="BF19" s="45">
        <f>IF('Scoring Summary First Draft'!BB24=0,"",'Scoring Summary First Draft'!BB24)</f>
        <v>4.40625</v>
      </c>
      <c r="BG19" s="45">
        <f>IF('Scoring Summary First Draft'!BC24=0,"",'Scoring Summary First Draft'!BC24)</f>
        <v>4.71875</v>
      </c>
      <c r="BH19" s="45">
        <f>IF('Scoring Summary First Draft'!BD24=0,"",'Scoring Summary First Draft'!BD24)</f>
        <v>4.3958329999999997</v>
      </c>
      <c r="BI19" s="42">
        <f>IF('Scoring Summary First Draft'!BG24 = 0,"",'Scoring Summary First Draft'!BG24)</f>
        <v>0.875</v>
      </c>
      <c r="BJ19" s="42">
        <f>IF('Scoring Summary First Draft'!BH24 = 0,"",'Scoring Summary First Draft'!BH24)</f>
        <v>0.8125</v>
      </c>
      <c r="BK19" s="42">
        <f>IF('Scoring Summary First Draft'!BI24 = 0,"",'Scoring Summary First Draft'!BI24)</f>
        <v>0.8125</v>
      </c>
      <c r="BL19" s="42">
        <f>IF('Scoring Summary First Draft'!BJ24 = 0,"",'Scoring Summary First Draft'!BJ24)</f>
        <v>0.83333299999999999</v>
      </c>
      <c r="BM19" s="42">
        <f>IF('Scoring Summary First Draft'!BK24 = 0,"",'Scoring Summary First Draft'!BK24)</f>
        <v>2235.4430000000002</v>
      </c>
      <c r="BN19" s="42">
        <f>IF('Scoring Summary First Draft'!BL24 = 0,"",'Scoring Summary First Draft'!BL24)</f>
        <v>2326.3310000000001</v>
      </c>
      <c r="BO19" s="42">
        <f>IF('Scoring Summary First Draft'!BM24 = 0,"",'Scoring Summary First Draft'!BM24)</f>
        <v>2063.3850000000002</v>
      </c>
      <c r="BP19" s="42">
        <f>IF('Scoring Summary First Draft'!BN24 = 0,"",'Scoring Summary First Draft'!BN24)</f>
        <v>2208.386</v>
      </c>
      <c r="BQ19" s="42">
        <f>IF('Scoring Summary First Draft'!BW24=0,"",'Scoring Summary First Draft'!BW24)</f>
        <v>0.66666700000000001</v>
      </c>
      <c r="BR19" s="42">
        <f>IF('Scoring Summary First Draft'!BX24=0,"",'Scoring Summary First Draft'!BX24)</f>
        <v>64.094409999999996</v>
      </c>
      <c r="BS19" s="42">
        <f>IF('Scoring Summary First Draft'!BY24=0,"",'Scoring Summary First Draft'!BY24)</f>
        <v>1821.71</v>
      </c>
      <c r="BT19" s="42">
        <f>IF('Scoring Summary First Draft'!CB24=0,"",'Scoring Summary First Draft'!CB24)</f>
        <v>0.36666666660000002</v>
      </c>
      <c r="BU19" s="42">
        <f>IF('Scoring Summary First Draft'!CC24=0,"",'Scoring Summary First Draft'!CC24)</f>
        <v>0.45</v>
      </c>
      <c r="BV19" s="42">
        <f>IF('Scoring Summary First Draft'!CD24=0,"",'Scoring Summary First Draft'!CD24)</f>
        <v>0.32500000000000001</v>
      </c>
      <c r="BW19" s="42">
        <f>IF('Scoring Summary First Draft'!CE24=0,"",'Scoring Summary First Draft'!CE24)</f>
        <v>0.35</v>
      </c>
      <c r="BX19" s="42">
        <f>IF('Scoring Summary First Draft'!CF24=0,"",'Scoring Summary First Draft'!CF24)</f>
        <v>0.1333333333</v>
      </c>
      <c r="BY19" s="42">
        <f>IF('Scoring Summary First Draft'!CG24=0,"",'Scoring Summary First Draft'!CG24)</f>
        <v>0.33333333333332998</v>
      </c>
      <c r="BZ19" s="42">
        <f>IF('Scoring Summary First Draft'!CH24=0,"",'Scoring Summary First Draft'!CH24)</f>
        <v>0.5</v>
      </c>
      <c r="CA19" s="42">
        <f>IF('Scoring Summary First Draft'!CI24=0,"",'Scoring Summary First Draft'!CI24)</f>
        <v>12</v>
      </c>
      <c r="CB19" s="42">
        <f>IF('Scoring Summary First Draft'!CL24 =0,"",'Scoring Summary First Draft'!CL24)</f>
        <v>0.21666666666660001</v>
      </c>
      <c r="CC19" s="42">
        <f>IF('Scoring Summary First Draft'!CM24 =0,"",'Scoring Summary First Draft'!CM24)</f>
        <v>0.05</v>
      </c>
      <c r="CD19" s="42">
        <f>IF('Scoring Summary First Draft'!CN24 =0,"",'Scoring Summary First Draft'!CN24)</f>
        <v>0.3</v>
      </c>
      <c r="CE19" s="42">
        <f>IF('Scoring Summary First Draft'!CO24 =0,"",'Scoring Summary First Draft'!CO24)</f>
        <v>0.05</v>
      </c>
      <c r="CF19" s="42">
        <f>IF('Scoring Summary First Draft'!CP24 =0,"",'Scoring Summary First Draft'!CP24)</f>
        <v>0.2</v>
      </c>
      <c r="CG19" s="42">
        <f>IF('Scoring Summary First Draft'!CQ24 =0,"",'Scoring Summary First Draft'!CQ24)</f>
        <v>0.133333333</v>
      </c>
      <c r="CH19" s="42">
        <f>IF('Scoring Summary First Draft'!CR24 =0,"",'Scoring Summary First Draft'!CR24)</f>
        <v>0.266666666666666</v>
      </c>
      <c r="CI19" s="42">
        <f>IF('Scoring Summary First Draft'!CV24=0,"",'Scoring Summary First Draft'!CV24)</f>
        <v>49.791670000000003</v>
      </c>
      <c r="CJ19" s="42">
        <f>IF('Scoring Summary First Draft'!CW24=0,"",'Scoring Summary First Draft'!CW24)</f>
        <v>0.54166700000000001</v>
      </c>
      <c r="CK19" s="42">
        <f>IF('Scoring Summary First Draft'!CZ24=0,"",'Scoring Summary First Draft'!CZ24)</f>
        <v>0.116666667</v>
      </c>
      <c r="CL19" s="42" t="str">
        <f>IF('Scoring Summary First Draft'!DA24=0,"",'Scoring Summary First Draft'!DA24)</f>
        <v/>
      </c>
      <c r="CM19" s="42">
        <f>IF('Scoring Summary First Draft'!DB24=0,"",'Scoring Summary First Draft'!DB24)</f>
        <v>0.1</v>
      </c>
      <c r="CN19" s="42" t="str">
        <f>IF('Scoring Summary First Draft'!DC24=0,"",'Scoring Summary First Draft'!DC24)</f>
        <v/>
      </c>
      <c r="CO19" s="42">
        <f>IF('Scoring Summary First Draft'!DD24=0,"",'Scoring Summary First Draft'!DD24)</f>
        <v>0.125</v>
      </c>
      <c r="CP19" s="42" t="str">
        <f>IF('Scoring Summary First Draft'!DE24=0,"",'Scoring Summary First Draft'!DE24)</f>
        <v/>
      </c>
      <c r="CQ19" s="42">
        <f>'Scoring Summary First Draft'!DF24</f>
        <v>0</v>
      </c>
      <c r="CR19" s="42" t="str">
        <f>IF('Scoring Summary First Draft'!DG24=0,"",'Scoring Summary First Draft'!DG24)</f>
        <v/>
      </c>
      <c r="CS19" s="42">
        <f>IF('Scoring Summary First Draft'!DH24=0,"",'Scoring Summary First Draft'!DH24)</f>
        <v>0.16666666699999999</v>
      </c>
      <c r="CT19" s="42" t="str">
        <f>IF('Scoring Summary First Draft'!DI24=0,"",'Scoring Summary First Draft'!DI24)</f>
        <v/>
      </c>
      <c r="CU19" s="42">
        <f>IF('Scoring Summary First Draft'!DJ24=0,"",'Scoring Summary First Draft'!DJ24)</f>
        <v>6.6666666999999999E-2</v>
      </c>
      <c r="CV19" s="42" t="str">
        <f>IF('Scoring Summary First Draft'!DK24=0,"",'Scoring Summary First Draft'!DK24)</f>
        <v/>
      </c>
      <c r="CW19" s="42">
        <f>IF('Scoring Summary First Draft'!DL24=0,"",'Scoring Summary First Draft'!DL24)</f>
        <v>17</v>
      </c>
      <c r="CX19" s="42">
        <f>IF('Scoring Summary First Draft'!DO24=0,"",'Scoring Summary First Draft'!DO24)</f>
        <v>0.16666666699999999</v>
      </c>
      <c r="CY19" s="42">
        <f>IF('Scoring Summary First Draft'!DP24=0,"",'Scoring Summary First Draft'!DP24)</f>
        <v>1.9959544220000001</v>
      </c>
      <c r="CZ19" s="42">
        <f>IF('Scoring Summary First Draft'!DQ24=0,"",'Scoring Summary First Draft'!DQ24)</f>
        <v>0.1</v>
      </c>
      <c r="DA19" s="42">
        <f>IF('Scoring Summary First Draft'!DR24=0,"",'Scoring Summary First Draft'!DR24)</f>
        <v>1.84422789</v>
      </c>
      <c r="DB19" s="42">
        <f>IF('Scoring Summary First Draft'!DS24=0,"",'Scoring Summary First Draft'!DS24)</f>
        <v>0.2</v>
      </c>
      <c r="DC19" s="42">
        <f>IF('Scoring Summary First Draft'!DT24=0,"",'Scoring Summary First Draft'!DT24)</f>
        <v>2.0338860539999999</v>
      </c>
      <c r="DD19" s="42">
        <f>IF('Scoring Summary First Draft'!DU24=0,"",'Scoring Summary First Draft'!DU24)</f>
        <v>0.5</v>
      </c>
      <c r="DE19" s="42">
        <f>IF('Scoring Summary First Draft'!DV24=0,"",'Scoring Summary First Draft'!DV24)</f>
        <v>1.8954104300000001</v>
      </c>
      <c r="DF19" s="64">
        <f>IF('Scoring Summary First Draft'!DW24=0,"",'Scoring Summary First Draft'!DW24)</f>
        <v>0.66666700000000001</v>
      </c>
      <c r="DG19" s="42">
        <f>IF('Scoring Summary First Draft'!DX24=0,"",'Scoring Summary First Draft'!DX24)</f>
        <v>1.794346032</v>
      </c>
      <c r="DH19" s="42">
        <f>IF('Scoring Summary First Draft'!DY24=0,"",'Scoring Summary First Draft'!DY24)</f>
        <v>0.1666667</v>
      </c>
      <c r="DI19" s="42">
        <f>IF('Scoring Summary First Draft'!DZ24=0,"",'Scoring Summary First Draft'!DZ24)</f>
        <v>2.1975628120000001</v>
      </c>
      <c r="DJ19" s="25" t="str">
        <f>IF('Scoring Summary First Draft'!EF24=0,"",'Scoring Summary First Draft'!EF24)</f>
        <v/>
      </c>
      <c r="DK19" s="25" t="str">
        <f>IF('Scoring Summary First Draft'!EI24=0,"",'Scoring Summary First Draft'!EI24)</f>
        <v/>
      </c>
      <c r="DL19" s="25">
        <f>IF('Scoring Summary First Draft'!EM24=0,"",'Scoring Summary First Draft'!EM24)</f>
        <v>37</v>
      </c>
      <c r="DM19" s="25">
        <f>IF('Scoring Summary First Draft'!EQ24=0,"",'Scoring Summary First Draft'!EQ24)</f>
        <v>6</v>
      </c>
      <c r="DN19" s="25">
        <f>IF('Scoring Summary First Draft'!ER24=0,"",'Scoring Summary First Draft'!ER24)</f>
        <v>12</v>
      </c>
      <c r="DO19" s="25">
        <f>IF('Scoring Summary First Draft'!ES24=0,"",'Scoring Summary First Draft'!ES24)</f>
        <v>1</v>
      </c>
      <c r="DP19" s="25">
        <f>IF('Scoring Summary First Draft'!EW24=0,"",'Scoring Summary First Draft'!EW24)</f>
        <v>32</v>
      </c>
      <c r="DQ19" s="25">
        <f>IF('Scoring Summary First Draft'!EX24=0,"",'Scoring Summary First Draft'!EX24)</f>
        <v>17</v>
      </c>
      <c r="DR19" s="25">
        <f>IF('Scoring Summary First Draft'!EY24=0,"",'Scoring Summary First Draft'!EY24)</f>
        <v>17</v>
      </c>
      <c r="DS19" s="25">
        <f>IF('Scoring Summary First Draft'!EZ24=0,"",'Scoring Summary First Draft'!EZ24)</f>
        <v>20</v>
      </c>
      <c r="DT19" s="25">
        <f>IF('Scoring Summary First Draft'!FA24=0,"",'Scoring Summary First Draft'!FA24)</f>
        <v>14</v>
      </c>
      <c r="DU19" s="25">
        <f>IF('Scoring Summary First Draft'!FB24=0,"",'Scoring Summary First Draft'!FB24)</f>
        <v>19</v>
      </c>
      <c r="DV19" s="25">
        <f>IF('Scoring Summary First Draft'!FC24=0,"",'Scoring Summary First Draft'!FC24)</f>
        <v>32</v>
      </c>
      <c r="DW19" s="45">
        <f>IF('Scoring Summary First Draft'!FG24=0,"",'Scoring Summary First Draft'!FG24)</f>
        <v>4.9285714289999998</v>
      </c>
      <c r="DX19" s="45">
        <f>IF('Scoring Summary First Draft'!FH24=0,"",'Scoring Summary First Draft'!FH24)</f>
        <v>5.9411764710000003</v>
      </c>
      <c r="DY19" s="45">
        <f>IF('Scoring Summary First Draft'!FI24=0,"",'Scoring Summary First Draft'!FI24)</f>
        <v>5.5882352940000004</v>
      </c>
      <c r="DZ19" s="45">
        <f>IF('Scoring Summary First Draft'!FJ24=0,"",'Scoring Summary First Draft'!FJ24)</f>
        <v>5.5714285710000002</v>
      </c>
      <c r="EA19" s="45">
        <f>IF('Scoring Summary First Draft'!FN24=0,"",'Scoring Summary First Draft'!FN24)</f>
        <v>3.9565220000000001</v>
      </c>
      <c r="EB19" s="25">
        <f>IF('Scoring Summary First Draft'!FR24=0,"",'Scoring Summary First Draft'!FR24)</f>
        <v>2</v>
      </c>
      <c r="EC19" s="25">
        <f>IF('Scoring Summary First Draft'!FS24=0,"",'Scoring Summary First Draft'!FS24)</f>
        <v>1</v>
      </c>
      <c r="ED19" s="44">
        <f>IF('Scoring Summary First Draft'!FW24=0,"",'Scoring Summary First Draft'!FW24)</f>
        <v>5.5</v>
      </c>
      <c r="EE19" s="44">
        <f>IF('Scoring Summary First Draft'!FX24=0,"",'Scoring Summary First Draft'!FX24)</f>
        <v>5</v>
      </c>
      <c r="EF19" s="44">
        <f>IF('Scoring Summary First Draft'!FY24=0,"",'Scoring Summary First Draft'!FY24)</f>
        <v>5</v>
      </c>
      <c r="EG19" s="44">
        <f>IF('Scoring Summary First Draft'!FZ24=0,"",'Scoring Summary First Draft'!FZ24)</f>
        <v>5</v>
      </c>
      <c r="EH19" s="44">
        <f>IF('Scoring Summary First Draft'!GA24=0,"",'Scoring Summary First Draft'!GA24)</f>
        <v>6</v>
      </c>
      <c r="EI19" s="25" t="str">
        <f>IF('Scoring Summary First Draft'!GD24=0,"",'Scoring Summary First Draft'!GD24)</f>
        <v/>
      </c>
      <c r="EJ19" s="25">
        <f>IF('Scoring Summary First Draft'!GH24=0,"",'Scoring Summary First Draft'!GH24)</f>
        <v>14</v>
      </c>
      <c r="EK19" s="25">
        <f>IF('Scoring Summary First Draft'!GI24=0,"",'Scoring Summary First Draft'!GI24)</f>
        <v>215</v>
      </c>
      <c r="EL19" s="25">
        <f>IF('Scoring Summary First Draft'!GJ24=0,"",'Scoring Summary First Draft'!GJ24)</f>
        <v>375</v>
      </c>
      <c r="EM19" s="25">
        <f>IF('Scoring Summary First Draft'!GK24=0,"",'Scoring Summary First Draft'!GK24)</f>
        <v>604</v>
      </c>
      <c r="EN19" s="25">
        <f>IF('Scoring Summary First Draft'!GO24=0,"",'Scoring Summary First Draft'!GO24)</f>
        <v>160</v>
      </c>
      <c r="EO19" s="25">
        <f>IF('Scoring Summary First Draft'!GP24=0,"",'Scoring Summary First Draft'!GP24)</f>
        <v>37</v>
      </c>
      <c r="EP19" s="25">
        <f>IF('Scoring Summary First Draft'!GQ24=0,"",'Scoring Summary First Draft'!GQ24)</f>
        <v>38</v>
      </c>
      <c r="EQ19" s="25">
        <f>IF('Scoring Summary First Draft'!GR24=0,"",'Scoring Summary First Draft'!GR24)</f>
        <v>22</v>
      </c>
      <c r="ER19" s="25">
        <f>IF('Scoring Summary First Draft'!GS24=0,"",'Scoring Summary First Draft'!GS24)</f>
        <v>30</v>
      </c>
      <c r="ES19" s="25">
        <f>IF('Scoring Summary First Draft'!GT24=0,"",'Scoring Summary First Draft'!GT24)</f>
        <v>33</v>
      </c>
    </row>
    <row r="20" spans="1:149">
      <c r="A20" t="str">
        <f>'Scoring Summary First Draft'!A26</f>
        <v>CI028</v>
      </c>
      <c r="B20" t="str">
        <f>IF('Scoring Summary First Draft'!C26=0,"",'Scoring Summary First Draft'!C26)</f>
        <v>F</v>
      </c>
      <c r="C20"/>
      <c r="D20"/>
      <c r="E20">
        <f>IF('Scoring Summary First Draft'!D26=0,"",'Scoring Summary First Draft'!D26)</f>
        <v>68</v>
      </c>
      <c r="F20"/>
      <c r="G20"/>
      <c r="H20"/>
      <c r="I20"/>
      <c r="J20" t="str">
        <f>IF('Scoring Summary First Draft'!E26=0,"",'Scoring Summary First Draft'!E26)</f>
        <v>57_&amp;_61_y/o</v>
      </c>
      <c r="K20">
        <v>57</v>
      </c>
      <c r="L20"/>
      <c r="M20"/>
      <c r="N20"/>
      <c r="O20"/>
      <c r="P20">
        <f>IF('Scoring Summary First Draft'!F26=0,"",'Scoring Summary First Draft'!F26)</f>
        <v>2</v>
      </c>
      <c r="Q20"/>
      <c r="R20"/>
      <c r="S20"/>
      <c r="T20"/>
      <c r="U20" t="str">
        <f>IF('Scoring Summary First Draft'!G26=0,"",'Scoring Summary First Draft'!G26)</f>
        <v>Bilateral</v>
      </c>
      <c r="V20" t="str">
        <f>IF('Scoring Summary First Draft'!H26=0,"",'Scoring Summary First Draft'!H26)</f>
        <v>Cochlear_Americas</v>
      </c>
      <c r="W20" t="str">
        <f>IF('Scoring Summary First Draft'!I26=0,"",'Scoring Summary First Draft'!I26)</f>
        <v>No</v>
      </c>
      <c r="X20" t="str">
        <f>U20</f>
        <v>Bilateral</v>
      </c>
      <c r="Y20"/>
      <c r="Z20"/>
      <c r="AA20"/>
      <c r="AB20" t="str">
        <f>IF('Scoring Summary First Draft'!L26=0,"",'Scoring Summary First Draft'!L26)</f>
        <v>Retired</v>
      </c>
      <c r="AC20" t="str">
        <f>IF('Scoring Summary First Draft'!M26=0,"",'Scoring Summary First Draft'!M26)</f>
        <v>English</v>
      </c>
      <c r="AD20" t="str">
        <f>IF('Scoring Summary First Draft'!N26=0,"",'Scoring Summary First Draft'!N26)</f>
        <v>Columbus,_Ohio</v>
      </c>
      <c r="AE20">
        <f>IF('Scoring Summary First Draft'!P26=0,"",'Scoring Summary First Draft'!P26)</f>
        <v>14</v>
      </c>
      <c r="AG20" s="42">
        <f>IF('Scoring Summary First Draft'!X26 = 0,"",'Scoring Summary First Draft'!X26)</f>
        <v>57.09375</v>
      </c>
      <c r="AH20" s="42">
        <f>IF('Scoring Summary First Draft'!Y26 = 0,"",'Scoring Summary First Draft'!Y26)</f>
        <v>0.625</v>
      </c>
      <c r="AI20" s="42">
        <f>IF('Scoring Summary First Draft'!Z26 = 0,"",'Scoring Summary First Draft'!Z26)</f>
        <v>42</v>
      </c>
      <c r="AJ20" s="42">
        <f>IF('Scoring Summary First Draft'!AA26 = 0,"",'Scoring Summary First Draft'!AA26)</f>
        <v>0.4375</v>
      </c>
      <c r="AK20" s="42">
        <f>IF('Scoring Summary First Draft'!AB26 = 0,"",'Scoring Summary First Draft'!AB26)</f>
        <v>72.1875</v>
      </c>
      <c r="AL20" s="42">
        <f>IF('Scoring Summary First Draft'!AC26 = 0,"",'Scoring Summary First Draft'!AC26)</f>
        <v>0.8125</v>
      </c>
      <c r="AM20" s="42">
        <f>IF('Scoring Summary First Draft'!AF26 =0,"", 'Scoring Summary First Draft'!AF26)</f>
        <v>0.25</v>
      </c>
      <c r="AN20" s="42">
        <f>IF('Scoring Summary First Draft'!AG26 =0,"", 'Scoring Summary First Draft'!AG26)</f>
        <v>0.25</v>
      </c>
      <c r="AO20" s="42">
        <f>IF('Scoring Summary First Draft'!AH26 =0,"", 'Scoring Summary First Draft'!AH26)</f>
        <v>0.3125</v>
      </c>
      <c r="AP20" s="42">
        <f>IF('Scoring Summary First Draft'!AI26 =0,"", 'Scoring Summary First Draft'!AI26)</f>
        <v>0.125</v>
      </c>
      <c r="AQ20" s="42">
        <f>IF('Scoring Summary First Draft'!AJ26 =0,"", 'Scoring Summary First Draft'!AJ26)</f>
        <v>0.4375</v>
      </c>
      <c r="AR20" s="42">
        <f>'Scoring Summary First Draft'!AK26</f>
        <v>0</v>
      </c>
      <c r="AS20" s="42">
        <f t="shared" si="1"/>
        <v>0.22916666666666666</v>
      </c>
      <c r="AT20" s="42">
        <f>IF('Scoring Summary First Draft'!AN26 = 0,"",'Scoring Summary First Draft'!AN26)</f>
        <v>0.5625</v>
      </c>
      <c r="AU20" s="42">
        <f>IF('Scoring Summary First Draft'!AO26 = 0,"",'Scoring Summary First Draft'!AO26)</f>
        <v>10866.07</v>
      </c>
      <c r="AV20" s="42">
        <f>IF('Scoring Summary First Draft'!AP26 = 0,"",'Scoring Summary First Draft'!AP26)</f>
        <v>10</v>
      </c>
      <c r="AW20" s="42" t="str">
        <f>IF('Scoring Summary First Draft'!AS26 = 0,"",'Scoring Summary First Draft'!AS26)</f>
        <v/>
      </c>
      <c r="AX20" s="42" t="str">
        <f>IF('Scoring Summary First Draft'!AT26 = 0,"",'Scoring Summary First Draft'!AT26)</f>
        <v/>
      </c>
      <c r="AY20" s="42" t="str">
        <f>IF('Scoring Summary First Draft'!AU26 = 0,"",'Scoring Summary First Draft'!AU26)</f>
        <v/>
      </c>
      <c r="AZ20" s="42" t="str">
        <f>IF('Scoring Summary First Draft'!AV26 = 0,"",'Scoring Summary First Draft'!AV26)</f>
        <v/>
      </c>
      <c r="BA20" s="42" t="str">
        <f>IF('Scoring Summary First Draft'!AW26 = 0,"",'Scoring Summary First Draft'!AW26)</f>
        <v/>
      </c>
      <c r="BB20" s="42" t="str">
        <f>IF('Scoring Summary First Draft'!AX26 = 0,"",'Scoring Summary First Draft'!AX26)</f>
        <v/>
      </c>
      <c r="BC20" s="42" t="str">
        <f>IF('Scoring Summary First Draft'!AY26 = 0,"",'Scoring Summary First Draft'!AY26)</f>
        <v/>
      </c>
      <c r="BD20" s="42" t="str">
        <f>IF('Scoring Summary First Draft'!AZ26 = 0,"",'Scoring Summary First Draft'!AZ26)</f>
        <v/>
      </c>
      <c r="BE20" s="45" t="str">
        <f>IF('Scoring Summary First Draft'!BA26=0,"",'Scoring Summary First Draft'!BA26)</f>
        <v/>
      </c>
      <c r="BF20" s="45" t="str">
        <f>IF('Scoring Summary First Draft'!BB26=0,"",'Scoring Summary First Draft'!BB26)</f>
        <v/>
      </c>
      <c r="BG20" s="45" t="str">
        <f>IF('Scoring Summary First Draft'!BC26=0,"",'Scoring Summary First Draft'!BC26)</f>
        <v/>
      </c>
      <c r="BH20" s="45" t="str">
        <f>IF('Scoring Summary First Draft'!BD26=0,"",'Scoring Summary First Draft'!BD26)</f>
        <v/>
      </c>
      <c r="BI20" s="42" t="str">
        <f>IF('Scoring Summary First Draft'!BG26 = 0,"",'Scoring Summary First Draft'!BG26)</f>
        <v/>
      </c>
      <c r="BJ20" s="42" t="str">
        <f>IF('Scoring Summary First Draft'!BH26 = 0,"",'Scoring Summary First Draft'!BH26)</f>
        <v/>
      </c>
      <c r="BK20" s="42" t="str">
        <f>IF('Scoring Summary First Draft'!BI26 = 0,"",'Scoring Summary First Draft'!BI26)</f>
        <v/>
      </c>
      <c r="BL20" s="42" t="str">
        <f>IF('Scoring Summary First Draft'!BJ26 = 0,"",'Scoring Summary First Draft'!BJ26)</f>
        <v/>
      </c>
      <c r="BM20" s="42" t="str">
        <f>IF('Scoring Summary First Draft'!BK26 = 0,"",'Scoring Summary First Draft'!BK26)</f>
        <v/>
      </c>
      <c r="BN20" s="42" t="str">
        <f>IF('Scoring Summary First Draft'!BL26 = 0,"",'Scoring Summary First Draft'!BL26)</f>
        <v/>
      </c>
      <c r="BO20" s="42" t="str">
        <f>IF('Scoring Summary First Draft'!BM26 = 0,"",'Scoring Summary First Draft'!BM26)</f>
        <v/>
      </c>
      <c r="BP20" s="42" t="str">
        <f>IF('Scoring Summary First Draft'!BN26 = 0,"",'Scoring Summary First Draft'!BN26)</f>
        <v/>
      </c>
      <c r="BQ20" s="42">
        <f>IF('Scoring Summary First Draft'!BW26=0,"",'Scoring Summary First Draft'!BW26)</f>
        <v>0.80555600000000005</v>
      </c>
      <c r="BR20" s="42">
        <f>IF('Scoring Summary First Draft'!BX26=0,"",'Scoring Summary First Draft'!BX26)</f>
        <v>66.534310000000005</v>
      </c>
      <c r="BS20" s="42">
        <f>IF('Scoring Summary First Draft'!BY26=0,"",'Scoring Summary First Draft'!BY26)</f>
        <v>3424.24</v>
      </c>
      <c r="BT20" s="42">
        <f>IF('Scoring Summary First Draft'!CB26=0,"",'Scoring Summary First Draft'!CB26)</f>
        <v>0.15</v>
      </c>
      <c r="BU20" s="42">
        <f>IF('Scoring Summary First Draft'!CC26=0,"",'Scoring Summary First Draft'!CC26)</f>
        <v>0.2</v>
      </c>
      <c r="BV20" s="42">
        <f>IF('Scoring Summary First Draft'!CD26=0,"",'Scoring Summary First Draft'!CD26)</f>
        <v>0.125</v>
      </c>
      <c r="BW20" s="42">
        <f>IF('Scoring Summary First Draft'!CE26=0,"",'Scoring Summary First Draft'!CE26)</f>
        <v>0.1</v>
      </c>
      <c r="BX20" s="42">
        <f>IF('Scoring Summary First Draft'!CF26=0,"",'Scoring Summary First Draft'!CF26)</f>
        <v>0.66666666666666596</v>
      </c>
      <c r="BY20" s="42">
        <f>IF('Scoring Summary First Draft'!CG26=0,"",'Scoring Summary First Draft'!CG26)</f>
        <v>0.133333333333333</v>
      </c>
      <c r="BZ20" s="42">
        <f>IF('Scoring Summary First Draft'!CH26=0,"",'Scoring Summary First Draft'!CH26)</f>
        <v>0.2</v>
      </c>
      <c r="CA20" s="42">
        <f>IF('Scoring Summary First Draft'!CI26=0,"",'Scoring Summary First Draft'!CI26)</f>
        <v>18</v>
      </c>
      <c r="CB20" s="42">
        <f>IF('Scoring Summary First Draft'!CL26 =0,"",'Scoring Summary First Draft'!CL26)</f>
        <v>0.3</v>
      </c>
      <c r="CC20" s="42">
        <f>IF('Scoring Summary First Draft'!CM26 =0,"",'Scoring Summary First Draft'!CM26)</f>
        <v>0.45</v>
      </c>
      <c r="CD20" s="42">
        <f>IF('Scoring Summary First Draft'!CN26 =0,"",'Scoring Summary First Draft'!CN26)</f>
        <v>0.22500000000000001</v>
      </c>
      <c r="CE20" s="42">
        <f>IF('Scoring Summary First Draft'!CO26 =0,"",'Scoring Summary First Draft'!CO26)</f>
        <v>0.1</v>
      </c>
      <c r="CF20" s="42">
        <f>IF('Scoring Summary First Draft'!CP26 =0,"",'Scoring Summary First Draft'!CP26)</f>
        <v>0.13333333</v>
      </c>
      <c r="CG20" s="42">
        <f>IF('Scoring Summary First Draft'!CQ26 =0,"",'Scoring Summary First Draft'!CQ26)</f>
        <v>0.26666666659999999</v>
      </c>
      <c r="CH20" s="42">
        <f>IF('Scoring Summary First Draft'!CR26 =0,"",'Scoring Summary First Draft'!CR26)</f>
        <v>0.4</v>
      </c>
      <c r="CI20" s="42">
        <f>IF('Scoring Summary First Draft'!CV26=0,"",'Scoring Summary First Draft'!CV26)</f>
        <v>60.333329999999997</v>
      </c>
      <c r="CJ20" s="42">
        <f>IF('Scoring Summary First Draft'!CW26=0,"",'Scoring Summary First Draft'!CW26)</f>
        <v>0.79166700000000001</v>
      </c>
      <c r="CK20" s="42">
        <f>IF('Scoring Summary First Draft'!CZ26=0,"",'Scoring Summary First Draft'!CZ26)</f>
        <v>6.6666666999999999E-2</v>
      </c>
      <c r="CL20" s="42" t="str">
        <f>IF('Scoring Summary First Draft'!DA26=0,"",'Scoring Summary First Draft'!DA26)</f>
        <v/>
      </c>
      <c r="CM20" s="42">
        <f>IF('Scoring Summary First Draft'!DB26=0,"",'Scoring Summary First Draft'!DB26)</f>
        <v>0.05</v>
      </c>
      <c r="CN20" s="42" t="str">
        <f>IF('Scoring Summary First Draft'!DC26=0,"",'Scoring Summary First Draft'!DC26)</f>
        <v/>
      </c>
      <c r="CO20" s="42">
        <f>IF('Scoring Summary First Draft'!DD26=0,"",'Scoring Summary First Draft'!DD26)</f>
        <v>7.4999999999999997E-2</v>
      </c>
      <c r="CP20" s="42" t="str">
        <f>IF('Scoring Summary First Draft'!DE26=0,"",'Scoring Summary First Draft'!DE26)</f>
        <v/>
      </c>
      <c r="CQ20" s="42">
        <f>IF('Scoring Summary First Draft'!DF26=0,"",'Scoring Summary First Draft'!DF26)</f>
        <v>0.05</v>
      </c>
      <c r="CR20" s="42" t="str">
        <f>IF('Scoring Summary First Draft'!DG26=0,"",'Scoring Summary First Draft'!DG26)</f>
        <v/>
      </c>
      <c r="CS20" s="42">
        <f>IF('Scoring Summary First Draft'!DH26=0,"",'Scoring Summary First Draft'!DH26)</f>
        <v>0.133333333</v>
      </c>
      <c r="CT20" s="42" t="str">
        <f>IF('Scoring Summary First Draft'!DI26=0,"",'Scoring Summary First Draft'!DI26)</f>
        <v/>
      </c>
      <c r="CU20" s="42">
        <f>'Scoring Summary First Draft'!DJ26</f>
        <v>0</v>
      </c>
      <c r="CV20" s="42" t="str">
        <f>IF('Scoring Summary First Draft'!DK26=0,"",'Scoring Summary First Draft'!DK26)</f>
        <v/>
      </c>
      <c r="CW20" s="42">
        <f>IF('Scoring Summary First Draft'!DL26=0,"",'Scoring Summary First Draft'!DL26)</f>
        <v>18</v>
      </c>
      <c r="CX20" s="42">
        <f>IF('Scoring Summary First Draft'!DO26=0,"",'Scoring Summary First Draft'!DO26)</f>
        <v>0.116666667</v>
      </c>
      <c r="CY20" s="42">
        <f>IF('Scoring Summary First Draft'!DP26=0,"",'Scoring Summary First Draft'!DP26)</f>
        <v>1.4714735990000001</v>
      </c>
      <c r="CZ20" s="42">
        <f>IF('Scoring Summary First Draft'!DQ26=0,"",'Scoring Summary First Draft'!DQ26)</f>
        <v>0.15</v>
      </c>
      <c r="DA20" s="42">
        <f>IF('Scoring Summary First Draft'!DR26=0,"",'Scoring Summary First Draft'!DR26)</f>
        <v>1.5332789120000001</v>
      </c>
      <c r="DB20" s="42">
        <f>IF('Scoring Summary First Draft'!DS26=0,"",'Scoring Summary First Draft'!DS26)</f>
        <v>0.1</v>
      </c>
      <c r="DC20" s="42">
        <f>IF('Scoring Summary First Draft'!DT26=0,"",'Scoring Summary First Draft'!DT26)</f>
        <v>1.4251196150000001</v>
      </c>
      <c r="DD20" s="42">
        <f>'Scoring Summary First Draft'!DU26</f>
        <v>0</v>
      </c>
      <c r="DE20" s="42">
        <v>0</v>
      </c>
      <c r="DF20" s="42">
        <f>IF('Scoring Summary First Draft'!DW26=0,"",'Scoring Summary First Draft'!DW26)</f>
        <v>0.1</v>
      </c>
      <c r="DG20" s="42">
        <f>IF('Scoring Summary First Draft'!DX26=0,"",'Scoring Summary First Draft'!DX26)</f>
        <v>1.4950332580000001</v>
      </c>
      <c r="DH20" s="42">
        <f>IF('Scoring Summary First Draft'!DY26=0,"",'Scoring Summary First Draft'!DY26)</f>
        <v>0.133333333</v>
      </c>
      <c r="DI20" s="42">
        <f>IF('Scoring Summary First Draft'!DZ26=0,"",'Scoring Summary First Draft'!DZ26)</f>
        <v>1.4538038550000001</v>
      </c>
      <c r="DJ20" s="25" t="str">
        <f>IF('Scoring Summary First Draft'!EF26=0,"",'Scoring Summary First Draft'!EF26)</f>
        <v/>
      </c>
      <c r="DK20" s="25" t="str">
        <f>IF('Scoring Summary First Draft'!EI26=0,"",'Scoring Summary First Draft'!EI26)</f>
        <v/>
      </c>
      <c r="DL20" s="25">
        <f>IF('Scoring Summary First Draft'!EM26=0,"",'Scoring Summary First Draft'!EM26)</f>
        <v>61</v>
      </c>
      <c r="DM20" s="25">
        <f>IF('Scoring Summary First Draft'!EQ26=0,"",'Scoring Summary First Draft'!EQ26)</f>
        <v>6</v>
      </c>
      <c r="DN20" s="25">
        <f>IF('Scoring Summary First Draft'!ER26=0,"",'Scoring Summary First Draft'!ER26)</f>
        <v>28</v>
      </c>
      <c r="DO20" s="25">
        <f>IF('Scoring Summary First Draft'!ES26=0,"",'Scoring Summary First Draft'!ES26)</f>
        <v>2</v>
      </c>
      <c r="DP20" s="25">
        <f>IF('Scoring Summary First Draft'!EW26=0,"",'Scoring Summary First Draft'!EW26)</f>
        <v>33</v>
      </c>
      <c r="DQ20" s="25">
        <f>IF('Scoring Summary First Draft'!EX26=0,"",'Scoring Summary First Draft'!EX26)</f>
        <v>20</v>
      </c>
      <c r="DR20" s="25">
        <f>IF('Scoring Summary First Draft'!EY26=0,"",'Scoring Summary First Draft'!EY26)</f>
        <v>25</v>
      </c>
      <c r="DS20" s="25">
        <f>IF('Scoring Summary First Draft'!EZ26=0,"",'Scoring Summary First Draft'!EZ26)</f>
        <v>21</v>
      </c>
      <c r="DT20" s="25">
        <f>IF('Scoring Summary First Draft'!FA26=0,"",'Scoring Summary First Draft'!FA26)</f>
        <v>13</v>
      </c>
      <c r="DU20" s="25">
        <f>IF('Scoring Summary First Draft'!FB26=0,"",'Scoring Summary First Draft'!FB26)</f>
        <v>23</v>
      </c>
      <c r="DV20" s="25">
        <f>IF('Scoring Summary First Draft'!FC26=0,"",'Scoring Summary First Draft'!FC26)</f>
        <v>38</v>
      </c>
      <c r="DW20" s="45">
        <f>IF('Scoring Summary First Draft'!FG26=0,"",'Scoring Summary First Draft'!FG26)</f>
        <v>3.6428571430000001</v>
      </c>
      <c r="DX20" s="45">
        <f>IF('Scoring Summary First Draft'!FH26=0,"",'Scoring Summary First Draft'!FH26)</f>
        <v>5</v>
      </c>
      <c r="DY20" s="45">
        <f>IF('Scoring Summary First Draft'!FI26=0,"",'Scoring Summary First Draft'!FI26)</f>
        <v>6.3529411759999999</v>
      </c>
      <c r="DZ20" s="45">
        <f>IF('Scoring Summary First Draft'!FJ26=0,"",'Scoring Summary First Draft'!FJ26)</f>
        <v>5.1428571429999996</v>
      </c>
      <c r="EA20" s="45" t="str">
        <f>IF('Scoring Summary First Draft'!FN26=0,"",'Scoring Summary First Draft'!FN26)</f>
        <v/>
      </c>
      <c r="EB20" s="25" t="str">
        <f>IF('Scoring Summary First Draft'!FR26=0,"",'Scoring Summary First Draft'!FR26)</f>
        <v/>
      </c>
      <c r="EC20" s="25" t="str">
        <f>IF('Scoring Summary First Draft'!FS26=0,"",'Scoring Summary First Draft'!FS26)</f>
        <v/>
      </c>
      <c r="ED20" s="44">
        <f>IF('Scoring Summary First Draft'!FW26=0,"",'Scoring Summary First Draft'!FW26)</f>
        <v>6</v>
      </c>
      <c r="EE20" s="44">
        <f>IF('Scoring Summary First Draft'!FX26=0,"",'Scoring Summary First Draft'!FX26)</f>
        <v>4.5</v>
      </c>
      <c r="EF20" s="44">
        <f>IF('Scoring Summary First Draft'!FY26=0,"",'Scoring Summary First Draft'!FY26)</f>
        <v>6.5</v>
      </c>
      <c r="EG20" s="44">
        <f>IF('Scoring Summary First Draft'!FZ26=0,"",'Scoring Summary First Draft'!FZ26)</f>
        <v>3.5</v>
      </c>
      <c r="EH20" s="44">
        <f>IF('Scoring Summary First Draft'!GA26=0,"",'Scoring Summary First Draft'!GA26)</f>
        <v>6.5</v>
      </c>
      <c r="EI20" s="25" t="str">
        <f>IF('Scoring Summary First Draft'!GD26=0,"",'Scoring Summary First Draft'!GD26)</f>
        <v/>
      </c>
      <c r="EJ20" s="25">
        <f>IF('Scoring Summary First Draft'!GH26=0,"",'Scoring Summary First Draft'!GH26)</f>
        <v>10</v>
      </c>
      <c r="EK20" s="25">
        <f>IF('Scoring Summary First Draft'!GI26=0,"",'Scoring Summary First Draft'!GI26)</f>
        <v>75</v>
      </c>
      <c r="EL20" s="25">
        <f>IF('Scoring Summary First Draft'!GJ26=0,"",'Scoring Summary First Draft'!GJ26)</f>
        <v>115</v>
      </c>
      <c r="EM20" s="25">
        <f>IF('Scoring Summary First Draft'!GK26=0,"",'Scoring Summary First Draft'!GK26)</f>
        <v>200</v>
      </c>
      <c r="EN20" s="25" t="str">
        <f>IF('Scoring Summary First Draft'!GO26=0,"",'Scoring Summary First Draft'!GO26)</f>
        <v> </v>
      </c>
      <c r="EO20" s="25" t="str">
        <f>IF('Scoring Summary First Draft'!GP26=0,"",'Scoring Summary First Draft'!GP26)</f>
        <v> </v>
      </c>
      <c r="EP20" s="25" t="str">
        <f>IF('Scoring Summary First Draft'!GQ26=0,"",'Scoring Summary First Draft'!GQ26)</f>
        <v> </v>
      </c>
      <c r="EQ20" s="25" t="str">
        <f>IF('Scoring Summary First Draft'!GR26=0,"",'Scoring Summary First Draft'!GR26)</f>
        <v> </v>
      </c>
      <c r="ER20" s="25" t="str">
        <f>IF('Scoring Summary First Draft'!GS26=0,"",'Scoring Summary First Draft'!GS26)</f>
        <v> </v>
      </c>
      <c r="ES20" s="25" t="str">
        <f>IF('Scoring Summary First Draft'!GT26=0,"",'Scoring Summary First Draft'!GT26)</f>
        <v> </v>
      </c>
    </row>
    <row r="21" spans="1:149">
      <c r="A21" t="str">
        <f>'Scoring Summary First Draft'!A28</f>
        <v>CI030</v>
      </c>
      <c r="B21" t="str">
        <f>IF('Scoring Summary First Draft'!C28=0,"",'Scoring Summary First Draft'!C28)</f>
        <v>F</v>
      </c>
      <c r="C21"/>
      <c r="D21"/>
      <c r="E21">
        <f>IF('Scoring Summary First Draft'!D28=0,"",'Scoring Summary First Draft'!D28)</f>
        <v>71</v>
      </c>
      <c r="F21"/>
      <c r="G21"/>
      <c r="H21"/>
      <c r="I21"/>
      <c r="J21">
        <f>IF('Scoring Summary First Draft'!E28=0,"",'Scoring Summary First Draft'!E28)</f>
        <v>64</v>
      </c>
      <c r="K21">
        <v>64</v>
      </c>
      <c r="L21"/>
      <c r="M21"/>
      <c r="N21"/>
      <c r="O21"/>
      <c r="P21">
        <f>IF('Scoring Summary First Draft'!F28=0,"",'Scoring Summary First Draft'!F28)</f>
        <v>1</v>
      </c>
      <c r="Q21"/>
      <c r="R21"/>
      <c r="S21"/>
      <c r="T21"/>
      <c r="U21" t="str">
        <f>IF('Scoring Summary First Draft'!G28=0,"",'Scoring Summary First Draft'!G28)</f>
        <v>Right_ear</v>
      </c>
      <c r="V21" t="str">
        <f>IF('Scoring Summary First Draft'!H28=0,"",'Scoring Summary First Draft'!H28)</f>
        <v>Cochlear_Americas</v>
      </c>
      <c r="W21" t="str">
        <f>IF('Scoring Summary First Draft'!I28=0,"",'Scoring Summary First Draft'!I28)</f>
        <v>Yes</v>
      </c>
      <c r="X21" t="s">
        <v>18</v>
      </c>
      <c r="Y21"/>
      <c r="Z21"/>
      <c r="AA21"/>
      <c r="AB21" t="str">
        <f>IF('Scoring Summary First Draft'!L28=0,"",'Scoring Summary First Draft'!L28)</f>
        <v>Retired</v>
      </c>
      <c r="AC21" t="str">
        <f>IF('Scoring Summary First Draft'!M28=0,"",'Scoring Summary First Draft'!M28)</f>
        <v>English</v>
      </c>
      <c r="AD21" t="str">
        <f>IF('Scoring Summary First Draft'!N28=0,"",'Scoring Summary First Draft'!N28)</f>
        <v>Kenton,_Ohio</v>
      </c>
      <c r="AE21">
        <f>IF('Scoring Summary First Draft'!P28=0,"",'Scoring Summary First Draft'!P28)</f>
        <v>15</v>
      </c>
      <c r="AG21" s="42">
        <f>IF('Scoring Summary First Draft'!X28 = 0,"",'Scoring Summary First Draft'!X28)</f>
        <v>74.9375</v>
      </c>
      <c r="AH21" s="42">
        <f>IF('Scoring Summary First Draft'!Y28 = 0,"",'Scoring Summary First Draft'!Y28)</f>
        <v>0.78125</v>
      </c>
      <c r="AI21" s="42">
        <f>IF('Scoring Summary First Draft'!Z28 = 0,"",'Scoring Summary First Draft'!Z28)</f>
        <v>73.5625</v>
      </c>
      <c r="AJ21" s="42">
        <f>IF('Scoring Summary First Draft'!AA28 = 0,"",'Scoring Summary First Draft'!AA28)</f>
        <v>0.75</v>
      </c>
      <c r="AK21" s="42">
        <f>IF('Scoring Summary First Draft'!AB28 = 0,"",'Scoring Summary First Draft'!AB28)</f>
        <v>76.3125</v>
      </c>
      <c r="AL21" s="42">
        <f>IF('Scoring Summary First Draft'!AC28 = 0,"",'Scoring Summary First Draft'!AC28)</f>
        <v>0.8125</v>
      </c>
      <c r="AM21" s="42">
        <f>IF('Scoring Summary First Draft'!AF28 =0,"", 'Scoring Summary First Draft'!AF28)</f>
        <v>0.25</v>
      </c>
      <c r="AN21" s="42">
        <f>IF('Scoring Summary First Draft'!AG28 =0,"", 'Scoring Summary First Draft'!AG28)</f>
        <v>0.3125</v>
      </c>
      <c r="AO21" s="42">
        <f>IF('Scoring Summary First Draft'!AH28 =0,"", 'Scoring Summary First Draft'!AH28)</f>
        <v>0.1875</v>
      </c>
      <c r="AP21" s="42">
        <f>IF('Scoring Summary First Draft'!AI28 =0,"", 'Scoring Summary First Draft'!AI28)</f>
        <v>0.1875</v>
      </c>
      <c r="AQ21" s="42">
        <f>IF('Scoring Summary First Draft'!AJ28 =0,"", 'Scoring Summary First Draft'!AJ28)</f>
        <v>0.4375</v>
      </c>
      <c r="AR21" s="42">
        <f>IF('Scoring Summary First Draft'!AK28 =0,"", 'Scoring Summary First Draft'!AK28)</f>
        <v>0.125</v>
      </c>
      <c r="AS21" s="42">
        <f t="shared" si="1"/>
        <v>0.25</v>
      </c>
      <c r="AT21" s="42">
        <f>IF('Scoring Summary First Draft'!AN28 = 0,"",'Scoring Summary First Draft'!AN28)</f>
        <v>0.58333299999999999</v>
      </c>
      <c r="AU21" s="42">
        <f>IF('Scoring Summary First Draft'!AO28 = 0,"",'Scoring Summary First Draft'!AO28)</f>
        <v>5757.107</v>
      </c>
      <c r="AV21" s="42">
        <f>IF('Scoring Summary First Draft'!AP28 = 0,"",'Scoring Summary First Draft'!AP28)</f>
        <v>10</v>
      </c>
      <c r="AW21" s="42">
        <f>IF('Scoring Summary First Draft'!AS28 = 0,"",'Scoring Summary First Draft'!AS28)</f>
        <v>0.8125</v>
      </c>
      <c r="AX21" s="42">
        <f>IF('Scoring Summary First Draft'!AT28 = 0,"",'Scoring Summary First Draft'!AT28)</f>
        <v>0.6875</v>
      </c>
      <c r="AY21" s="42">
        <f>IF('Scoring Summary First Draft'!AU28 = 0,"",'Scoring Summary First Draft'!AU28)</f>
        <v>0.8125</v>
      </c>
      <c r="AZ21" s="42">
        <f>IF('Scoring Summary First Draft'!AV28 = 0,"",'Scoring Summary First Draft'!AV28)</f>
        <v>0.77083299999999999</v>
      </c>
      <c r="BA21" s="42">
        <f>IF('Scoring Summary First Draft'!AW28 = 0,"",'Scoring Summary First Draft'!AW28)</f>
        <v>2070.9229999999998</v>
      </c>
      <c r="BB21" s="42">
        <f>IF('Scoring Summary First Draft'!AX28 = 0,"",'Scoring Summary First Draft'!AX28)</f>
        <v>2635.7550000000001</v>
      </c>
      <c r="BC21" s="42">
        <f>IF('Scoring Summary First Draft'!AY28 = 0,"",'Scoring Summary First Draft'!AY28)</f>
        <v>2241.75</v>
      </c>
      <c r="BD21" s="42">
        <f>IF('Scoring Summary First Draft'!AZ28 = 0,"",'Scoring Summary First Draft'!AZ28)</f>
        <v>2316.143</v>
      </c>
      <c r="BE21" s="45">
        <f>IF('Scoring Summary First Draft'!BA28=0,"",'Scoring Summary First Draft'!BA28)</f>
        <v>6.125</v>
      </c>
      <c r="BF21" s="45">
        <f>IF('Scoring Summary First Draft'!BB28=0,"",'Scoring Summary First Draft'!BB28)</f>
        <v>5.96875</v>
      </c>
      <c r="BG21" s="45">
        <f>IF('Scoring Summary First Draft'!BC28=0,"",'Scoring Summary First Draft'!BC28)</f>
        <v>6</v>
      </c>
      <c r="BH21" s="45">
        <f>IF('Scoring Summary First Draft'!BD28=0,"",'Scoring Summary First Draft'!BD28)</f>
        <v>6.03125</v>
      </c>
      <c r="BI21" s="42">
        <f>IF('Scoring Summary First Draft'!BG28 = 0,"",'Scoring Summary First Draft'!BG28)</f>
        <v>0.875</v>
      </c>
      <c r="BJ21" s="42">
        <f>IF('Scoring Summary First Draft'!BH28 = 0,"",'Scoring Summary First Draft'!BH28)</f>
        <v>0.625</v>
      </c>
      <c r="BK21" s="42">
        <f>IF('Scoring Summary First Draft'!BI28 = 0,"",'Scoring Summary First Draft'!BI28)</f>
        <v>0.875</v>
      </c>
      <c r="BL21" s="42">
        <f>IF('Scoring Summary First Draft'!BJ28 = 0,"",'Scoring Summary First Draft'!BJ28)</f>
        <v>0.79166700000000001</v>
      </c>
      <c r="BM21" s="42">
        <f>IF('Scoring Summary First Draft'!BK28 = 0,"",'Scoring Summary First Draft'!BK28)</f>
        <v>1875.7570000000001</v>
      </c>
      <c r="BN21" s="42">
        <f>IF('Scoring Summary First Draft'!BL28 = 0,"",'Scoring Summary First Draft'!BL28)</f>
        <v>1691</v>
      </c>
      <c r="BO21" s="42">
        <f>IF('Scoring Summary First Draft'!BM28 = 0,"",'Scoring Summary First Draft'!BM28)</f>
        <v>1641.579</v>
      </c>
      <c r="BP21" s="42">
        <f>IF('Scoring Summary First Draft'!BN28 = 0,"",'Scoring Summary First Draft'!BN28)</f>
        <v>1736.1120000000001</v>
      </c>
      <c r="BQ21" s="42">
        <f>IF('Scoring Summary First Draft'!BW28=0,"",'Scoring Summary First Draft'!BW28)</f>
        <v>0.63888900000000004</v>
      </c>
      <c r="BR21" s="42">
        <f>IF('Scoring Summary First Draft'!BX28=0,"",'Scoring Summary First Draft'!BX28)</f>
        <v>59.066670000000002</v>
      </c>
      <c r="BS21" s="42">
        <f>IF('Scoring Summary First Draft'!BY28=0,"",'Scoring Summary First Draft'!BY28)</f>
        <v>6947.7969999999996</v>
      </c>
      <c r="BT21" s="42">
        <f>IF('Scoring Summary First Draft'!CB28=0,"",'Scoring Summary First Draft'!CB28)</f>
        <v>0.2333333333333</v>
      </c>
      <c r="BU21" s="42">
        <f>IF('Scoring Summary First Draft'!CC28=0,"",'Scoring Summary First Draft'!CC28)</f>
        <v>0.45</v>
      </c>
      <c r="BV21" s="42">
        <f>IF('Scoring Summary First Draft'!CD28=0,"",'Scoring Summary First Draft'!CD28)</f>
        <v>0.125</v>
      </c>
      <c r="BW21" s="42">
        <f>IF('Scoring Summary First Draft'!CE28=0,"",'Scoring Summary First Draft'!CE28)</f>
        <v>0.1</v>
      </c>
      <c r="BX21" s="43">
        <f>'Scoring Summary First Draft'!CF28</f>
        <v>0</v>
      </c>
      <c r="BY21" s="42">
        <f>IF('Scoring Summary First Draft'!CG28=0,"",'Scoring Summary First Draft'!CG28)</f>
        <v>6.6666666666660004E-2</v>
      </c>
      <c r="BZ21" s="42">
        <f>IF('Scoring Summary First Draft'!CH28=0,"",'Scoring Summary First Draft'!CH28)</f>
        <v>0.43333333333329999</v>
      </c>
      <c r="CA21" s="42">
        <f>IF('Scoring Summary First Draft'!CI28=0,"",'Scoring Summary First Draft'!CI28)</f>
        <v>13</v>
      </c>
      <c r="CB21" s="42">
        <f>IF('Scoring Summary First Draft'!CL28 =0,"",'Scoring Summary First Draft'!CL28)</f>
        <v>0.51666666666659999</v>
      </c>
      <c r="CC21" s="42">
        <f>IF('Scoring Summary First Draft'!CM28 =0,"",'Scoring Summary First Draft'!CM28)</f>
        <v>0.5</v>
      </c>
      <c r="CD21" s="42">
        <f>IF('Scoring Summary First Draft'!CN28 =0,"",'Scoring Summary First Draft'!CN28)</f>
        <v>0.52500000000000002</v>
      </c>
      <c r="CE21" s="42">
        <f>IF('Scoring Summary First Draft'!CO28 =0,"",'Scoring Summary First Draft'!CO28)</f>
        <v>0.5</v>
      </c>
      <c r="CF21" s="42">
        <f>IF('Scoring Summary First Draft'!CP28 =0,"",'Scoring Summary First Draft'!CP28)</f>
        <v>0.26666666666666</v>
      </c>
      <c r="CG21" s="42">
        <f>IF('Scoring Summary First Draft'!CQ28 =0,"",'Scoring Summary First Draft'!CQ28)</f>
        <v>0.4666666666</v>
      </c>
      <c r="CH21" s="42">
        <f>IF('Scoring Summary First Draft'!CR28 =0,"",'Scoring Summary First Draft'!CR28)</f>
        <v>0.66666666665999996</v>
      </c>
      <c r="CI21" s="42" t="str">
        <f>IF('Scoring Summary First Draft'!CV28=0,"",'Scoring Summary First Draft'!CV28)</f>
        <v/>
      </c>
      <c r="CJ21" s="42" t="str">
        <f>IF('Scoring Summary First Draft'!CW28=0,"",'Scoring Summary First Draft'!CW28)</f>
        <v/>
      </c>
      <c r="CK21" s="42">
        <f>IF('Scoring Summary First Draft'!CZ28=0,"",'Scoring Summary First Draft'!CZ28)</f>
        <v>0.233333333</v>
      </c>
      <c r="CL21" s="42" t="str">
        <f>IF('Scoring Summary First Draft'!DA28=0,"",'Scoring Summary First Draft'!DA28)</f>
        <v/>
      </c>
      <c r="CM21" s="42">
        <f>IF('Scoring Summary First Draft'!DB28=0,"",'Scoring Summary First Draft'!DB28)</f>
        <v>0.2</v>
      </c>
      <c r="CN21" s="42" t="str">
        <f>IF('Scoring Summary First Draft'!DC28=0,"",'Scoring Summary First Draft'!DC28)</f>
        <v/>
      </c>
      <c r="CO21" s="42">
        <f>IF('Scoring Summary First Draft'!DD28=0,"",'Scoring Summary First Draft'!DD28)</f>
        <v>0.25</v>
      </c>
      <c r="CP21" s="42" t="str">
        <f>IF('Scoring Summary First Draft'!DE28=0,"",'Scoring Summary First Draft'!DE28)</f>
        <v/>
      </c>
      <c r="CQ21" s="42">
        <f>IF('Scoring Summary First Draft'!DF28=0,"",'Scoring Summary First Draft'!DF28)</f>
        <v>0.15</v>
      </c>
      <c r="CR21" s="42" t="str">
        <f>IF('Scoring Summary First Draft'!DG28=0,"",'Scoring Summary First Draft'!DG28)</f>
        <v/>
      </c>
      <c r="CS21" s="42">
        <f>IF('Scoring Summary First Draft'!DH28=0,"",'Scoring Summary First Draft'!DH28)</f>
        <v>0.3</v>
      </c>
      <c r="CT21" s="42" t="str">
        <f>IF('Scoring Summary First Draft'!DI28=0,"",'Scoring Summary First Draft'!DI28)</f>
        <v/>
      </c>
      <c r="CU21" s="42">
        <f>IF('Scoring Summary First Draft'!DJ28=0,"",'Scoring Summary First Draft'!DJ28)</f>
        <v>0.16666666699999999</v>
      </c>
      <c r="CV21" s="42" t="str">
        <f>IF('Scoring Summary First Draft'!DK28=0,"",'Scoring Summary First Draft'!DK28)</f>
        <v/>
      </c>
      <c r="CW21" s="42">
        <f>IF('Scoring Summary First Draft'!DL28=0,"",'Scoring Summary First Draft'!DL28)</f>
        <v>16</v>
      </c>
      <c r="CX21" s="42" t="str">
        <f>IF('Scoring Summary First Draft'!DO28=0,"",'Scoring Summary First Draft'!DO28)</f>
        <v/>
      </c>
      <c r="CY21" s="42" t="str">
        <f>IF('Scoring Summary First Draft'!DP28=0,"",'Scoring Summary First Draft'!DP28)</f>
        <v/>
      </c>
      <c r="CZ21" s="42" t="str">
        <f>IF('Scoring Summary First Draft'!DQ28=0,"",'Scoring Summary First Draft'!DQ28)</f>
        <v/>
      </c>
      <c r="DA21" s="42" t="str">
        <f>IF('Scoring Summary First Draft'!DR28=0,"",'Scoring Summary First Draft'!DR28)</f>
        <v/>
      </c>
      <c r="DB21" s="42" t="str">
        <f>IF('Scoring Summary First Draft'!DS28=0,"",'Scoring Summary First Draft'!DS28)</f>
        <v/>
      </c>
      <c r="DC21" s="42" t="str">
        <f>IF('Scoring Summary First Draft'!DT28=0,"",'Scoring Summary First Draft'!DT28)</f>
        <v/>
      </c>
      <c r="DD21" s="42" t="str">
        <f>IF('Scoring Summary First Draft'!DU28=0,"",'Scoring Summary First Draft'!DU28)</f>
        <v/>
      </c>
      <c r="DE21" s="42" t="str">
        <f>IF('Scoring Summary First Draft'!DV28=0,"",'Scoring Summary First Draft'!DV28)</f>
        <v/>
      </c>
      <c r="DF21" s="42" t="str">
        <f>IF('Scoring Summary First Draft'!DW28=0,"",'Scoring Summary First Draft'!DW28)</f>
        <v/>
      </c>
      <c r="DG21" s="42" t="str">
        <f>IF('Scoring Summary First Draft'!DX28=0,"",'Scoring Summary First Draft'!DX28)</f>
        <v/>
      </c>
      <c r="DH21" s="42" t="str">
        <f>IF('Scoring Summary First Draft'!DY28=0,"",'Scoring Summary First Draft'!DY28)</f>
        <v/>
      </c>
      <c r="DI21" s="42" t="str">
        <f>IF('Scoring Summary First Draft'!DZ28=0,"",'Scoring Summary First Draft'!DZ28)</f>
        <v/>
      </c>
      <c r="DJ21" s="25" t="str">
        <f>IF('Scoring Summary First Draft'!EF28=0,"",'Scoring Summary First Draft'!EF28)</f>
        <v/>
      </c>
      <c r="DK21" s="25" t="str">
        <f>IF('Scoring Summary First Draft'!EI28=0,"",'Scoring Summary First Draft'!EI28)</f>
        <v/>
      </c>
      <c r="DL21" s="25">
        <f>IF('Scoring Summary First Draft'!EM28=0,"",'Scoring Summary First Draft'!EM28)</f>
        <v>55</v>
      </c>
      <c r="DM21" s="25">
        <f>IF('Scoring Summary First Draft'!EQ28=0,"",'Scoring Summary First Draft'!EQ28)</f>
        <v>6</v>
      </c>
      <c r="DN21" s="25">
        <f>IF('Scoring Summary First Draft'!ER28=0,"",'Scoring Summary First Draft'!ER28)</f>
        <v>23</v>
      </c>
      <c r="DO21" s="25">
        <f>IF('Scoring Summary First Draft'!ES28=0,"",'Scoring Summary First Draft'!ES28)</f>
        <v>5</v>
      </c>
      <c r="DP21" s="25">
        <f>IF('Scoring Summary First Draft'!EW28=0,"",'Scoring Summary First Draft'!EW28)</f>
        <v>22</v>
      </c>
      <c r="DQ21" s="25">
        <f>IF('Scoring Summary First Draft'!EX28=0,"",'Scoring Summary First Draft'!EX28)</f>
        <v>13</v>
      </c>
      <c r="DR21" s="25">
        <f>IF('Scoring Summary First Draft'!EY28=0,"",'Scoring Summary First Draft'!EY28)</f>
        <v>20</v>
      </c>
      <c r="DS21" s="25">
        <f>IF('Scoring Summary First Draft'!EZ28=0,"",'Scoring Summary First Draft'!EZ28)</f>
        <v>17</v>
      </c>
      <c r="DT21" s="25">
        <f>IF('Scoring Summary First Draft'!FA28=0,"",'Scoring Summary First Draft'!FA28)</f>
        <v>9</v>
      </c>
      <c r="DU21" s="25">
        <f>IF('Scoring Summary First Draft'!FB28=0,"",'Scoring Summary First Draft'!FB28)</f>
        <v>18</v>
      </c>
      <c r="DV21" s="25">
        <f>IF('Scoring Summary First Draft'!FC28=0,"",'Scoring Summary First Draft'!FC28)</f>
        <v>26</v>
      </c>
      <c r="DW21" s="45">
        <f>IF('Scoring Summary First Draft'!FG28=0,"",'Scoring Summary First Draft'!FG28)</f>
        <v>3.4285714289999998</v>
      </c>
      <c r="DX21" s="45">
        <f>IF('Scoring Summary First Draft'!FH28=0,"",'Scoring Summary First Draft'!FH28)</f>
        <v>3.2941176470000002</v>
      </c>
      <c r="DY21" s="45">
        <f>IF('Scoring Summary First Draft'!FI28=0,"",'Scoring Summary First Draft'!FI28)</f>
        <v>4.2352941179999997</v>
      </c>
      <c r="DZ21" s="45">
        <f>IF('Scoring Summary First Draft'!FJ28=0,"",'Scoring Summary First Draft'!FJ28)</f>
        <v>3.6122448980000001</v>
      </c>
      <c r="EA21" s="45" t="str">
        <f>IF('Scoring Summary First Draft'!FN28=0,"",'Scoring Summary First Draft'!FN28)</f>
        <v/>
      </c>
      <c r="EB21" s="25" t="str">
        <f>IF('Scoring Summary First Draft'!FR28=0,"",'Scoring Summary First Draft'!FR28)</f>
        <v/>
      </c>
      <c r="EC21" s="25" t="str">
        <f>IF('Scoring Summary First Draft'!FS28=0,"",'Scoring Summary First Draft'!FS28)</f>
        <v/>
      </c>
      <c r="ED21" s="44">
        <f>IF('Scoring Summary First Draft'!FW28=0,"",'Scoring Summary First Draft'!FW28)</f>
        <v>7</v>
      </c>
      <c r="EE21" s="44">
        <f>IF('Scoring Summary First Draft'!FX28=0,"",'Scoring Summary First Draft'!FX28)</f>
        <v>5</v>
      </c>
      <c r="EF21" s="44">
        <f>IF('Scoring Summary First Draft'!FY28=0,"",'Scoring Summary First Draft'!FY28)</f>
        <v>7</v>
      </c>
      <c r="EG21" s="44">
        <f>IF('Scoring Summary First Draft'!FZ28=0,"",'Scoring Summary First Draft'!FZ28)</f>
        <v>5</v>
      </c>
      <c r="EH21" s="44">
        <f>IF('Scoring Summary First Draft'!GA28=0,"",'Scoring Summary First Draft'!GA28)</f>
        <v>2.5</v>
      </c>
      <c r="EI21" s="25" t="str">
        <f>IF('Scoring Summary First Draft'!GD28=0,"",'Scoring Summary First Draft'!GD28)</f>
        <v/>
      </c>
      <c r="EJ21" s="25">
        <f>IF('Scoring Summary First Draft'!GH28=0,"",'Scoring Summary First Draft'!GH28)</f>
        <v>18</v>
      </c>
      <c r="EK21" s="25">
        <f>IF('Scoring Summary First Draft'!GI28=0,"",'Scoring Summary First Draft'!GI28)</f>
        <v>160</v>
      </c>
      <c r="EL21" s="25">
        <f>IF('Scoring Summary First Draft'!GJ28=0,"",'Scoring Summary First Draft'!GJ28)</f>
        <v>385</v>
      </c>
      <c r="EM21" s="25">
        <f>IF('Scoring Summary First Draft'!GK28=0,"",'Scoring Summary First Draft'!GK28)</f>
        <v>563</v>
      </c>
      <c r="EN21" s="25" t="str">
        <f>IF('Scoring Summary First Draft'!GO28=0,"",'Scoring Summary First Draft'!GO28)</f>
        <v> </v>
      </c>
      <c r="EO21" s="25" t="str">
        <f>IF('Scoring Summary First Draft'!GP28=0,"",'Scoring Summary First Draft'!GP28)</f>
        <v> </v>
      </c>
      <c r="EP21" s="25" t="str">
        <f>IF('Scoring Summary First Draft'!GQ28=0,"",'Scoring Summary First Draft'!GQ28)</f>
        <v> </v>
      </c>
      <c r="EQ21" s="25" t="str">
        <f>IF('Scoring Summary First Draft'!GR28=0,"",'Scoring Summary First Draft'!GR28)</f>
        <v> </v>
      </c>
      <c r="ER21" s="25" t="str">
        <f>IF('Scoring Summary First Draft'!GS28=0,"",'Scoring Summary First Draft'!GS28)</f>
        <v> </v>
      </c>
      <c r="ES21" s="25" t="str">
        <f>IF('Scoring Summary First Draft'!GT28=0,"",'Scoring Summary First Draft'!GT28)</f>
        <v> </v>
      </c>
    </row>
    <row r="22" spans="1:149">
      <c r="A22" t="str">
        <f>'Scoring Summary First Draft'!A29</f>
        <v>CI031</v>
      </c>
      <c r="B22" t="str">
        <f>IF('Scoring Summary First Draft'!C29=0,"",'Scoring Summary First Draft'!C29)</f>
        <v>F</v>
      </c>
      <c r="C22"/>
      <c r="D22"/>
      <c r="E22">
        <f>IF('Scoring Summary First Draft'!D29=0,"",'Scoring Summary First Draft'!D29)</f>
        <v>51</v>
      </c>
      <c r="F22"/>
      <c r="G22"/>
      <c r="H22"/>
      <c r="I22"/>
      <c r="J22">
        <f>IF('Scoring Summary First Draft'!E29=0,"",'Scoring Summary First Draft'!E29)</f>
        <v>35</v>
      </c>
      <c r="K22">
        <v>35</v>
      </c>
      <c r="L22"/>
      <c r="M22"/>
      <c r="N22"/>
      <c r="O22"/>
      <c r="P22">
        <f>IF('Scoring Summary First Draft'!F29=0,"",'Scoring Summary First Draft'!F29)</f>
        <v>31</v>
      </c>
      <c r="Q22"/>
      <c r="R22"/>
      <c r="S22"/>
      <c r="T22"/>
      <c r="U22" t="str">
        <f>IF('Scoring Summary First Draft'!G29=0,"",'Scoring Summary First Draft'!G29)</f>
        <v>Right_ear</v>
      </c>
      <c r="V22" t="str">
        <f>IF('Scoring Summary First Draft'!H29=0,"",'Scoring Summary First Draft'!H29)</f>
        <v>Advanced_Bionics</v>
      </c>
      <c r="W22" t="str">
        <f>IF('Scoring Summary First Draft'!I29=0,"",'Scoring Summary First Draft'!I29)</f>
        <v>No</v>
      </c>
      <c r="X22" t="s">
        <v>19</v>
      </c>
      <c r="Y22"/>
      <c r="Z22"/>
      <c r="AA22"/>
      <c r="AB22" t="str">
        <f>IF('Scoring Summary First Draft'!L29=0,"",'Scoring Summary First Draft'!L29)</f>
        <v/>
      </c>
      <c r="AC22" t="str">
        <f>IF('Scoring Summary First Draft'!M29=0,"",'Scoring Summary First Draft'!M29)</f>
        <v>English</v>
      </c>
      <c r="AD22" t="str">
        <f>IF('Scoring Summary First Draft'!N29=0,"",'Scoring Summary First Draft'!N29)</f>
        <v>Shelbyville,_Tennessee</v>
      </c>
      <c r="AE22">
        <f>IF('Scoring Summary First Draft'!P29=0,"",'Scoring Summary First Draft'!P29)</f>
        <v>14</v>
      </c>
      <c r="AG22" s="42">
        <f>IF('Scoring Summary First Draft'!X29 = 0,"",'Scoring Summary First Draft'!X29)</f>
        <v>68.53125</v>
      </c>
      <c r="AH22" s="42">
        <f>IF('Scoring Summary First Draft'!Y29 = 0,"",'Scoring Summary First Draft'!Y29)</f>
        <v>0.9375</v>
      </c>
      <c r="AI22" s="42">
        <f>IF('Scoring Summary First Draft'!Z29 = 0,"",'Scoring Summary First Draft'!Z29)</f>
        <v>61.1875</v>
      </c>
      <c r="AJ22" s="42">
        <f>IF('Scoring Summary First Draft'!AA29 = 0,"",'Scoring Summary First Draft'!AA29)</f>
        <v>0.875</v>
      </c>
      <c r="AK22" s="42">
        <f>IF('Scoring Summary First Draft'!AB29 = 0,"",'Scoring Summary First Draft'!AB29)</f>
        <v>75.875</v>
      </c>
      <c r="AL22" s="42">
        <f>IF('Scoring Summary First Draft'!AC29 = 0,"",'Scoring Summary First Draft'!AC29)</f>
        <v>1</v>
      </c>
      <c r="AM22" s="42">
        <f>IF('Scoring Summary First Draft'!AF29 =0,"", 'Scoring Summary First Draft'!AF29)</f>
        <v>0.3125</v>
      </c>
      <c r="AN22" s="42">
        <f>IF('Scoring Summary First Draft'!AG29 =0,"", 'Scoring Summary First Draft'!AG29)</f>
        <v>0.25</v>
      </c>
      <c r="AO22" s="42">
        <f>IF('Scoring Summary First Draft'!AH29 =0,"", 'Scoring Summary First Draft'!AH29)</f>
        <v>0.125</v>
      </c>
      <c r="AP22" s="42">
        <f>IF('Scoring Summary First Draft'!AI29 =0,"", 'Scoring Summary First Draft'!AI29)</f>
        <v>0.1875</v>
      </c>
      <c r="AQ22" s="42">
        <f>IF('Scoring Summary First Draft'!AJ29 =0,"", 'Scoring Summary First Draft'!AJ29)</f>
        <v>0.375</v>
      </c>
      <c r="AR22" s="42">
        <f>IF('Scoring Summary First Draft'!AK29 =0,"", 'Scoring Summary First Draft'!AK29)</f>
        <v>0.1875</v>
      </c>
      <c r="AS22" s="42">
        <f t="shared" si="1"/>
        <v>0.23958333333333334</v>
      </c>
      <c r="AT22" s="42">
        <f>IF('Scoring Summary First Draft'!AN29 = 0,"",'Scoring Summary First Draft'!AN29)</f>
        <v>0.70833299999999999</v>
      </c>
      <c r="AU22" s="42">
        <f>IF('Scoring Summary First Draft'!AO29 = 0,"",'Scoring Summary First Draft'!AO29)</f>
        <v>3851.165</v>
      </c>
      <c r="AV22" s="42">
        <f>IF('Scoring Summary First Draft'!AP29 = 0,"",'Scoring Summary First Draft'!AP29)</f>
        <v>10</v>
      </c>
      <c r="AW22" s="42">
        <f>IF('Scoring Summary First Draft'!AS29 = 0,"",'Scoring Summary First Draft'!AS29)</f>
        <v>0.875</v>
      </c>
      <c r="AX22" s="42">
        <f>IF('Scoring Summary First Draft'!AT29 = 0,"",'Scoring Summary First Draft'!AT29)</f>
        <v>0.875</v>
      </c>
      <c r="AY22" s="42">
        <f>IF('Scoring Summary First Draft'!AU29 = 0,"",'Scoring Summary First Draft'!AU29)</f>
        <v>1</v>
      </c>
      <c r="AZ22" s="42">
        <f>IF('Scoring Summary First Draft'!AV29 = 0,"",'Scoring Summary First Draft'!AV29)</f>
        <v>0.91666700000000001</v>
      </c>
      <c r="BA22" s="42">
        <f>IF('Scoring Summary First Draft'!AW29 = 0,"",'Scoring Summary First Draft'!AW29)</f>
        <v>2589.4140000000002</v>
      </c>
      <c r="BB22" s="42">
        <f>IF('Scoring Summary First Draft'!AX29 = 0,"",'Scoring Summary First Draft'!AX29)</f>
        <v>2527.7890000000002</v>
      </c>
      <c r="BC22" s="42">
        <f>IF('Scoring Summary First Draft'!AY29 = 0,"",'Scoring Summary First Draft'!AY29)</f>
        <v>2086.2469999999998</v>
      </c>
      <c r="BD22" s="42">
        <f>IF('Scoring Summary First Draft'!AZ29 = 0,"",'Scoring Summary First Draft'!AZ29)</f>
        <v>2401.15</v>
      </c>
      <c r="BE22" s="45">
        <f>IF('Scoring Summary First Draft'!BA29=0,"",'Scoring Summary First Draft'!BA29)</f>
        <v>6.625</v>
      </c>
      <c r="BF22" s="45">
        <f>IF('Scoring Summary First Draft'!BB29=0,"",'Scoring Summary First Draft'!BB29)</f>
        <v>6.375</v>
      </c>
      <c r="BG22" s="45">
        <f>IF('Scoring Summary First Draft'!BC29=0,"",'Scoring Summary First Draft'!BC29)</f>
        <v>6.9375</v>
      </c>
      <c r="BH22" s="45">
        <f>IF('Scoring Summary First Draft'!BD29=0,"",'Scoring Summary First Draft'!BD29)</f>
        <v>6.6458329999999997</v>
      </c>
      <c r="BI22" s="42">
        <f>IF('Scoring Summary First Draft'!BG29 = 0,"",'Scoring Summary First Draft'!BG29)</f>
        <v>1</v>
      </c>
      <c r="BJ22" s="42">
        <f>IF('Scoring Summary First Draft'!BH29 = 0,"",'Scoring Summary First Draft'!BH29)</f>
        <v>0.875</v>
      </c>
      <c r="BK22" s="42">
        <f>IF('Scoring Summary First Draft'!BI29 = 0,"",'Scoring Summary First Draft'!BI29)</f>
        <v>1</v>
      </c>
      <c r="BL22" s="42">
        <f>IF('Scoring Summary First Draft'!BJ29 = 0,"",'Scoring Summary First Draft'!BJ29)</f>
        <v>0.95833299999999999</v>
      </c>
      <c r="BM22" s="42">
        <f>IF('Scoring Summary First Draft'!BK29 = 0,"",'Scoring Summary First Draft'!BK29)</f>
        <v>1285.2629999999999</v>
      </c>
      <c r="BN22" s="42">
        <f>IF('Scoring Summary First Draft'!BL29 = 0,"",'Scoring Summary First Draft'!BL29)</f>
        <v>958.08569999999997</v>
      </c>
      <c r="BO22" s="42">
        <f>IF('Scoring Summary First Draft'!BM29 = 0,"",'Scoring Summary First Draft'!BM29)</f>
        <v>1684.3879999999999</v>
      </c>
      <c r="BP22" s="42">
        <f>IF('Scoring Summary First Draft'!BN29 = 0,"",'Scoring Summary First Draft'!BN29)</f>
        <v>1309.2449999999999</v>
      </c>
      <c r="BQ22" s="42">
        <f>IF('Scoring Summary First Draft'!BW29=0,"",'Scoring Summary First Draft'!BW29)</f>
        <v>0.83333299999999999</v>
      </c>
      <c r="BR22" s="42">
        <f>IF('Scoring Summary First Draft'!BX29=0,"",'Scoring Summary First Draft'!BX29)</f>
        <v>56.723210000000002</v>
      </c>
      <c r="BS22" s="42">
        <f>IF('Scoring Summary First Draft'!BY29=0,"",'Scoring Summary First Draft'!BY29)</f>
        <v>2087.7689999999998</v>
      </c>
      <c r="BT22" s="42">
        <f>IF('Scoring Summary First Draft'!CB29=0,"",'Scoring Summary First Draft'!CB29)</f>
        <v>0.25</v>
      </c>
      <c r="BU22" s="42">
        <f>IF('Scoring Summary First Draft'!CC29=0,"",'Scoring Summary First Draft'!CC29)</f>
        <v>0.35</v>
      </c>
      <c r="BV22" s="42">
        <f>IF('Scoring Summary First Draft'!CD29=0,"",'Scoring Summary First Draft'!CD29)</f>
        <v>0.2</v>
      </c>
      <c r="BW22" s="42">
        <f>IF('Scoring Summary First Draft'!CE29=0,"",'Scoring Summary First Draft'!CE29)</f>
        <v>0.15</v>
      </c>
      <c r="BX22" s="42">
        <f>IF('Scoring Summary First Draft'!CF29=0,"",'Scoring Summary First Draft'!CF29)</f>
        <v>0.13333329999999999</v>
      </c>
      <c r="BY22" s="42">
        <f>IF('Scoring Summary First Draft'!CG29=0,"",'Scoring Summary First Draft'!CG29)</f>
        <v>0.66666666600000002</v>
      </c>
      <c r="BZ22" s="42">
        <f>IF('Scoring Summary First Draft'!CH29=0,"",'Scoring Summary First Draft'!CH29)</f>
        <v>0.4</v>
      </c>
      <c r="CA22" s="42">
        <f>IF('Scoring Summary First Draft'!CI29=0,"",'Scoring Summary First Draft'!CI29)</f>
        <v>14</v>
      </c>
      <c r="CB22" s="42">
        <f>IF('Scoring Summary First Draft'!CL29 =0,"",'Scoring Summary First Draft'!CL29)</f>
        <v>0.41666666666660002</v>
      </c>
      <c r="CC22" s="42">
        <f>IF('Scoring Summary First Draft'!CM29 =0,"",'Scoring Summary First Draft'!CM29)</f>
        <v>0.75</v>
      </c>
      <c r="CD22" s="42">
        <f>IF('Scoring Summary First Draft'!CN29 =0,"",'Scoring Summary First Draft'!CN29)</f>
        <v>0.25</v>
      </c>
      <c r="CE22" s="42">
        <f>IF('Scoring Summary First Draft'!CO29 =0,"",'Scoring Summary First Draft'!CO29)</f>
        <v>0.1</v>
      </c>
      <c r="CF22" s="42">
        <f>IF('Scoring Summary First Draft'!CP29 =0,"",'Scoring Summary First Draft'!CP29)</f>
        <v>0.2</v>
      </c>
      <c r="CG22" s="42">
        <f>IF('Scoring Summary First Draft'!CQ29 =0,"",'Scoring Summary First Draft'!CQ29)</f>
        <v>0.33333333333332998</v>
      </c>
      <c r="CH22" s="42">
        <f>IF('Scoring Summary First Draft'!CR29 =0,"",'Scoring Summary First Draft'!CR29)</f>
        <v>0.56666666659999998</v>
      </c>
      <c r="CI22" s="42">
        <f>IF('Scoring Summary First Draft'!CV29=0,"",'Scoring Summary First Draft'!CV29)</f>
        <v>65.041669999999996</v>
      </c>
      <c r="CJ22" s="42">
        <f>IF('Scoring Summary First Draft'!CW29=0,"",'Scoring Summary First Draft'!CW29)</f>
        <v>0.75</v>
      </c>
      <c r="CK22" s="42">
        <f>IF('Scoring Summary First Draft'!CZ29=0,"",'Scoring Summary First Draft'!CZ29)</f>
        <v>0.41666666699999999</v>
      </c>
      <c r="CL22" s="42" t="str">
        <f>IF('Scoring Summary First Draft'!DA29=0,"",'Scoring Summary First Draft'!DA29)</f>
        <v/>
      </c>
      <c r="CM22" s="42">
        <f>IF('Scoring Summary First Draft'!DB29=0,"",'Scoring Summary First Draft'!DB29)</f>
        <v>0.6</v>
      </c>
      <c r="CN22" s="42" t="str">
        <f>IF('Scoring Summary First Draft'!DC29=0,"",'Scoring Summary First Draft'!DC29)</f>
        <v/>
      </c>
      <c r="CO22" s="42">
        <f>IF('Scoring Summary First Draft'!DD29=0,"",'Scoring Summary First Draft'!DD29)</f>
        <v>0.32500000000000001</v>
      </c>
      <c r="CP22" s="42" t="str">
        <f>IF('Scoring Summary First Draft'!DE29=0,"",'Scoring Summary First Draft'!DE29)</f>
        <v/>
      </c>
      <c r="CQ22" s="42">
        <f>IF('Scoring Summary First Draft'!DF29=0,"",'Scoring Summary First Draft'!DF29)</f>
        <v>0.3</v>
      </c>
      <c r="CR22" s="42" t="str">
        <f>IF('Scoring Summary First Draft'!DG29=0,"",'Scoring Summary First Draft'!DG29)</f>
        <v/>
      </c>
      <c r="CS22" s="42">
        <f>IF('Scoring Summary First Draft'!DH29=0,"",'Scoring Summary First Draft'!DH29)</f>
        <v>0.43333333299999999</v>
      </c>
      <c r="CT22" s="42" t="str">
        <f>IF('Scoring Summary First Draft'!DI29=0,"",'Scoring Summary First Draft'!DI29)</f>
        <v/>
      </c>
      <c r="CU22" s="42">
        <f>IF('Scoring Summary First Draft'!DJ29=0,"",'Scoring Summary First Draft'!DJ29)</f>
        <v>0.4</v>
      </c>
      <c r="CV22" s="42" t="str">
        <f>IF('Scoring Summary First Draft'!DK29=0,"",'Scoring Summary First Draft'!DK29)</f>
        <v/>
      </c>
      <c r="CW22" s="42">
        <f>IF('Scoring Summary First Draft'!DL29=0,"",'Scoring Summary First Draft'!DL29)</f>
        <v>17</v>
      </c>
      <c r="CX22" s="42">
        <f>IF('Scoring Summary First Draft'!DO29=0,"",'Scoring Summary First Draft'!DO29)</f>
        <v>0.26666666700000002</v>
      </c>
      <c r="CY22" s="42">
        <f>IF('Scoring Summary First Draft'!DP29=0,"",'Scoring Summary First Draft'!DP29)</f>
        <v>0.66356349199999998</v>
      </c>
      <c r="CZ22" s="42">
        <f>IF('Scoring Summary First Draft'!DQ29=0,"",'Scoring Summary First Draft'!DQ29)</f>
        <v>0.55000000000000004</v>
      </c>
      <c r="DA22" s="42">
        <f>IF('Scoring Summary First Draft'!DR29=0,"",'Scoring Summary First Draft'!DR29)</f>
        <v>0.58650566900000001</v>
      </c>
      <c r="DB22" s="42">
        <f>IF('Scoring Summary First Draft'!DS29=0,"",'Scoring Summary First Draft'!DS29)</f>
        <v>0.22500000000000001</v>
      </c>
      <c r="DC22" s="42">
        <f>IF('Scoring Summary First Draft'!DT29=0,"",'Scoring Summary First Draft'!DT29)</f>
        <v>0.82731317699999996</v>
      </c>
      <c r="DD22" s="42">
        <f>IF('Scoring Summary First Draft'!DU29=0,"",'Scoring Summary First Draft'!DU29)</f>
        <v>0.1</v>
      </c>
      <c r="DE22" s="42">
        <f>IF('Scoring Summary First Draft'!DV29=0,"",'Scoring Summary First Draft'!DV29)</f>
        <v>1.5755702949999999</v>
      </c>
      <c r="DF22" s="42">
        <f>IF('Scoring Summary First Draft'!DW29=0,"",'Scoring Summary First Draft'!DW29)</f>
        <v>0.5</v>
      </c>
      <c r="DG22" s="42">
        <f>IF('Scoring Summary First Draft'!DX29=0,"",'Scoring Summary First Draft'!DX29)</f>
        <v>0.65809702000000003</v>
      </c>
      <c r="DH22" s="42">
        <f>IF('Scoring Summary First Draft'!DY29=0,"",'Scoring Summary First Draft'!DY29)</f>
        <v>0.16666666699999999</v>
      </c>
      <c r="DI22" s="42">
        <f>IF('Scoring Summary First Draft'!DZ29=0,"",'Scoring Summary First Draft'!DZ29)</f>
        <v>0.87775283400000004</v>
      </c>
      <c r="DJ22" s="25" t="str">
        <f>IF('Scoring Summary First Draft'!EF29=0,"",'Scoring Summary First Draft'!EF29)</f>
        <v/>
      </c>
      <c r="DK22" s="25" t="str">
        <f>IF('Scoring Summary First Draft'!EI29=0,"",'Scoring Summary First Draft'!EI29)</f>
        <v/>
      </c>
      <c r="DL22" s="25">
        <f>IF('Scoring Summary First Draft'!EM29=0,"",'Scoring Summary First Draft'!EM29)</f>
        <v>57</v>
      </c>
      <c r="DM22" s="25">
        <f>IF('Scoring Summary First Draft'!EQ29=0,"",'Scoring Summary First Draft'!EQ29)</f>
        <v>5</v>
      </c>
      <c r="DN22" s="25">
        <f>IF('Scoring Summary First Draft'!ER29=0,"",'Scoring Summary First Draft'!ER29)</f>
        <v>14</v>
      </c>
      <c r="DO22" s="25">
        <f>IF('Scoring Summary First Draft'!ES29=0,"",'Scoring Summary First Draft'!ES29)</f>
        <v>2</v>
      </c>
      <c r="DP22" s="25">
        <f>IF('Scoring Summary First Draft'!EW29=0,"",'Scoring Summary First Draft'!EW29)</f>
        <v>30</v>
      </c>
      <c r="DQ22" s="25">
        <f>IF('Scoring Summary First Draft'!EX29=0,"",'Scoring Summary First Draft'!EX29)</f>
        <v>19</v>
      </c>
      <c r="DR22" s="25">
        <f>IF('Scoring Summary First Draft'!EY29=0,"",'Scoring Summary First Draft'!EY29)</f>
        <v>17</v>
      </c>
      <c r="DS22" s="25">
        <f>IF('Scoring Summary First Draft'!EZ29=0,"",'Scoring Summary First Draft'!EZ29)</f>
        <v>23</v>
      </c>
      <c r="DT22" s="25">
        <f>IF('Scoring Summary First Draft'!FA29=0,"",'Scoring Summary First Draft'!FA29)</f>
        <v>15</v>
      </c>
      <c r="DU22" s="25">
        <f>IF('Scoring Summary First Draft'!FB29=0,"",'Scoring Summary First Draft'!FB29)</f>
        <v>19</v>
      </c>
      <c r="DV22" s="25">
        <f>IF('Scoring Summary First Draft'!FC29=0,"",'Scoring Summary First Draft'!FC29)</f>
        <v>34</v>
      </c>
      <c r="DW22" s="45">
        <f>IF('Scoring Summary First Draft'!FG29=0,"",'Scoring Summary First Draft'!FG29)</f>
        <v>4.5714285710000002</v>
      </c>
      <c r="DX22" s="45">
        <f>IF('Scoring Summary First Draft'!FH29=0,"",'Scoring Summary First Draft'!FH29)</f>
        <v>5.4705882350000001</v>
      </c>
      <c r="DY22" s="45">
        <f>IF('Scoring Summary First Draft'!FI29=0,"",'Scoring Summary First Draft'!FI29)</f>
        <v>6.8823529409999997</v>
      </c>
      <c r="DZ22" s="45">
        <f>IF('Scoring Summary First Draft'!FJ29=0,"",'Scoring Summary First Draft'!FJ29)</f>
        <v>5.7142857139999998</v>
      </c>
      <c r="EA22" s="45">
        <f>IF('Scoring Summary First Draft'!FN29=0,"",'Scoring Summary First Draft'!FN29)</f>
        <v>4.9565219999999997</v>
      </c>
      <c r="EB22" s="25">
        <f>IF('Scoring Summary First Draft'!FR29=0,"",'Scoring Summary First Draft'!FR29)</f>
        <v>2</v>
      </c>
      <c r="EC22" s="25">
        <f>IF('Scoring Summary First Draft'!FS29=0,"",'Scoring Summary First Draft'!FS29)</f>
        <v>1</v>
      </c>
      <c r="ED22" s="44">
        <f>IF('Scoring Summary First Draft'!FW29=0,"",'Scoring Summary First Draft'!FW29)</f>
        <v>4.5</v>
      </c>
      <c r="EE22" s="44">
        <f>IF('Scoring Summary First Draft'!FX29=0,"",'Scoring Summary First Draft'!FX29)</f>
        <v>6.5</v>
      </c>
      <c r="EF22" s="44">
        <f>IF('Scoring Summary First Draft'!FY29=0,"",'Scoring Summary First Draft'!FY29)</f>
        <v>4.5</v>
      </c>
      <c r="EG22" s="44">
        <f>IF('Scoring Summary First Draft'!FZ29=0,"",'Scoring Summary First Draft'!FZ29)</f>
        <v>5.5</v>
      </c>
      <c r="EH22" s="44">
        <f>IF('Scoring Summary First Draft'!GA29=0,"",'Scoring Summary First Draft'!GA29)</f>
        <v>4.5</v>
      </c>
      <c r="EI22" s="25" t="str">
        <f>IF('Scoring Summary First Draft'!GD29=0,"",'Scoring Summary First Draft'!GD29)</f>
        <v/>
      </c>
      <c r="EJ22" s="25">
        <f>IF('Scoring Summary First Draft'!GH29=0,"",'Scoring Summary First Draft'!GH29)</f>
        <v>2</v>
      </c>
      <c r="EK22" s="25">
        <f>IF('Scoring Summary First Draft'!GI29=0,"",'Scoring Summary First Draft'!GI29)</f>
        <v>390</v>
      </c>
      <c r="EL22" s="25">
        <f>IF('Scoring Summary First Draft'!GJ29=0,"",'Scoring Summary First Draft'!GJ29)</f>
        <v>250</v>
      </c>
      <c r="EM22" s="25">
        <f>IF('Scoring Summary First Draft'!GK29=0,"",'Scoring Summary First Draft'!GK29)</f>
        <v>642</v>
      </c>
      <c r="EN22" s="25">
        <f>IF('Scoring Summary First Draft'!GO29=0,"",'Scoring Summary First Draft'!GO29)</f>
        <v>138</v>
      </c>
      <c r="EO22" s="25">
        <f>IF('Scoring Summary First Draft'!GP29=0,"",'Scoring Summary First Draft'!GP29)</f>
        <v>37</v>
      </c>
      <c r="EP22" s="25">
        <f>IF('Scoring Summary First Draft'!GQ29=0,"",'Scoring Summary First Draft'!GQ29)</f>
        <v>27</v>
      </c>
      <c r="EQ22" s="25">
        <f>IF('Scoring Summary First Draft'!GR29=0,"",'Scoring Summary First Draft'!GR29)</f>
        <v>28</v>
      </c>
      <c r="ER22" s="25">
        <f>IF('Scoring Summary First Draft'!GS29=0,"",'Scoring Summary First Draft'!GS29)</f>
        <v>20</v>
      </c>
      <c r="ES22" s="25">
        <f>IF('Scoring Summary First Draft'!GT29=0,"",'Scoring Summary First Draft'!GT29)</f>
        <v>26</v>
      </c>
    </row>
    <row r="23" spans="1:149">
      <c r="A23" t="str">
        <f>'Scoring Summary First Draft'!A30</f>
        <v>CI032</v>
      </c>
      <c r="B23" t="str">
        <f>IF('Scoring Summary First Draft'!C30=0,"",'Scoring Summary First Draft'!C30)</f>
        <v>M</v>
      </c>
      <c r="C23"/>
      <c r="D23"/>
      <c r="E23">
        <f>IF('Scoring Summary First Draft'!D30=0,"",'Scoring Summary First Draft'!D30)</f>
        <v>47</v>
      </c>
      <c r="F23"/>
      <c r="G23"/>
      <c r="H23"/>
      <c r="I23"/>
      <c r="J23">
        <f>IF('Scoring Summary First Draft'!E30=0,"",'Scoring Summary First Draft'!E30)</f>
        <v>38</v>
      </c>
      <c r="K23">
        <v>38</v>
      </c>
      <c r="L23"/>
      <c r="M23"/>
      <c r="N23"/>
      <c r="O23"/>
      <c r="P23">
        <f>IF('Scoring Summary First Draft'!F30=0,"",'Scoring Summary First Draft'!F30)</f>
        <v>38</v>
      </c>
      <c r="Q23"/>
      <c r="R23"/>
      <c r="S23"/>
      <c r="T23"/>
      <c r="U23" t="str">
        <f>IF('Scoring Summary First Draft'!G30=0,"",'Scoring Summary First Draft'!G30)</f>
        <v>Bilateral</v>
      </c>
      <c r="V23" t="str">
        <f>IF('Scoring Summary First Draft'!H30=0,"",'Scoring Summary First Draft'!H30)</f>
        <v>Advanced_Bionics</v>
      </c>
      <c r="W23" t="str">
        <f>IF('Scoring Summary First Draft'!I30=0,"",'Scoring Summary First Draft'!I30)</f>
        <v>No</v>
      </c>
      <c r="X23" t="str">
        <f t="shared" ref="X23" si="3">U23</f>
        <v>Bilateral</v>
      </c>
      <c r="Y23"/>
      <c r="Z23"/>
      <c r="AA23"/>
      <c r="AB23" t="str">
        <f>IF('Scoring Summary First Draft'!L30=0,"",'Scoring Summary First Draft'!L30)</f>
        <v>Photographer</v>
      </c>
      <c r="AC23" t="str">
        <f>IF('Scoring Summary First Draft'!M30=0,"",'Scoring Summary First Draft'!M30)</f>
        <v>English</v>
      </c>
      <c r="AD23" t="str">
        <f>IF('Scoring Summary First Draft'!N30=0,"",'Scoring Summary First Draft'!N30)</f>
        <v>herrin,_Illinois</v>
      </c>
      <c r="AE23">
        <f>IF('Scoring Summary First Draft'!P30=0,"",'Scoring Summary First Draft'!P30)</f>
        <v>6</v>
      </c>
      <c r="AG23" s="42">
        <f>IF('Scoring Summary First Draft'!X30 = 0,"",'Scoring Summary First Draft'!X30)</f>
        <v>63.78125</v>
      </c>
      <c r="AH23" s="42">
        <f>IF('Scoring Summary First Draft'!Y30 = 0,"",'Scoring Summary First Draft'!Y30)</f>
        <v>0.84375</v>
      </c>
      <c r="AI23" s="42">
        <f>IF('Scoring Summary First Draft'!Z30 = 0,"",'Scoring Summary First Draft'!Z30)</f>
        <v>57.8125</v>
      </c>
      <c r="AJ23" s="42">
        <f>IF('Scoring Summary First Draft'!AA30 = 0,"",'Scoring Summary First Draft'!AA30)</f>
        <v>0.8125</v>
      </c>
      <c r="AK23" s="42">
        <f>IF('Scoring Summary First Draft'!AB30 = 0,"",'Scoring Summary First Draft'!AB30)</f>
        <v>69.75</v>
      </c>
      <c r="AL23" s="42">
        <f>IF('Scoring Summary First Draft'!AC30 = 0,"",'Scoring Summary First Draft'!AC30)</f>
        <v>0.875</v>
      </c>
      <c r="AM23" s="42">
        <f>IF('Scoring Summary First Draft'!AF30 =0,"", 'Scoring Summary First Draft'!AF30)</f>
        <v>0.25</v>
      </c>
      <c r="AN23" s="42">
        <f>IF('Scoring Summary First Draft'!AG30 =0,"", 'Scoring Summary First Draft'!AG30)</f>
        <v>0.125</v>
      </c>
      <c r="AO23" s="42">
        <f>IF('Scoring Summary First Draft'!AH30 =0,"", 'Scoring Summary First Draft'!AH30)</f>
        <v>0.3125</v>
      </c>
      <c r="AP23" s="42">
        <f>IF('Scoring Summary First Draft'!AI30 =0,"", 'Scoring Summary First Draft'!AI30)</f>
        <v>0.375</v>
      </c>
      <c r="AQ23" s="42">
        <f>IF('Scoring Summary First Draft'!AJ30 =0,"", 'Scoring Summary First Draft'!AJ30)</f>
        <v>0.3125</v>
      </c>
      <c r="AR23" s="42">
        <f>IF('Scoring Summary First Draft'!AK30 =0,"", 'Scoring Summary First Draft'!AK30)</f>
        <v>0.1875</v>
      </c>
      <c r="AS23" s="42">
        <f t="shared" si="1"/>
        <v>0.26041666666666669</v>
      </c>
      <c r="AT23" s="42">
        <f>IF('Scoring Summary First Draft'!AN30 = 0,"",'Scoring Summary First Draft'!AN30)</f>
        <v>0.66666700000000001</v>
      </c>
      <c r="AU23" s="42">
        <f>IF('Scoring Summary First Draft'!AO30 = 0,"",'Scoring Summary First Draft'!AO30)</f>
        <v>5024.9970000000003</v>
      </c>
      <c r="AV23" s="42">
        <f>IF('Scoring Summary First Draft'!AP30 = 0,"",'Scoring Summary First Draft'!AP30)</f>
        <v>10</v>
      </c>
      <c r="AW23" s="42">
        <f>IF('Scoring Summary First Draft'!AS30 = 0,"",'Scoring Summary First Draft'!AS30)</f>
        <v>0.8125</v>
      </c>
      <c r="AX23" s="42">
        <f>IF('Scoring Summary First Draft'!AT30 = 0,"",'Scoring Summary First Draft'!AT30)</f>
        <v>0.8125</v>
      </c>
      <c r="AY23" s="42">
        <f>IF('Scoring Summary First Draft'!AU30 = 0,"",'Scoring Summary First Draft'!AU30)</f>
        <v>0.71875</v>
      </c>
      <c r="AZ23" s="42">
        <f>IF('Scoring Summary First Draft'!AV30 = 0,"",'Scoring Summary First Draft'!AV30)</f>
        <v>0.78125</v>
      </c>
      <c r="BA23" s="42">
        <f>IF('Scoring Summary First Draft'!AW30 = 0,"",'Scoring Summary First Draft'!AW30)</f>
        <v>2557.7379999999998</v>
      </c>
      <c r="BB23" s="42">
        <f>IF('Scoring Summary First Draft'!AX30 = 0,"",'Scoring Summary First Draft'!AX30)</f>
        <v>2256.6770000000001</v>
      </c>
      <c r="BC23" s="42">
        <f>IF('Scoring Summary First Draft'!AY30 = 0,"",'Scoring Summary First Draft'!AY30)</f>
        <v>2035.4570000000001</v>
      </c>
      <c r="BD23" s="42">
        <f>IF('Scoring Summary First Draft'!AZ30 = 0,"",'Scoring Summary First Draft'!AZ30)</f>
        <v>2283.2910000000002</v>
      </c>
      <c r="BE23" s="45">
        <f>IF('Scoring Summary First Draft'!BA30=0,"",'Scoring Summary First Draft'!BA30)</f>
        <v>5.6875</v>
      </c>
      <c r="BF23" s="45">
        <f>IF('Scoring Summary First Draft'!BB30=0,"",'Scoring Summary First Draft'!BB30)</f>
        <v>5.65625</v>
      </c>
      <c r="BG23" s="45">
        <f>IF('Scoring Summary First Draft'!BC30=0,"",'Scoring Summary First Draft'!BC30)</f>
        <v>5.90625</v>
      </c>
      <c r="BH23" s="45">
        <f>IF('Scoring Summary First Draft'!BD30=0,"",'Scoring Summary First Draft'!BD30)</f>
        <v>5.75</v>
      </c>
      <c r="BI23" s="42">
        <f>IF('Scoring Summary First Draft'!BG30 = 0,"",'Scoring Summary First Draft'!BG30)</f>
        <v>0.875</v>
      </c>
      <c r="BJ23" s="42">
        <f>IF('Scoring Summary First Draft'!BH30 = 0,"",'Scoring Summary First Draft'!BH30)</f>
        <v>0.875</v>
      </c>
      <c r="BK23" s="42">
        <f>IF('Scoring Summary First Draft'!BI30 = 0,"",'Scoring Summary First Draft'!BI30)</f>
        <v>0.875</v>
      </c>
      <c r="BL23" s="42">
        <f>IF('Scoring Summary First Draft'!BJ30 = 0,"",'Scoring Summary First Draft'!BJ30)</f>
        <v>0.875</v>
      </c>
      <c r="BM23" s="42">
        <f>IF('Scoring Summary First Draft'!BK30 = 0,"",'Scoring Summary First Draft'!BK30)</f>
        <v>1111.4860000000001</v>
      </c>
      <c r="BN23" s="42">
        <f>IF('Scoring Summary First Draft'!BL30 = 0,"",'Scoring Summary First Draft'!BL30)</f>
        <v>1568.7070000000001</v>
      </c>
      <c r="BO23" s="42">
        <f>IF('Scoring Summary First Draft'!BM30 = 0,"",'Scoring Summary First Draft'!BM30)</f>
        <v>1381.3</v>
      </c>
      <c r="BP23" s="42">
        <f>IF('Scoring Summary First Draft'!BN30 = 0,"",'Scoring Summary First Draft'!BN30)</f>
        <v>1353.8309999999999</v>
      </c>
      <c r="BQ23" s="42">
        <f>IF('Scoring Summary First Draft'!BW30=0,"",'Scoring Summary First Draft'!BW30)</f>
        <v>0.72222200000000003</v>
      </c>
      <c r="BR23" s="42">
        <f>IF('Scoring Summary First Draft'!BX30=0,"",'Scoring Summary First Draft'!BX30)</f>
        <v>70.05</v>
      </c>
      <c r="BS23" s="42">
        <f>IF('Scoring Summary First Draft'!BY30=0,"",'Scoring Summary First Draft'!BY30)</f>
        <v>2627.759</v>
      </c>
      <c r="BT23" s="42">
        <f>IF('Scoring Summary First Draft'!CB30=0,"",'Scoring Summary First Draft'!CB30)</f>
        <v>0.4666666666</v>
      </c>
      <c r="BU23" s="42">
        <f>IF('Scoring Summary First Draft'!CC30=0,"",'Scoring Summary First Draft'!CC30)</f>
        <v>0.65</v>
      </c>
      <c r="BV23" s="42">
        <f>IF('Scoring Summary First Draft'!CD30=0,"",'Scoring Summary First Draft'!CD30)</f>
        <v>0.375</v>
      </c>
      <c r="BW23" s="42">
        <f>IF('Scoring Summary First Draft'!CE30=0,"",'Scoring Summary First Draft'!CE30)</f>
        <v>0.25</v>
      </c>
      <c r="BX23" s="42">
        <f>IF('Scoring Summary First Draft'!CF30=0,"",'Scoring Summary First Draft'!CF30)</f>
        <v>0.2</v>
      </c>
      <c r="BY23" s="42">
        <f>IF('Scoring Summary First Draft'!CG30=0,"",'Scoring Summary First Draft'!CG30)</f>
        <v>0.4</v>
      </c>
      <c r="BZ23" s="42">
        <f>IF('Scoring Summary First Draft'!CH30=0,"",'Scoring Summary First Draft'!CH30)</f>
        <v>0.63333333333333297</v>
      </c>
      <c r="CA23" s="42">
        <f>IF('Scoring Summary First Draft'!CI30=0,"",'Scoring Summary First Draft'!CI30)</f>
        <v>11</v>
      </c>
      <c r="CB23" s="42">
        <f>IF('Scoring Summary First Draft'!CL30 =0,"",'Scoring Summary First Draft'!CL30)</f>
        <v>0.625</v>
      </c>
      <c r="CC23" s="42">
        <f>IF('Scoring Summary First Draft'!CM30 =0,"",'Scoring Summary First Draft'!CM30)</f>
        <v>0.8</v>
      </c>
      <c r="CD23" s="42">
        <f>IF('Scoring Summary First Draft'!CN30 =0,"",'Scoring Summary First Draft'!CN30)</f>
        <v>0.45</v>
      </c>
      <c r="CE23" s="42">
        <f>IF('Scoring Summary First Draft'!CO30 =0,"",'Scoring Summary First Draft'!CO30)</f>
        <v>0.45</v>
      </c>
      <c r="CF23" s="42">
        <f>IF('Scoring Summary First Draft'!CP30 =0,"",'Scoring Summary First Draft'!CP30)</f>
        <v>0.4</v>
      </c>
      <c r="CG23" s="42">
        <f>IF('Scoring Summary First Draft'!CQ30 =0,"",'Scoring Summary First Draft'!CQ30)</f>
        <v>0.4</v>
      </c>
      <c r="CH23" s="42">
        <f>IF('Scoring Summary First Draft'!CR30 =0,"",'Scoring Summary First Draft'!CR30)</f>
        <v>0.85</v>
      </c>
      <c r="CI23" s="42">
        <f>IF('Scoring Summary First Draft'!CV30=0,"",'Scoring Summary First Draft'!CV30)</f>
        <v>56.083329999999997</v>
      </c>
      <c r="CJ23" s="42">
        <f>IF('Scoring Summary First Draft'!CW30=0,"",'Scoring Summary First Draft'!CW30)</f>
        <v>0.83333299999999999</v>
      </c>
      <c r="CK23" s="42">
        <f>IF('Scoring Summary First Draft'!CZ30=0,"",'Scoring Summary First Draft'!CZ30)</f>
        <v>0.43333333299999999</v>
      </c>
      <c r="CL23" s="42" t="str">
        <f>IF('Scoring Summary First Draft'!DA30=0,"",'Scoring Summary First Draft'!DA30)</f>
        <v/>
      </c>
      <c r="CM23" s="42">
        <f>IF('Scoring Summary First Draft'!DB30=0,"",'Scoring Summary First Draft'!DB30)</f>
        <v>0.5</v>
      </c>
      <c r="CN23" s="42" t="str">
        <f>IF('Scoring Summary First Draft'!DC30=0,"",'Scoring Summary First Draft'!DC30)</f>
        <v/>
      </c>
      <c r="CO23" s="42">
        <f>IF('Scoring Summary First Draft'!DD30=0,"",'Scoring Summary First Draft'!DD30)</f>
        <v>0.4</v>
      </c>
      <c r="CP23" s="42" t="str">
        <f>IF('Scoring Summary First Draft'!DE30=0,"",'Scoring Summary First Draft'!DE30)</f>
        <v/>
      </c>
      <c r="CQ23" s="42">
        <f>IF('Scoring Summary First Draft'!DF30=0,"",'Scoring Summary First Draft'!DF30)</f>
        <v>0.3</v>
      </c>
      <c r="CR23" s="42" t="str">
        <f>IF('Scoring Summary First Draft'!DG30=0,"",'Scoring Summary First Draft'!DG30)</f>
        <v/>
      </c>
      <c r="CS23" s="42">
        <f>IF('Scoring Summary First Draft'!DH30=0,"",'Scoring Summary First Draft'!DH30)</f>
        <v>0.5</v>
      </c>
      <c r="CT23" s="42" t="str">
        <f>IF('Scoring Summary First Draft'!DI30=0,"",'Scoring Summary First Draft'!DI30)</f>
        <v/>
      </c>
      <c r="CU23" s="42">
        <f>IF('Scoring Summary First Draft'!DJ30=0,"",'Scoring Summary First Draft'!DJ30)</f>
        <v>0.366666667</v>
      </c>
      <c r="CV23" s="42" t="str">
        <f>IF('Scoring Summary First Draft'!DK30=0,"",'Scoring Summary First Draft'!DK30)</f>
        <v/>
      </c>
      <c r="CW23" s="42">
        <f>IF('Scoring Summary First Draft'!DL30=0,"",'Scoring Summary First Draft'!DL30)</f>
        <v>12</v>
      </c>
      <c r="CX23" s="42">
        <f>IF('Scoring Summary First Draft'!DO30=0,"",'Scoring Summary First Draft'!DO30)</f>
        <v>0.45</v>
      </c>
      <c r="CY23" s="42">
        <f>IF('Scoring Summary First Draft'!DP30=0,"",'Scoring Summary First Draft'!DP30)</f>
        <v>0.97121934399999998</v>
      </c>
      <c r="CZ23" s="42">
        <f>IF('Scoring Summary First Draft'!DQ30=0,"",'Scoring Summary First Draft'!DQ30)</f>
        <v>0.6</v>
      </c>
      <c r="DA23" s="42">
        <f>IF('Scoring Summary First Draft'!DR30=0,"",'Scoring Summary First Draft'!DR30)</f>
        <v>0.86647680900000001</v>
      </c>
      <c r="DB23" s="42">
        <f>IF('Scoring Summary First Draft'!DS30=0,"",'Scoring Summary First Draft'!DS30)</f>
        <v>0.375</v>
      </c>
      <c r="DC23" s="42">
        <f>IF('Scoring Summary First Draft'!DT30=0,"",'Scoring Summary First Draft'!DT30)</f>
        <v>1.048030537</v>
      </c>
      <c r="DD23" s="42">
        <f>IF('Scoring Summary First Draft'!DU30=0,"",'Scoring Summary First Draft'!DU30)</f>
        <v>0.15</v>
      </c>
      <c r="DE23" s="42">
        <f>IF('Scoring Summary First Draft'!DV30=0,"",'Scoring Summary First Draft'!DV30)</f>
        <v>1.12613681</v>
      </c>
      <c r="DF23" s="42">
        <f>IF('Scoring Summary First Draft'!DW30=0,"",'Scoring Summary First Draft'!DW30)</f>
        <v>0.53333333299999997</v>
      </c>
      <c r="DG23" s="42">
        <f>IF('Scoring Summary First Draft'!DX30=0,"",'Scoring Summary First Draft'!DX30)</f>
        <v>0.90110090700000001</v>
      </c>
      <c r="DH23" s="42">
        <f>IF('Scoring Summary First Draft'!DY30=0,"",'Scoring Summary First Draft'!DY30)</f>
        <v>0.366666667</v>
      </c>
      <c r="DI23" s="42">
        <f>IF('Scoring Summary First Draft'!DZ30=0,"",'Scoring Summary First Draft'!DZ30)</f>
        <v>1.083408844</v>
      </c>
      <c r="DJ23" s="25" t="str">
        <f>IF('Scoring Summary First Draft'!EF30=0,"",'Scoring Summary First Draft'!EF30)</f>
        <v/>
      </c>
      <c r="DK23" s="25" t="str">
        <f>IF('Scoring Summary First Draft'!EI30=0,"",'Scoring Summary First Draft'!EI30)</f>
        <v/>
      </c>
      <c r="DL23" s="25">
        <f>IF('Scoring Summary First Draft'!EM30=0,"",'Scoring Summary First Draft'!EM30)</f>
        <v>55</v>
      </c>
      <c r="DM23" s="25">
        <f>IF('Scoring Summary First Draft'!EQ30=0,"",'Scoring Summary First Draft'!EQ30)</f>
        <v>8</v>
      </c>
      <c r="DN23" s="25">
        <f>IF('Scoring Summary First Draft'!ER30=0,"",'Scoring Summary First Draft'!ER30)</f>
        <v>52</v>
      </c>
      <c r="DO23" s="25">
        <f>IF('Scoring Summary First Draft'!ES30=0,"",'Scoring Summary First Draft'!ES30)</f>
        <v>4</v>
      </c>
      <c r="DP23" s="25">
        <f>IF('Scoring Summary First Draft'!EW30=0,"",'Scoring Summary First Draft'!EW30)</f>
        <v>36</v>
      </c>
      <c r="DQ23" s="25">
        <f>IF('Scoring Summary First Draft'!EX30=0,"",'Scoring Summary First Draft'!EX30)</f>
        <v>19</v>
      </c>
      <c r="DR23" s="25">
        <f>IF('Scoring Summary First Draft'!EY30=0,"",'Scoring Summary First Draft'!EY30)</f>
        <v>25</v>
      </c>
      <c r="DS23" s="25">
        <f>IF('Scoring Summary First Draft'!EZ30=0,"",'Scoring Summary First Draft'!EZ30)</f>
        <v>24</v>
      </c>
      <c r="DT23" s="25">
        <f>IF('Scoring Summary First Draft'!FA30=0,"",'Scoring Summary First Draft'!FA30)</f>
        <v>19</v>
      </c>
      <c r="DU23" s="25">
        <f>IF('Scoring Summary First Draft'!FB30=0,"",'Scoring Summary First Draft'!FB30)</f>
        <v>21</v>
      </c>
      <c r="DV23" s="25">
        <f>IF('Scoring Summary First Draft'!FC30=0,"",'Scoring Summary First Draft'!FC30)</f>
        <v>39</v>
      </c>
      <c r="DW23" s="45">
        <f>IF('Scoring Summary First Draft'!FG30=0,"",'Scoring Summary First Draft'!FG30)</f>
        <v>6.6428571429999996</v>
      </c>
      <c r="DX23" s="45">
        <f>IF('Scoring Summary First Draft'!FH30=0,"",'Scoring Summary First Draft'!FH30)</f>
        <v>7.2941176470000002</v>
      </c>
      <c r="DY23" s="45">
        <f>IF('Scoring Summary First Draft'!FI30=0,"",'Scoring Summary First Draft'!FI30)</f>
        <v>7.5294117649999999</v>
      </c>
      <c r="DZ23" s="45">
        <f>IF('Scoring Summary First Draft'!FJ30=0,"",'Scoring Summary First Draft'!FJ30)</f>
        <v>7.1836734690000004</v>
      </c>
      <c r="EA23" s="45">
        <f>IF('Scoring Summary First Draft'!FN30=0,"",'Scoring Summary First Draft'!FN30)</f>
        <v>4.4347830000000004</v>
      </c>
      <c r="EB23" s="25">
        <f>IF('Scoring Summary First Draft'!FR30=0,"",'Scoring Summary First Draft'!FR30)</f>
        <v>4</v>
      </c>
      <c r="EC23" s="25">
        <f>IF('Scoring Summary First Draft'!FS30=0,"",'Scoring Summary First Draft'!FS30)</f>
        <v>1</v>
      </c>
      <c r="ED23" s="44">
        <f>IF('Scoring Summary First Draft'!FW30=0,"",'Scoring Summary First Draft'!FW30)</f>
        <v>3</v>
      </c>
      <c r="EE23" s="44">
        <f>IF('Scoring Summary First Draft'!FX30=0,"",'Scoring Summary First Draft'!FX30)</f>
        <v>4</v>
      </c>
      <c r="EF23" s="44">
        <f>IF('Scoring Summary First Draft'!FY30=0,"",'Scoring Summary First Draft'!FY30)</f>
        <v>6</v>
      </c>
      <c r="EG23" s="44">
        <f>IF('Scoring Summary First Draft'!FZ30=0,"",'Scoring Summary First Draft'!FZ30)</f>
        <v>5.5</v>
      </c>
      <c r="EH23" s="44">
        <f>IF('Scoring Summary First Draft'!GA30=0,"",'Scoring Summary First Draft'!GA30)</f>
        <v>5.5</v>
      </c>
      <c r="EI23" s="25" t="str">
        <f>IF('Scoring Summary First Draft'!GD30=0,"",'Scoring Summary First Draft'!GD30)</f>
        <v/>
      </c>
      <c r="EJ23" s="25">
        <f>IF('Scoring Summary First Draft'!GH30=0,"",'Scoring Summary First Draft'!GH30)</f>
        <v>15</v>
      </c>
      <c r="EK23" s="25">
        <f>IF('Scoring Summary First Draft'!GI30=0,"",'Scoring Summary First Draft'!GI30)</f>
        <v>10</v>
      </c>
      <c r="EL23" s="25">
        <f>IF('Scoring Summary First Draft'!GJ30=0,"",'Scoring Summary First Draft'!GJ30)</f>
        <v>225</v>
      </c>
      <c r="EM23" s="25">
        <f>IF('Scoring Summary First Draft'!GK30=0,"",'Scoring Summary First Draft'!GK30)</f>
        <v>250</v>
      </c>
      <c r="EN23" s="25">
        <f>IF('Scoring Summary First Draft'!GO30=0,"",'Scoring Summary First Draft'!GO30)</f>
        <v>175</v>
      </c>
      <c r="EO23" s="25">
        <f>IF('Scoring Summary First Draft'!GP30=0,"",'Scoring Summary First Draft'!GP30)</f>
        <v>41</v>
      </c>
      <c r="EP23" s="25">
        <f>IF('Scoring Summary First Draft'!GQ30=0,"",'Scoring Summary First Draft'!GQ30)</f>
        <v>38</v>
      </c>
      <c r="EQ23" s="25">
        <f>IF('Scoring Summary First Draft'!GR30=0,"",'Scoring Summary First Draft'!GR30)</f>
        <v>30</v>
      </c>
      <c r="ER23" s="25">
        <f>IF('Scoring Summary First Draft'!GS30=0,"",'Scoring Summary First Draft'!GS30)</f>
        <v>30</v>
      </c>
      <c r="ES23" s="25">
        <f>IF('Scoring Summary First Draft'!GT30=0,"",'Scoring Summary First Draft'!GT30)</f>
        <v>36</v>
      </c>
    </row>
    <row r="24" spans="1:149">
      <c r="A24" s="49" t="str">
        <f>'Scoring Summary First Draft'!A31</f>
        <v>CI033</v>
      </c>
      <c r="B24" t="str">
        <f>IF('Scoring Summary First Draft'!C31=0,"",'Scoring Summary First Draft'!C31)</f>
        <v>F</v>
      </c>
      <c r="C24"/>
      <c r="D24"/>
      <c r="E24">
        <f>IF('Scoring Summary First Draft'!D31=0,"",'Scoring Summary First Draft'!D31)</f>
        <v>71</v>
      </c>
      <c r="F24"/>
      <c r="G24"/>
      <c r="H24"/>
      <c r="I24"/>
      <c r="J24">
        <f>IF('Scoring Summary First Draft'!E31=0,"",'Scoring Summary First Draft'!E31)</f>
        <v>60</v>
      </c>
      <c r="K24">
        <v>60</v>
      </c>
      <c r="L24"/>
      <c r="M24"/>
      <c r="N24"/>
      <c r="O24"/>
      <c r="P24" t="str">
        <f>IF('Scoring Summary First Draft'!F31=0,"",'Scoring Summary First Draft'!F31)</f>
        <v/>
      </c>
      <c r="Q24"/>
      <c r="R24"/>
      <c r="S24"/>
      <c r="T24"/>
      <c r="U24" t="str">
        <f>IF('Scoring Summary First Draft'!G31=0,"",'Scoring Summary First Draft'!G31)</f>
        <v>Left_ear</v>
      </c>
      <c r="V24" t="str">
        <f>IF('Scoring Summary First Draft'!H31=0,"",'Scoring Summary First Draft'!H31)</f>
        <v>Cochlear_Americas</v>
      </c>
      <c r="W24" t="str">
        <f>IF('Scoring Summary First Draft'!I31=0,"",'Scoring Summary First Draft'!I31)</f>
        <v>Yes</v>
      </c>
      <c r="X24" t="s">
        <v>18</v>
      </c>
      <c r="Y24"/>
      <c r="Z24"/>
      <c r="AA24"/>
      <c r="AB24" t="str">
        <f>IF('Scoring Summary First Draft'!L31=0,"",'Scoring Summary First Draft'!L31)</f>
        <v>Retired</v>
      </c>
      <c r="AC24" t="str">
        <f>IF('Scoring Summary First Draft'!M31=0,"",'Scoring Summary First Draft'!M31)</f>
        <v>English</v>
      </c>
      <c r="AD24" t="str">
        <f>IF('Scoring Summary First Draft'!N31=0,"",'Scoring Summary First Draft'!N31)</f>
        <v>Columbus,_Ohio</v>
      </c>
      <c r="AE24">
        <f>IF('Scoring Summary First Draft'!P31=0,"",'Scoring Summary First Draft'!P31)</f>
        <v>14</v>
      </c>
      <c r="AG24" s="42">
        <f>IF('Scoring Summary First Draft'!X31 = 0,"",'Scoring Summary First Draft'!X31)</f>
        <v>39</v>
      </c>
      <c r="AH24" s="42">
        <f>IF('Scoring Summary First Draft'!Y31 = 0,"",'Scoring Summary First Draft'!Y31)</f>
        <v>0.8125</v>
      </c>
      <c r="AI24" s="42">
        <f>IF('Scoring Summary First Draft'!Z31 = 0,"",'Scoring Summary First Draft'!Z31)</f>
        <v>18.1875</v>
      </c>
      <c r="AJ24" s="42">
        <f>IF('Scoring Summary First Draft'!AA31 = 0,"",'Scoring Summary First Draft'!AA31)</f>
        <v>0.75</v>
      </c>
      <c r="AK24" s="42">
        <f>IF('Scoring Summary First Draft'!AB31 = 0,"",'Scoring Summary First Draft'!AB31)</f>
        <v>59.8125</v>
      </c>
      <c r="AL24" s="42">
        <f>IF('Scoring Summary First Draft'!AC31 = 0,"",'Scoring Summary First Draft'!AC31)</f>
        <v>0.875</v>
      </c>
      <c r="AM24" s="42">
        <f>IF('Scoring Summary First Draft'!AF31 =0,"", 'Scoring Summary First Draft'!AF31)</f>
        <v>0.1875</v>
      </c>
      <c r="AN24" s="42">
        <f>IF('Scoring Summary First Draft'!AG31 =0,"", 'Scoring Summary First Draft'!AG31)</f>
        <v>0.125</v>
      </c>
      <c r="AO24" s="42">
        <f>IF('Scoring Summary First Draft'!AH31 =0,"", 'Scoring Summary First Draft'!AH31)</f>
        <v>0.125</v>
      </c>
      <c r="AP24" s="42">
        <f>IF('Scoring Summary First Draft'!AI31 =0,"", 'Scoring Summary First Draft'!AI31)</f>
        <v>0.1875</v>
      </c>
      <c r="AQ24" s="42">
        <f>'Scoring Summary First Draft'!AJ31</f>
        <v>0</v>
      </c>
      <c r="AR24" s="42">
        <f>IF('Scoring Summary First Draft'!AK31 =0,"", 'Scoring Summary First Draft'!AK31)</f>
        <v>0.125</v>
      </c>
      <c r="AS24" s="42">
        <f t="shared" si="1"/>
        <v>0.125</v>
      </c>
      <c r="AT24" s="42">
        <f>IF('Scoring Summary First Draft'!AN31 = 0,"",'Scoring Summary First Draft'!AN31)</f>
        <v>0.70833299999999999</v>
      </c>
      <c r="AU24" s="42">
        <f>IF('Scoring Summary First Draft'!AO31 = 0,"",'Scoring Summary First Draft'!AO31)</f>
        <v>6000.1090000000004</v>
      </c>
      <c r="AV24" s="42">
        <f>IF('Scoring Summary First Draft'!AP31 = 0,"",'Scoring Summary First Draft'!AP31)</f>
        <v>10</v>
      </c>
      <c r="AW24" s="42">
        <f>IF('Scoring Summary First Draft'!AS31 = 0,"",'Scoring Summary First Draft'!AS31)</f>
        <v>0.6875</v>
      </c>
      <c r="AX24" s="42">
        <f>IF('Scoring Summary First Draft'!AT31 = 0,"",'Scoring Summary First Draft'!AT31)</f>
        <v>0.65625</v>
      </c>
      <c r="AY24" s="42">
        <f>IF('Scoring Summary First Draft'!AU31 = 0,"",'Scoring Summary First Draft'!AU31)</f>
        <v>0.84375</v>
      </c>
      <c r="AZ24" s="42">
        <f>IF('Scoring Summary First Draft'!AV31 = 0,"",'Scoring Summary First Draft'!AV31)</f>
        <v>0.72916700000000001</v>
      </c>
      <c r="BA24" s="42">
        <f>IF('Scoring Summary First Draft'!AW31 = 0,"",'Scoring Summary First Draft'!AW31)</f>
        <v>2981.2269999999999</v>
      </c>
      <c r="BB24" s="42">
        <f>IF('Scoring Summary First Draft'!AX31 = 0,"",'Scoring Summary First Draft'!AX31)</f>
        <v>5762.7479999999996</v>
      </c>
      <c r="BC24" s="42">
        <f>IF('Scoring Summary First Draft'!AY31 = 0,"",'Scoring Summary First Draft'!AY31)</f>
        <v>5361.17</v>
      </c>
      <c r="BD24" s="42">
        <f>IF('Scoring Summary First Draft'!AZ31 = 0,"",'Scoring Summary First Draft'!AZ31)</f>
        <v>4701.7150000000001</v>
      </c>
      <c r="BE24" s="45">
        <f>IF('Scoring Summary First Draft'!BA31=0,"",'Scoring Summary First Draft'!BA31)</f>
        <v>4.0625</v>
      </c>
      <c r="BF24" s="45">
        <f>IF('Scoring Summary First Draft'!BB31=0,"",'Scoring Summary First Draft'!BB31)</f>
        <v>3.3125</v>
      </c>
      <c r="BG24" s="45">
        <f>IF('Scoring Summary First Draft'!BC31=0,"",'Scoring Summary First Draft'!BC31)</f>
        <v>4.78125</v>
      </c>
      <c r="BH24" s="45">
        <f>IF('Scoring Summary First Draft'!BD31=0,"",'Scoring Summary First Draft'!BD31)</f>
        <v>4.0520829999999997</v>
      </c>
      <c r="BI24" s="42">
        <f>IF('Scoring Summary First Draft'!BG31 = 0,"",'Scoring Summary First Draft'!BG31)</f>
        <v>1</v>
      </c>
      <c r="BJ24" s="42">
        <f>IF('Scoring Summary First Draft'!BH31 = 0,"",'Scoring Summary First Draft'!BH31)</f>
        <v>0.6875</v>
      </c>
      <c r="BK24" s="42">
        <f>IF('Scoring Summary First Draft'!BI31 = 0,"",'Scoring Summary First Draft'!BI31)</f>
        <v>0.8125</v>
      </c>
      <c r="BL24" s="42">
        <f>IF('Scoring Summary First Draft'!BJ31 = 0,"",'Scoring Summary First Draft'!BJ31)</f>
        <v>0.83333299999999999</v>
      </c>
      <c r="BM24" s="42">
        <f>IF('Scoring Summary First Draft'!BK31 = 0,"",'Scoring Summary First Draft'!BK31)</f>
        <v>6047.2629999999999</v>
      </c>
      <c r="BN24" s="42">
        <f>IF('Scoring Summary First Draft'!BL31 = 0,"",'Scoring Summary First Draft'!BL31)</f>
        <v>6092.6639999999998</v>
      </c>
      <c r="BO24" s="42">
        <f>IF('Scoring Summary First Draft'!BM31 = 0,"",'Scoring Summary First Draft'!BM31)</f>
        <v>6948.1540000000005</v>
      </c>
      <c r="BP24" s="42">
        <f>IF('Scoring Summary First Draft'!BN31 = 0,"",'Scoring Summary First Draft'!BN31)</f>
        <v>6362.6930000000002</v>
      </c>
      <c r="BQ24" s="42">
        <f>IF('Scoring Summary First Draft'!BW31=0,"",'Scoring Summary First Draft'!BW31)</f>
        <v>0.55555600000000005</v>
      </c>
      <c r="BR24" s="42">
        <f>IF('Scoring Summary First Draft'!BX31=0,"",'Scoring Summary First Draft'!BX31)</f>
        <v>52.914140000000003</v>
      </c>
      <c r="BS24" s="42">
        <f>IF('Scoring Summary First Draft'!BY31=0,"",'Scoring Summary First Draft'!BY31)</f>
        <v>4843.0079999999998</v>
      </c>
      <c r="BT24" s="42" t="str">
        <f>IF('Scoring Summary First Draft'!CB31=0,"",'Scoring Summary First Draft'!CB31)</f>
        <v/>
      </c>
      <c r="BU24" s="42" t="str">
        <f>IF('Scoring Summary First Draft'!CC31=0,"",'Scoring Summary First Draft'!CC31)</f>
        <v/>
      </c>
      <c r="BV24" s="42" t="str">
        <f>IF('Scoring Summary First Draft'!CD31=0,"",'Scoring Summary First Draft'!CD31)</f>
        <v/>
      </c>
      <c r="BW24" s="42" t="str">
        <f>IF('Scoring Summary First Draft'!CE31=0,"",'Scoring Summary First Draft'!CE31)</f>
        <v/>
      </c>
      <c r="BX24" s="42" t="str">
        <f>IF('Scoring Summary First Draft'!CF31=0,"",'Scoring Summary First Draft'!CF31)</f>
        <v/>
      </c>
      <c r="BY24" s="42" t="str">
        <f>IF('Scoring Summary First Draft'!CG31=0,"",'Scoring Summary First Draft'!CG31)</f>
        <v/>
      </c>
      <c r="BZ24" s="42" t="str">
        <f>IF('Scoring Summary First Draft'!CH31=0,"",'Scoring Summary First Draft'!CH31)</f>
        <v/>
      </c>
      <c r="CA24" s="42">
        <f>IF('Scoring Summary First Draft'!CI31=0,"",'Scoring Summary First Draft'!CI31)</f>
        <v>18</v>
      </c>
      <c r="CB24" s="42">
        <f>IF('Scoring Summary First Draft'!CL31 =0,"",'Scoring Summary First Draft'!CL31)</f>
        <v>0.16666666666666599</v>
      </c>
      <c r="CC24" s="42">
        <f>IF('Scoring Summary First Draft'!CM31 =0,"",'Scoring Summary First Draft'!CM31)</f>
        <v>0.3</v>
      </c>
      <c r="CD24" s="42">
        <f>IF('Scoring Summary First Draft'!CN31 =0,"",'Scoring Summary First Draft'!CN31)</f>
        <v>0.1</v>
      </c>
      <c r="CE24" s="42">
        <f>IF('Scoring Summary First Draft'!CO31 =0,"",'Scoring Summary First Draft'!CO31)</f>
        <v>0.05</v>
      </c>
      <c r="CF24" s="42">
        <f>IF('Scoring Summary First Draft'!CP31 =0,"",'Scoring Summary First Draft'!CP31)</f>
        <v>0.13333333</v>
      </c>
      <c r="CG24" s="42">
        <f>IF('Scoring Summary First Draft'!CQ31 =0,"",'Scoring Summary First Draft'!CQ31)</f>
        <v>0.13333300000000001</v>
      </c>
      <c r="CH24" s="42">
        <f>IF('Scoring Summary First Draft'!CR31 =0,"",'Scoring Summary First Draft'!CR31)</f>
        <v>0.2</v>
      </c>
      <c r="CI24" s="42">
        <f>IF('Scoring Summary First Draft'!CV31=0,"",'Scoring Summary First Draft'!CV31)</f>
        <v>56.708329999999997</v>
      </c>
      <c r="CJ24" s="42">
        <f>IF('Scoring Summary First Draft'!CW31=0,"",'Scoring Summary First Draft'!CW31)</f>
        <v>0.875</v>
      </c>
      <c r="CK24" s="42">
        <f>IF('Scoring Summary First Draft'!CZ31=0,"",'Scoring Summary First Draft'!CZ31)</f>
        <v>0.1</v>
      </c>
      <c r="CL24" s="42" t="str">
        <f>IF('Scoring Summary First Draft'!DA31=0,"",'Scoring Summary First Draft'!DA31)</f>
        <v/>
      </c>
      <c r="CM24" s="42">
        <f>IF('Scoring Summary First Draft'!DB31=0,"",'Scoring Summary First Draft'!DB31)</f>
        <v>0.2</v>
      </c>
      <c r="CN24" s="42" t="str">
        <f>IF('Scoring Summary First Draft'!DC31=0,"",'Scoring Summary First Draft'!DC31)</f>
        <v/>
      </c>
      <c r="CO24" s="42">
        <f>IF('Scoring Summary First Draft'!DD31=0,"",'Scoring Summary First Draft'!DD31)</f>
        <v>0.05</v>
      </c>
      <c r="CP24" s="42" t="str">
        <f>IF('Scoring Summary First Draft'!DE31=0,"",'Scoring Summary First Draft'!DE31)</f>
        <v/>
      </c>
      <c r="CQ24" s="42">
        <f>IF('Scoring Summary First Draft'!DF31=0,"",'Scoring Summary First Draft'!DF31)</f>
        <v>0.05</v>
      </c>
      <c r="CR24" s="42" t="str">
        <f>IF('Scoring Summary First Draft'!DG31=0,"",'Scoring Summary First Draft'!DG31)</f>
        <v/>
      </c>
      <c r="CS24" s="42">
        <f>IF('Scoring Summary First Draft'!DH31=0,"",'Scoring Summary First Draft'!DH31)</f>
        <v>0.133333333</v>
      </c>
      <c r="CT24" s="42" t="str">
        <f>IF('Scoring Summary First Draft'!DI31=0,"",'Scoring Summary First Draft'!DI31)</f>
        <v/>
      </c>
      <c r="CU24" s="42">
        <f>IF('Scoring Summary First Draft'!DJ31=0,"",'Scoring Summary First Draft'!DJ31)</f>
        <v>6.6666666999999999E-2</v>
      </c>
      <c r="CV24" s="42" t="str">
        <f>IF('Scoring Summary First Draft'!DK31=0,"",'Scoring Summary First Draft'!DK31)</f>
        <v/>
      </c>
      <c r="CW24" s="42">
        <f>IF('Scoring Summary First Draft'!DL31=0,"",'Scoring Summary First Draft'!DL31)</f>
        <v>18</v>
      </c>
      <c r="CX24" s="42">
        <f>IF('Scoring Summary First Draft'!DO31=0,"",'Scoring Summary First Draft'!DO31)</f>
        <v>1.6666667E-2</v>
      </c>
      <c r="CY24" s="42">
        <f>IF('Scoring Summary First Draft'!DP31=0,"",'Scoring Summary First Draft'!DP31)</f>
        <v>1.1589614509999999</v>
      </c>
      <c r="CZ24" s="42">
        <f>IF('Scoring Summary First Draft'!DQ31=0,"",'Scoring Summary First Draft'!DQ31)</f>
        <v>0.1</v>
      </c>
      <c r="DA24" s="42">
        <f>IF('Scoring Summary First Draft'!DR31=0,"",'Scoring Summary First Draft'!DR31)</f>
        <v>1.9547301589999999</v>
      </c>
      <c r="DB24" s="42">
        <f>IF('Scoring Summary First Draft'!DS31=0,"",'Scoring Summary First Draft'!DS31)</f>
        <v>0.125</v>
      </c>
      <c r="DC24" s="42">
        <f>IF('Scoring Summary First Draft'!DT31=0,"",'Scoring Summary First Draft'!DT31)</f>
        <v>1.5805052150000001</v>
      </c>
      <c r="DD24" s="42">
        <f>'Scoring Summary First Draft'!DU31</f>
        <v>0</v>
      </c>
      <c r="DE24" s="42">
        <v>0</v>
      </c>
      <c r="DF24" s="42">
        <f>IF('Scoring Summary First Draft'!DW31=0,"",'Scoring Summary First Draft'!DW31)</f>
        <v>0.16666666699999999</v>
      </c>
      <c r="DG24" s="42">
        <f>IF('Scoring Summary First Draft'!DX31=0,"",'Scoring Summary First Draft'!DX31)</f>
        <v>1.5317658729999999</v>
      </c>
      <c r="DH24" s="42">
        <f>IF('Scoring Summary First Draft'!DY31=0,"",'Scoring Summary First Draft'!DY31)</f>
        <v>6.6666666999999999E-2</v>
      </c>
      <c r="DI24" s="42">
        <f>IF('Scoring Summary First Draft'!DZ31=0,"",'Scoring Summary First Draft'!DZ31)</f>
        <v>1.865096372</v>
      </c>
      <c r="DJ24" s="25" t="str">
        <f>IF('Scoring Summary First Draft'!EF31=0,"",'Scoring Summary First Draft'!EF31)</f>
        <v/>
      </c>
      <c r="DK24" s="25" t="str">
        <f>IF('Scoring Summary First Draft'!EI31=0,"",'Scoring Summary First Draft'!EI31)</f>
        <v/>
      </c>
      <c r="DL24" s="25">
        <f>IF('Scoring Summary First Draft'!EM31=0,"",'Scoring Summary First Draft'!EM31)</f>
        <v>44</v>
      </c>
      <c r="DM24" s="25">
        <f>IF('Scoring Summary First Draft'!EQ31=0,"",'Scoring Summary First Draft'!EQ31)</f>
        <v>5</v>
      </c>
      <c r="DN24" s="25">
        <f>IF('Scoring Summary First Draft'!ER31=0,"",'Scoring Summary First Draft'!ER31)</f>
        <v>6</v>
      </c>
      <c r="DO24" s="25">
        <f>IF('Scoring Summary First Draft'!ES31=0,"",'Scoring Summary First Draft'!ES31)</f>
        <v>1</v>
      </c>
      <c r="DP24" s="25">
        <f>IF('Scoring Summary First Draft'!EW31=0,"",'Scoring Summary First Draft'!EW31)</f>
        <v>32</v>
      </c>
      <c r="DQ24" s="25">
        <f>IF('Scoring Summary First Draft'!EX31=0,"",'Scoring Summary First Draft'!EX31)</f>
        <v>17</v>
      </c>
      <c r="DR24" s="25">
        <f>IF('Scoring Summary First Draft'!EY31=0,"",'Scoring Summary First Draft'!EY31)</f>
        <v>17</v>
      </c>
      <c r="DS24" s="25">
        <f>IF('Scoring Summary First Draft'!EZ31=0,"",'Scoring Summary First Draft'!EZ31)</f>
        <v>19</v>
      </c>
      <c r="DT24" s="25">
        <f>IF('Scoring Summary First Draft'!FA31=0,"",'Scoring Summary First Draft'!FA31)</f>
        <v>14</v>
      </c>
      <c r="DU24" s="25">
        <f>IF('Scoring Summary First Draft'!FB31=0,"",'Scoring Summary First Draft'!FB31)</f>
        <v>19</v>
      </c>
      <c r="DV24" s="25">
        <f>IF('Scoring Summary First Draft'!FC31=0,"",'Scoring Summary First Draft'!FC31)</f>
        <v>30</v>
      </c>
      <c r="DW24" s="45">
        <f>IF('Scoring Summary First Draft'!FG31=0,"",'Scoring Summary First Draft'!FG31)</f>
        <v>4.6428571429999996</v>
      </c>
      <c r="DX24" s="45">
        <f>IF('Scoring Summary First Draft'!FH31=0,"",'Scoring Summary First Draft'!FH31)</f>
        <v>2.9411764709999999</v>
      </c>
      <c r="DY24" s="45">
        <f>IF('Scoring Summary First Draft'!FI31=0,"",'Scoring Summary First Draft'!FI31)</f>
        <v>6.1176470590000003</v>
      </c>
      <c r="DZ24" s="45">
        <f>IF('Scoring Summary First Draft'!FJ31=0,"",'Scoring Summary First Draft'!FJ31)</f>
        <v>4.6122448980000001</v>
      </c>
      <c r="EA24" s="45">
        <f>IF('Scoring Summary First Draft'!FN31=0,"",'Scoring Summary First Draft'!FN31)</f>
        <v>4.3913039999999999</v>
      </c>
      <c r="EB24" s="25">
        <f>IF('Scoring Summary First Draft'!FR31=0,"",'Scoring Summary First Draft'!FR31)</f>
        <v>1</v>
      </c>
      <c r="EC24" s="25">
        <f>IF('Scoring Summary First Draft'!FS31=0,"",'Scoring Summary First Draft'!FS31)</f>
        <v>1</v>
      </c>
      <c r="ED24" s="44">
        <f>IF('Scoring Summary First Draft'!FW31=0,"",'Scoring Summary First Draft'!FW31)</f>
        <v>4</v>
      </c>
      <c r="EE24" s="44">
        <f>IF('Scoring Summary First Draft'!FX31=0,"",'Scoring Summary First Draft'!FX31)</f>
        <v>6</v>
      </c>
      <c r="EF24" s="44">
        <f>IF('Scoring Summary First Draft'!FY31=0,"",'Scoring Summary First Draft'!FY31)</f>
        <v>5.5</v>
      </c>
      <c r="EG24" s="44">
        <f>IF('Scoring Summary First Draft'!FZ31=0,"",'Scoring Summary First Draft'!FZ31)</f>
        <v>6.5</v>
      </c>
      <c r="EH24" s="44">
        <f>IF('Scoring Summary First Draft'!GA31=0,"",'Scoring Summary First Draft'!GA31)</f>
        <v>4.5</v>
      </c>
      <c r="EI24" s="25" t="str">
        <f>IF('Scoring Summary First Draft'!GD31=0,"",'Scoring Summary First Draft'!GD31)</f>
        <v/>
      </c>
      <c r="EJ24" s="25">
        <f>IF('Scoring Summary First Draft'!GH31=0,"",'Scoring Summary First Draft'!GH31)</f>
        <v>20</v>
      </c>
      <c r="EK24" s="25">
        <f>IF('Scoring Summary First Draft'!GI31=0,"",'Scoring Summary First Draft'!GI31)</f>
        <v>120</v>
      </c>
      <c r="EL24" s="25">
        <f>IF('Scoring Summary First Draft'!GJ31=0,"",'Scoring Summary First Draft'!GJ31)</f>
        <v>200</v>
      </c>
      <c r="EM24" s="25">
        <f>IF('Scoring Summary First Draft'!GK31=0,"",'Scoring Summary First Draft'!GK31)</f>
        <v>340</v>
      </c>
      <c r="EN24" s="25">
        <f>IF('Scoring Summary First Draft'!GO31=0,"",'Scoring Summary First Draft'!GO31)</f>
        <v>137</v>
      </c>
      <c r="EO24" s="25">
        <f>IF('Scoring Summary First Draft'!GP31=0,"",'Scoring Summary First Draft'!GP31)</f>
        <v>42</v>
      </c>
      <c r="EP24" s="25">
        <f>IF('Scoring Summary First Draft'!GQ31=0,"",'Scoring Summary First Draft'!GQ31)</f>
        <v>34</v>
      </c>
      <c r="EQ24" s="25">
        <f>IF('Scoring Summary First Draft'!GR31=0,"",'Scoring Summary First Draft'!GR31)</f>
        <v>22</v>
      </c>
      <c r="ER24" s="25">
        <f>IF('Scoring Summary First Draft'!GS31=0,"",'Scoring Summary First Draft'!GS31)</f>
        <v>13</v>
      </c>
      <c r="ES24" s="25">
        <f>IF('Scoring Summary First Draft'!GT31=0,"",'Scoring Summary First Draft'!GT31)</f>
        <v>26</v>
      </c>
    </row>
    <row r="25" spans="1:149">
      <c r="A25" t="str">
        <f>'Scoring Summary First Draft'!A33</f>
        <v>CI035</v>
      </c>
      <c r="B25" t="str">
        <f>IF('Scoring Summary First Draft'!C33=0,"",'Scoring Summary First Draft'!C33)</f>
        <v>F</v>
      </c>
      <c r="C25"/>
      <c r="D25"/>
      <c r="E25">
        <f>IF('Scoring Summary First Draft'!D33=0,"",'Scoring Summary First Draft'!D33)</f>
        <v>51</v>
      </c>
      <c r="F25"/>
      <c r="G25"/>
      <c r="H25"/>
      <c r="I25"/>
      <c r="J25">
        <f>IF('Scoring Summary First Draft'!E33=0,"",'Scoring Summary First Draft'!E33)</f>
        <v>44</v>
      </c>
      <c r="K25">
        <v>44</v>
      </c>
      <c r="L25"/>
      <c r="M25"/>
      <c r="N25"/>
      <c r="O25"/>
      <c r="P25">
        <f>IF('Scoring Summary First Draft'!F33=0,"",'Scoring Summary First Draft'!F33)</f>
        <v>20</v>
      </c>
      <c r="Q25"/>
      <c r="R25"/>
      <c r="S25"/>
      <c r="T25"/>
      <c r="U25" t="str">
        <f>IF('Scoring Summary First Draft'!G33=0,"",'Scoring Summary First Draft'!G33)</f>
        <v>Right_ear</v>
      </c>
      <c r="V25" t="str">
        <f>IF('Scoring Summary First Draft'!H33=0,"",'Scoring Summary First Draft'!H33)</f>
        <v>Advanced_Bionics</v>
      </c>
      <c r="W25" t="str">
        <f>IF('Scoring Summary First Draft'!I33=0,"",'Scoring Summary First Draft'!I33)</f>
        <v>Yes</v>
      </c>
      <c r="X25" t="s">
        <v>18</v>
      </c>
      <c r="Y25"/>
      <c r="Z25"/>
      <c r="AA25"/>
      <c r="AB25" t="str">
        <f>IF('Scoring Summary First Draft'!L33=0,"",'Scoring Summary First Draft'!L33)</f>
        <v>Manager,_Compliance</v>
      </c>
      <c r="AC25" t="str">
        <f>IF('Scoring Summary First Draft'!M33=0,"",'Scoring Summary First Draft'!M33)</f>
        <v>English</v>
      </c>
      <c r="AD25" t="str">
        <f>IF('Scoring Summary First Draft'!N33=0,"",'Scoring Summary First Draft'!N33)</f>
        <v>Sidney,_Ohio</v>
      </c>
      <c r="AE25">
        <f>IF('Scoring Summary First Draft'!P33=0,"",'Scoring Summary First Draft'!P33)</f>
        <v>16</v>
      </c>
      <c r="AG25" s="42">
        <f>IF('Scoring Summary First Draft'!Y33 = 0,"",'Scoring Summary First Draft'!X33)</f>
        <v>94.65625</v>
      </c>
      <c r="AH25" s="42">
        <f>IF('Scoring Summary First Draft'!X33 = 0,"",'Scoring Summary First Draft'!Y33)</f>
        <v>0.90625</v>
      </c>
      <c r="AI25" s="42">
        <f>IF('Scoring Summary First Draft'!Z33 = 0,"",'Scoring Summary First Draft'!Z33)</f>
        <v>93.0625</v>
      </c>
      <c r="AJ25" s="42">
        <f>IF('Scoring Summary First Draft'!AA33 = 0,"",'Scoring Summary First Draft'!AA33)</f>
        <v>0.875</v>
      </c>
      <c r="AK25" s="42">
        <f>IF('Scoring Summary First Draft'!AB33 = 0,"",'Scoring Summary First Draft'!AB33)</f>
        <v>96.25</v>
      </c>
      <c r="AL25" s="42">
        <f>IF('Scoring Summary First Draft'!AC33 = 0,"",'Scoring Summary First Draft'!AC33)</f>
        <v>0.9375</v>
      </c>
      <c r="AM25" s="42">
        <f>IF('Scoring Summary First Draft'!AF33 =0,"", 'Scoring Summary First Draft'!AF33)</f>
        <v>0.25</v>
      </c>
      <c r="AN25" s="42">
        <f>IF('Scoring Summary First Draft'!AG33 =0,"", 'Scoring Summary First Draft'!AG33)</f>
        <v>0.125</v>
      </c>
      <c r="AO25" s="42">
        <f>IF('Scoring Summary First Draft'!AH33 =0,"", 'Scoring Summary First Draft'!AH33)</f>
        <v>0.25</v>
      </c>
      <c r="AP25" s="42">
        <f>IF('Scoring Summary First Draft'!AI33 =0,"", 'Scoring Summary First Draft'!AI33)</f>
        <v>0.1875</v>
      </c>
      <c r="AQ25" s="42">
        <f>IF('Scoring Summary First Draft'!AJ33 =0,"", 'Scoring Summary First Draft'!AJ33)</f>
        <v>0.625</v>
      </c>
      <c r="AR25" s="42">
        <f>IF('Scoring Summary First Draft'!AK33 =0,"", 'Scoring Summary First Draft'!AK33)</f>
        <v>0.1875</v>
      </c>
      <c r="AS25" s="42">
        <f t="shared" si="1"/>
        <v>0.27083333333333331</v>
      </c>
      <c r="AT25" s="42">
        <f>IF('Scoring Summary First Draft'!AN33 = 0,"",'Scoring Summary First Draft'!AN33)</f>
        <v>0.91666700000000001</v>
      </c>
      <c r="AU25" s="42">
        <f>IF('Scoring Summary First Draft'!AO33 = 0,"",'Scoring Summary First Draft'!AO33)</f>
        <v>4231.4179999999997</v>
      </c>
      <c r="AV25" s="42">
        <f>IF('Scoring Summary First Draft'!AP33 = 0,"",'Scoring Summary First Draft'!AP33)</f>
        <v>10</v>
      </c>
      <c r="AW25" s="42">
        <f>IF('Scoring Summary First Draft'!AS33 = 0,"",'Scoring Summary First Draft'!AS33)</f>
        <v>1</v>
      </c>
      <c r="AX25" s="42">
        <f>IF('Scoring Summary First Draft'!AT33 = 0,"",'Scoring Summary First Draft'!AT33)</f>
        <v>0.96875</v>
      </c>
      <c r="AY25" s="42">
        <f>IF('Scoring Summary First Draft'!AU33 = 0,"",'Scoring Summary First Draft'!AU33)</f>
        <v>1</v>
      </c>
      <c r="AZ25" s="42">
        <f>IF('Scoring Summary First Draft'!AV33 = 0,"",'Scoring Summary First Draft'!AV33)</f>
        <v>0.98958299999999999</v>
      </c>
      <c r="BA25" s="42">
        <f>IF('Scoring Summary First Draft'!AW33 = 0,"",'Scoring Summary First Draft'!AW33)</f>
        <v>1373.9369999999999</v>
      </c>
      <c r="BB25" s="42">
        <f>IF('Scoring Summary First Draft'!AX33 = 0,"",'Scoring Summary First Draft'!AX33)</f>
        <v>1711.703</v>
      </c>
      <c r="BC25" s="42">
        <f>IF('Scoring Summary First Draft'!AY33 = 0,"",'Scoring Summary First Draft'!AY33)</f>
        <v>1166.3340000000001</v>
      </c>
      <c r="BD25" s="42">
        <f>IF('Scoring Summary First Draft'!AZ33 = 0,"",'Scoring Summary First Draft'!AZ33)</f>
        <v>1417.325</v>
      </c>
      <c r="BE25" s="45">
        <f>IF('Scoring Summary First Draft'!BA33=0,"",'Scoring Summary First Draft'!BA33)</f>
        <v>6.875</v>
      </c>
      <c r="BF25" s="45">
        <f>IF('Scoring Summary First Draft'!BB33=0,"",'Scoring Summary First Draft'!BB33)</f>
        <v>6.71875</v>
      </c>
      <c r="BG25" s="45">
        <f>IF('Scoring Summary First Draft'!BC33=0,"",'Scoring Summary First Draft'!BC33)</f>
        <v>7</v>
      </c>
      <c r="BH25" s="45">
        <f>IF('Scoring Summary First Draft'!BD33=0,"",'Scoring Summary First Draft'!BD33)</f>
        <v>6.8645829999999997</v>
      </c>
      <c r="BI25" s="42">
        <f>IF('Scoring Summary First Draft'!BG33 = 0,"",'Scoring Summary First Draft'!BG33)</f>
        <v>1</v>
      </c>
      <c r="BJ25" s="42">
        <f>IF('Scoring Summary First Draft'!BH33 = 0,"",'Scoring Summary First Draft'!BH33)</f>
        <v>0.875</v>
      </c>
      <c r="BK25" s="42">
        <f>IF('Scoring Summary First Draft'!BI33 = 0,"",'Scoring Summary First Draft'!BI33)</f>
        <v>1</v>
      </c>
      <c r="BL25" s="42">
        <f>IF('Scoring Summary First Draft'!BJ33 = 0,"",'Scoring Summary First Draft'!BJ33)</f>
        <v>0.95833299999999999</v>
      </c>
      <c r="BM25" s="42">
        <f>IF('Scoring Summary First Draft'!BK33 = 0,"",'Scoring Summary First Draft'!BK33)</f>
        <v>852.4</v>
      </c>
      <c r="BN25" s="42">
        <f>IF('Scoring Summary First Draft'!BL33 = 0,"",'Scoring Summary First Draft'!BL33)</f>
        <v>938.41430000000003</v>
      </c>
      <c r="BO25" s="42">
        <f>IF('Scoring Summary First Draft'!BM33 = 0,"",'Scoring Summary First Draft'!BM33)</f>
        <v>806.8</v>
      </c>
      <c r="BP25" s="42">
        <f>IF('Scoring Summary First Draft'!BN33 = 0,"",'Scoring Summary First Draft'!BN33)</f>
        <v>865.87139999999999</v>
      </c>
      <c r="BQ25" s="42">
        <f>IF('Scoring Summary First Draft'!BW33=0,"",'Scoring Summary First Draft'!BW33)</f>
        <v>0.91666700000000001</v>
      </c>
      <c r="BR25" s="42">
        <f>IF('Scoring Summary First Draft'!BX33=0,"",'Scoring Summary First Draft'!BX33)</f>
        <v>93.501840000000001</v>
      </c>
      <c r="BS25" s="42">
        <f>IF('Scoring Summary First Draft'!BY33=0,"",'Scoring Summary First Draft'!BY33)</f>
        <v>1854.9110000000001</v>
      </c>
      <c r="BT25" s="42">
        <f>IF('Scoring Summary First Draft'!CB33=0,"",'Scoring Summary First Draft'!CB33)</f>
        <v>0.3</v>
      </c>
      <c r="BU25" s="42">
        <f>IF('Scoring Summary First Draft'!CC33=0,"",'Scoring Summary First Draft'!CC33)</f>
        <v>0.45</v>
      </c>
      <c r="BV25" s="42">
        <f>IF('Scoring Summary First Draft'!CD33=0,"",'Scoring Summary First Draft'!CD33)</f>
        <v>0.22500000000000001</v>
      </c>
      <c r="BW25" s="42">
        <f>IF('Scoring Summary First Draft'!CE33=0,"",'Scoring Summary First Draft'!CE33)</f>
        <v>0.15</v>
      </c>
      <c r="BX25" s="43">
        <f>'Scoring Summary First Draft'!CF33</f>
        <v>0</v>
      </c>
      <c r="BY25" s="42">
        <f>IF('Scoring Summary First Draft'!CG33=0,"",'Scoring Summary First Draft'!CG33)</f>
        <v>0.26666666659999999</v>
      </c>
      <c r="BZ25" s="42">
        <f>IF('Scoring Summary First Draft'!CH33=0,"",'Scoring Summary First Draft'!CH33)</f>
        <v>0.46666666666000001</v>
      </c>
      <c r="CA25" s="42">
        <f>IF('Scoring Summary First Draft'!CI33=0,"",'Scoring Summary First Draft'!CI33)</f>
        <v>9</v>
      </c>
      <c r="CB25" s="42">
        <f>IF('Scoring Summary First Draft'!CL33 =0,"",'Scoring Summary First Draft'!CL33)</f>
        <v>0.6</v>
      </c>
      <c r="CC25" s="42">
        <f>IF('Scoring Summary First Draft'!CM33 =0,"",'Scoring Summary First Draft'!CM33)</f>
        <v>0.85</v>
      </c>
      <c r="CD25" s="42">
        <f>IF('Scoring Summary First Draft'!CN33 =0,"",'Scoring Summary First Draft'!CN33)</f>
        <v>0.47499999999999998</v>
      </c>
      <c r="CE25" s="42">
        <f>IF('Scoring Summary First Draft'!CO33 =0,"",'Scoring Summary First Draft'!CO33)</f>
        <v>0.3</v>
      </c>
      <c r="CF25" s="42">
        <f>IF('Scoring Summary First Draft'!CP33 =0,"",'Scoring Summary First Draft'!CP33)</f>
        <v>0.26666666666659999</v>
      </c>
      <c r="CG25" s="42">
        <f>IF('Scoring Summary First Draft'!CQ33 =0,"",'Scoring Summary First Draft'!CQ33)</f>
        <v>0.53333333333330002</v>
      </c>
      <c r="CH25" s="42">
        <f>IF('Scoring Summary First Draft'!CR33 =0,"",'Scoring Summary First Draft'!CR33)</f>
        <v>0.8</v>
      </c>
      <c r="CI25" s="42">
        <f>IF('Scoring Summary First Draft'!CV33=0,"",'Scoring Summary First Draft'!CV33)</f>
        <v>92.708330000000004</v>
      </c>
      <c r="CJ25" s="42">
        <f>IF('Scoring Summary First Draft'!CW33=0,"",'Scoring Summary First Draft'!CW33)</f>
        <v>0.875</v>
      </c>
      <c r="CK25" s="42">
        <f>IF('Scoring Summary First Draft'!CZ33=0,"",'Scoring Summary First Draft'!CZ33)</f>
        <v>0.48333333299999998</v>
      </c>
      <c r="CL25" s="42" t="str">
        <f>IF('Scoring Summary First Draft'!DA33=0,"",'Scoring Summary First Draft'!DA33)</f>
        <v/>
      </c>
      <c r="CM25" s="42">
        <f>IF('Scoring Summary First Draft'!DB33=0,"",'Scoring Summary First Draft'!DB33)</f>
        <v>0.65</v>
      </c>
      <c r="CN25" s="42" t="str">
        <f>IF('Scoring Summary First Draft'!DC33=0,"",'Scoring Summary First Draft'!DC33)</f>
        <v/>
      </c>
      <c r="CO25" s="42">
        <f>IF('Scoring Summary First Draft'!DD33=0,"",'Scoring Summary First Draft'!DD33)</f>
        <v>0.4</v>
      </c>
      <c r="CP25" s="42" t="str">
        <f>IF('Scoring Summary First Draft'!DE33=0,"",'Scoring Summary First Draft'!DE33)</f>
        <v/>
      </c>
      <c r="CQ25" s="42">
        <f>IF('Scoring Summary First Draft'!DF33=0,"",'Scoring Summary First Draft'!DF33)</f>
        <v>0.45</v>
      </c>
      <c r="CR25" s="42" t="str">
        <f>IF('Scoring Summary First Draft'!DG33=0,"",'Scoring Summary First Draft'!DG33)</f>
        <v/>
      </c>
      <c r="CS25" s="42">
        <f>IF('Scoring Summary First Draft'!DH33=0,"",'Scoring Summary First Draft'!DH33)</f>
        <v>0.6</v>
      </c>
      <c r="CT25" s="42" t="str">
        <f>IF('Scoring Summary First Draft'!DI33=0,"",'Scoring Summary First Draft'!DI33)</f>
        <v/>
      </c>
      <c r="CU25" s="42">
        <f>IF('Scoring Summary First Draft'!DJ33=0,"",'Scoring Summary First Draft'!DJ33)</f>
        <v>0.366666667</v>
      </c>
      <c r="CV25" s="42" t="str">
        <f>IF('Scoring Summary First Draft'!DK33=0,"",'Scoring Summary First Draft'!DK33)</f>
        <v/>
      </c>
      <c r="CW25" s="42">
        <f>IF('Scoring Summary First Draft'!DL33=0,"",'Scoring Summary First Draft'!DL33)</f>
        <v>8</v>
      </c>
      <c r="CX25" s="42">
        <f>IF('Scoring Summary First Draft'!DO33=0,"",'Scoring Summary First Draft'!DO33)</f>
        <v>0.63333333300000005</v>
      </c>
      <c r="CY25" s="42">
        <f>IF('Scoring Summary First Draft'!DP33=0,"",'Scoring Summary First Draft'!DP33)</f>
        <v>0.63483749099999998</v>
      </c>
      <c r="CZ25" s="42">
        <f>IF('Scoring Summary First Draft'!DQ33=0,"",'Scoring Summary First Draft'!DQ33)</f>
        <v>0.85</v>
      </c>
      <c r="DA25" s="42">
        <f>IF('Scoring Summary First Draft'!DR33=0,"",'Scoring Summary First Draft'!DR33)</f>
        <v>0.668063776</v>
      </c>
      <c r="DB25" s="42">
        <f>IF('Scoring Summary First Draft'!DS33=0,"",'Scoring Summary First Draft'!DS33)</f>
        <v>0.52500000000000002</v>
      </c>
      <c r="DC25" s="42">
        <f>IF('Scoring Summary First Draft'!DT33=0,"",'Scoring Summary First Draft'!DT33)</f>
        <v>1.0579219310000001</v>
      </c>
      <c r="DD25" s="42">
        <f>IF('Scoring Summary First Draft'!DU33=0,"",'Scoring Summary First Draft'!DU33)</f>
        <v>0.3</v>
      </c>
      <c r="DE25" s="42">
        <f>IF('Scoring Summary First Draft'!DV33=0,"",'Scoring Summary First Draft'!DV33)</f>
        <v>1.3246704460000001</v>
      </c>
      <c r="DF25" s="42">
        <f>IF('Scoring Summary First Draft'!DW33=0,"",'Scoring Summary First Draft'!DW33)</f>
        <v>0.66666666699999999</v>
      </c>
      <c r="DG25" s="42">
        <f>IF('Scoring Summary First Draft'!DX33=0,"",'Scoring Summary First Draft'!DX33)</f>
        <v>0.87893038499999998</v>
      </c>
      <c r="DH25" s="42">
        <f>IF('Scoring Summary First Draft'!DY33=0,"",'Scoring Summary First Draft'!DY33)</f>
        <v>0.6</v>
      </c>
      <c r="DI25" s="42">
        <f>IF('Scoring Summary First Draft'!DZ33=0,"",'Scoring Summary First Draft'!DZ33)</f>
        <v>0.90157489700000004</v>
      </c>
      <c r="DJ25" s="25" t="str">
        <f>IF('Scoring Summary First Draft'!EF33=0,"",'Scoring Summary First Draft'!EF33)</f>
        <v/>
      </c>
      <c r="DK25" s="25" t="str">
        <f>IF('Scoring Summary First Draft'!EI33=0,"",'Scoring Summary First Draft'!EI33)</f>
        <v/>
      </c>
      <c r="DL25" s="25">
        <f>IF('Scoring Summary First Draft'!EM33=0,"",'Scoring Summary First Draft'!EM33)</f>
        <v>55</v>
      </c>
      <c r="DM25" s="25">
        <f>IF('Scoring Summary First Draft'!EQ33=0,"",'Scoring Summary First Draft'!EQ33)</f>
        <v>6</v>
      </c>
      <c r="DN25" s="25">
        <f>IF('Scoring Summary First Draft'!ER33=0,"",'Scoring Summary First Draft'!ER33)</f>
        <v>19</v>
      </c>
      <c r="DO25" s="25">
        <f>IF('Scoring Summary First Draft'!ES33=0,"",'Scoring Summary First Draft'!ES33)</f>
        <v>3</v>
      </c>
      <c r="DP25" s="25">
        <f>IF('Scoring Summary First Draft'!EW33=0,"",'Scoring Summary First Draft'!EW33)</f>
        <v>38</v>
      </c>
      <c r="DQ25" s="25">
        <f>IF('Scoring Summary First Draft'!EX33=0,"",'Scoring Summary First Draft'!EX33)</f>
        <v>20</v>
      </c>
      <c r="DR25" s="25">
        <f>IF('Scoring Summary First Draft'!EY33=0,"",'Scoring Summary First Draft'!EY33)</f>
        <v>23</v>
      </c>
      <c r="DS25" s="25">
        <f>IF('Scoring Summary First Draft'!EZ33=0,"",'Scoring Summary First Draft'!EZ33)</f>
        <v>18</v>
      </c>
      <c r="DT25" s="25">
        <f>IF('Scoring Summary First Draft'!FA33=0,"",'Scoring Summary First Draft'!FA33)</f>
        <v>16</v>
      </c>
      <c r="DU25" s="25">
        <f>IF('Scoring Summary First Draft'!FB33=0,"",'Scoring Summary First Draft'!FB33)</f>
        <v>22</v>
      </c>
      <c r="DV25" s="25">
        <f>IF('Scoring Summary First Draft'!FC33=0,"",'Scoring Summary First Draft'!FC33)</f>
        <v>38</v>
      </c>
      <c r="DW25" s="45">
        <f>IF('Scoring Summary First Draft'!FG33=0,"",'Scoring Summary First Draft'!FG33)</f>
        <v>5.5</v>
      </c>
      <c r="DX25" s="45">
        <f>IF('Scoring Summary First Draft'!FH33=0,"",'Scoring Summary First Draft'!FH33)</f>
        <v>4.4705882350000001</v>
      </c>
      <c r="DY25" s="45">
        <f>IF('Scoring Summary First Draft'!FI33=0,"",'Scoring Summary First Draft'!FI33)</f>
        <v>7.4705882350000001</v>
      </c>
      <c r="DZ25" s="45">
        <f>IF('Scoring Summary First Draft'!FJ33=0,"",'Scoring Summary First Draft'!FJ33)</f>
        <v>5.8571428570000004</v>
      </c>
      <c r="EA25" s="45">
        <f>IF('Scoring Summary First Draft'!FN33=0,"",'Scoring Summary First Draft'!FN33)</f>
        <v>4.7826089999999999</v>
      </c>
      <c r="EB25" s="25">
        <f>'Scoring Summary First Draft'!FR33</f>
        <v>0</v>
      </c>
      <c r="EC25" s="25">
        <f>IF('Scoring Summary First Draft'!FS33=0,"",'Scoring Summary First Draft'!FS33)</f>
        <v>1</v>
      </c>
      <c r="ED25" s="44">
        <f>IF('Scoring Summary First Draft'!FW33=0,"",'Scoring Summary First Draft'!FW33)</f>
        <v>7</v>
      </c>
      <c r="EE25" s="44">
        <f>IF('Scoring Summary First Draft'!FX33=0,"",'Scoring Summary First Draft'!FX33)</f>
        <v>7</v>
      </c>
      <c r="EF25" s="44">
        <f>IF('Scoring Summary First Draft'!FY33=0,"",'Scoring Summary First Draft'!FY33)</f>
        <v>7</v>
      </c>
      <c r="EG25" s="44">
        <f>IF('Scoring Summary First Draft'!FZ33=0,"",'Scoring Summary First Draft'!FZ33)</f>
        <v>6.5</v>
      </c>
      <c r="EH25" s="44">
        <f>IF('Scoring Summary First Draft'!GA33=0,"",'Scoring Summary First Draft'!GA33)</f>
        <v>4</v>
      </c>
      <c r="EI25" s="25" t="str">
        <f>IF('Scoring Summary First Draft'!GD33=0,"",'Scoring Summary First Draft'!GD33)</f>
        <v/>
      </c>
      <c r="EJ25" s="25">
        <f>IF('Scoring Summary First Draft'!GH33=0,"",'Scoring Summary First Draft'!GH33)</f>
        <v>18</v>
      </c>
      <c r="EK25" s="25">
        <f>IF('Scoring Summary First Draft'!GI33=0,"",'Scoring Summary First Draft'!GI33)</f>
        <v>110</v>
      </c>
      <c r="EL25" s="25">
        <f>IF('Scoring Summary First Draft'!GJ33=0,"",'Scoring Summary First Draft'!GJ33)</f>
        <v>315</v>
      </c>
      <c r="EM25" s="25">
        <f>IF('Scoring Summary First Draft'!GK33=0,"",'Scoring Summary First Draft'!GK33)</f>
        <v>443</v>
      </c>
      <c r="EN25" s="25">
        <f>IF('Scoring Summary First Draft'!GO33=0,"",'Scoring Summary First Draft'!GO33)</f>
        <v>111</v>
      </c>
      <c r="EO25" s="25">
        <f>IF('Scoring Summary First Draft'!GP33=0,"",'Scoring Summary First Draft'!GP33)</f>
        <v>39</v>
      </c>
      <c r="EP25" s="25">
        <f>IF('Scoring Summary First Draft'!GQ33=0,"",'Scoring Summary First Draft'!GQ33)</f>
        <v>24</v>
      </c>
      <c r="EQ25" s="25">
        <f>IF('Scoring Summary First Draft'!GR33=0,"",'Scoring Summary First Draft'!GR33)</f>
        <v>15</v>
      </c>
      <c r="ER25" s="25">
        <f>IF('Scoring Summary First Draft'!GS33=0,"",'Scoring Summary First Draft'!GS33)</f>
        <v>13</v>
      </c>
      <c r="ES25" s="25">
        <f>IF('Scoring Summary First Draft'!GT33=0,"",'Scoring Summary First Draft'!GT33)</f>
        <v>20</v>
      </c>
    </row>
    <row r="26" spans="1:149">
      <c r="A26" t="str">
        <f>'Scoring Summary First Draft'!A34</f>
        <v>CI036</v>
      </c>
      <c r="B26" t="str">
        <f>IF('Scoring Summary First Draft'!C34=0,"",'Scoring Summary First Draft'!C34)</f>
        <v>F</v>
      </c>
      <c r="C26"/>
      <c r="D26"/>
      <c r="E26">
        <f>IF('Scoring Summary First Draft'!D34=0,"",'Scoring Summary First Draft'!D34)</f>
        <v>70</v>
      </c>
      <c r="F26"/>
      <c r="G26"/>
      <c r="H26"/>
      <c r="I26"/>
      <c r="J26">
        <f>IF('Scoring Summary First Draft'!E34=0,"",'Scoring Summary First Draft'!E34)</f>
        <v>50</v>
      </c>
      <c r="K26">
        <v>50</v>
      </c>
      <c r="L26"/>
      <c r="M26"/>
      <c r="N26"/>
      <c r="O26"/>
      <c r="P26">
        <f>IF('Scoring Summary First Draft'!F34=0,"",'Scoring Summary First Draft'!F34)</f>
        <v>5</v>
      </c>
      <c r="Q26"/>
      <c r="R26"/>
      <c r="S26"/>
      <c r="T26"/>
      <c r="U26" t="str">
        <f>IF('Scoring Summary First Draft'!G34=0,"",'Scoring Summary First Draft'!G34)</f>
        <v>Bilateral</v>
      </c>
      <c r="V26" t="str">
        <f>IF('Scoring Summary First Draft'!H34=0,"",'Scoring Summary First Draft'!H34)</f>
        <v>Advanced_Bionics</v>
      </c>
      <c r="W26" t="str">
        <f>IF('Scoring Summary First Draft'!I34=0,"",'Scoring Summary First Draft'!I34)</f>
        <v>No</v>
      </c>
      <c r="X26" t="str">
        <f t="shared" ref="X26:X35" si="4">U26</f>
        <v>Bilateral</v>
      </c>
      <c r="Y26"/>
      <c r="Z26"/>
      <c r="AA26"/>
      <c r="AB26" t="str">
        <f>IF('Scoring Summary First Draft'!L34=0,"",'Scoring Summary First Draft'!L34)</f>
        <v>Retired</v>
      </c>
      <c r="AC26" t="str">
        <f>IF('Scoring Summary First Draft'!M34=0,"",'Scoring Summary First Draft'!M34)</f>
        <v>English</v>
      </c>
      <c r="AD26" t="str">
        <f>IF('Scoring Summary First Draft'!N34=0,"",'Scoring Summary First Draft'!N34)</f>
        <v>Lutherville,_Maryland</v>
      </c>
      <c r="AE26">
        <f>IF('Scoring Summary First Draft'!P34=0,"",'Scoring Summary First Draft'!P34)</f>
        <v>18</v>
      </c>
      <c r="AG26" s="42">
        <f>IF('Scoring Summary First Draft'!X34 = 0,"",'Scoring Summary First Draft'!X34)</f>
        <v>45.15625</v>
      </c>
      <c r="AH26" s="42">
        <f>IF('Scoring Summary First Draft'!Y34 = 0,"",'Scoring Summary First Draft'!Y34)</f>
        <v>0.15625</v>
      </c>
      <c r="AI26" s="42">
        <f>IF('Scoring Summary First Draft'!Z34 = 0,"",'Scoring Summary First Draft'!Z34)</f>
        <v>31.3125</v>
      </c>
      <c r="AJ26" s="42">
        <f>IF('Scoring Summary First Draft'!AA34 = 0,"",'Scoring Summary First Draft'!AA34)</f>
        <v>0.25</v>
      </c>
      <c r="AK26" s="42">
        <f>IF('Scoring Summary First Draft'!AB34 = 0,"",'Scoring Summary First Draft'!AB34)</f>
        <v>59</v>
      </c>
      <c r="AL26" s="42">
        <f>IF('Scoring Summary First Draft'!AC34 = 0,"",'Scoring Summary First Draft'!AC34)</f>
        <v>6.25E-2</v>
      </c>
      <c r="AM26" s="42" t="str">
        <f>IF('Scoring Summary First Draft'!AF34 =0,"", 'Scoring Summary First Draft'!AF34)</f>
        <v/>
      </c>
      <c r="AN26" s="42" t="str">
        <f>IF('Scoring Summary First Draft'!AG34 =0,"", 'Scoring Summary First Draft'!AG34)</f>
        <v/>
      </c>
      <c r="AO26" s="42" t="str">
        <f>IF('Scoring Summary First Draft'!AH34 =0,"", 'Scoring Summary First Draft'!AH34)</f>
        <v/>
      </c>
      <c r="AP26" s="42" t="str">
        <f>IF('Scoring Summary First Draft'!AI34 =0,"", 'Scoring Summary First Draft'!AI34)</f>
        <v/>
      </c>
      <c r="AQ26" s="42" t="str">
        <f>IF('Scoring Summary First Draft'!AJ34 =0,"", 'Scoring Summary First Draft'!AJ34)</f>
        <v/>
      </c>
      <c r="AR26" s="42" t="str">
        <f>IF('Scoring Summary First Draft'!AK34 =0,"", 'Scoring Summary First Draft'!AK34)</f>
        <v/>
      </c>
      <c r="AS26" s="42"/>
      <c r="AT26" s="42" t="str">
        <f>IF('Scoring Summary First Draft'!AN34 = 0,"",'Scoring Summary First Draft'!AN34)</f>
        <v/>
      </c>
      <c r="AU26" s="42" t="str">
        <f>IF('Scoring Summary First Draft'!AO34 = 0,"",'Scoring Summary First Draft'!AO34)</f>
        <v/>
      </c>
      <c r="AV26" s="42" t="str">
        <f>IF('Scoring Summary First Draft'!AP34 = 0,"",'Scoring Summary First Draft'!AP34)</f>
        <v/>
      </c>
      <c r="AW26" s="42">
        <f>IF('Scoring Summary First Draft'!AS34 = 0,"",'Scoring Summary First Draft'!AS34)</f>
        <v>0.375</v>
      </c>
      <c r="AX26" s="42">
        <f>IF('Scoring Summary First Draft'!AT34 = 0,"",'Scoring Summary First Draft'!AT34)</f>
        <v>0.4375</v>
      </c>
      <c r="AY26" s="42">
        <f>IF('Scoring Summary First Draft'!AU34 = 0,"",'Scoring Summary First Draft'!AU34)</f>
        <v>0.53125</v>
      </c>
      <c r="AZ26" s="42">
        <f>IF('Scoring Summary First Draft'!AV34 = 0,"",'Scoring Summary First Draft'!AV34)</f>
        <v>0.44791700000000001</v>
      </c>
      <c r="BA26" s="42">
        <f>IF('Scoring Summary First Draft'!AW34 = 0,"",'Scoring Summary First Draft'!AW34)</f>
        <v>4139.1670000000004</v>
      </c>
      <c r="BB26" s="42">
        <f>IF('Scoring Summary First Draft'!AX34 = 0,"",'Scoring Summary First Draft'!AX34)</f>
        <v>4794.357</v>
      </c>
      <c r="BC26" s="42">
        <f>IF('Scoring Summary First Draft'!AY34 = 0,"",'Scoring Summary First Draft'!AY34)</f>
        <v>5234.0590000000002</v>
      </c>
      <c r="BD26" s="42">
        <f>IF('Scoring Summary First Draft'!AZ34 = 0,"",'Scoring Summary First Draft'!AZ34)</f>
        <v>4722.5280000000002</v>
      </c>
      <c r="BE26" s="45">
        <f>IF('Scoring Summary First Draft'!BA34=0,"",'Scoring Summary First Draft'!BA34)</f>
        <v>4</v>
      </c>
      <c r="BF26" s="45">
        <f>IF('Scoring Summary First Draft'!BB34=0,"",'Scoring Summary First Draft'!BB34)</f>
        <v>3.96875</v>
      </c>
      <c r="BG26" s="45">
        <f>IF('Scoring Summary First Draft'!BC34=0,"",'Scoring Summary First Draft'!BC34)</f>
        <v>4.21875</v>
      </c>
      <c r="BH26" s="45">
        <f>IF('Scoring Summary First Draft'!BD34=0,"",'Scoring Summary First Draft'!BD34)</f>
        <v>4.0625</v>
      </c>
      <c r="BI26" s="42">
        <f>IF('Scoring Summary First Draft'!BG34 = 0,"",'Scoring Summary First Draft'!BG34)</f>
        <v>0.75</v>
      </c>
      <c r="BJ26" s="42">
        <f>IF('Scoring Summary First Draft'!BH34 = 0,"",'Scoring Summary First Draft'!BH34)</f>
        <v>0.5</v>
      </c>
      <c r="BK26" s="42">
        <f>IF('Scoring Summary First Draft'!BI34 = 0,"",'Scoring Summary First Draft'!BI34)</f>
        <v>0.8125</v>
      </c>
      <c r="BL26" s="42">
        <f>IF('Scoring Summary First Draft'!BJ34 = 0,"",'Scoring Summary First Draft'!BJ34)</f>
        <v>0.6875</v>
      </c>
      <c r="BM26" s="42">
        <f>IF('Scoring Summary First Draft'!BK34 = 0,"",'Scoring Summary First Draft'!BK34)</f>
        <v>4674.8329999999996</v>
      </c>
      <c r="BN26" s="42">
        <f>IF('Scoring Summary First Draft'!BL34 = 0,"",'Scoring Summary First Draft'!BL34)</f>
        <v>3090.125</v>
      </c>
      <c r="BO26" s="42">
        <f>IF('Scoring Summary First Draft'!BM34 = 0,"",'Scoring Summary First Draft'!BM34)</f>
        <v>3647.7689999999998</v>
      </c>
      <c r="BP26" s="42">
        <f>IF('Scoring Summary First Draft'!BN34 = 0,"",'Scoring Summary First Draft'!BN34)</f>
        <v>3804.2429999999999</v>
      </c>
      <c r="BQ26" s="42" t="str">
        <f>IF('Scoring Summary First Draft'!BW34=0,"",'Scoring Summary First Draft'!BW34)</f>
        <v/>
      </c>
      <c r="BR26" s="42" t="str">
        <f>IF('Scoring Summary First Draft'!BX34=0,"",'Scoring Summary First Draft'!BX34)</f>
        <v/>
      </c>
      <c r="BS26" s="42" t="str">
        <f>IF('Scoring Summary First Draft'!BY34=0,"",'Scoring Summary First Draft'!BY34)</f>
        <v/>
      </c>
      <c r="BT26" s="42" t="str">
        <f>IF('Scoring Summary First Draft'!CB34=0,"",'Scoring Summary First Draft'!CB34)</f>
        <v/>
      </c>
      <c r="BU26" s="42" t="str">
        <f>IF('Scoring Summary First Draft'!CC34=0,"",'Scoring Summary First Draft'!CC34)</f>
        <v/>
      </c>
      <c r="BV26" s="42" t="str">
        <f>IF('Scoring Summary First Draft'!CD34=0,"",'Scoring Summary First Draft'!CD34)</f>
        <v/>
      </c>
      <c r="BW26" s="42" t="str">
        <f>IF('Scoring Summary First Draft'!CE34=0,"",'Scoring Summary First Draft'!CE34)</f>
        <v/>
      </c>
      <c r="BX26" s="42" t="str">
        <f>IF('Scoring Summary First Draft'!CF34=0,"",'Scoring Summary First Draft'!CF34)</f>
        <v/>
      </c>
      <c r="BY26" s="42" t="str">
        <f>IF('Scoring Summary First Draft'!CG34=0,"",'Scoring Summary First Draft'!CG34)</f>
        <v/>
      </c>
      <c r="BZ26" s="42" t="str">
        <f>IF('Scoring Summary First Draft'!CH34=0,"",'Scoring Summary First Draft'!CH34)</f>
        <v/>
      </c>
      <c r="CA26" s="42" t="str">
        <f>IF('Scoring Summary First Draft'!CI34=0,"",'Scoring Summary First Draft'!CI34)</f>
        <v/>
      </c>
      <c r="CB26" s="42" t="str">
        <f>IF('Scoring Summary First Draft'!CL34 =0,"",'Scoring Summary First Draft'!CL34)</f>
        <v/>
      </c>
      <c r="CC26" s="42" t="str">
        <f>IF('Scoring Summary First Draft'!CM34 =0,"",'Scoring Summary First Draft'!CM34)</f>
        <v/>
      </c>
      <c r="CD26" s="42" t="str">
        <f>IF('Scoring Summary First Draft'!CN34 =0,"",'Scoring Summary First Draft'!CN34)</f>
        <v/>
      </c>
      <c r="CE26" s="42" t="str">
        <f>IF('Scoring Summary First Draft'!CO34 =0,"",'Scoring Summary First Draft'!CO34)</f>
        <v/>
      </c>
      <c r="CF26" s="42" t="str">
        <f>IF('Scoring Summary First Draft'!CP34 =0,"",'Scoring Summary First Draft'!CP34)</f>
        <v/>
      </c>
      <c r="CG26" s="42" t="str">
        <f>IF('Scoring Summary First Draft'!CQ34 =0,"",'Scoring Summary First Draft'!CQ34)</f>
        <v/>
      </c>
      <c r="CH26" s="42" t="str">
        <f>IF('Scoring Summary First Draft'!CR34 =0,"",'Scoring Summary First Draft'!CR34)</f>
        <v/>
      </c>
      <c r="CI26" s="42" t="str">
        <f>IF('Scoring Summary First Draft'!CV34=0,"",'Scoring Summary First Draft'!CV34)</f>
        <v/>
      </c>
      <c r="CJ26" s="42" t="str">
        <f>IF('Scoring Summary First Draft'!CW34=0,"",'Scoring Summary First Draft'!CW34)</f>
        <v/>
      </c>
      <c r="CK26" s="42" t="str">
        <f>IF('Scoring Summary First Draft'!CZ34=0,"",'Scoring Summary First Draft'!CZ34)</f>
        <v/>
      </c>
      <c r="CL26" s="42" t="str">
        <f>IF('Scoring Summary First Draft'!DA34=0,"",'Scoring Summary First Draft'!DA34)</f>
        <v/>
      </c>
      <c r="CM26" s="42" t="str">
        <f>IF('Scoring Summary First Draft'!DB34=0,"",'Scoring Summary First Draft'!DB34)</f>
        <v/>
      </c>
      <c r="CN26" s="42" t="str">
        <f>IF('Scoring Summary First Draft'!DC34=0,"",'Scoring Summary First Draft'!DC34)</f>
        <v/>
      </c>
      <c r="CO26" s="42" t="str">
        <f>IF('Scoring Summary First Draft'!DD34=0,"",'Scoring Summary First Draft'!DD34)</f>
        <v/>
      </c>
      <c r="CP26" s="42" t="str">
        <f>IF('Scoring Summary First Draft'!DE34=0,"",'Scoring Summary First Draft'!DE34)</f>
        <v/>
      </c>
      <c r="CQ26" s="42" t="str">
        <f>IF('Scoring Summary First Draft'!DF34=0,"",'Scoring Summary First Draft'!DF34)</f>
        <v/>
      </c>
      <c r="CR26" s="42" t="str">
        <f>IF('Scoring Summary First Draft'!DG34=0,"",'Scoring Summary First Draft'!DG34)</f>
        <v/>
      </c>
      <c r="CS26" s="42" t="str">
        <f>IF('Scoring Summary First Draft'!DH34=0,"",'Scoring Summary First Draft'!DH34)</f>
        <v/>
      </c>
      <c r="CT26" s="42" t="str">
        <f>IF('Scoring Summary First Draft'!DI34=0,"",'Scoring Summary First Draft'!DI34)</f>
        <v/>
      </c>
      <c r="CU26" s="42" t="str">
        <f>IF('Scoring Summary First Draft'!DJ34=0,"",'Scoring Summary First Draft'!DJ34)</f>
        <v/>
      </c>
      <c r="CV26" s="42" t="str">
        <f>IF('Scoring Summary First Draft'!DK34=0,"",'Scoring Summary First Draft'!DK34)</f>
        <v/>
      </c>
      <c r="CW26" s="42" t="str">
        <f>IF('Scoring Summary First Draft'!DL34=0,"",'Scoring Summary First Draft'!DL34)</f>
        <v/>
      </c>
      <c r="CX26" s="42" t="str">
        <f>IF('Scoring Summary First Draft'!DO34=0,"",'Scoring Summary First Draft'!DO34)</f>
        <v/>
      </c>
      <c r="CY26" s="42" t="str">
        <f>IF('Scoring Summary First Draft'!DP34=0,"",'Scoring Summary First Draft'!DP34)</f>
        <v/>
      </c>
      <c r="CZ26" s="42" t="str">
        <f>IF('Scoring Summary First Draft'!DQ34=0,"",'Scoring Summary First Draft'!DQ34)</f>
        <v/>
      </c>
      <c r="DA26" s="42" t="str">
        <f>IF('Scoring Summary First Draft'!DR34=0,"",'Scoring Summary First Draft'!DR34)</f>
        <v/>
      </c>
      <c r="DB26" s="42" t="str">
        <f>IF('Scoring Summary First Draft'!DS34=0,"",'Scoring Summary First Draft'!DS34)</f>
        <v/>
      </c>
      <c r="DC26" s="42" t="str">
        <f>IF('Scoring Summary First Draft'!DT34=0,"",'Scoring Summary First Draft'!DT34)</f>
        <v/>
      </c>
      <c r="DD26" s="42" t="str">
        <f>IF('Scoring Summary First Draft'!DU34=0,"",'Scoring Summary First Draft'!DU34)</f>
        <v/>
      </c>
      <c r="DE26" s="42" t="str">
        <f>IF('Scoring Summary First Draft'!DV34=0,"",'Scoring Summary First Draft'!DV34)</f>
        <v/>
      </c>
      <c r="DF26" s="42" t="str">
        <f>IF('Scoring Summary First Draft'!DW34=0,"",'Scoring Summary First Draft'!DW34)</f>
        <v/>
      </c>
      <c r="DG26" s="42" t="str">
        <f>IF('Scoring Summary First Draft'!DX34=0,"",'Scoring Summary First Draft'!DX34)</f>
        <v/>
      </c>
      <c r="DH26" s="42" t="str">
        <f>IF('Scoring Summary First Draft'!DY34=0,"",'Scoring Summary First Draft'!DY34)</f>
        <v/>
      </c>
      <c r="DI26" s="42" t="str">
        <f>IF('Scoring Summary First Draft'!DZ34=0,"",'Scoring Summary First Draft'!DZ34)</f>
        <v/>
      </c>
      <c r="DJ26" s="25" t="str">
        <f>IF('Scoring Summary First Draft'!EF34=0,"",'Scoring Summary First Draft'!EF34)</f>
        <v/>
      </c>
      <c r="DK26" s="25" t="str">
        <f>IF('Scoring Summary First Draft'!EI34=0,"",'Scoring Summary First Draft'!EI34)</f>
        <v/>
      </c>
      <c r="DL26" s="25">
        <f>IF('Scoring Summary First Draft'!EM34=0,"",'Scoring Summary First Draft'!EM34)</f>
        <v>63</v>
      </c>
      <c r="DM26" s="25">
        <f>IF('Scoring Summary First Draft'!EQ34=0,"",'Scoring Summary First Draft'!EQ34)</f>
        <v>5</v>
      </c>
      <c r="DN26" s="25">
        <f>IF('Scoring Summary First Draft'!ER34=0,"",'Scoring Summary First Draft'!ER34)</f>
        <v>21</v>
      </c>
      <c r="DO26" s="25">
        <f>IF('Scoring Summary First Draft'!ES34=0,"",'Scoring Summary First Draft'!ES34)</f>
        <v>3</v>
      </c>
      <c r="DP26" s="25">
        <f>IF('Scoring Summary First Draft'!EW34=0,"",'Scoring Summary First Draft'!EW34)</f>
        <v>29</v>
      </c>
      <c r="DQ26" s="25">
        <f>IF('Scoring Summary First Draft'!EX34=0,"",'Scoring Summary First Draft'!EX34)</f>
        <v>19</v>
      </c>
      <c r="DR26" s="25">
        <f>IF('Scoring Summary First Draft'!EY34=0,"",'Scoring Summary First Draft'!EY34)</f>
        <v>11</v>
      </c>
      <c r="DS26" s="25">
        <f>IF('Scoring Summary First Draft'!EZ34=0,"",'Scoring Summary First Draft'!EZ34)</f>
        <v>14</v>
      </c>
      <c r="DT26" s="25">
        <f>IF('Scoring Summary First Draft'!FA34=0,"",'Scoring Summary First Draft'!FA34)</f>
        <v>15</v>
      </c>
      <c r="DU26" s="25">
        <f>IF('Scoring Summary First Draft'!FB34=0,"",'Scoring Summary First Draft'!FB34)</f>
        <v>23</v>
      </c>
      <c r="DV26" s="25">
        <f>IF('Scoring Summary First Draft'!FC34=0,"",'Scoring Summary First Draft'!FC34)</f>
        <v>33</v>
      </c>
      <c r="DW26" s="45">
        <f>IF('Scoring Summary First Draft'!FG34=0,"",'Scoring Summary First Draft'!FG34)</f>
        <v>4.1428571429999996</v>
      </c>
      <c r="DX26" s="45">
        <f>IF('Scoring Summary First Draft'!FH34=0,"",'Scoring Summary First Draft'!FH34)</f>
        <v>3.6470588240000001</v>
      </c>
      <c r="DY26" s="45">
        <f>IF('Scoring Summary First Draft'!FI34=0,"",'Scoring Summary First Draft'!FI34)</f>
        <v>5.7647058820000003</v>
      </c>
      <c r="DZ26" s="45">
        <f>IF('Scoring Summary First Draft'!FJ34=0,"",'Scoring Summary First Draft'!FJ34)</f>
        <v>4.5918367350000002</v>
      </c>
      <c r="EA26" s="45">
        <f>IF('Scoring Summary First Draft'!FN34=0,"",'Scoring Summary First Draft'!FN34)</f>
        <v>4</v>
      </c>
      <c r="EB26" s="25">
        <f>IF('Scoring Summary First Draft'!FR34=0,"",'Scoring Summary First Draft'!FR34)</f>
        <v>3</v>
      </c>
      <c r="EC26" s="25">
        <f>IF('Scoring Summary First Draft'!FS34=0,"",'Scoring Summary First Draft'!FS34)</f>
        <v>1</v>
      </c>
      <c r="ED26" s="44">
        <f>IF('Scoring Summary First Draft'!FW34=0,"",'Scoring Summary First Draft'!FW34)</f>
        <v>5.5</v>
      </c>
      <c r="EE26" s="44">
        <f>IF('Scoring Summary First Draft'!FX34=0,"",'Scoring Summary First Draft'!FX34)</f>
        <v>6.5</v>
      </c>
      <c r="EF26" s="44">
        <f>IF('Scoring Summary First Draft'!FY34=0,"",'Scoring Summary First Draft'!FY34)</f>
        <v>6</v>
      </c>
      <c r="EG26" s="44">
        <f>IF('Scoring Summary First Draft'!FZ34=0,"",'Scoring Summary First Draft'!FZ34)</f>
        <v>6.5</v>
      </c>
      <c r="EH26" s="44">
        <f>IF('Scoring Summary First Draft'!GA34=0,"",'Scoring Summary First Draft'!GA34)</f>
        <v>5</v>
      </c>
      <c r="EI26" s="25" t="str">
        <f>IF('Scoring Summary First Draft'!GD34=0,"",'Scoring Summary First Draft'!GD34)</f>
        <v/>
      </c>
      <c r="EJ26" s="25">
        <f>IF('Scoring Summary First Draft'!GH34=0,"",'Scoring Summary First Draft'!GH34)</f>
        <v>16</v>
      </c>
      <c r="EK26" s="25">
        <f>IF('Scoring Summary First Draft'!GI34=0,"",'Scoring Summary First Draft'!GI34)</f>
        <v>85</v>
      </c>
      <c r="EL26" s="25">
        <f>IF('Scoring Summary First Draft'!GJ34=0,"",'Scoring Summary First Draft'!GJ34)</f>
        <v>180</v>
      </c>
      <c r="EM26" s="25">
        <f>IF('Scoring Summary First Draft'!GK34=0,"",'Scoring Summary First Draft'!GK34)</f>
        <v>281</v>
      </c>
      <c r="EN26" s="25">
        <f>IF('Scoring Summary First Draft'!GO34=0,"",'Scoring Summary First Draft'!GO34)</f>
        <v>110</v>
      </c>
      <c r="EO26" s="25">
        <f>IF('Scoring Summary First Draft'!GP34=0,"",'Scoring Summary First Draft'!GP34)</f>
        <v>40</v>
      </c>
      <c r="EP26" s="25">
        <f>IF('Scoring Summary First Draft'!GQ34=0,"",'Scoring Summary First Draft'!GQ34)</f>
        <v>37</v>
      </c>
      <c r="EQ26" s="25">
        <f>IF('Scoring Summary First Draft'!GR34=0,"",'Scoring Summary First Draft'!GR34)</f>
        <v>11</v>
      </c>
      <c r="ER26" s="25">
        <f>IF('Scoring Summary First Draft'!GS34=0,"",'Scoring Summary First Draft'!GS34)</f>
        <v>9</v>
      </c>
      <c r="ES26" s="25">
        <f>IF('Scoring Summary First Draft'!GT34=0,"",'Scoring Summary First Draft'!GT34)</f>
        <v>13</v>
      </c>
    </row>
    <row r="27" spans="1:149">
      <c r="A27" t="str">
        <f>'Scoring Summary First Draft'!A36</f>
        <v>CI038</v>
      </c>
      <c r="B27" t="str">
        <f>IF('Scoring Summary First Draft'!C36=0,"",'Scoring Summary First Draft'!C36)</f>
        <v>F</v>
      </c>
      <c r="C27"/>
      <c r="D27"/>
      <c r="E27">
        <f>IF('Scoring Summary First Draft'!D36=0,"",'Scoring Summary First Draft'!D36)</f>
        <v>45</v>
      </c>
      <c r="F27"/>
      <c r="G27"/>
      <c r="H27"/>
      <c r="I27"/>
      <c r="J27">
        <f>IF('Scoring Summary First Draft'!E36=0,"",'Scoring Summary First Draft'!E36)</f>
        <v>39</v>
      </c>
      <c r="K27">
        <v>39</v>
      </c>
      <c r="L27"/>
      <c r="M27"/>
      <c r="N27"/>
      <c r="O27"/>
      <c r="P27">
        <f>IF('Scoring Summary First Draft'!F36=0,"",'Scoring Summary First Draft'!F36)</f>
        <v>24</v>
      </c>
      <c r="Q27"/>
      <c r="R27"/>
      <c r="S27"/>
      <c r="T27"/>
      <c r="U27" t="str">
        <f>IF('Scoring Summary First Draft'!G36=0,"",'Scoring Summary First Draft'!G36)</f>
        <v>Bilateral</v>
      </c>
      <c r="V27" t="str">
        <f>IF('Scoring Summary First Draft'!H36=0,"",'Scoring Summary First Draft'!H36)</f>
        <v>Cochlear_Americas</v>
      </c>
      <c r="W27" t="str">
        <f>IF('Scoring Summary First Draft'!I36=0,"",'Scoring Summary First Draft'!I36)</f>
        <v>No</v>
      </c>
      <c r="X27" t="str">
        <f t="shared" si="4"/>
        <v>Bilateral</v>
      </c>
      <c r="Y27"/>
      <c r="Z27"/>
      <c r="AA27"/>
      <c r="AB27" t="str">
        <f>IF('Scoring Summary First Draft'!L36=0,"",'Scoring Summary First Draft'!L36)</f>
        <v>HazMat_Agent</v>
      </c>
      <c r="AC27" t="str">
        <f>IF('Scoring Summary First Draft'!M36=0,"",'Scoring Summary First Draft'!M36)</f>
        <v>English</v>
      </c>
      <c r="AD27" t="str">
        <f>IF('Scoring Summary First Draft'!N36=0,"",'Scoring Summary First Draft'!N36)</f>
        <v>Memphis,_Tennessee</v>
      </c>
      <c r="AE27">
        <f>IF('Scoring Summary First Draft'!P36=0,"",'Scoring Summary First Draft'!P36)</f>
        <v>15</v>
      </c>
      <c r="AG27" s="42">
        <f>IF('Scoring Summary First Draft'!X36 = 0,"",'Scoring Summary First Draft'!X36)</f>
        <v>95.34375</v>
      </c>
      <c r="AH27" s="42">
        <f>IF('Scoring Summary First Draft'!Y36 = 0,"",'Scoring Summary First Draft'!Y36)</f>
        <v>0.875</v>
      </c>
      <c r="AI27" s="42">
        <f>IF('Scoring Summary First Draft'!Z36 = 0,"",'Scoring Summary First Draft'!Z36)</f>
        <v>93.25</v>
      </c>
      <c r="AJ27" s="42">
        <f>IF('Scoring Summary First Draft'!AA36 = 0,"",'Scoring Summary First Draft'!AA36)</f>
        <v>0.8125</v>
      </c>
      <c r="AK27" s="42">
        <f>IF('Scoring Summary First Draft'!AB36 = 0,"",'Scoring Summary First Draft'!AB36)</f>
        <v>97.4375</v>
      </c>
      <c r="AL27" s="42">
        <f>IF('Scoring Summary First Draft'!AC36 = 0,"",'Scoring Summary First Draft'!AC36)</f>
        <v>0.9375</v>
      </c>
      <c r="AM27" s="42">
        <f>IF('Scoring Summary First Draft'!AF36 =0,"", 'Scoring Summary First Draft'!AF36)</f>
        <v>0.5625</v>
      </c>
      <c r="AN27" s="42">
        <f>IF('Scoring Summary First Draft'!AG36 =0,"", 'Scoring Summary First Draft'!AG36)</f>
        <v>6.25E-2</v>
      </c>
      <c r="AO27" s="42">
        <f>IF('Scoring Summary First Draft'!AH36 =0,"", 'Scoring Summary First Draft'!AH36)</f>
        <v>6.25E-2</v>
      </c>
      <c r="AP27" s="42">
        <f>IF('Scoring Summary First Draft'!AI36 =0,"", 'Scoring Summary First Draft'!AI36)</f>
        <v>0.1875</v>
      </c>
      <c r="AQ27" s="42">
        <f>IF('Scoring Summary First Draft'!AJ36 =0,"", 'Scoring Summary First Draft'!AJ36)</f>
        <v>0.6875</v>
      </c>
      <c r="AR27" s="42">
        <f>IF('Scoring Summary First Draft'!AK36 =0,"", 'Scoring Summary First Draft'!AK36)</f>
        <v>0.125</v>
      </c>
      <c r="AS27" s="42">
        <f t="shared" si="1"/>
        <v>0.28125</v>
      </c>
      <c r="AT27" s="42">
        <f>IF('Scoring Summary First Draft'!AN36 = 0,"",'Scoring Summary First Draft'!AN36)</f>
        <v>0.72916700000000001</v>
      </c>
      <c r="AU27" s="42">
        <f>IF('Scoring Summary First Draft'!AO36 = 0,"",'Scoring Summary First Draft'!AO36)</f>
        <v>3559.2109999999998</v>
      </c>
      <c r="AV27" s="42">
        <f>IF('Scoring Summary First Draft'!AP36 = 0,"",'Scoring Summary First Draft'!AP36)</f>
        <v>10</v>
      </c>
      <c r="AW27" s="42">
        <f>IF('Scoring Summary First Draft'!AS36 = 0,"",'Scoring Summary First Draft'!AS36)</f>
        <v>0.875</v>
      </c>
      <c r="AX27" s="42">
        <f>IF('Scoring Summary First Draft'!AT36 = 0,"",'Scoring Summary First Draft'!AT36)</f>
        <v>0.875</v>
      </c>
      <c r="AY27" s="42">
        <f>IF('Scoring Summary First Draft'!AU36 = 0,"",'Scoring Summary First Draft'!AU36)</f>
        <v>0.96875</v>
      </c>
      <c r="AZ27" s="42">
        <f>IF('Scoring Summary First Draft'!AV36 = 0,"",'Scoring Summary First Draft'!AV36)</f>
        <v>0.90625</v>
      </c>
      <c r="BA27" s="42">
        <f>IF('Scoring Summary First Draft'!AW36 = 0,"",'Scoring Summary First Draft'!AW36)</f>
        <v>1159.2929999999999</v>
      </c>
      <c r="BB27" s="42">
        <f>IF('Scoring Summary First Draft'!AX36 = 0,"",'Scoring Summary First Draft'!AX36)</f>
        <v>1587.0360000000001</v>
      </c>
      <c r="BC27" s="42">
        <f>IF('Scoring Summary First Draft'!AY36 = 0,"",'Scoring Summary First Draft'!AY36)</f>
        <v>1407.319</v>
      </c>
      <c r="BD27" s="42">
        <f>IF('Scoring Summary First Draft'!AZ36 = 0,"",'Scoring Summary First Draft'!AZ36)</f>
        <v>1384.549</v>
      </c>
      <c r="BE27" s="45">
        <f>IF('Scoring Summary First Draft'!BA36=0,"",'Scoring Summary First Draft'!BA36)</f>
        <v>6.75</v>
      </c>
      <c r="BF27" s="45">
        <f>IF('Scoring Summary First Draft'!BB36=0,"",'Scoring Summary First Draft'!BB36)</f>
        <v>6.84375</v>
      </c>
      <c r="BG27" s="45">
        <f>IF('Scoring Summary First Draft'!BC36=0,"",'Scoring Summary First Draft'!BC36)</f>
        <v>6.9375</v>
      </c>
      <c r="BH27" s="45">
        <f>IF('Scoring Summary First Draft'!BD36=0,"",'Scoring Summary First Draft'!BD36)</f>
        <v>6.84375</v>
      </c>
      <c r="BI27" s="42">
        <f>IF('Scoring Summary First Draft'!BG36 = 0,"",'Scoring Summary First Draft'!BG36)</f>
        <v>1</v>
      </c>
      <c r="BJ27" s="42">
        <f>IF('Scoring Summary First Draft'!BH36 = 0,"",'Scoring Summary First Draft'!BH36)</f>
        <v>0.875</v>
      </c>
      <c r="BK27" s="42">
        <f>IF('Scoring Summary First Draft'!BI36 = 0,"",'Scoring Summary First Draft'!BI36)</f>
        <v>0.9375</v>
      </c>
      <c r="BL27" s="42">
        <f>IF('Scoring Summary First Draft'!BJ36 = 0,"",'Scoring Summary First Draft'!BJ36)</f>
        <v>0.9375</v>
      </c>
      <c r="BM27" s="42">
        <f>IF('Scoring Summary First Draft'!BK36 = 0,"",'Scoring Summary First Draft'!BK36)</f>
        <v>1045.038</v>
      </c>
      <c r="BN27" s="42">
        <f>IF('Scoring Summary First Draft'!BL36 = 0,"",'Scoring Summary First Draft'!BL36)</f>
        <v>740.07140000000004</v>
      </c>
      <c r="BO27" s="42">
        <f>IF('Scoring Summary First Draft'!BM36 = 0,"",'Scoring Summary First Draft'!BM36)</f>
        <v>1131.867</v>
      </c>
      <c r="BP27" s="42">
        <f>IF('Scoring Summary First Draft'!BN36 = 0,"",'Scoring Summary First Draft'!BN36)</f>
        <v>972.3252</v>
      </c>
      <c r="BQ27" s="42">
        <f>IF('Scoring Summary First Draft'!BW36=0,"",'Scoring Summary First Draft'!BW36)</f>
        <v>0.58333299999999999</v>
      </c>
      <c r="BR27" s="42">
        <f>IF('Scoring Summary First Draft'!BX36=0,"",'Scoring Summary First Draft'!BX36)</f>
        <v>64.69444</v>
      </c>
      <c r="BS27" s="42">
        <f>IF('Scoring Summary First Draft'!BY36=0,"",'Scoring Summary First Draft'!BY36)</f>
        <v>3123.944</v>
      </c>
      <c r="BT27" s="42">
        <f>IF('Scoring Summary First Draft'!CB36=0,"",'Scoring Summary First Draft'!CB36)</f>
        <v>0.41666666699999999</v>
      </c>
      <c r="BU27" s="42">
        <f>IF('Scoring Summary First Draft'!CC36=0,"",'Scoring Summary First Draft'!CC36)</f>
        <v>0.5</v>
      </c>
      <c r="BV27" s="42">
        <f>IF('Scoring Summary First Draft'!CD36=0,"",'Scoring Summary First Draft'!CD36)</f>
        <v>0.375</v>
      </c>
      <c r="BW27" s="42">
        <f>IF('Scoring Summary First Draft'!CE36=0,"",'Scoring Summary First Draft'!CE36)</f>
        <v>0.3</v>
      </c>
      <c r="BX27" s="42">
        <f>IF('Scoring Summary First Draft'!CF36=0,"",'Scoring Summary First Draft'!CF36)</f>
        <v>0.3</v>
      </c>
      <c r="BY27" s="42">
        <f>IF('Scoring Summary First Draft'!CG36=0,"",'Scoring Summary First Draft'!CG36)</f>
        <v>0.4</v>
      </c>
      <c r="BZ27" s="42">
        <f>IF('Scoring Summary First Draft'!CH36=0,"",'Scoring Summary First Draft'!CH36)</f>
        <v>0.53333333299999997</v>
      </c>
      <c r="CA27" s="42">
        <f>IF('Scoring Summary First Draft'!CI36=0,"",'Scoring Summary First Draft'!CI36)</f>
        <v>12</v>
      </c>
      <c r="CB27" s="42">
        <f>IF('Scoring Summary First Draft'!CL36 =0,"",'Scoring Summary First Draft'!CL36)</f>
        <v>0.63333300000000003</v>
      </c>
      <c r="CC27" s="42">
        <f>IF('Scoring Summary First Draft'!CM36 =0,"",'Scoring Summary First Draft'!CM36)</f>
        <v>0.7</v>
      </c>
      <c r="CD27" s="42">
        <f>IF('Scoring Summary First Draft'!CN36 =0,"",'Scoring Summary First Draft'!CN36)</f>
        <v>0.6</v>
      </c>
      <c r="CE27" s="42">
        <f>IF('Scoring Summary First Draft'!CO36 =0,"",'Scoring Summary First Draft'!CO36)</f>
        <v>0.5</v>
      </c>
      <c r="CF27" s="42">
        <f>IF('Scoring Summary First Draft'!CP36 =0,"",'Scoring Summary First Draft'!CP36)</f>
        <v>0.46666666000000001</v>
      </c>
      <c r="CG27" s="42">
        <f>IF('Scoring Summary First Draft'!CQ36 =0,"",'Scoring Summary First Draft'!CQ36)</f>
        <v>0.4</v>
      </c>
      <c r="CH27" s="42">
        <f>IF('Scoring Summary First Draft'!CR36 =0,"",'Scoring Summary First Draft'!CR36)</f>
        <v>0.83333333333329995</v>
      </c>
      <c r="CI27" s="42">
        <f>IF('Scoring Summary First Draft'!CV36=0,"",'Scoring Summary First Draft'!CV36)</f>
        <v>92.875</v>
      </c>
      <c r="CJ27" s="42">
        <f>IF('Scoring Summary First Draft'!CW36=0,"",'Scoring Summary First Draft'!CW36)</f>
        <v>0.66666700000000001</v>
      </c>
      <c r="CK27" s="42">
        <f>IF('Scoring Summary First Draft'!CZ36=0,"",'Scoring Summary First Draft'!CZ36)</f>
        <v>0.33333333300000001</v>
      </c>
      <c r="CL27" s="42" t="str">
        <f>IF('Scoring Summary First Draft'!DA36=0,"",'Scoring Summary First Draft'!DA36)</f>
        <v/>
      </c>
      <c r="CM27" s="42">
        <f>IF('Scoring Summary First Draft'!DB36=0,"",'Scoring Summary First Draft'!DB36)</f>
        <v>0.45</v>
      </c>
      <c r="CN27" s="42" t="str">
        <f>IF('Scoring Summary First Draft'!DC36=0,"",'Scoring Summary First Draft'!DC36)</f>
        <v/>
      </c>
      <c r="CO27" s="42">
        <f>IF('Scoring Summary First Draft'!DD36=0,"",'Scoring Summary First Draft'!DD36)</f>
        <v>0.27500000000000002</v>
      </c>
      <c r="CP27" s="42" t="str">
        <f>IF('Scoring Summary First Draft'!DE36=0,"",'Scoring Summary First Draft'!DE36)</f>
        <v/>
      </c>
      <c r="CQ27" s="42">
        <f>IF('Scoring Summary First Draft'!DF36=0,"",'Scoring Summary First Draft'!DF36)</f>
        <v>0.05</v>
      </c>
      <c r="CR27" s="42" t="str">
        <f>IF('Scoring Summary First Draft'!DG36=0,"",'Scoring Summary First Draft'!DG36)</f>
        <v/>
      </c>
      <c r="CS27" s="42">
        <f>IF('Scoring Summary First Draft'!DH36=0,"",'Scoring Summary First Draft'!DH36)</f>
        <v>0.46666666699999998</v>
      </c>
      <c r="CT27" s="42" t="str">
        <f>IF('Scoring Summary First Draft'!DI36=0,"",'Scoring Summary First Draft'!DI36)</f>
        <v/>
      </c>
      <c r="CU27" s="42">
        <f>IF('Scoring Summary First Draft'!DJ36=0,"",'Scoring Summary First Draft'!DJ36)</f>
        <v>0.2</v>
      </c>
      <c r="CV27" s="42" t="str">
        <f>IF('Scoring Summary First Draft'!DK36=0,"",'Scoring Summary First Draft'!DK36)</f>
        <v/>
      </c>
      <c r="CW27" s="42">
        <f>IF('Scoring Summary First Draft'!DL36=0,"",'Scoring Summary First Draft'!DL36)</f>
        <v>15</v>
      </c>
      <c r="CX27" s="42">
        <f>IF('Scoring Summary First Draft'!DO36=0,"",'Scoring Summary First Draft'!DO36)</f>
        <v>0.46666666699999998</v>
      </c>
      <c r="CY27" s="42">
        <f>IF('Scoring Summary First Draft'!DP36=0,"",'Scoring Summary First Draft'!DP36)</f>
        <v>0.57717014899999997</v>
      </c>
      <c r="CZ27" s="42">
        <f>IF('Scoring Summary First Draft'!DQ36=0,"",'Scoring Summary First Draft'!DQ36)</f>
        <v>0.6</v>
      </c>
      <c r="DA27" s="42">
        <f>IF('Scoring Summary First Draft'!DR36=0,"",'Scoring Summary First Draft'!DR36)</f>
        <v>0.48182955399999999</v>
      </c>
      <c r="DB27" s="42">
        <f>IF('Scoring Summary First Draft'!DS36=0,"",'Scoring Summary First Draft'!DS36)</f>
        <v>0.4</v>
      </c>
      <c r="DC27" s="42">
        <f>IF('Scoring Summary First Draft'!DT36=0,"",'Scoring Summary First Draft'!DT36)</f>
        <v>0.64867559500000005</v>
      </c>
      <c r="DD27" s="42">
        <f>IF('Scoring Summary First Draft'!DU36=0,"",'Scoring Summary First Draft'!DU36)</f>
        <v>0.2</v>
      </c>
      <c r="DE27" s="42">
        <f>IF('Scoring Summary First Draft'!DV36=0,"",'Scoring Summary First Draft'!DV36)</f>
        <v>0.44122165499999999</v>
      </c>
      <c r="DF27" s="42">
        <f>IF('Scoring Summary First Draft'!DW36=0,"",'Scoring Summary First Draft'!DW36)</f>
        <v>0.46666666699999998</v>
      </c>
      <c r="DG27" s="42">
        <f>IF('Scoring Summary First Draft'!DX36=0,"",'Scoring Summary First Draft'!DX36)</f>
        <v>0.503663427</v>
      </c>
      <c r="DH27" s="42">
        <f>IF('Scoring Summary First Draft'!DY36=0,"",'Scoring Summary First Draft'!DY36)</f>
        <v>0.46666666699999998</v>
      </c>
      <c r="DI27" s="42">
        <f>IF('Scoring Summary First Draft'!DZ36=0,"",'Scoring Summary First Draft'!DZ36)</f>
        <v>0.65067687100000005</v>
      </c>
      <c r="DJ27" s="25" t="str">
        <f>IF('Scoring Summary First Draft'!EF36=0,"",'Scoring Summary First Draft'!EF36)</f>
        <v/>
      </c>
      <c r="DK27" s="25" t="str">
        <f>IF('Scoring Summary First Draft'!EI36=0,"",'Scoring Summary First Draft'!EI36)</f>
        <v/>
      </c>
      <c r="DL27" s="25">
        <f>IF('Scoring Summary First Draft'!EM36=0,"",'Scoring Summary First Draft'!EM36)</f>
        <v>43</v>
      </c>
      <c r="DM27" s="25">
        <f>IF('Scoring Summary First Draft'!EQ36=0,"",'Scoring Summary First Draft'!EQ36)</f>
        <v>7</v>
      </c>
      <c r="DN27" s="25">
        <f>IF('Scoring Summary First Draft'!ER36=0,"",'Scoring Summary First Draft'!ER36)</f>
        <v>18</v>
      </c>
      <c r="DO27" s="25">
        <f>IF('Scoring Summary First Draft'!ES36=0,"",'Scoring Summary First Draft'!ES36)</f>
        <v>2</v>
      </c>
      <c r="DP27" s="25">
        <f>IF('Scoring Summary First Draft'!EW36=0,"",'Scoring Summary First Draft'!EW36)</f>
        <v>26</v>
      </c>
      <c r="DQ27" s="25">
        <f>IF('Scoring Summary First Draft'!EX36=0,"",'Scoring Summary First Draft'!EX36)</f>
        <v>20</v>
      </c>
      <c r="DR27" s="25">
        <f>IF('Scoring Summary First Draft'!EY36=0,"",'Scoring Summary First Draft'!EY36)</f>
        <v>24</v>
      </c>
      <c r="DS27" s="25">
        <f>IF('Scoring Summary First Draft'!EZ36=0,"",'Scoring Summary First Draft'!EZ36)</f>
        <v>21</v>
      </c>
      <c r="DT27" s="25">
        <f>IF('Scoring Summary First Draft'!FA36=0,"",'Scoring Summary First Draft'!FA36)</f>
        <v>10</v>
      </c>
      <c r="DU27" s="25">
        <f>IF('Scoring Summary First Draft'!FB36=0,"",'Scoring Summary First Draft'!FB36)</f>
        <v>25</v>
      </c>
      <c r="DV27" s="25">
        <f>IF('Scoring Summary First Draft'!FC36=0,"",'Scoring Summary First Draft'!FC36)</f>
        <v>34</v>
      </c>
      <c r="DW27" s="45">
        <f>IF('Scoring Summary First Draft'!FG36=0,"",'Scoring Summary First Draft'!FG36)</f>
        <v>3.384615385</v>
      </c>
      <c r="DX27" s="45">
        <f>IF('Scoring Summary First Draft'!FH36=0,"",'Scoring Summary First Draft'!FH36)</f>
        <v>5.7058823529999998</v>
      </c>
      <c r="DY27" s="45">
        <f>IF('Scoring Summary First Draft'!FI36=0,"",'Scoring Summary First Draft'!FI36)</f>
        <v>7.8235294120000001</v>
      </c>
      <c r="DZ27" s="45">
        <f>IF('Scoring Summary First Draft'!FJ36=0,"",'Scoring Summary First Draft'!FJ36)</f>
        <v>5.8958333329999997</v>
      </c>
      <c r="EA27" s="45">
        <f>IF('Scoring Summary First Draft'!FN36=0,"",'Scoring Summary First Draft'!FN36)</f>
        <v>4.9565219999999997</v>
      </c>
      <c r="EB27" s="25">
        <f>IF('Scoring Summary First Draft'!FR36=0,"",'Scoring Summary First Draft'!FR36)</f>
        <v>2</v>
      </c>
      <c r="EC27" s="25">
        <f>IF('Scoring Summary First Draft'!FS36=0,"",'Scoring Summary First Draft'!FS36)</f>
        <v>1</v>
      </c>
      <c r="ED27" s="44">
        <f>IF('Scoring Summary First Draft'!FW36=0,"",'Scoring Summary First Draft'!FW36)</f>
        <v>6.5</v>
      </c>
      <c r="EE27" s="44">
        <f>IF('Scoring Summary First Draft'!FX36=0,"",'Scoring Summary First Draft'!FX36)</f>
        <v>5</v>
      </c>
      <c r="EF27" s="44">
        <f>IF('Scoring Summary First Draft'!FY36=0,"",'Scoring Summary First Draft'!FY36)</f>
        <v>7</v>
      </c>
      <c r="EG27" s="44">
        <f>IF('Scoring Summary First Draft'!FZ36=0,"",'Scoring Summary First Draft'!FZ36)</f>
        <v>7</v>
      </c>
      <c r="EH27" s="44">
        <f>IF('Scoring Summary First Draft'!GA36=0,"",'Scoring Summary First Draft'!GA36)</f>
        <v>7</v>
      </c>
      <c r="EI27" s="25" t="str">
        <f>IF('Scoring Summary First Draft'!GD36=0,"",'Scoring Summary First Draft'!GD36)</f>
        <v/>
      </c>
      <c r="EJ27" s="25">
        <f>IF('Scoring Summary First Draft'!GH36=0,"",'Scoring Summary First Draft'!GH36)</f>
        <v>4.5</v>
      </c>
      <c r="EK27" s="25">
        <f>IF('Scoring Summary First Draft'!GI36=0,"",'Scoring Summary First Draft'!GI36)</f>
        <v>120</v>
      </c>
      <c r="EL27" s="25">
        <f>IF('Scoring Summary First Draft'!GJ36=0,"",'Scoring Summary First Draft'!GJ36)</f>
        <v>255</v>
      </c>
      <c r="EM27" s="25">
        <f>IF('Scoring Summary First Draft'!GK36=0,"",'Scoring Summary First Draft'!GK36)</f>
        <v>380</v>
      </c>
      <c r="EN27" s="25">
        <f>IF('Scoring Summary First Draft'!GO36=0,"",'Scoring Summary First Draft'!GO36)</f>
        <v>110</v>
      </c>
      <c r="EO27" s="25">
        <f>IF('Scoring Summary First Draft'!GP36=0,"",'Scoring Summary First Draft'!GP36)</f>
        <v>33</v>
      </c>
      <c r="EP27" s="25">
        <f>IF('Scoring Summary First Draft'!GQ36=0,"",'Scoring Summary First Draft'!GQ36)</f>
        <v>24</v>
      </c>
      <c r="EQ27" s="25">
        <f>IF('Scoring Summary First Draft'!GR36=0,"",'Scoring Summary First Draft'!GR36)</f>
        <v>27</v>
      </c>
      <c r="ER27" s="25">
        <f>IF('Scoring Summary First Draft'!GS36=0,"",'Scoring Summary First Draft'!GS36)</f>
        <v>9</v>
      </c>
      <c r="ES27" s="25">
        <f>IF('Scoring Summary First Draft'!GT36=0,"",'Scoring Summary First Draft'!GT36)</f>
        <v>17</v>
      </c>
    </row>
    <row r="28" spans="1:149">
      <c r="A28" t="str">
        <f>'Scoring Summary First Draft'!A37</f>
        <v>CI039</v>
      </c>
      <c r="B28" t="str">
        <f>IF('Scoring Summary First Draft'!C37=0,"",'Scoring Summary First Draft'!C37)</f>
        <v>M</v>
      </c>
      <c r="C28"/>
      <c r="D28"/>
      <c r="E28">
        <f>IF('Scoring Summary First Draft'!D37=0,"",'Scoring Summary First Draft'!D37)</f>
        <v>71</v>
      </c>
      <c r="F28"/>
      <c r="G28"/>
      <c r="H28"/>
      <c r="I28"/>
      <c r="J28">
        <f>IF('Scoring Summary First Draft'!E37=0,"",'Scoring Summary First Draft'!E37)</f>
        <v>65</v>
      </c>
      <c r="K28">
        <v>65</v>
      </c>
      <c r="L28"/>
      <c r="M28"/>
      <c r="N28"/>
      <c r="O28"/>
      <c r="P28">
        <f>IF('Scoring Summary First Draft'!F37=0,"",'Scoring Summary First Draft'!F37)</f>
        <v>2</v>
      </c>
      <c r="Q28"/>
      <c r="R28"/>
      <c r="S28"/>
      <c r="T28"/>
      <c r="U28" t="str">
        <f>IF('Scoring Summary First Draft'!G37=0,"",'Scoring Summary First Draft'!G37)</f>
        <v>Bilateral</v>
      </c>
      <c r="V28" t="str">
        <f>IF('Scoring Summary First Draft'!H37=0,"",'Scoring Summary First Draft'!H37)</f>
        <v>MED-EL</v>
      </c>
      <c r="W28" t="str">
        <f>IF('Scoring Summary First Draft'!I37=0,"",'Scoring Summary First Draft'!I37)</f>
        <v>No</v>
      </c>
      <c r="X28" t="str">
        <f t="shared" si="4"/>
        <v>Bilateral</v>
      </c>
      <c r="Y28"/>
      <c r="Z28"/>
      <c r="AA28"/>
      <c r="AB28" t="str">
        <f>IF('Scoring Summary First Draft'!L37=0,"",'Scoring Summary First Draft'!L37)</f>
        <v>school_bus__driver,_pastor</v>
      </c>
      <c r="AC28" t="str">
        <f>IF('Scoring Summary First Draft'!M37=0,"",'Scoring Summary First Draft'!M37)</f>
        <v>English</v>
      </c>
      <c r="AD28" t="str">
        <f>IF('Scoring Summary First Draft'!N37=0,"",'Scoring Summary First Draft'!N37)</f>
        <v>Athens,_Alabama</v>
      </c>
      <c r="AE28">
        <f>IF('Scoring Summary First Draft'!P37=0,"",'Scoring Summary First Draft'!P37)</f>
        <v>20</v>
      </c>
      <c r="AG28" s="42">
        <f>IF('Scoring Summary First Draft'!X37 = 0,"",'Scoring Summary First Draft'!X37)</f>
        <v>77.8125</v>
      </c>
      <c r="AH28" s="42">
        <f>IF('Scoring Summary First Draft'!Y37 = 0,"",'Scoring Summary First Draft'!Y37)</f>
        <v>0.875</v>
      </c>
      <c r="AI28" s="42">
        <f>IF('Scoring Summary First Draft'!Z37 = 0,"",'Scoring Summary First Draft'!Z37)</f>
        <v>74.3125</v>
      </c>
      <c r="AJ28" s="42">
        <f>IF('Scoring Summary First Draft'!AA37 = 0,"",'Scoring Summary First Draft'!AA37)</f>
        <v>0.8125</v>
      </c>
      <c r="AK28" s="42">
        <f>IF('Scoring Summary First Draft'!AB37 = 0,"",'Scoring Summary First Draft'!AB37)</f>
        <v>81.3125</v>
      </c>
      <c r="AL28" s="42">
        <f>IF('Scoring Summary First Draft'!AC37 = 0,"",'Scoring Summary First Draft'!AC37)</f>
        <v>0.9375</v>
      </c>
      <c r="AM28" s="42">
        <f>IF('Scoring Summary First Draft'!AF37 =0,"", 'Scoring Summary First Draft'!AF37)</f>
        <v>0.17647099999999999</v>
      </c>
      <c r="AN28" s="42">
        <f>'Scoring Summary First Draft'!AG37</f>
        <v>0</v>
      </c>
      <c r="AO28" s="42">
        <f>'Scoring Summary First Draft'!AH37</f>
        <v>0</v>
      </c>
      <c r="AP28" s="42">
        <f>IF('Scoring Summary First Draft'!AI37 =0,"", 'Scoring Summary First Draft'!AI37)</f>
        <v>0.1875</v>
      </c>
      <c r="AQ28" s="42">
        <f>IF('Scoring Summary First Draft'!AJ37 =0,"", 'Scoring Summary First Draft'!AJ37)</f>
        <v>0.1875</v>
      </c>
      <c r="AR28" s="42">
        <f>IF('Scoring Summary First Draft'!AK37 =0,"", 'Scoring Summary First Draft'!AK37)</f>
        <v>0.1875</v>
      </c>
      <c r="AS28" s="42">
        <f t="shared" si="1"/>
        <v>0.12316183333333335</v>
      </c>
      <c r="AT28" s="42">
        <f>IF('Scoring Summary First Draft'!AN37 = 0,"",'Scoring Summary First Draft'!AN37)</f>
        <v>0.83333299999999999</v>
      </c>
      <c r="AU28" s="42">
        <f>IF('Scoring Summary First Draft'!AO37 = 0,"",'Scoring Summary First Draft'!AO37)</f>
        <v>3883.95</v>
      </c>
      <c r="AV28" s="42">
        <f>IF('Scoring Summary First Draft'!AP37 = 0,"",'Scoring Summary First Draft'!AP37)</f>
        <v>10</v>
      </c>
      <c r="AW28" s="42">
        <f>IF('Scoring Summary First Draft'!AS37 = 0,"",'Scoring Summary First Draft'!AS37)</f>
        <v>0.8125</v>
      </c>
      <c r="AX28" s="42">
        <f>IF('Scoring Summary First Draft'!AT37 = 0,"",'Scoring Summary First Draft'!AT37)</f>
        <v>0.875</v>
      </c>
      <c r="AY28" s="42">
        <f>IF('Scoring Summary First Draft'!AU37 = 0,"",'Scoring Summary First Draft'!AU37)</f>
        <v>0.84375</v>
      </c>
      <c r="AZ28" s="42">
        <f>IF('Scoring Summary First Draft'!AV37 = 0,"",'Scoring Summary First Draft'!AV37)</f>
        <v>0.84375</v>
      </c>
      <c r="BA28" s="42">
        <f>IF('Scoring Summary First Draft'!AW37 = 0,"",'Scoring Summary First Draft'!AW37)</f>
        <v>1807.662</v>
      </c>
      <c r="BB28" s="42">
        <f>IF('Scoring Summary First Draft'!AX37 = 0,"",'Scoring Summary First Draft'!AX37)</f>
        <v>3683.7</v>
      </c>
      <c r="BC28" s="42">
        <f>IF('Scoring Summary First Draft'!AY37 = 0,"",'Scoring Summary First Draft'!AY37)</f>
        <v>1981.356</v>
      </c>
      <c r="BD28" s="42">
        <f>IF('Scoring Summary First Draft'!AZ37 = 0,"",'Scoring Summary First Draft'!AZ37)</f>
        <v>2490.9059999999999</v>
      </c>
      <c r="BE28" s="45">
        <f>IF('Scoring Summary First Draft'!BA37=0,"",'Scoring Summary First Draft'!BA37)</f>
        <v>6</v>
      </c>
      <c r="BF28" s="45">
        <f>IF('Scoring Summary First Draft'!BB37=0,"",'Scoring Summary First Draft'!BB37)</f>
        <v>5.6875</v>
      </c>
      <c r="BG28" s="45">
        <f>IF('Scoring Summary First Draft'!BC37=0,"",'Scoring Summary First Draft'!BC37)</f>
        <v>5.9375</v>
      </c>
      <c r="BH28" s="45">
        <f>IF('Scoring Summary First Draft'!BD37=0,"",'Scoring Summary First Draft'!BD37)</f>
        <v>5.875</v>
      </c>
      <c r="BI28" s="42">
        <f>IF('Scoring Summary First Draft'!BG37 = 0,"",'Scoring Summary First Draft'!BG37)</f>
        <v>0.75</v>
      </c>
      <c r="BJ28" s="42">
        <f>IF('Scoring Summary First Draft'!BH37 = 0,"",'Scoring Summary First Draft'!BH37)</f>
        <v>0.875</v>
      </c>
      <c r="BK28" s="42">
        <f>IF('Scoring Summary First Draft'!BI37 = 0,"",'Scoring Summary First Draft'!BI37)</f>
        <v>0.875</v>
      </c>
      <c r="BL28" s="42">
        <f>IF('Scoring Summary First Draft'!BJ37 = 0,"",'Scoring Summary First Draft'!BJ37)</f>
        <v>0.83333299999999999</v>
      </c>
      <c r="BM28" s="42">
        <f>IF('Scoring Summary First Draft'!BK37 = 0,"",'Scoring Summary First Draft'!BK37)</f>
        <v>982.83330000000001</v>
      </c>
      <c r="BN28" s="42">
        <f>IF('Scoring Summary First Draft'!BL37 = 0,"",'Scoring Summary First Draft'!BL37)</f>
        <v>953.24289999999996</v>
      </c>
      <c r="BO28" s="42">
        <f>IF('Scoring Summary First Draft'!BM37 = 0,"",'Scoring Summary First Draft'!BM37)</f>
        <v>838.47140000000002</v>
      </c>
      <c r="BP28" s="42">
        <f>IF('Scoring Summary First Draft'!BN37 = 0,"",'Scoring Summary First Draft'!BN37)</f>
        <v>924.8492</v>
      </c>
      <c r="BQ28" s="42">
        <f>IF('Scoring Summary First Draft'!BW37=0,"",'Scoring Summary First Draft'!BW37)</f>
        <v>0.72222200000000003</v>
      </c>
      <c r="BR28" s="42">
        <f>IF('Scoring Summary First Draft'!BX37=0,"",'Scoring Summary First Draft'!BX37)</f>
        <v>74.890910000000005</v>
      </c>
      <c r="BS28" s="42">
        <f>IF('Scoring Summary First Draft'!BY37=0,"",'Scoring Summary First Draft'!BY37)</f>
        <v>7625.6440000000002</v>
      </c>
      <c r="BT28" s="42">
        <f>IF('Scoring Summary First Draft'!CB37=0,"",'Scoring Summary First Draft'!CB37)</f>
        <v>0.35</v>
      </c>
      <c r="BU28" s="42">
        <f>IF('Scoring Summary First Draft'!CC37=0,"",'Scoring Summary First Draft'!CC37)</f>
        <v>0.5</v>
      </c>
      <c r="BV28" s="42">
        <f>IF('Scoring Summary First Draft'!CD37=0,"",'Scoring Summary First Draft'!CD37)</f>
        <v>0.27500000000000002</v>
      </c>
      <c r="BW28" s="42">
        <f>IF('Scoring Summary First Draft'!CE37=0,"",'Scoring Summary First Draft'!CE37)</f>
        <v>0.15</v>
      </c>
      <c r="BX28" s="43">
        <f>'Scoring Summary First Draft'!CF37</f>
        <v>0</v>
      </c>
      <c r="BY28" s="42">
        <f>IF('Scoring Summary First Draft'!CG37=0,"",'Scoring Summary First Draft'!CG37)</f>
        <v>0.13333333333</v>
      </c>
      <c r="BZ28" s="42">
        <f>IF('Scoring Summary First Draft'!CH37=0,"",'Scoring Summary First Draft'!CH37)</f>
        <v>0.63333333300000005</v>
      </c>
      <c r="CA28" s="42">
        <f>IF('Scoring Summary First Draft'!CI37=0,"",'Scoring Summary First Draft'!CI37)</f>
        <v>11</v>
      </c>
      <c r="CB28" s="42">
        <f>IF('Scoring Summary First Draft'!CL37 =0,"",'Scoring Summary First Draft'!CL37)</f>
        <v>0.68333333333299995</v>
      </c>
      <c r="CC28" s="42">
        <f>IF('Scoring Summary First Draft'!CM37 =0,"",'Scoring Summary First Draft'!CM37)</f>
        <v>0.75</v>
      </c>
      <c r="CD28" s="42">
        <f>IF('Scoring Summary First Draft'!CN37 =0,"",'Scoring Summary First Draft'!CN37)</f>
        <v>0.65</v>
      </c>
      <c r="CE28" s="42">
        <f>IF('Scoring Summary First Draft'!CO37 =0,"",'Scoring Summary First Draft'!CO37)</f>
        <v>0.65</v>
      </c>
      <c r="CF28" s="42">
        <f>IF('Scoring Summary First Draft'!CP37 =0,"",'Scoring Summary First Draft'!CP37)</f>
        <v>0.46666666666660001</v>
      </c>
      <c r="CG28" s="42">
        <f>IF('Scoring Summary First Draft'!CQ37 =0,"",'Scoring Summary First Draft'!CQ37)</f>
        <v>0.46666666666660001</v>
      </c>
      <c r="CH28" s="42">
        <f>IF('Scoring Summary First Draft'!CR37 =0,"",'Scoring Summary First Draft'!CR37)</f>
        <v>0.9</v>
      </c>
      <c r="CI28" s="42">
        <f>IF('Scoring Summary First Draft'!CV37=0,"",'Scoring Summary First Draft'!CV37)</f>
        <v>81.833330000000004</v>
      </c>
      <c r="CJ28" s="42">
        <f>IF('Scoring Summary First Draft'!CW37=0,"",'Scoring Summary First Draft'!CW37)</f>
        <v>0.79166700000000001</v>
      </c>
      <c r="CK28" s="42">
        <f>IF('Scoring Summary First Draft'!CZ37=0,"",'Scoring Summary First Draft'!CZ37)</f>
        <v>0.26666666700000002</v>
      </c>
      <c r="CL28" s="42" t="str">
        <f>IF('Scoring Summary First Draft'!DA37=0,"",'Scoring Summary First Draft'!DA37)</f>
        <v/>
      </c>
      <c r="CM28" s="42">
        <f>IF('Scoring Summary First Draft'!DB37=0,"",'Scoring Summary First Draft'!DB37)</f>
        <v>0.4</v>
      </c>
      <c r="CN28" s="42" t="str">
        <f>IF('Scoring Summary First Draft'!DC37=0,"",'Scoring Summary First Draft'!DC37)</f>
        <v/>
      </c>
      <c r="CO28" s="42">
        <f>IF('Scoring Summary First Draft'!DD37=0,"",'Scoring Summary First Draft'!DD37)</f>
        <v>0.2</v>
      </c>
      <c r="CP28" s="42" t="str">
        <f>IF('Scoring Summary First Draft'!DE37=0,"",'Scoring Summary First Draft'!DE37)</f>
        <v/>
      </c>
      <c r="CQ28" s="42">
        <f>IF('Scoring Summary First Draft'!DF37=0,"",'Scoring Summary First Draft'!DF37)</f>
        <v>0.15</v>
      </c>
      <c r="CR28" s="42" t="str">
        <f>IF('Scoring Summary First Draft'!DG37=0,"",'Scoring Summary First Draft'!DG37)</f>
        <v/>
      </c>
      <c r="CS28" s="42">
        <f>IF('Scoring Summary First Draft'!DH37=0,"",'Scoring Summary First Draft'!DH37)</f>
        <v>0.233333333</v>
      </c>
      <c r="CT28" s="42" t="str">
        <f>IF('Scoring Summary First Draft'!DI37=0,"",'Scoring Summary First Draft'!DI37)</f>
        <v/>
      </c>
      <c r="CU28" s="42">
        <f>IF('Scoring Summary First Draft'!DJ37=0,"",'Scoring Summary First Draft'!DJ37)</f>
        <v>0.3</v>
      </c>
      <c r="CV28" s="42" t="str">
        <f>IF('Scoring Summary First Draft'!DK37=0,"",'Scoring Summary First Draft'!DK37)</f>
        <v/>
      </c>
      <c r="CW28" s="42">
        <f>IF('Scoring Summary First Draft'!DL37=0,"",'Scoring Summary First Draft'!DL37)</f>
        <v>14</v>
      </c>
      <c r="CX28" s="42">
        <f>IF('Scoring Summary First Draft'!DO37=0,"",'Scoring Summary First Draft'!DO37)</f>
        <v>0.366666667</v>
      </c>
      <c r="CY28" s="42">
        <f>IF('Scoring Summary First Draft'!DP37=0,"",'Scoring Summary First Draft'!DP37)</f>
        <v>1.5317895100000001</v>
      </c>
      <c r="CZ28" s="42">
        <f>IF('Scoring Summary First Draft'!DQ37=0,"",'Scoring Summary First Draft'!DQ37)</f>
        <v>0.45</v>
      </c>
      <c r="DA28" s="42">
        <f>IF('Scoring Summary First Draft'!DR37=0,"",'Scoring Summary First Draft'!DR37)</f>
        <v>1.032785488</v>
      </c>
      <c r="DB28" s="42">
        <f>IF('Scoring Summary First Draft'!DS37=0,"",'Scoring Summary First Draft'!DS37)</f>
        <v>0.32500000000000001</v>
      </c>
      <c r="DC28" s="42">
        <f>IF('Scoring Summary First Draft'!DT37=0,"",'Scoring Summary First Draft'!DT37)</f>
        <v>1.9156387580000001</v>
      </c>
      <c r="DD28" s="42">
        <f>IF('Scoring Summary First Draft'!DU37=0,"",'Scoring Summary First Draft'!DU37)</f>
        <v>0.2</v>
      </c>
      <c r="DE28" s="42">
        <f>IF('Scoring Summary First Draft'!DV37=0,"",'Scoring Summary First Draft'!DV37)</f>
        <v>1.4804240360000001</v>
      </c>
      <c r="DF28" s="42">
        <f>IF('Scoring Summary First Draft'!DW37=0,"",'Scoring Summary First Draft'!DW37)</f>
        <v>0.43333333299999999</v>
      </c>
      <c r="DG28" s="42">
        <f>IF('Scoring Summary First Draft'!DX37=0,"",'Scoring Summary First Draft'!DX37)</f>
        <v>1.7150673789999999</v>
      </c>
      <c r="DH28" s="42">
        <f>IF('Scoring Summary First Draft'!DY37=0,"",'Scoring Summary First Draft'!DY37)</f>
        <v>0.3</v>
      </c>
      <c r="DI28" s="42">
        <f>IF('Scoring Summary First Draft'!DZ37=0,"",'Scoring Summary First Draft'!DZ37)</f>
        <v>1.2466906019999999</v>
      </c>
      <c r="DJ28" s="25" t="str">
        <f>IF('Scoring Summary First Draft'!EF37=0,"",'Scoring Summary First Draft'!EF37)</f>
        <v/>
      </c>
      <c r="DK28" s="25" t="str">
        <f>IF('Scoring Summary First Draft'!EI37=0,"",'Scoring Summary First Draft'!EI37)</f>
        <v/>
      </c>
      <c r="DL28" s="25">
        <f>IF('Scoring Summary First Draft'!EM37=0,"",'Scoring Summary First Draft'!EM37)</f>
        <v>54</v>
      </c>
      <c r="DM28" s="25">
        <f>IF('Scoring Summary First Draft'!EQ37=0,"",'Scoring Summary First Draft'!EQ37)</f>
        <v>6</v>
      </c>
      <c r="DN28" s="25">
        <f>IF('Scoring Summary First Draft'!ER37=0,"",'Scoring Summary First Draft'!ER37)</f>
        <v>30</v>
      </c>
      <c r="DO28" s="25">
        <f>IF('Scoring Summary First Draft'!ES37=0,"",'Scoring Summary First Draft'!ES37)</f>
        <v>5</v>
      </c>
      <c r="DP28" s="25">
        <f>IF('Scoring Summary First Draft'!EW37=0,"",'Scoring Summary First Draft'!EW37)</f>
        <v>37</v>
      </c>
      <c r="DQ28" s="25">
        <f>IF('Scoring Summary First Draft'!EX37=0,"",'Scoring Summary First Draft'!EX37)</f>
        <v>23</v>
      </c>
      <c r="DR28" s="25">
        <f>IF('Scoring Summary First Draft'!EY37=0,"",'Scoring Summary First Draft'!EY37)</f>
        <v>18</v>
      </c>
      <c r="DS28" s="25">
        <f>IF('Scoring Summary First Draft'!EZ37=0,"",'Scoring Summary First Draft'!EZ37)</f>
        <v>21</v>
      </c>
      <c r="DT28" s="25">
        <f>IF('Scoring Summary First Draft'!FA37=0,"",'Scoring Summary First Draft'!FA37)</f>
        <v>15</v>
      </c>
      <c r="DU28" s="25">
        <f>IF('Scoring Summary First Draft'!FB37=0,"",'Scoring Summary First Draft'!FB37)</f>
        <v>24</v>
      </c>
      <c r="DV28" s="25">
        <f>IF('Scoring Summary First Draft'!FC37=0,"",'Scoring Summary First Draft'!FC37)</f>
        <v>41</v>
      </c>
      <c r="DW28" s="45">
        <f>IF('Scoring Summary First Draft'!FG37=0,"",'Scoring Summary First Draft'!FG37)</f>
        <v>3.0714285710000002</v>
      </c>
      <c r="DX28" s="45">
        <f>IF('Scoring Summary First Draft'!FH37=0,"",'Scoring Summary First Draft'!FH37)</f>
        <v>3.0588235290000001</v>
      </c>
      <c r="DY28" s="45">
        <f>IF('Scoring Summary First Draft'!FI37=0,"",'Scoring Summary First Draft'!FI37)</f>
        <v>6.7058823529999998</v>
      </c>
      <c r="DZ28" s="45">
        <f>IF('Scoring Summary First Draft'!FJ37=0,"",'Scoring Summary First Draft'!FJ37)</f>
        <v>4.4489795919999997</v>
      </c>
      <c r="EA28" s="45">
        <f>IF('Scoring Summary First Draft'!FN37=0,"",'Scoring Summary First Draft'!FN37)</f>
        <v>4.3913039999999999</v>
      </c>
      <c r="EB28" s="25">
        <f>IF('Scoring Summary First Draft'!FR37=0,"",'Scoring Summary First Draft'!FR37)</f>
        <v>6</v>
      </c>
      <c r="EC28" s="25">
        <f>IF('Scoring Summary First Draft'!FS37=0,"",'Scoring Summary First Draft'!FS37)</f>
        <v>2</v>
      </c>
      <c r="ED28" s="44">
        <f>IF('Scoring Summary First Draft'!FW37=0,"",'Scoring Summary First Draft'!FW37)</f>
        <v>5</v>
      </c>
      <c r="EE28" s="44">
        <f>IF('Scoring Summary First Draft'!FX37=0,"",'Scoring Summary First Draft'!FX37)</f>
        <v>7</v>
      </c>
      <c r="EF28" s="44">
        <f>IF('Scoring Summary First Draft'!FY37=0,"",'Scoring Summary First Draft'!FY37)</f>
        <v>4.5</v>
      </c>
      <c r="EG28" s="44">
        <f>IF('Scoring Summary First Draft'!FZ37=0,"",'Scoring Summary First Draft'!FZ37)</f>
        <v>7</v>
      </c>
      <c r="EH28" s="44">
        <f>IF('Scoring Summary First Draft'!GA37=0,"",'Scoring Summary First Draft'!GA37)</f>
        <v>5.5</v>
      </c>
      <c r="EI28" s="25" t="str">
        <f>IF('Scoring Summary First Draft'!GD37=0,"",'Scoring Summary First Draft'!GD37)</f>
        <v/>
      </c>
      <c r="EJ28" s="25">
        <f>IF('Scoring Summary First Draft'!GH37=0,"",'Scoring Summary First Draft'!GH37)</f>
        <v>4</v>
      </c>
      <c r="EK28" s="25">
        <f>IF('Scoring Summary First Draft'!GI37=0,"",'Scoring Summary First Draft'!GI37)</f>
        <v>140</v>
      </c>
      <c r="EL28" s="25">
        <f>IF('Scoring Summary First Draft'!GJ37=0,"",'Scoring Summary First Draft'!GJ37)</f>
        <v>285</v>
      </c>
      <c r="EM28" s="25">
        <f>IF('Scoring Summary First Draft'!GK37=0,"",'Scoring Summary First Draft'!GK37)</f>
        <v>429</v>
      </c>
      <c r="EN28" s="25">
        <f>IF('Scoring Summary First Draft'!GO37=0,"",'Scoring Summary First Draft'!GO37)</f>
        <v>137</v>
      </c>
      <c r="EO28" s="25">
        <f>IF('Scoring Summary First Draft'!GP37=0,"",'Scoring Summary First Draft'!GP37)</f>
        <v>43</v>
      </c>
      <c r="EP28" s="25">
        <f>IF('Scoring Summary First Draft'!GQ37=0,"",'Scoring Summary First Draft'!GQ37)</f>
        <v>45</v>
      </c>
      <c r="EQ28" s="25">
        <f>IF('Scoring Summary First Draft'!GR37=0,"",'Scoring Summary First Draft'!GR37)</f>
        <v>23</v>
      </c>
      <c r="ER28" s="25">
        <f>IF('Scoring Summary First Draft'!GS37=0,"",'Scoring Summary First Draft'!GS37)</f>
        <v>11</v>
      </c>
      <c r="ES28" s="25">
        <f>IF('Scoring Summary First Draft'!GT37=0,"",'Scoring Summary First Draft'!GT37)</f>
        <v>15</v>
      </c>
    </row>
    <row r="29" spans="1:149">
      <c r="A29" s="49" t="str">
        <f>'Scoring Summary First Draft'!A38</f>
        <v>CI040</v>
      </c>
      <c r="B29" t="str">
        <f>IF('Scoring Summary First Draft'!C38=0,"",'Scoring Summary First Draft'!C38)</f>
        <v>M</v>
      </c>
      <c r="C29"/>
      <c r="D29"/>
      <c r="E29">
        <f>IF('Scoring Summary First Draft'!D38=0,"",'Scoring Summary First Draft'!D38)</f>
        <v>77</v>
      </c>
      <c r="F29" s="52"/>
      <c r="G29" s="52"/>
      <c r="H29" s="52"/>
      <c r="I29" s="52"/>
      <c r="J29" s="6">
        <f>IF('Scoring Summary First Draft'!E38=0,"",'Scoring Summary First Draft'!E38)</f>
        <v>74</v>
      </c>
      <c r="K29" s="6">
        <v>74</v>
      </c>
      <c r="L29" s="52"/>
      <c r="M29" s="52"/>
      <c r="N29" s="52"/>
      <c r="O29" s="52"/>
      <c r="P29">
        <f>IF('Scoring Summary First Draft'!F38=0,"",'Scoring Summary First Draft'!F38)</f>
        <v>3</v>
      </c>
      <c r="Q29" s="52"/>
      <c r="R29" s="52"/>
      <c r="S29" s="52"/>
      <c r="T29" s="52"/>
      <c r="U29" t="str">
        <f>IF('Scoring Summary First Draft'!G38=0,"",'Scoring Summary First Draft'!G38)</f>
        <v>Bilateral</v>
      </c>
      <c r="V29" t="str">
        <f>IF('Scoring Summary First Draft'!H38=0,"",'Scoring Summary First Draft'!H38)</f>
        <v>Cochlear_Americas</v>
      </c>
      <c r="W29" t="str">
        <f>IF('Scoring Summary First Draft'!I38=0,"",'Scoring Summary First Draft'!I38)</f>
        <v>Yes</v>
      </c>
      <c r="X29" t="str">
        <f t="shared" si="4"/>
        <v>Bilateral</v>
      </c>
      <c r="Y29"/>
      <c r="Z29"/>
      <c r="AA29"/>
      <c r="AB29" t="str">
        <f>IF('Scoring Summary First Draft'!L38=0,"",'Scoring Summary First Draft'!L38)</f>
        <v>Retired</v>
      </c>
      <c r="AC29" t="str">
        <f>IF('Scoring Summary First Draft'!M38=0,"",'Scoring Summary First Draft'!M38)</f>
        <v>English</v>
      </c>
      <c r="AD29" t="str">
        <f>IF('Scoring Summary First Draft'!N38=0,"",'Scoring Summary First Draft'!N38)</f>
        <v>Fayetteville,_Tennessee</v>
      </c>
      <c r="AE29" t="str">
        <f>IF('Scoring Summary First Draft'!P38=0,"",'Scoring Summary First Draft'!P38)</f>
        <v/>
      </c>
      <c r="AG29" s="42" t="str">
        <f>IF('Scoring Summary First Draft'!X38 = 0,"",'Scoring Summary First Draft'!X38)</f>
        <v/>
      </c>
      <c r="AH29" s="42" t="str">
        <f>IF('Scoring Summary First Draft'!Y38 = 0,"",'Scoring Summary First Draft'!Y38)</f>
        <v/>
      </c>
      <c r="AI29" s="42" t="str">
        <f>IF('Scoring Summary First Draft'!Z38 = 0,"",'Scoring Summary First Draft'!Z38)</f>
        <v/>
      </c>
      <c r="AJ29" s="42" t="str">
        <f>IF('Scoring Summary First Draft'!AA38 = 0,"",'Scoring Summary First Draft'!AA38)</f>
        <v/>
      </c>
      <c r="AK29" s="42" t="str">
        <f>IF('Scoring Summary First Draft'!AB38 = 0,"",'Scoring Summary First Draft'!AB38)</f>
        <v/>
      </c>
      <c r="AL29" s="42" t="str">
        <f>IF('Scoring Summary First Draft'!AC38 = 0,"",'Scoring Summary First Draft'!AC38)</f>
        <v/>
      </c>
      <c r="AM29" s="42" t="str">
        <f>IF('Scoring Summary First Draft'!AF38 =0,"", 'Scoring Summary First Draft'!AF38)</f>
        <v/>
      </c>
      <c r="AN29" s="42" t="str">
        <f>IF('Scoring Summary First Draft'!AG38 =0,"", 'Scoring Summary First Draft'!AG38)</f>
        <v/>
      </c>
      <c r="AO29" s="42" t="str">
        <f>IF('Scoring Summary First Draft'!AH38 =0,"", 'Scoring Summary First Draft'!AH38)</f>
        <v/>
      </c>
      <c r="AP29" s="42" t="str">
        <f>IF('Scoring Summary First Draft'!AI38 =0,"", 'Scoring Summary First Draft'!AI38)</f>
        <v/>
      </c>
      <c r="AQ29" s="42" t="str">
        <f>IF('Scoring Summary First Draft'!AJ38 =0,"", 'Scoring Summary First Draft'!AJ38)</f>
        <v/>
      </c>
      <c r="AR29" s="42" t="str">
        <f>IF('Scoring Summary First Draft'!AK38 =0,"", 'Scoring Summary First Draft'!AK38)</f>
        <v/>
      </c>
      <c r="AS29" s="42"/>
      <c r="AT29" s="42" t="str">
        <f>IF('Scoring Summary First Draft'!AN38 = 0,"",'Scoring Summary First Draft'!AN38)</f>
        <v/>
      </c>
      <c r="AU29" s="42" t="str">
        <f>IF('Scoring Summary First Draft'!AO38 = 0,"",'Scoring Summary First Draft'!AO38)</f>
        <v/>
      </c>
      <c r="AV29" s="42" t="str">
        <f>IF('Scoring Summary First Draft'!AP38 = 0,"",'Scoring Summary First Draft'!AP38)</f>
        <v/>
      </c>
      <c r="AW29" s="42">
        <f>IF('Scoring Summary First Draft'!AS38 = 0,"",'Scoring Summary First Draft'!AS38)</f>
        <v>0.75</v>
      </c>
      <c r="AX29" s="42">
        <f>IF('Scoring Summary First Draft'!AT38 = 0,"",'Scoring Summary First Draft'!AT38)</f>
        <v>0.84375</v>
      </c>
      <c r="AY29" s="42">
        <f>IF('Scoring Summary First Draft'!AU38 = 0,"",'Scoring Summary First Draft'!AU38)</f>
        <v>0.8125</v>
      </c>
      <c r="AZ29" s="42">
        <f>IF('Scoring Summary First Draft'!AV38 = 0,"",'Scoring Summary First Draft'!AV38)</f>
        <v>0.80208299999999999</v>
      </c>
      <c r="BA29" s="42">
        <f>IF('Scoring Summary First Draft'!AW38 = 0,"",'Scoring Summary First Draft'!AW38)</f>
        <v>6980.0079999999998</v>
      </c>
      <c r="BB29" s="42">
        <f>IF('Scoring Summary First Draft'!AX38 = 0,"",'Scoring Summary First Draft'!AX38)</f>
        <v>5231.893</v>
      </c>
      <c r="BC29" s="42">
        <f>IF('Scoring Summary First Draft'!AY38 = 0,"",'Scoring Summary First Draft'!AY38)</f>
        <v>5232.4269999999997</v>
      </c>
      <c r="BD29" s="42">
        <f>IF('Scoring Summary First Draft'!AZ38 = 0,"",'Scoring Summary First Draft'!AZ38)</f>
        <v>5814.7759999999998</v>
      </c>
      <c r="BE29" s="45">
        <f>IF('Scoring Summary First Draft'!BA38=0,"",'Scoring Summary First Draft'!BA38)</f>
        <v>5.25</v>
      </c>
      <c r="BF29" s="45">
        <f>IF('Scoring Summary First Draft'!BB38=0,"",'Scoring Summary First Draft'!BB38)</f>
        <v>4.75</v>
      </c>
      <c r="BG29" s="45">
        <f>IF('Scoring Summary First Draft'!BC38=0,"",'Scoring Summary First Draft'!BC38)</f>
        <v>5.1875</v>
      </c>
      <c r="BH29" s="45">
        <f>IF('Scoring Summary First Draft'!BD38=0,"",'Scoring Summary First Draft'!BD38)</f>
        <v>5.0625</v>
      </c>
      <c r="BI29" s="42">
        <f>IF('Scoring Summary First Draft'!BG38 = 0,"",'Scoring Summary First Draft'!BG38)</f>
        <v>0.625</v>
      </c>
      <c r="BJ29" s="42">
        <f>IF('Scoring Summary First Draft'!BH38 = 0,"",'Scoring Summary First Draft'!BH38)</f>
        <v>0.8125</v>
      </c>
      <c r="BK29" s="42">
        <f>IF('Scoring Summary First Draft'!BI38 = 0,"",'Scoring Summary First Draft'!BI38)</f>
        <v>0.9375</v>
      </c>
      <c r="BL29" s="42">
        <f>IF('Scoring Summary First Draft'!BJ38 = 0,"",'Scoring Summary First Draft'!BJ38)</f>
        <v>0.79166700000000001</v>
      </c>
      <c r="BM29" s="42">
        <f>IF('Scoring Summary First Draft'!BK38 = 0,"",'Scoring Summary First Draft'!BK38)</f>
        <v>2149.92</v>
      </c>
      <c r="BN29" s="42">
        <f>IF('Scoring Summary First Draft'!BL38 = 0,"",'Scoring Summary First Draft'!BL38)</f>
        <v>5000.4459999999999</v>
      </c>
      <c r="BO29" s="42">
        <f>IF('Scoring Summary First Draft'!BM38 = 0,"",'Scoring Summary First Draft'!BM38)</f>
        <v>4198.1400000000003</v>
      </c>
      <c r="BP29" s="42">
        <f>IF('Scoring Summary First Draft'!BN38 = 0,"",'Scoring Summary First Draft'!BN38)</f>
        <v>3782.835</v>
      </c>
      <c r="BQ29" s="42" t="str">
        <f>IF('Scoring Summary First Draft'!BW38=0,"",'Scoring Summary First Draft'!BW38)</f>
        <v/>
      </c>
      <c r="BR29" s="42" t="str">
        <f>IF('Scoring Summary First Draft'!BX38=0,"",'Scoring Summary First Draft'!BX38)</f>
        <v/>
      </c>
      <c r="BS29" s="42" t="str">
        <f>IF('Scoring Summary First Draft'!BY38=0,"",'Scoring Summary First Draft'!BY38)</f>
        <v/>
      </c>
      <c r="BT29" s="42" t="str">
        <f>IF('Scoring Summary First Draft'!CB38=0,"",'Scoring Summary First Draft'!CB38)</f>
        <v/>
      </c>
      <c r="BU29" s="42" t="str">
        <f>IF('Scoring Summary First Draft'!CC38=0,"",'Scoring Summary First Draft'!CC38)</f>
        <v/>
      </c>
      <c r="BV29" s="42" t="str">
        <f>IF('Scoring Summary First Draft'!CD38=0,"",'Scoring Summary First Draft'!CD38)</f>
        <v/>
      </c>
      <c r="BW29" s="42" t="str">
        <f>IF('Scoring Summary First Draft'!CE38=0,"",'Scoring Summary First Draft'!CE38)</f>
        <v/>
      </c>
      <c r="BX29" s="42" t="str">
        <f>IF('Scoring Summary First Draft'!CF38=0,"",'Scoring Summary First Draft'!CF38)</f>
        <v/>
      </c>
      <c r="BY29" s="42" t="str">
        <f>IF('Scoring Summary First Draft'!CG38=0,"",'Scoring Summary First Draft'!CG38)</f>
        <v/>
      </c>
      <c r="BZ29" s="42" t="str">
        <f>IF('Scoring Summary First Draft'!CH38=0,"",'Scoring Summary First Draft'!CH38)</f>
        <v/>
      </c>
      <c r="CA29" s="42" t="str">
        <f>IF('Scoring Summary First Draft'!CI38=0,"",'Scoring Summary First Draft'!CI38)</f>
        <v/>
      </c>
      <c r="CB29" s="42" t="str">
        <f>IF('Scoring Summary First Draft'!CL38 =0,"",'Scoring Summary First Draft'!CL38)</f>
        <v/>
      </c>
      <c r="CC29" s="42" t="str">
        <f>IF('Scoring Summary First Draft'!CM38 =0,"",'Scoring Summary First Draft'!CM38)</f>
        <v/>
      </c>
      <c r="CD29" s="42" t="str">
        <f>IF('Scoring Summary First Draft'!CN38 =0,"",'Scoring Summary First Draft'!CN38)</f>
        <v/>
      </c>
      <c r="CE29" s="42" t="str">
        <f>IF('Scoring Summary First Draft'!CO38 =0,"",'Scoring Summary First Draft'!CO38)</f>
        <v/>
      </c>
      <c r="CF29" s="42" t="str">
        <f>IF('Scoring Summary First Draft'!CP38 =0,"",'Scoring Summary First Draft'!CP38)</f>
        <v/>
      </c>
      <c r="CG29" s="42" t="str">
        <f>IF('Scoring Summary First Draft'!CQ38 =0,"",'Scoring Summary First Draft'!CQ38)</f>
        <v/>
      </c>
      <c r="CH29" s="42" t="str">
        <f>IF('Scoring Summary First Draft'!CR38 =0,"",'Scoring Summary First Draft'!CR38)</f>
        <v/>
      </c>
      <c r="CI29" s="42">
        <f>IF('Scoring Summary First Draft'!CV38=0,"",'Scoring Summary First Draft'!CV38)</f>
        <v>59.875</v>
      </c>
      <c r="CJ29" s="42">
        <f>IF('Scoring Summary First Draft'!CW38=0,"",'Scoring Summary First Draft'!CW38)</f>
        <v>0.875</v>
      </c>
      <c r="CK29" s="42" t="str">
        <f>IF('Scoring Summary First Draft'!CZ38=0,"",'Scoring Summary First Draft'!CZ38)</f>
        <v/>
      </c>
      <c r="CL29" s="42" t="str">
        <f>IF('Scoring Summary First Draft'!DA38=0,"",'Scoring Summary First Draft'!DA38)</f>
        <v/>
      </c>
      <c r="CM29" s="42" t="str">
        <f>IF('Scoring Summary First Draft'!DB38=0,"",'Scoring Summary First Draft'!DB38)</f>
        <v/>
      </c>
      <c r="CN29" s="42" t="str">
        <f>IF('Scoring Summary First Draft'!DC38=0,"",'Scoring Summary First Draft'!DC38)</f>
        <v/>
      </c>
      <c r="CO29" s="42" t="str">
        <f>IF('Scoring Summary First Draft'!DD38=0,"",'Scoring Summary First Draft'!DD38)</f>
        <v/>
      </c>
      <c r="CP29" s="42" t="str">
        <f>IF('Scoring Summary First Draft'!DE38=0,"",'Scoring Summary First Draft'!DE38)</f>
        <v/>
      </c>
      <c r="CQ29" s="42" t="str">
        <f>IF('Scoring Summary First Draft'!DF38=0,"",'Scoring Summary First Draft'!DF38)</f>
        <v/>
      </c>
      <c r="CR29" s="42" t="str">
        <f>IF('Scoring Summary First Draft'!DG38=0,"",'Scoring Summary First Draft'!DG38)</f>
        <v/>
      </c>
      <c r="CS29" s="42" t="str">
        <f>IF('Scoring Summary First Draft'!DH38=0,"",'Scoring Summary First Draft'!DH38)</f>
        <v/>
      </c>
      <c r="CT29" s="42" t="str">
        <f>IF('Scoring Summary First Draft'!DI38=0,"",'Scoring Summary First Draft'!DI38)</f>
        <v/>
      </c>
      <c r="CU29" s="42" t="str">
        <f>IF('Scoring Summary First Draft'!DJ38=0,"",'Scoring Summary First Draft'!DJ38)</f>
        <v/>
      </c>
      <c r="CV29" s="42" t="str">
        <f>IF('Scoring Summary First Draft'!DK38=0,"",'Scoring Summary First Draft'!DK38)</f>
        <v/>
      </c>
      <c r="CW29" s="42" t="str">
        <f>IF('Scoring Summary First Draft'!DL38=0,"",'Scoring Summary First Draft'!DL38)</f>
        <v/>
      </c>
      <c r="CX29" s="42" t="str">
        <f>IF('Scoring Summary First Draft'!DO38=0,"",'Scoring Summary First Draft'!DO38)</f>
        <v/>
      </c>
      <c r="CY29" s="42" t="str">
        <f>IF('Scoring Summary First Draft'!DP38=0,"",'Scoring Summary First Draft'!DP38)</f>
        <v/>
      </c>
      <c r="CZ29" s="42" t="str">
        <f>IF('Scoring Summary First Draft'!DQ38=0,"",'Scoring Summary First Draft'!DQ38)</f>
        <v/>
      </c>
      <c r="DA29" s="42" t="str">
        <f>IF('Scoring Summary First Draft'!DR38=0,"",'Scoring Summary First Draft'!DR38)</f>
        <v/>
      </c>
      <c r="DB29" s="42" t="str">
        <f>IF('Scoring Summary First Draft'!DS38=0,"",'Scoring Summary First Draft'!DS38)</f>
        <v/>
      </c>
      <c r="DC29" s="42" t="str">
        <f>IF('Scoring Summary First Draft'!DT38=0,"",'Scoring Summary First Draft'!DT38)</f>
        <v/>
      </c>
      <c r="DD29" s="42" t="str">
        <f>IF('Scoring Summary First Draft'!DU38=0,"",'Scoring Summary First Draft'!DU38)</f>
        <v/>
      </c>
      <c r="DE29" s="42" t="str">
        <f>IF('Scoring Summary First Draft'!DV38=0,"",'Scoring Summary First Draft'!DV38)</f>
        <v/>
      </c>
      <c r="DF29" s="42" t="str">
        <f>IF('Scoring Summary First Draft'!DW38=0,"",'Scoring Summary First Draft'!DW38)</f>
        <v/>
      </c>
      <c r="DG29" s="42" t="str">
        <f>IF('Scoring Summary First Draft'!DX38=0,"",'Scoring Summary First Draft'!DX38)</f>
        <v/>
      </c>
      <c r="DH29" s="42" t="str">
        <f>IF('Scoring Summary First Draft'!DY38=0,"",'Scoring Summary First Draft'!DY38)</f>
        <v/>
      </c>
      <c r="DI29" s="42" t="str">
        <f>IF('Scoring Summary First Draft'!DZ38=0,"",'Scoring Summary First Draft'!DZ38)</f>
        <v/>
      </c>
      <c r="DJ29" s="25" t="str">
        <f>IF('Scoring Summary First Draft'!EF38=0,"",'Scoring Summary First Draft'!EF38)</f>
        <v/>
      </c>
      <c r="DK29" s="25" t="str">
        <f>IF('Scoring Summary First Draft'!EI38=0,"",'Scoring Summary First Draft'!EI38)</f>
        <v/>
      </c>
      <c r="DL29" s="25">
        <f>IF('Scoring Summary First Draft'!EM38=0,"",'Scoring Summary First Draft'!EM38)</f>
        <v>42</v>
      </c>
      <c r="DM29" s="25">
        <f>IF('Scoring Summary First Draft'!EQ38=0,"",'Scoring Summary First Draft'!EQ38)</f>
        <v>7</v>
      </c>
      <c r="DN29" s="25">
        <f>IF('Scoring Summary First Draft'!ER38=0,"",'Scoring Summary First Draft'!ER38)</f>
        <v>16</v>
      </c>
      <c r="DO29" s="25">
        <f>IF('Scoring Summary First Draft'!ES38=0,"",'Scoring Summary First Draft'!ES38)</f>
        <v>3</v>
      </c>
      <c r="DP29" s="25">
        <f>IF('Scoring Summary First Draft'!EW38=0,"",'Scoring Summary First Draft'!EW38)</f>
        <v>22</v>
      </c>
      <c r="DQ29" s="25">
        <f>IF('Scoring Summary First Draft'!EX38=0,"",'Scoring Summary First Draft'!EX38)</f>
        <v>11</v>
      </c>
      <c r="DR29" s="25">
        <f>IF('Scoring Summary First Draft'!EY38=0,"",'Scoring Summary First Draft'!EY38)</f>
        <v>15</v>
      </c>
      <c r="DS29" s="25">
        <f>IF('Scoring Summary First Draft'!EZ38=0,"",'Scoring Summary First Draft'!EZ38)</f>
        <v>16</v>
      </c>
      <c r="DT29" s="25">
        <f>IF('Scoring Summary First Draft'!FA38=0,"",'Scoring Summary First Draft'!FA38)</f>
        <v>10</v>
      </c>
      <c r="DU29" s="25">
        <f>IF('Scoring Summary First Draft'!FB38=0,"",'Scoring Summary First Draft'!FB38)</f>
        <v>14</v>
      </c>
      <c r="DV29" s="25">
        <f>IF('Scoring Summary First Draft'!FC38=0,"",'Scoring Summary First Draft'!FC38)</f>
        <v>24</v>
      </c>
      <c r="DW29" s="45">
        <f>IF('Scoring Summary First Draft'!FG38=0,"",'Scoring Summary First Draft'!FG38)</f>
        <v>3.230769231</v>
      </c>
      <c r="DX29" s="45">
        <f>IF('Scoring Summary First Draft'!FH38=0,"",'Scoring Summary First Draft'!FH38)</f>
        <v>3.7647058819999999</v>
      </c>
      <c r="DY29" s="45">
        <f>IF('Scoring Summary First Draft'!FI38=0,"",'Scoring Summary First Draft'!FI38)</f>
        <v>4.2352941179999997</v>
      </c>
      <c r="DZ29" s="45">
        <f>IF('Scoring Summary First Draft'!FJ38=0,"",'Scoring Summary First Draft'!FJ38)</f>
        <v>3.8125</v>
      </c>
      <c r="EA29" s="45" t="str">
        <f>IF('Scoring Summary First Draft'!FN38=0,"",'Scoring Summary First Draft'!FN38)</f>
        <v/>
      </c>
      <c r="EB29" s="25" t="str">
        <f>IF('Scoring Summary First Draft'!FR38=0,"",'Scoring Summary First Draft'!FR38)</f>
        <v/>
      </c>
      <c r="EC29" s="25" t="str">
        <f>IF('Scoring Summary First Draft'!FS38=0,"",'Scoring Summary First Draft'!FS38)</f>
        <v/>
      </c>
      <c r="ED29" s="44">
        <f>IF('Scoring Summary First Draft'!FW38=0,"",'Scoring Summary First Draft'!FW38)</f>
        <v>5</v>
      </c>
      <c r="EE29" s="44">
        <f>IF('Scoring Summary First Draft'!FX38=0,"",'Scoring Summary First Draft'!FX38)</f>
        <v>4.5</v>
      </c>
      <c r="EF29" s="44">
        <f>IF('Scoring Summary First Draft'!FY38=0,"",'Scoring Summary First Draft'!FY38)</f>
        <v>3</v>
      </c>
      <c r="EG29" s="44">
        <f>IF('Scoring Summary First Draft'!FZ38=0,"",'Scoring Summary First Draft'!FZ38)</f>
        <v>6.5</v>
      </c>
      <c r="EH29" s="44">
        <f>IF('Scoring Summary First Draft'!GA38=0,"",'Scoring Summary First Draft'!GA38)</f>
        <v>3.5</v>
      </c>
      <c r="EI29" s="25" t="str">
        <f>IF('Scoring Summary First Draft'!GD38=0,"",'Scoring Summary First Draft'!GD38)</f>
        <v/>
      </c>
      <c r="EJ29" s="25" t="str">
        <f>IF('Scoring Summary First Draft'!GH38=0,"",'Scoring Summary First Draft'!GH38)</f>
        <v/>
      </c>
      <c r="EK29" s="25" t="str">
        <f>IF('Scoring Summary First Draft'!GI38=0,"",'Scoring Summary First Draft'!GI38)</f>
        <v/>
      </c>
      <c r="EL29" s="25" t="str">
        <f>IF('Scoring Summary First Draft'!GJ38=0,"",'Scoring Summary First Draft'!GJ38)</f>
        <v/>
      </c>
      <c r="EM29" s="25" t="str">
        <f>IF('Scoring Summary First Draft'!GK38=0,"",'Scoring Summary First Draft'!GK38)</f>
        <v/>
      </c>
      <c r="EN29" s="25" t="str">
        <f>IF('Scoring Summary First Draft'!GO38=0,"",'Scoring Summary First Draft'!GO38)</f>
        <v> </v>
      </c>
      <c r="EO29" s="25" t="str">
        <f>IF('Scoring Summary First Draft'!GP38=0,"",'Scoring Summary First Draft'!GP38)</f>
        <v> </v>
      </c>
      <c r="EP29" s="25" t="str">
        <f>IF('Scoring Summary First Draft'!GQ38=0,"",'Scoring Summary First Draft'!GQ38)</f>
        <v> </v>
      </c>
      <c r="EQ29" s="25" t="str">
        <f>IF('Scoring Summary First Draft'!GR38=0,"",'Scoring Summary First Draft'!GR38)</f>
        <v> </v>
      </c>
      <c r="ER29" s="25" t="str">
        <f>IF('Scoring Summary First Draft'!GS38=0,"",'Scoring Summary First Draft'!GS38)</f>
        <v> </v>
      </c>
      <c r="ES29" s="25" t="str">
        <f>IF('Scoring Summary First Draft'!GT38=0,"",'Scoring Summary First Draft'!GT38)</f>
        <v> </v>
      </c>
    </row>
    <row r="30" spans="1:149">
      <c r="A30" t="str">
        <f>'Scoring Summary First Draft'!A39</f>
        <v>CI041</v>
      </c>
      <c r="B30" t="str">
        <f>IF('Scoring Summary First Draft'!C39=0,"",'Scoring Summary First Draft'!C39)</f>
        <v>F</v>
      </c>
      <c r="C30"/>
      <c r="D30"/>
      <c r="E30">
        <f>IF('Scoring Summary First Draft'!D39=0,"",'Scoring Summary First Draft'!D39)</f>
        <v>57</v>
      </c>
      <c r="F30"/>
      <c r="G30"/>
      <c r="H30"/>
      <c r="I30"/>
      <c r="J30">
        <f>IF('Scoring Summary First Draft'!E39=0,"",'Scoring Summary First Draft'!E39)</f>
        <v>55</v>
      </c>
      <c r="K30">
        <v>55</v>
      </c>
      <c r="L30"/>
      <c r="M30"/>
      <c r="N30"/>
      <c r="O30"/>
      <c r="P30">
        <f>IF('Scoring Summary First Draft'!F39=0,"",'Scoring Summary First Draft'!F39)</f>
        <v>3</v>
      </c>
      <c r="Q30"/>
      <c r="R30"/>
      <c r="S30"/>
      <c r="T30"/>
      <c r="U30" t="str">
        <f>IF('Scoring Summary First Draft'!G39=0,"",'Scoring Summary First Draft'!G39)</f>
        <v>Left_ear</v>
      </c>
      <c r="V30" t="str">
        <f>IF('Scoring Summary First Draft'!H39=0,"",'Scoring Summary First Draft'!H39)</f>
        <v>Cochlear_Americas</v>
      </c>
      <c r="W30" t="str">
        <f>IF('Scoring Summary First Draft'!I39=0,"",'Scoring Summary First Draft'!I39)</f>
        <v>Yes</v>
      </c>
      <c r="X30" t="s">
        <v>18</v>
      </c>
      <c r="Y30"/>
      <c r="Z30"/>
      <c r="AA30"/>
      <c r="AB30" t="str">
        <f>IF('Scoring Summary First Draft'!L39=0,"",'Scoring Summary First Draft'!L39)</f>
        <v>Retired</v>
      </c>
      <c r="AC30" t="str">
        <f>IF('Scoring Summary First Draft'!M39=0,"",'Scoring Summary First Draft'!M39)</f>
        <v>English</v>
      </c>
      <c r="AD30" t="str">
        <f>IF('Scoring Summary First Draft'!N39=0,"",'Scoring Summary First Draft'!N39)</f>
        <v>Aberdeen,_Washington</v>
      </c>
      <c r="AE30">
        <f>IF('Scoring Summary First Draft'!P39=0,"",'Scoring Summary First Draft'!P39)</f>
        <v>14</v>
      </c>
      <c r="AG30" s="42">
        <f>IF('Scoring Summary First Draft'!X39 = 0,"",'Scoring Summary First Draft'!X39)</f>
        <v>90.875</v>
      </c>
      <c r="AH30" s="42">
        <f>IF('Scoring Summary First Draft'!Y39 = 0,"",'Scoring Summary First Draft'!Y39)</f>
        <v>0.84375</v>
      </c>
      <c r="AI30" s="42">
        <f>IF('Scoring Summary First Draft'!Z39 = 0,"",'Scoring Summary First Draft'!Z39)</f>
        <v>82.75</v>
      </c>
      <c r="AJ30" s="42">
        <f>IF('Scoring Summary First Draft'!AA39 = 0,"",'Scoring Summary First Draft'!AA39)</f>
        <v>0.6875</v>
      </c>
      <c r="AK30" s="42">
        <f>IF('Scoring Summary First Draft'!AB39 = 0,"",'Scoring Summary First Draft'!AB39)</f>
        <v>99</v>
      </c>
      <c r="AL30" s="42">
        <f>IF('Scoring Summary First Draft'!AC39 = 0,"",'Scoring Summary First Draft'!AC39)</f>
        <v>1</v>
      </c>
      <c r="AM30" s="42" t="str">
        <f>IF('Scoring Summary First Draft'!AF39 =0,"", 'Scoring Summary First Draft'!AF39)</f>
        <v/>
      </c>
      <c r="AN30" s="42" t="str">
        <f>IF('Scoring Summary First Draft'!AG39 =0,"", 'Scoring Summary First Draft'!AG39)</f>
        <v/>
      </c>
      <c r="AO30" s="42" t="str">
        <f>IF('Scoring Summary First Draft'!AH39 =0,"", 'Scoring Summary First Draft'!AH39)</f>
        <v/>
      </c>
      <c r="AP30" s="42" t="str">
        <f>IF('Scoring Summary First Draft'!AI39 =0,"", 'Scoring Summary First Draft'!AI39)</f>
        <v/>
      </c>
      <c r="AQ30" s="42" t="str">
        <f>IF('Scoring Summary First Draft'!AJ39 =0,"", 'Scoring Summary First Draft'!AJ39)</f>
        <v/>
      </c>
      <c r="AR30" s="42" t="str">
        <f>IF('Scoring Summary First Draft'!AK39 =0,"", 'Scoring Summary First Draft'!AK39)</f>
        <v/>
      </c>
      <c r="AS30" s="42"/>
      <c r="AT30" s="42" t="str">
        <f>IF('Scoring Summary First Draft'!AN39 = 0,"",'Scoring Summary First Draft'!AN39)</f>
        <v/>
      </c>
      <c r="AU30" s="42" t="str">
        <f>IF('Scoring Summary First Draft'!AO39 = 0,"",'Scoring Summary First Draft'!AO39)</f>
        <v/>
      </c>
      <c r="AV30" s="42" t="str">
        <f>IF('Scoring Summary First Draft'!AP39 = 0,"",'Scoring Summary First Draft'!AP39)</f>
        <v/>
      </c>
      <c r="AW30" s="42">
        <f>IF('Scoring Summary First Draft'!AS39 = 0,"",'Scoring Summary First Draft'!AS39)</f>
        <v>1</v>
      </c>
      <c r="AX30" s="42">
        <f>IF('Scoring Summary First Draft'!AT39 = 0,"",'Scoring Summary First Draft'!AT39)</f>
        <v>0.9375</v>
      </c>
      <c r="AY30" s="42">
        <f>IF('Scoring Summary First Draft'!AU39 = 0,"",'Scoring Summary First Draft'!AU39)</f>
        <v>0.96875</v>
      </c>
      <c r="AZ30" s="42">
        <f>IF('Scoring Summary First Draft'!AV39 = 0,"",'Scoring Summary First Draft'!AV39)</f>
        <v>0.96875</v>
      </c>
      <c r="BA30" s="42">
        <f>IF('Scoring Summary First Draft'!AW39 = 0,"",'Scoring Summary First Draft'!AW39)</f>
        <v>878.04369999999994</v>
      </c>
      <c r="BB30" s="42">
        <f>IF('Scoring Summary First Draft'!AX39 = 0,"",'Scoring Summary First Draft'!AX39)</f>
        <v>962.17330000000004</v>
      </c>
      <c r="BC30" s="42">
        <f>IF('Scoring Summary First Draft'!AY39 = 0,"",'Scoring Summary First Draft'!AY39)</f>
        <v>753.77739999999994</v>
      </c>
      <c r="BD30" s="42">
        <f>IF('Scoring Summary First Draft'!AZ39 = 0,"",'Scoring Summary First Draft'!AZ39)</f>
        <v>864.66480000000001</v>
      </c>
      <c r="BE30" s="45">
        <f>IF('Scoring Summary First Draft'!BA39=0,"",'Scoring Summary First Draft'!BA39)</f>
        <v>7</v>
      </c>
      <c r="BF30" s="45">
        <f>IF('Scoring Summary First Draft'!BB39=0,"",'Scoring Summary First Draft'!BB39)</f>
        <v>7</v>
      </c>
      <c r="BG30" s="45">
        <f>IF('Scoring Summary First Draft'!BC39=0,"",'Scoring Summary First Draft'!BC39)</f>
        <v>6.8125</v>
      </c>
      <c r="BH30" s="45">
        <f>IF('Scoring Summary First Draft'!BD39=0,"",'Scoring Summary First Draft'!BD39)</f>
        <v>6.9375</v>
      </c>
      <c r="BI30" s="42">
        <f>IF('Scoring Summary First Draft'!BG39 = 0,"",'Scoring Summary First Draft'!BG39)</f>
        <v>0.875</v>
      </c>
      <c r="BJ30" s="42">
        <f>IF('Scoring Summary First Draft'!BH39 = 0,"",'Scoring Summary First Draft'!BH39)</f>
        <v>0.875</v>
      </c>
      <c r="BK30" s="42">
        <f>IF('Scoring Summary First Draft'!BI39 = 0,"",'Scoring Summary First Draft'!BI39)</f>
        <v>1</v>
      </c>
      <c r="BL30" s="42">
        <f>IF('Scoring Summary First Draft'!BJ39 = 0,"",'Scoring Summary First Draft'!BJ39)</f>
        <v>0.91666700000000001</v>
      </c>
      <c r="BM30" s="42">
        <f>IF('Scoring Summary First Draft'!BK39 = 0,"",'Scoring Summary First Draft'!BK39)</f>
        <v>283.1429</v>
      </c>
      <c r="BN30" s="42">
        <f>IF('Scoring Summary First Draft'!BL39 = 0,"",'Scoring Summary First Draft'!BL39)</f>
        <v>456.9357</v>
      </c>
      <c r="BO30" s="42">
        <f>IF('Scoring Summary First Draft'!BM39 = 0,"",'Scoring Summary First Draft'!BM39)</f>
        <v>344.95</v>
      </c>
      <c r="BP30" s="42">
        <f>IF('Scoring Summary First Draft'!BN39 = 0,"",'Scoring Summary First Draft'!BN39)</f>
        <v>361.67619999999999</v>
      </c>
      <c r="BQ30" s="42" t="str">
        <f>IF('Scoring Summary First Draft'!BW39=0,"",'Scoring Summary First Draft'!BW39)</f>
        <v/>
      </c>
      <c r="BR30" s="42" t="str">
        <f>IF('Scoring Summary First Draft'!BX39=0,"",'Scoring Summary First Draft'!BX39)</f>
        <v/>
      </c>
      <c r="BS30" s="42" t="str">
        <f>IF('Scoring Summary First Draft'!BY39=0,"",'Scoring Summary First Draft'!BY39)</f>
        <v/>
      </c>
      <c r="BT30" s="42" t="str">
        <f>IF('Scoring Summary First Draft'!CB39=0,"",'Scoring Summary First Draft'!CB39)</f>
        <v/>
      </c>
      <c r="BU30" s="42" t="str">
        <f>IF('Scoring Summary First Draft'!CC39=0,"",'Scoring Summary First Draft'!CC39)</f>
        <v/>
      </c>
      <c r="BV30" s="42" t="str">
        <f>IF('Scoring Summary First Draft'!CD39=0,"",'Scoring Summary First Draft'!CD39)</f>
        <v/>
      </c>
      <c r="BW30" s="42" t="str">
        <f>IF('Scoring Summary First Draft'!CE39=0,"",'Scoring Summary First Draft'!CE39)</f>
        <v/>
      </c>
      <c r="BX30" s="42" t="str">
        <f>IF('Scoring Summary First Draft'!CF39=0,"",'Scoring Summary First Draft'!CF39)</f>
        <v/>
      </c>
      <c r="BY30" s="42" t="str">
        <f>IF('Scoring Summary First Draft'!CG39=0,"",'Scoring Summary First Draft'!CG39)</f>
        <v/>
      </c>
      <c r="BZ30" s="42" t="str">
        <f>IF('Scoring Summary First Draft'!CH39=0,"",'Scoring Summary First Draft'!CH39)</f>
        <v/>
      </c>
      <c r="CA30" s="42" t="str">
        <f>IF('Scoring Summary First Draft'!CI39=0,"",'Scoring Summary First Draft'!CI39)</f>
        <v/>
      </c>
      <c r="CB30" s="42">
        <f>IF('Scoring Summary First Draft'!CL39 =0,"",'Scoring Summary First Draft'!CL39)</f>
        <v>0.6</v>
      </c>
      <c r="CC30" s="42">
        <f>IF('Scoring Summary First Draft'!CM39 =0,"",'Scoring Summary First Draft'!CM39)</f>
        <v>0.75</v>
      </c>
      <c r="CD30" s="42">
        <f>IF('Scoring Summary First Draft'!CN39 =0,"",'Scoring Summary First Draft'!CN39)</f>
        <v>0.52500000000000002</v>
      </c>
      <c r="CE30" s="42">
        <f>IF('Scoring Summary First Draft'!CO39 =0,"",'Scoring Summary First Draft'!CO39)</f>
        <v>0.55000000000000004</v>
      </c>
      <c r="CF30" s="42">
        <f>IF('Scoring Summary First Draft'!CP39 =0,"",'Scoring Summary First Draft'!CP39)</f>
        <v>0.4</v>
      </c>
      <c r="CG30" s="42">
        <f>IF('Scoring Summary First Draft'!CQ39 =0,"",'Scoring Summary First Draft'!CQ39)</f>
        <v>0.4</v>
      </c>
      <c r="CH30" s="42">
        <f>IF('Scoring Summary First Draft'!CR39 =0,"",'Scoring Summary First Draft'!CR39)</f>
        <v>0.8</v>
      </c>
      <c r="CI30" s="42" t="str">
        <f>IF('Scoring Summary First Draft'!CV39=0,"",'Scoring Summary First Draft'!CV39)</f>
        <v/>
      </c>
      <c r="CJ30" s="42" t="str">
        <f>IF('Scoring Summary First Draft'!CW39=0,"",'Scoring Summary First Draft'!CW39)</f>
        <v/>
      </c>
      <c r="CK30" s="42" t="str">
        <f>IF('Scoring Summary First Draft'!CZ39=0,"",'Scoring Summary First Draft'!CZ39)</f>
        <v/>
      </c>
      <c r="CL30" s="42" t="str">
        <f>IF('Scoring Summary First Draft'!DA39=0,"",'Scoring Summary First Draft'!DA39)</f>
        <v/>
      </c>
      <c r="CM30" s="42" t="str">
        <f>IF('Scoring Summary First Draft'!DB39=0,"",'Scoring Summary First Draft'!DB39)</f>
        <v/>
      </c>
      <c r="CN30" s="42" t="str">
        <f>IF('Scoring Summary First Draft'!DC39=0,"",'Scoring Summary First Draft'!DC39)</f>
        <v/>
      </c>
      <c r="CO30" s="42" t="str">
        <f>IF('Scoring Summary First Draft'!DD39=0,"",'Scoring Summary First Draft'!DD39)</f>
        <v/>
      </c>
      <c r="CP30" s="42" t="str">
        <f>IF('Scoring Summary First Draft'!DE39=0,"",'Scoring Summary First Draft'!DE39)</f>
        <v/>
      </c>
      <c r="CQ30" s="42" t="str">
        <f>IF('Scoring Summary First Draft'!DF39=0,"",'Scoring Summary First Draft'!DF39)</f>
        <v/>
      </c>
      <c r="CR30" s="42" t="str">
        <f>IF('Scoring Summary First Draft'!DG39=0,"",'Scoring Summary First Draft'!DG39)</f>
        <v/>
      </c>
      <c r="CS30" s="42" t="str">
        <f>IF('Scoring Summary First Draft'!DH39=0,"",'Scoring Summary First Draft'!DH39)</f>
        <v/>
      </c>
      <c r="CT30" s="42" t="str">
        <f>IF('Scoring Summary First Draft'!DI39=0,"",'Scoring Summary First Draft'!DI39)</f>
        <v/>
      </c>
      <c r="CU30" s="42" t="str">
        <f>IF('Scoring Summary First Draft'!DJ39=0,"",'Scoring Summary First Draft'!DJ39)</f>
        <v/>
      </c>
      <c r="CV30" s="42" t="str">
        <f>IF('Scoring Summary First Draft'!DK39=0,"",'Scoring Summary First Draft'!DK39)</f>
        <v/>
      </c>
      <c r="CW30" s="42" t="str">
        <f>IF('Scoring Summary First Draft'!DL39=0,"",'Scoring Summary First Draft'!DL39)</f>
        <v/>
      </c>
      <c r="CX30" s="42" t="str">
        <f>IF('Scoring Summary First Draft'!DO39=0,"",'Scoring Summary First Draft'!DO39)</f>
        <v/>
      </c>
      <c r="CY30" s="42" t="str">
        <f>IF('Scoring Summary First Draft'!DP39=0,"",'Scoring Summary First Draft'!DP39)</f>
        <v/>
      </c>
      <c r="CZ30" s="42" t="str">
        <f>IF('Scoring Summary First Draft'!DQ39=0,"",'Scoring Summary First Draft'!DQ39)</f>
        <v/>
      </c>
      <c r="DA30" s="42" t="str">
        <f>IF('Scoring Summary First Draft'!DR39=0,"",'Scoring Summary First Draft'!DR39)</f>
        <v/>
      </c>
      <c r="DB30" s="42" t="str">
        <f>IF('Scoring Summary First Draft'!DS39=0,"",'Scoring Summary First Draft'!DS39)</f>
        <v/>
      </c>
      <c r="DC30" s="42" t="str">
        <f>IF('Scoring Summary First Draft'!DT39=0,"",'Scoring Summary First Draft'!DT39)</f>
        <v/>
      </c>
      <c r="DD30" s="42" t="str">
        <f>IF('Scoring Summary First Draft'!DU39=0,"",'Scoring Summary First Draft'!DU39)</f>
        <v/>
      </c>
      <c r="DE30" s="42" t="str">
        <f>IF('Scoring Summary First Draft'!DV39=0,"",'Scoring Summary First Draft'!DV39)</f>
        <v/>
      </c>
      <c r="DF30" s="42" t="str">
        <f>IF('Scoring Summary First Draft'!DW39=0,"",'Scoring Summary First Draft'!DW39)</f>
        <v/>
      </c>
      <c r="DG30" s="42" t="str">
        <f>IF('Scoring Summary First Draft'!DX39=0,"",'Scoring Summary First Draft'!DX39)</f>
        <v/>
      </c>
      <c r="DH30" s="42" t="str">
        <f>IF('Scoring Summary First Draft'!DY39=0,"",'Scoring Summary First Draft'!DY39)</f>
        <v/>
      </c>
      <c r="DI30" s="42" t="str">
        <f>IF('Scoring Summary First Draft'!DZ39=0,"",'Scoring Summary First Draft'!DZ39)</f>
        <v/>
      </c>
      <c r="DJ30" s="25" t="str">
        <f>IF('Scoring Summary First Draft'!EF39=0,"",'Scoring Summary First Draft'!EF39)</f>
        <v/>
      </c>
      <c r="DK30" s="25" t="str">
        <f>IF('Scoring Summary First Draft'!EI39=0,"",'Scoring Summary First Draft'!EI39)</f>
        <v/>
      </c>
      <c r="DL30" s="25">
        <f>IF('Scoring Summary First Draft'!EM39=0,"",'Scoring Summary First Draft'!EM39)</f>
        <v>57</v>
      </c>
      <c r="DM30" s="25">
        <f>IF('Scoring Summary First Draft'!EQ39=0,"",'Scoring Summary First Draft'!EQ39)</f>
        <v>3</v>
      </c>
      <c r="DN30" s="25">
        <f>IF('Scoring Summary First Draft'!ER39=0,"",'Scoring Summary First Draft'!ER39)</f>
        <v>11</v>
      </c>
      <c r="DO30" s="25">
        <f>IF('Scoring Summary First Draft'!ES39=0,"",'Scoring Summary First Draft'!ES39)</f>
        <v>1</v>
      </c>
      <c r="DP30" s="25">
        <f>IF('Scoring Summary First Draft'!EW39=0,"",'Scoring Summary First Draft'!EW39)</f>
        <v>31</v>
      </c>
      <c r="DQ30" s="25">
        <f>IF('Scoring Summary First Draft'!EX39=0,"",'Scoring Summary First Draft'!EX39)</f>
        <v>18</v>
      </c>
      <c r="DR30" s="25">
        <f>IF('Scoring Summary First Draft'!EY39=0,"",'Scoring Summary First Draft'!EY39)</f>
        <v>18</v>
      </c>
      <c r="DS30" s="25">
        <f>IF('Scoring Summary First Draft'!EZ39=0,"",'Scoring Summary First Draft'!EZ39)</f>
        <v>11</v>
      </c>
      <c r="DT30" s="25">
        <f>IF('Scoring Summary First Draft'!FA39=0,"",'Scoring Summary First Draft'!FA39)</f>
        <v>12</v>
      </c>
      <c r="DU30" s="25">
        <f>IF('Scoring Summary First Draft'!FB39=0,"",'Scoring Summary First Draft'!FB39)</f>
        <v>19</v>
      </c>
      <c r="DV30" s="25">
        <f>IF('Scoring Summary First Draft'!FC39=0,"",'Scoring Summary First Draft'!FC39)</f>
        <v>33</v>
      </c>
      <c r="DW30" s="45" t="str">
        <f>IF('Scoring Summary First Draft'!FG39=0,"",'Scoring Summary First Draft'!FG39)</f>
        <v> </v>
      </c>
      <c r="DX30" s="45" t="str">
        <f>IF('Scoring Summary First Draft'!FH39=0,"",'Scoring Summary First Draft'!FH39)</f>
        <v> </v>
      </c>
      <c r="DY30" s="45" t="str">
        <f>IF('Scoring Summary First Draft'!FI39=0,"",'Scoring Summary First Draft'!FI39)</f>
        <v> </v>
      </c>
      <c r="DZ30" s="45" t="str">
        <f>IF('Scoring Summary First Draft'!FJ39=0,"",'Scoring Summary First Draft'!FJ39)</f>
        <v> </v>
      </c>
      <c r="EA30" s="45" t="str">
        <f>IF('Scoring Summary First Draft'!FN39=0,"",'Scoring Summary First Draft'!FN39)</f>
        <v/>
      </c>
      <c r="EB30" s="25" t="str">
        <f>IF('Scoring Summary First Draft'!FR39=0,"",'Scoring Summary First Draft'!FR39)</f>
        <v/>
      </c>
      <c r="EC30" s="25" t="str">
        <f>IF('Scoring Summary First Draft'!FS39=0,"",'Scoring Summary First Draft'!FS39)</f>
        <v/>
      </c>
      <c r="ED30" s="44">
        <f>IF('Scoring Summary First Draft'!FW39=0,"",'Scoring Summary First Draft'!FW39)</f>
        <v>6</v>
      </c>
      <c r="EE30" s="44">
        <f>IF('Scoring Summary First Draft'!FX39=0,"",'Scoring Summary First Draft'!FX39)</f>
        <v>6</v>
      </c>
      <c r="EF30" s="44">
        <f>IF('Scoring Summary First Draft'!FY39=0,"",'Scoring Summary First Draft'!FY39)</f>
        <v>7</v>
      </c>
      <c r="EG30" s="44">
        <f>IF('Scoring Summary First Draft'!FZ39=0,"",'Scoring Summary First Draft'!FZ39)</f>
        <v>6</v>
      </c>
      <c r="EH30" s="44">
        <f>IF('Scoring Summary First Draft'!GA39=0,"",'Scoring Summary First Draft'!GA39)</f>
        <v>4</v>
      </c>
      <c r="EI30" s="25" t="str">
        <f>IF('Scoring Summary First Draft'!GD39=0,"",'Scoring Summary First Draft'!GD39)</f>
        <v/>
      </c>
      <c r="EJ30" s="25">
        <f>IF('Scoring Summary First Draft'!GH39=0,"",'Scoring Summary First Draft'!GH39)</f>
        <v>19</v>
      </c>
      <c r="EK30" s="25">
        <f>IF('Scoring Summary First Draft'!GI39=0,"",'Scoring Summary First Draft'!GI39)</f>
        <v>80</v>
      </c>
      <c r="EL30" s="25">
        <f>IF('Scoring Summary First Draft'!GJ39=0,"",'Scoring Summary First Draft'!GJ39)</f>
        <v>475</v>
      </c>
      <c r="EM30" s="25">
        <f>IF('Scoring Summary First Draft'!GK39=0,"",'Scoring Summary First Draft'!GK39)</f>
        <v>574</v>
      </c>
      <c r="EN30" s="25" t="str">
        <f>IF('Scoring Summary First Draft'!GO39=0,"",'Scoring Summary First Draft'!GO39)</f>
        <v> </v>
      </c>
      <c r="EO30" s="25" t="str">
        <f>IF('Scoring Summary First Draft'!GP39=0,"",'Scoring Summary First Draft'!GP39)</f>
        <v> </v>
      </c>
      <c r="EP30" s="25" t="str">
        <f>IF('Scoring Summary First Draft'!GQ39=0,"",'Scoring Summary First Draft'!GQ39)</f>
        <v> </v>
      </c>
      <c r="EQ30" s="25" t="str">
        <f>IF('Scoring Summary First Draft'!GR39=0,"",'Scoring Summary First Draft'!GR39)</f>
        <v> </v>
      </c>
      <c r="ER30" s="25" t="str">
        <f>IF('Scoring Summary First Draft'!GS39=0,"",'Scoring Summary First Draft'!GS39)</f>
        <v> </v>
      </c>
      <c r="ES30" s="25" t="str">
        <f>IF('Scoring Summary First Draft'!GT39=0,"",'Scoring Summary First Draft'!GT39)</f>
        <v> </v>
      </c>
    </row>
    <row r="31" spans="1:149">
      <c r="A31" t="str">
        <f>'Scoring Summary First Draft'!A40</f>
        <v>CI042</v>
      </c>
      <c r="B31" t="str">
        <f>IF('Scoring Summary First Draft'!C40=0,"",'Scoring Summary First Draft'!C40)</f>
        <v>F</v>
      </c>
      <c r="C31"/>
      <c r="D31"/>
      <c r="E31">
        <f>IF('Scoring Summary First Draft'!D40=0,"",'Scoring Summary First Draft'!D40)</f>
        <v>45</v>
      </c>
      <c r="F31"/>
      <c r="G31"/>
      <c r="H31"/>
      <c r="I31"/>
      <c r="J31">
        <f>IF('Scoring Summary First Draft'!E40=0,"",'Scoring Summary First Draft'!E40)</f>
        <v>41</v>
      </c>
      <c r="K31">
        <v>41</v>
      </c>
      <c r="L31"/>
      <c r="M31"/>
      <c r="N31"/>
      <c r="O31"/>
      <c r="P31">
        <f>IF('Scoring Summary First Draft'!F40=0,"",'Scoring Summary First Draft'!F40)</f>
        <v>2</v>
      </c>
      <c r="Q31"/>
      <c r="R31"/>
      <c r="S31"/>
      <c r="T31"/>
      <c r="U31" t="str">
        <f>IF('Scoring Summary First Draft'!G40=0,"",'Scoring Summary First Draft'!G40)</f>
        <v>Right_ear</v>
      </c>
      <c r="V31" t="str">
        <f>IF('Scoring Summary First Draft'!H40=0,"",'Scoring Summary First Draft'!H40)</f>
        <v>Cochlear_Americas</v>
      </c>
      <c r="W31" t="str">
        <f>IF('Scoring Summary First Draft'!I40=0,"",'Scoring Summary First Draft'!I40)</f>
        <v>Yes</v>
      </c>
      <c r="X31" t="s">
        <v>18</v>
      </c>
      <c r="Y31"/>
      <c r="Z31"/>
      <c r="AA31"/>
      <c r="AB31" t="str">
        <f>IF('Scoring Summary First Draft'!L40=0,"",'Scoring Summary First Draft'!L40)</f>
        <v>Higher_Education_Administration</v>
      </c>
      <c r="AC31" t="str">
        <f>IF('Scoring Summary First Draft'!M40=0,"",'Scoring Summary First Draft'!M40)</f>
        <v>English</v>
      </c>
      <c r="AD31" t="str">
        <f>IF('Scoring Summary First Draft'!N40=0,"",'Scoring Summary First Draft'!N40)</f>
        <v>Warsaw,_Indiana</v>
      </c>
      <c r="AE31">
        <f>IF('Scoring Summary First Draft'!P40=0,"",'Scoring Summary First Draft'!P40)</f>
        <v>6</v>
      </c>
      <c r="AG31" s="42">
        <f>IF('Scoring Summary First Draft'!X40 = 0,"",'Scoring Summary First Draft'!X40)</f>
        <v>80.4375</v>
      </c>
      <c r="AH31" s="42">
        <f>IF('Scoring Summary First Draft'!Y40 = 0,"",'Scoring Summary First Draft'!Y40)</f>
        <v>0.9375</v>
      </c>
      <c r="AI31" s="42">
        <f>IF('Scoring Summary First Draft'!Z40 = 0,"",'Scoring Summary First Draft'!Z40)</f>
        <v>77.6875</v>
      </c>
      <c r="AJ31" s="42">
        <f>IF('Scoring Summary First Draft'!AA40 = 0,"",'Scoring Summary First Draft'!AA40)</f>
        <v>0.875</v>
      </c>
      <c r="AK31" s="42">
        <f>IF('Scoring Summary First Draft'!AB40 = 0,"",'Scoring Summary First Draft'!AB40)</f>
        <v>83.1875</v>
      </c>
      <c r="AL31" s="42">
        <f>IF('Scoring Summary First Draft'!AC40 = 0,"",'Scoring Summary First Draft'!AC40)</f>
        <v>1</v>
      </c>
      <c r="AM31" s="42">
        <f>IF('Scoring Summary First Draft'!AF40 =0,"", 'Scoring Summary First Draft'!AF40)</f>
        <v>0.375</v>
      </c>
      <c r="AN31" s="42">
        <f>IF('Scoring Summary First Draft'!AG40 =0,"", 'Scoring Summary First Draft'!AG40)</f>
        <v>0.25</v>
      </c>
      <c r="AO31" s="42">
        <f>IF('Scoring Summary First Draft'!AH40 =0,"", 'Scoring Summary First Draft'!AH40)</f>
        <v>0.375</v>
      </c>
      <c r="AP31" s="42">
        <f>IF('Scoring Summary First Draft'!AI40 =0,"", 'Scoring Summary First Draft'!AI40)</f>
        <v>0.4375</v>
      </c>
      <c r="AQ31" s="42">
        <f>IF('Scoring Summary First Draft'!AJ40 =0,"", 'Scoring Summary First Draft'!AJ40)</f>
        <v>0.6875</v>
      </c>
      <c r="AR31" s="42">
        <f>IF('Scoring Summary First Draft'!AK40 =0,"", 'Scoring Summary First Draft'!AK40)</f>
        <v>0.1875</v>
      </c>
      <c r="AS31" s="42">
        <f t="shared" si="1"/>
        <v>0.38541666666666669</v>
      </c>
      <c r="AT31" s="42">
        <f>IF('Scoring Summary First Draft'!AN40 = 0,"",'Scoring Summary First Draft'!AN40)</f>
        <v>0.89583299999999999</v>
      </c>
      <c r="AU31" s="42">
        <f>IF('Scoring Summary First Draft'!AO40 = 0,"",'Scoring Summary First Draft'!AO40)</f>
        <v>3632.2139999999999</v>
      </c>
      <c r="AV31" s="42">
        <f>IF('Scoring Summary First Draft'!AP40 = 0,"",'Scoring Summary First Draft'!AP40)</f>
        <v>10</v>
      </c>
      <c r="AW31" s="42">
        <f>IF('Scoring Summary First Draft'!AS40 = 0,"",'Scoring Summary First Draft'!AS40)</f>
        <v>0.875</v>
      </c>
      <c r="AX31" s="42">
        <f>IF('Scoring Summary First Draft'!AT40 = 0,"",'Scoring Summary First Draft'!AT40)</f>
        <v>0.96875</v>
      </c>
      <c r="AY31" s="42">
        <f>IF('Scoring Summary First Draft'!AU40 = 0,"",'Scoring Summary First Draft'!AU40)</f>
        <v>0.96875</v>
      </c>
      <c r="AZ31" s="42">
        <f>IF('Scoring Summary First Draft'!AV40 = 0,"",'Scoring Summary First Draft'!AV40)</f>
        <v>0.9375</v>
      </c>
      <c r="BA31" s="42">
        <f>IF('Scoring Summary First Draft'!AW40 = 0,"",'Scoring Summary First Draft'!AW40)</f>
        <v>1796.2429999999999</v>
      </c>
      <c r="BB31" s="42">
        <f>IF('Scoring Summary First Draft'!AX40 = 0,"",'Scoring Summary First Draft'!AX40)</f>
        <v>1568.248</v>
      </c>
      <c r="BC31" s="42">
        <f>IF('Scoring Summary First Draft'!AY40 = 0,"",'Scoring Summary First Draft'!AY40)</f>
        <v>1187.855</v>
      </c>
      <c r="BD31" s="42">
        <f>IF('Scoring Summary First Draft'!AZ40 = 0,"",'Scoring Summary First Draft'!AZ40)</f>
        <v>1517.4490000000001</v>
      </c>
      <c r="BE31" s="45">
        <f>IF('Scoring Summary First Draft'!BA40=0,"",'Scoring Summary First Draft'!BA40)</f>
        <v>5.875</v>
      </c>
      <c r="BF31" s="45">
        <f>IF('Scoring Summary First Draft'!BB40=0,"",'Scoring Summary First Draft'!BB40)</f>
        <v>5.875</v>
      </c>
      <c r="BG31" s="45">
        <f>IF('Scoring Summary First Draft'!BC40=0,"",'Scoring Summary First Draft'!BC40)</f>
        <v>6.4375</v>
      </c>
      <c r="BH31" s="45">
        <f>IF('Scoring Summary First Draft'!BD40=0,"",'Scoring Summary First Draft'!BD40)</f>
        <v>6.0625</v>
      </c>
      <c r="BI31" s="42">
        <f>IF('Scoring Summary First Draft'!BG40 = 0,"",'Scoring Summary First Draft'!BG40)</f>
        <v>0.875</v>
      </c>
      <c r="BJ31" s="42">
        <f>IF('Scoring Summary First Draft'!BH40 = 0,"",'Scoring Summary First Draft'!BH40)</f>
        <v>0.875</v>
      </c>
      <c r="BK31" s="42">
        <f>IF('Scoring Summary First Draft'!BI40 = 0,"",'Scoring Summary First Draft'!BI40)</f>
        <v>1</v>
      </c>
      <c r="BL31" s="42">
        <f>IF('Scoring Summary First Draft'!BJ40 = 0,"",'Scoring Summary First Draft'!BJ40)</f>
        <v>0.91666700000000001</v>
      </c>
      <c r="BM31" s="42">
        <f>IF('Scoring Summary First Draft'!BK40 = 0,"",'Scoring Summary First Draft'!BK40)</f>
        <v>1170.9570000000001</v>
      </c>
      <c r="BN31" s="42">
        <f>IF('Scoring Summary First Draft'!BL40 = 0,"",'Scoring Summary First Draft'!BL40)</f>
        <v>945.77859999999998</v>
      </c>
      <c r="BO31" s="42">
        <f>IF('Scoring Summary First Draft'!BM40 = 0,"",'Scoring Summary First Draft'!BM40)</f>
        <v>1016.313</v>
      </c>
      <c r="BP31" s="42">
        <f>IF('Scoring Summary First Draft'!BN40 = 0,"",'Scoring Summary First Draft'!BN40)</f>
        <v>1044.3489999999999</v>
      </c>
      <c r="BQ31" s="42">
        <f>IF('Scoring Summary First Draft'!BW40=0,"",'Scoring Summary First Draft'!BW40)</f>
        <v>0.97222200000000003</v>
      </c>
      <c r="BR31" s="42">
        <f>IF('Scoring Summary First Draft'!BX40=0,"",'Scoring Summary First Draft'!BX40)</f>
        <v>84.699349999999995</v>
      </c>
      <c r="BS31" s="42">
        <f>IF('Scoring Summary First Draft'!BY40=0,"",'Scoring Summary First Draft'!BY40)</f>
        <v>1053.625</v>
      </c>
      <c r="BT31" s="42">
        <f>IF('Scoring Summary First Draft'!CB40=0,"",'Scoring Summary First Draft'!CB40)</f>
        <v>0.35</v>
      </c>
      <c r="BU31" s="42">
        <f>IF('Scoring Summary First Draft'!CC40=0,"",'Scoring Summary First Draft'!CC40)</f>
        <v>0.55000000000000004</v>
      </c>
      <c r="BV31" s="42">
        <f>IF('Scoring Summary First Draft'!CD40=0,"",'Scoring Summary First Draft'!CD40)</f>
        <v>0.25</v>
      </c>
      <c r="BW31" s="42">
        <f>IF('Scoring Summary First Draft'!CE40=0,"",'Scoring Summary First Draft'!CE40)</f>
        <v>0.15</v>
      </c>
      <c r="BX31" s="42">
        <f>IF('Scoring Summary First Draft'!CF40=0,"",'Scoring Summary First Draft'!CF40)</f>
        <v>0.133333333</v>
      </c>
      <c r="BY31" s="42">
        <f>IF('Scoring Summary First Draft'!CG40=0,"",'Scoring Summary First Draft'!CG40)</f>
        <v>0.2</v>
      </c>
      <c r="BZ31" s="42">
        <f>IF('Scoring Summary First Draft'!CH40=0,"",'Scoring Summary First Draft'!CH40)</f>
        <v>0.53333333333333299</v>
      </c>
      <c r="CA31" s="42">
        <f>IF('Scoring Summary First Draft'!CI40=0,"",'Scoring Summary First Draft'!CI40)</f>
        <v>3</v>
      </c>
      <c r="CB31" s="42">
        <f>IF('Scoring Summary First Draft'!CL40 =0,"",'Scoring Summary First Draft'!CL40)</f>
        <v>0.85</v>
      </c>
      <c r="CC31" s="42">
        <f>IF('Scoring Summary First Draft'!CM40 =0,"",'Scoring Summary First Draft'!CM40)</f>
        <v>0.95</v>
      </c>
      <c r="CD31" s="42">
        <f>IF('Scoring Summary First Draft'!CN40 =0,"",'Scoring Summary First Draft'!CN40)</f>
        <v>0.8</v>
      </c>
      <c r="CE31" s="42">
        <f>IF('Scoring Summary First Draft'!CO40 =0,"",'Scoring Summary First Draft'!CO40)</f>
        <v>0.7</v>
      </c>
      <c r="CF31" s="42">
        <f>IF('Scoring Summary First Draft'!CP40 =0,"",'Scoring Summary First Draft'!CP40)</f>
        <v>0.86666666666659997</v>
      </c>
      <c r="CG31" s="42">
        <f>IF('Scoring Summary First Draft'!CQ40 =0,"",'Scoring Summary First Draft'!CQ40)</f>
        <v>0.66666666665999996</v>
      </c>
      <c r="CH31" s="42">
        <f>IF('Scoring Summary First Draft'!CR40 =0,"",'Scoring Summary First Draft'!CR40)</f>
        <v>0.93333333333333302</v>
      </c>
      <c r="CI31" s="42">
        <f>IF('Scoring Summary First Draft'!CV40=0,"",'Scoring Summary First Draft'!CV40)</f>
        <v>79.5</v>
      </c>
      <c r="CJ31" s="42">
        <f>IF('Scoring Summary First Draft'!CW40=0,"",'Scoring Summary First Draft'!CW40)</f>
        <v>0.91666700000000001</v>
      </c>
      <c r="CK31" s="42">
        <f>IF('Scoring Summary First Draft'!CZ40=0,"",'Scoring Summary First Draft'!CZ40)</f>
        <v>0.35</v>
      </c>
      <c r="CL31" s="42" t="str">
        <f>IF('Scoring Summary First Draft'!DA40=0,"",'Scoring Summary First Draft'!DA40)</f>
        <v/>
      </c>
      <c r="CM31" s="42">
        <f>IF('Scoring Summary First Draft'!DB40=0,"",'Scoring Summary First Draft'!DB40)</f>
        <v>0.5</v>
      </c>
      <c r="CN31" s="42" t="str">
        <f>IF('Scoring Summary First Draft'!DC40=0,"",'Scoring Summary First Draft'!DC40)</f>
        <v/>
      </c>
      <c r="CO31" s="42">
        <f>IF('Scoring Summary First Draft'!DD40=0,"",'Scoring Summary First Draft'!DD40)</f>
        <v>0.27500000000000002</v>
      </c>
      <c r="CP31" s="42" t="str">
        <f>IF('Scoring Summary First Draft'!DE40=0,"",'Scoring Summary First Draft'!DE40)</f>
        <v/>
      </c>
      <c r="CQ31" s="42">
        <f>IF('Scoring Summary First Draft'!DF40=0,"",'Scoring Summary First Draft'!DF40)</f>
        <v>0.25</v>
      </c>
      <c r="CR31" s="42" t="str">
        <f>IF('Scoring Summary First Draft'!DG40=0,"",'Scoring Summary First Draft'!DG40)</f>
        <v/>
      </c>
      <c r="CS31" s="42">
        <f>IF('Scoring Summary First Draft'!DH40=0,"",'Scoring Summary First Draft'!DH40)</f>
        <v>0.4</v>
      </c>
      <c r="CT31" s="42" t="str">
        <f>IF('Scoring Summary First Draft'!DI40=0,"",'Scoring Summary First Draft'!DI40)</f>
        <v/>
      </c>
      <c r="CU31" s="42">
        <f>IF('Scoring Summary First Draft'!DJ40=0,"",'Scoring Summary First Draft'!DJ40)</f>
        <v>0.3</v>
      </c>
      <c r="CV31" s="42" t="str">
        <f>IF('Scoring Summary First Draft'!DK40=0,"",'Scoring Summary First Draft'!DK40)</f>
        <v/>
      </c>
      <c r="CW31" s="42">
        <f>IF('Scoring Summary First Draft'!DL40=0,"",'Scoring Summary First Draft'!DL40)</f>
        <v>4</v>
      </c>
      <c r="CX31" s="42">
        <f>IF('Scoring Summary First Draft'!DO40=0,"",'Scoring Summary First Draft'!DO40)</f>
        <v>0.16666666699999999</v>
      </c>
      <c r="CY31" s="42">
        <f>IF('Scoring Summary First Draft'!DP40=0,"",'Scoring Summary First Draft'!DP40)</f>
        <v>0.81782789099999997</v>
      </c>
      <c r="CZ31" s="42">
        <f>IF('Scoring Summary First Draft'!DQ40=0,"",'Scoring Summary First Draft'!DQ40)</f>
        <v>0.95</v>
      </c>
      <c r="DA31" s="42">
        <f>IF('Scoring Summary First Draft'!DR40=0,"",'Scoring Summary First Draft'!DR40)</f>
        <v>0.50904761899999995</v>
      </c>
      <c r="DB31" s="42">
        <f>IF('Scoring Summary First Draft'!DS40=0,"",'Scoring Summary First Draft'!DS40)</f>
        <v>0.42499999999999999</v>
      </c>
      <c r="DC31" s="42">
        <f>IF('Scoring Summary First Draft'!DT40=0,"",'Scoring Summary First Draft'!DT40)</f>
        <v>0.843040016</v>
      </c>
      <c r="DD31" s="42">
        <f>IF('Scoring Summary First Draft'!DU40=0,"",'Scoring Summary First Draft'!DU40)</f>
        <v>0.25</v>
      </c>
      <c r="DE31" s="42">
        <f>IF('Scoring Summary First Draft'!DV40=0,"",'Scoring Summary First Draft'!DV40)</f>
        <v>0.91097415000000004</v>
      </c>
      <c r="DF31" s="42">
        <f>IF('Scoring Summary First Draft'!DW40=0,"",'Scoring Summary First Draft'!DW40)</f>
        <v>0.7</v>
      </c>
      <c r="DG31" s="42">
        <f>IF('Scoring Summary First Draft'!DX40=0,"",'Scoring Summary First Draft'!DX40)</f>
        <v>0.63278208599999997</v>
      </c>
      <c r="DH31" s="42">
        <f>IF('Scoring Summary First Draft'!DY40=0,"",'Scoring Summary First Draft'!DY40)</f>
        <v>0.5</v>
      </c>
      <c r="DI31" s="42">
        <f>IF('Scoring Summary First Draft'!DZ40=0,"",'Scoring Summary First Draft'!DZ40)</f>
        <v>0.73784629099999999</v>
      </c>
      <c r="DJ31" s="25" t="str">
        <f>IF('Scoring Summary First Draft'!EF40=0,"",'Scoring Summary First Draft'!EF40)</f>
        <v/>
      </c>
      <c r="DK31" s="25" t="str">
        <f>IF('Scoring Summary First Draft'!EI40=0,"",'Scoring Summary First Draft'!EI40)</f>
        <v/>
      </c>
      <c r="DL31" s="25">
        <f>IF('Scoring Summary First Draft'!EM40=0,"",'Scoring Summary First Draft'!EM40)</f>
        <v>41</v>
      </c>
      <c r="DM31" s="25">
        <f>IF('Scoring Summary First Draft'!EQ40=0,"",'Scoring Summary First Draft'!EQ40)</f>
        <v>7</v>
      </c>
      <c r="DN31" s="25">
        <f>IF('Scoring Summary First Draft'!ER40=0,"",'Scoring Summary First Draft'!ER40)</f>
        <v>21</v>
      </c>
      <c r="DO31" s="25">
        <f>IF('Scoring Summary First Draft'!ES40=0,"",'Scoring Summary First Draft'!ES40)</f>
        <v>2</v>
      </c>
      <c r="DP31" s="25">
        <f>IF('Scoring Summary First Draft'!EW40=0,"",'Scoring Summary First Draft'!EW40)</f>
        <v>24</v>
      </c>
      <c r="DQ31" s="25">
        <f>IF('Scoring Summary First Draft'!EX40=0,"",'Scoring Summary First Draft'!EX40)</f>
        <v>16</v>
      </c>
      <c r="DR31" s="25">
        <f>IF('Scoring Summary First Draft'!EY40=0,"",'Scoring Summary First Draft'!EY40)</f>
        <v>18</v>
      </c>
      <c r="DS31" s="25">
        <f>IF('Scoring Summary First Draft'!EZ40=0,"",'Scoring Summary First Draft'!EZ40)</f>
        <v>18</v>
      </c>
      <c r="DT31" s="25">
        <f>IF('Scoring Summary First Draft'!FA40=0,"",'Scoring Summary First Draft'!FA40)</f>
        <v>8</v>
      </c>
      <c r="DU31" s="25">
        <f>IF('Scoring Summary First Draft'!FB40=0,"",'Scoring Summary First Draft'!FB40)</f>
        <v>13</v>
      </c>
      <c r="DV31" s="25">
        <f>IF('Scoring Summary First Draft'!FC40=0,"",'Scoring Summary First Draft'!FC40)</f>
        <v>27</v>
      </c>
      <c r="DW31" s="45">
        <f>IF('Scoring Summary First Draft'!FG40=0,"",'Scoring Summary First Draft'!FG40)</f>
        <v>3</v>
      </c>
      <c r="DX31" s="45">
        <f>IF('Scoring Summary First Draft'!FH40=0,"",'Scoring Summary First Draft'!FH40)</f>
        <v>1.9411764709999999</v>
      </c>
      <c r="DY31" s="45">
        <f>IF('Scoring Summary First Draft'!FI40=0,"",'Scoring Summary First Draft'!FI40)</f>
        <v>5.9411764710000003</v>
      </c>
      <c r="DZ31" s="45">
        <f>IF('Scoring Summary First Draft'!FJ40=0,"",'Scoring Summary First Draft'!FJ40)</f>
        <v>3.7551020409999998</v>
      </c>
      <c r="EA31" s="45">
        <f>IF('Scoring Summary First Draft'!FN40=0,"",'Scoring Summary First Draft'!FN40)</f>
        <v>4.0434780000000003</v>
      </c>
      <c r="EB31" s="25">
        <f>IF('Scoring Summary First Draft'!FR40=0,"",'Scoring Summary First Draft'!FR40)</f>
        <v>2</v>
      </c>
      <c r="EC31" s="25">
        <f>IF('Scoring Summary First Draft'!FS40=0,"",'Scoring Summary First Draft'!FS40)</f>
        <v>1</v>
      </c>
      <c r="ED31" s="44">
        <f>IF('Scoring Summary First Draft'!FW40=0,"",'Scoring Summary First Draft'!FW40)</f>
        <v>1</v>
      </c>
      <c r="EE31" s="44">
        <f>IF('Scoring Summary First Draft'!FX40=0,"",'Scoring Summary First Draft'!FX40)</f>
        <v>4.5</v>
      </c>
      <c r="EF31" s="44">
        <f>IF('Scoring Summary First Draft'!FY40=0,"",'Scoring Summary First Draft'!FY40)</f>
        <v>6.5</v>
      </c>
      <c r="EG31" s="44">
        <f>IF('Scoring Summary First Draft'!FZ40=0,"",'Scoring Summary First Draft'!FZ40)</f>
        <v>4.5</v>
      </c>
      <c r="EH31" s="44">
        <f>IF('Scoring Summary First Draft'!GA40=0,"",'Scoring Summary First Draft'!GA40)</f>
        <v>3.5</v>
      </c>
      <c r="EI31" s="25" t="str">
        <f>IF('Scoring Summary First Draft'!GD40=0,"",'Scoring Summary First Draft'!GD40)</f>
        <v/>
      </c>
      <c r="EJ31" s="25">
        <f>IF('Scoring Summary First Draft'!GH40=0,"",'Scoring Summary First Draft'!GH40)</f>
        <v>24.5</v>
      </c>
      <c r="EK31" s="25">
        <f>IF('Scoring Summary First Draft'!GI40=0,"",'Scoring Summary First Draft'!GI40)</f>
        <v>50</v>
      </c>
      <c r="EL31" s="25">
        <f>IF('Scoring Summary First Draft'!GJ40=0,"",'Scoring Summary First Draft'!GJ40)</f>
        <v>125</v>
      </c>
      <c r="EM31" s="25">
        <f>IF('Scoring Summary First Draft'!GK40=0,"",'Scoring Summary First Draft'!GK40)</f>
        <v>200</v>
      </c>
      <c r="EN31" s="25">
        <f>IF('Scoring Summary First Draft'!GO40=0,"",'Scoring Summary First Draft'!GO40)</f>
        <v>123</v>
      </c>
      <c r="EO31" s="25">
        <f>IF('Scoring Summary First Draft'!GP40=0,"",'Scoring Summary First Draft'!GP40)</f>
        <v>41</v>
      </c>
      <c r="EP31" s="25">
        <f>IF('Scoring Summary First Draft'!GQ40=0,"",'Scoring Summary First Draft'!GQ40)</f>
        <v>39</v>
      </c>
      <c r="EQ31" s="25">
        <f>IF('Scoring Summary First Draft'!GR40=0,"",'Scoring Summary First Draft'!GR40)</f>
        <v>13</v>
      </c>
      <c r="ER31" s="25">
        <f>IF('Scoring Summary First Draft'!GS40=0,"",'Scoring Summary First Draft'!GS40)</f>
        <v>14</v>
      </c>
      <c r="ES31" s="25">
        <f>IF('Scoring Summary First Draft'!GT40=0,"",'Scoring Summary First Draft'!GT40)</f>
        <v>16</v>
      </c>
    </row>
    <row r="32" spans="1:149">
      <c r="A32" s="49" t="str">
        <f>'Scoring Summary First Draft'!A41</f>
        <v>CI043</v>
      </c>
      <c r="B32" t="str">
        <f>IF('Scoring Summary First Draft'!C41=0,"",'Scoring Summary First Draft'!C41)</f>
        <v>F</v>
      </c>
      <c r="C32"/>
      <c r="D32"/>
      <c r="E32">
        <f>IF('Scoring Summary First Draft'!D41=0,"",'Scoring Summary First Draft'!D41)</f>
        <v>33</v>
      </c>
      <c r="F32"/>
      <c r="G32"/>
      <c r="H32"/>
      <c r="I32"/>
      <c r="J32" t="str">
        <f>IF('Scoring Summary First Draft'!E41=0,"",'Scoring Summary First Draft'!E41)</f>
        <v>11,_24</v>
      </c>
      <c r="K32">
        <v>11</v>
      </c>
      <c r="L32"/>
      <c r="M32"/>
      <c r="N32"/>
      <c r="O32"/>
      <c r="P32">
        <v>30</v>
      </c>
      <c r="Q32"/>
      <c r="R32"/>
      <c r="S32"/>
      <c r="T32"/>
      <c r="U32" t="str">
        <f>IF('Scoring Summary First Draft'!G41=0,"",'Scoring Summary First Draft'!G41)</f>
        <v>Bilateral</v>
      </c>
      <c r="V32" t="str">
        <f>IF('Scoring Summary First Draft'!H41=0,"",'Scoring Summary First Draft'!H41)</f>
        <v>Advanced_Bionics</v>
      </c>
      <c r="W32" t="str">
        <f>IF('Scoring Summary First Draft'!I41=0,"",'Scoring Summary First Draft'!I41)</f>
        <v>No</v>
      </c>
      <c r="X32" t="str">
        <f t="shared" si="4"/>
        <v>Bilateral</v>
      </c>
      <c r="Y32"/>
      <c r="Z32"/>
      <c r="AA32"/>
      <c r="AB32" t="str">
        <f>IF('Scoring Summary First Draft'!L41=0,"",'Scoring Summary First Draft'!L41)</f>
        <v>Speech_Language_Therapist</v>
      </c>
      <c r="AC32" t="str">
        <f>IF('Scoring Summary First Draft'!M41=0,"",'Scoring Summary First Draft'!M41)</f>
        <v>English</v>
      </c>
      <c r="AD32" t="str">
        <f>IF('Scoring Summary First Draft'!N41=0,"",'Scoring Summary First Draft'!N41)</f>
        <v>Johnson_City,_Tennessee</v>
      </c>
      <c r="AE32">
        <f>IF('Scoring Summary First Draft'!P41=0,"",'Scoring Summary First Draft'!P41)</f>
        <v>24.5</v>
      </c>
      <c r="AG32" s="42">
        <f>IF('Scoring Summary First Draft'!X41 = 0,"",'Scoring Summary First Draft'!X41)</f>
        <v>71.34375</v>
      </c>
      <c r="AH32" s="42">
        <f>IF('Scoring Summary First Draft'!Y41 = 0,"",'Scoring Summary First Draft'!Y41)</f>
        <v>0.84375</v>
      </c>
      <c r="AI32" s="42">
        <f>IF('Scoring Summary First Draft'!Z41 = 0,"",'Scoring Summary First Draft'!Z41)</f>
        <v>77.8125</v>
      </c>
      <c r="AJ32" s="42">
        <f>IF('Scoring Summary First Draft'!AA41 = 0,"",'Scoring Summary First Draft'!AA41)</f>
        <v>0.6875</v>
      </c>
      <c r="AK32" s="42">
        <f>IF('Scoring Summary First Draft'!AB41 = 0,"",'Scoring Summary First Draft'!AB41)</f>
        <v>64.875</v>
      </c>
      <c r="AL32" s="42">
        <f>IF('Scoring Summary First Draft'!AC41 = 0,"",'Scoring Summary First Draft'!AC41)</f>
        <v>1</v>
      </c>
      <c r="AM32" s="42" t="str">
        <f>IF('Scoring Summary First Draft'!AF41 =0,"", 'Scoring Summary First Draft'!AF41)</f>
        <v/>
      </c>
      <c r="AN32" s="42" t="str">
        <f>IF('Scoring Summary First Draft'!AG41 =0,"", 'Scoring Summary First Draft'!AG41)</f>
        <v/>
      </c>
      <c r="AO32" s="42" t="str">
        <f>IF('Scoring Summary First Draft'!AH41 =0,"", 'Scoring Summary First Draft'!AH41)</f>
        <v/>
      </c>
      <c r="AP32" s="42" t="str">
        <f>IF('Scoring Summary First Draft'!AI41 =0,"", 'Scoring Summary First Draft'!AI41)</f>
        <v/>
      </c>
      <c r="AQ32" s="42" t="str">
        <f>IF('Scoring Summary First Draft'!AJ41 =0,"", 'Scoring Summary First Draft'!AJ41)</f>
        <v/>
      </c>
      <c r="AR32" s="42" t="str">
        <f>IF('Scoring Summary First Draft'!AK41 =0,"", 'Scoring Summary First Draft'!AK41)</f>
        <v/>
      </c>
      <c r="AS32" s="42"/>
      <c r="AT32" s="42">
        <f>IF('Scoring Summary First Draft'!AN41 = 0,"",'Scoring Summary First Draft'!AN41)</f>
        <v>0.8125</v>
      </c>
      <c r="AU32" s="42">
        <f>IF('Scoring Summary First Draft'!AO41 = 0,"",'Scoring Summary First Draft'!AO41)</f>
        <v>4372.8720000000003</v>
      </c>
      <c r="AV32" s="42">
        <f>IF('Scoring Summary First Draft'!AP41 = 0,"",'Scoring Summary First Draft'!AP41)</f>
        <v>10</v>
      </c>
      <c r="AW32" s="42">
        <f>IF('Scoring Summary First Draft'!AS41 = 0,"",'Scoring Summary First Draft'!AS41)</f>
        <v>0.9375</v>
      </c>
      <c r="AX32" s="42">
        <f>IF('Scoring Summary First Draft'!AT41 = 0,"",'Scoring Summary First Draft'!AT41)</f>
        <v>0.96875</v>
      </c>
      <c r="AY32" s="42">
        <f>IF('Scoring Summary First Draft'!AU41 = 0,"",'Scoring Summary First Draft'!AU41)</f>
        <v>0.90625</v>
      </c>
      <c r="AZ32" s="42">
        <f>IF('Scoring Summary First Draft'!AV41 = 0,"",'Scoring Summary First Draft'!AV41)</f>
        <v>0.9375</v>
      </c>
      <c r="BA32" s="42">
        <f>IF('Scoring Summary First Draft'!AW41 = 0,"",'Scoring Summary First Draft'!AW41)</f>
        <v>1398.2529999999999</v>
      </c>
      <c r="BB32" s="42">
        <f>IF('Scoring Summary First Draft'!AX41 = 0,"",'Scoring Summary First Draft'!AX41)</f>
        <v>1658.1579999999999</v>
      </c>
      <c r="BC32" s="42">
        <f>IF('Scoring Summary First Draft'!AY41 = 0,"",'Scoring Summary First Draft'!AY41)</f>
        <v>1283.5899999999999</v>
      </c>
      <c r="BD32" s="42">
        <f>IF('Scoring Summary First Draft'!AZ41 = 0,"",'Scoring Summary First Draft'!AZ41)</f>
        <v>1446.6669999999999</v>
      </c>
      <c r="BE32" s="45">
        <f>IF('Scoring Summary First Draft'!BA41=0,"",'Scoring Summary First Draft'!BA41)</f>
        <v>6.25</v>
      </c>
      <c r="BF32" s="45">
        <f>IF('Scoring Summary First Draft'!BB41=0,"",'Scoring Summary First Draft'!BB41)</f>
        <v>5.75</v>
      </c>
      <c r="BG32" s="45">
        <f>IF('Scoring Summary First Draft'!BC41=0,"",'Scoring Summary First Draft'!BC41)</f>
        <v>5.8125</v>
      </c>
      <c r="BH32" s="45">
        <f>IF('Scoring Summary First Draft'!BD41=0,"",'Scoring Summary First Draft'!BD41)</f>
        <v>5.9375</v>
      </c>
      <c r="BI32" s="42">
        <f>IF('Scoring Summary First Draft'!BG41 = 0,"",'Scoring Summary First Draft'!BG41)</f>
        <v>0.875</v>
      </c>
      <c r="BJ32" s="42">
        <f>IF('Scoring Summary First Draft'!BH41 = 0,"",'Scoring Summary First Draft'!BH41)</f>
        <v>0.9375</v>
      </c>
      <c r="BK32" s="42">
        <f>IF('Scoring Summary First Draft'!BI41 = 0,"",'Scoring Summary First Draft'!BI41)</f>
        <v>0.875</v>
      </c>
      <c r="BL32" s="42">
        <f>IF('Scoring Summary First Draft'!BJ41 = 0,"",'Scoring Summary First Draft'!BJ41)</f>
        <v>0.89583299999999999</v>
      </c>
      <c r="BM32" s="42">
        <f>IF('Scoring Summary First Draft'!BK41 = 0,"",'Scoring Summary First Draft'!BK41)</f>
        <v>832.07140000000004</v>
      </c>
      <c r="BN32" s="42">
        <f>IF('Scoring Summary First Draft'!BL41 = 0,"",'Scoring Summary First Draft'!BL41)</f>
        <v>1018</v>
      </c>
      <c r="BO32" s="42">
        <f>IF('Scoring Summary First Draft'!BM41 = 0,"",'Scoring Summary First Draft'!BM41)</f>
        <v>559.45000000000005</v>
      </c>
      <c r="BP32" s="42">
        <f>IF('Scoring Summary First Draft'!BN41 = 0,"",'Scoring Summary First Draft'!BN41)</f>
        <v>803.17380000000003</v>
      </c>
      <c r="BQ32" s="42">
        <f>IF('Scoring Summary First Draft'!BW41=0,"",'Scoring Summary First Draft'!BW41)</f>
        <v>0.86111099999999996</v>
      </c>
      <c r="BR32" s="42">
        <f>IF('Scoring Summary First Draft'!BX41=0,"",'Scoring Summary First Draft'!BX41)</f>
        <v>72.610420000000005</v>
      </c>
      <c r="BS32" s="42">
        <f>IF('Scoring Summary First Draft'!BY41=0,"",'Scoring Summary First Draft'!BY41)</f>
        <v>1294.3969999999999</v>
      </c>
      <c r="BT32" s="42">
        <f>IF('Scoring Summary First Draft'!CB41=0,"",'Scoring Summary First Draft'!CB41)</f>
        <v>0.3</v>
      </c>
      <c r="BU32" s="42">
        <f>IF('Scoring Summary First Draft'!CC41=0,"",'Scoring Summary First Draft'!CC41)</f>
        <v>0.4</v>
      </c>
      <c r="BV32" s="42">
        <f>IF('Scoring Summary First Draft'!CD41=0,"",'Scoring Summary First Draft'!CD41)</f>
        <v>0.25</v>
      </c>
      <c r="BW32" s="42">
        <f>IF('Scoring Summary First Draft'!CE41=0,"",'Scoring Summary First Draft'!CE41)</f>
        <v>0.1</v>
      </c>
      <c r="BX32" s="43">
        <f>'Scoring Summary First Draft'!CF41</f>
        <v>0</v>
      </c>
      <c r="BY32" s="42">
        <f>IF('Scoring Summary First Draft'!CG41=0,"",'Scoring Summary First Draft'!CG41)</f>
        <v>0.2</v>
      </c>
      <c r="BZ32" s="42">
        <f>IF('Scoring Summary First Draft'!CH41=0,"",'Scoring Summary First Draft'!CH41)</f>
        <v>0.5</v>
      </c>
      <c r="CA32" s="42">
        <f>IF('Scoring Summary First Draft'!CI41=0,"",'Scoring Summary First Draft'!CI41)</f>
        <v>12</v>
      </c>
      <c r="CB32" s="42">
        <f>IF('Scoring Summary First Draft'!CL41 =0,"",'Scoring Summary First Draft'!CL41)</f>
        <v>0.46666659999999999</v>
      </c>
      <c r="CC32" s="42">
        <f>IF('Scoring Summary First Draft'!CM41 =0,"",'Scoring Summary First Draft'!CM41)</f>
        <v>0.75</v>
      </c>
      <c r="CD32" s="42">
        <f>IF('Scoring Summary First Draft'!CN41 =0,"",'Scoring Summary First Draft'!CN41)</f>
        <v>0.32500000000000001</v>
      </c>
      <c r="CE32" s="42">
        <f>IF('Scoring Summary First Draft'!CO41 =0,"",'Scoring Summary First Draft'!CO41)</f>
        <v>0.4</v>
      </c>
      <c r="CF32" s="42">
        <f>IF('Scoring Summary First Draft'!CP41 =0,"",'Scoring Summary First Draft'!CP41)</f>
        <v>0.13333333</v>
      </c>
      <c r="CG32" s="42">
        <f>IF('Scoring Summary First Draft'!CQ41 =0,"",'Scoring Summary First Draft'!CQ41)</f>
        <v>0.4</v>
      </c>
      <c r="CH32" s="42">
        <f>IF('Scoring Summary First Draft'!CR41 =0,"",'Scoring Summary First Draft'!CR41)</f>
        <v>0.66666666600000002</v>
      </c>
      <c r="CI32" s="42">
        <f>IF('Scoring Summary First Draft'!CV41=0,"",'Scoring Summary First Draft'!CV41)</f>
        <v>62.083329999999997</v>
      </c>
      <c r="CJ32" s="42">
        <f>IF('Scoring Summary First Draft'!CW41=0,"",'Scoring Summary First Draft'!CW41)</f>
        <v>0.79166700000000001</v>
      </c>
      <c r="CK32" s="42" t="str">
        <f>IF('Scoring Summary First Draft'!CZ41=0,"",'Scoring Summary First Draft'!CZ41)</f>
        <v/>
      </c>
      <c r="CL32" s="42" t="str">
        <f>IF('Scoring Summary First Draft'!DA41=0,"",'Scoring Summary First Draft'!DA41)</f>
        <v/>
      </c>
      <c r="CM32" s="42" t="str">
        <f>IF('Scoring Summary First Draft'!DB41=0,"",'Scoring Summary First Draft'!DB41)</f>
        <v/>
      </c>
      <c r="CN32" s="42" t="str">
        <f>IF('Scoring Summary First Draft'!DC41=0,"",'Scoring Summary First Draft'!DC41)</f>
        <v/>
      </c>
      <c r="CO32" s="42" t="str">
        <f>IF('Scoring Summary First Draft'!DD41=0,"",'Scoring Summary First Draft'!DD41)</f>
        <v/>
      </c>
      <c r="CP32" s="42" t="str">
        <f>IF('Scoring Summary First Draft'!DE41=0,"",'Scoring Summary First Draft'!DE41)</f>
        <v/>
      </c>
      <c r="CQ32" s="42" t="str">
        <f>IF('Scoring Summary First Draft'!DF41=0,"",'Scoring Summary First Draft'!DF41)</f>
        <v/>
      </c>
      <c r="CR32" s="42" t="str">
        <f>IF('Scoring Summary First Draft'!DG41=0,"",'Scoring Summary First Draft'!DG41)</f>
        <v/>
      </c>
      <c r="CS32" s="42" t="str">
        <f>IF('Scoring Summary First Draft'!DH41=0,"",'Scoring Summary First Draft'!DH41)</f>
        <v/>
      </c>
      <c r="CT32" s="42" t="str">
        <f>IF('Scoring Summary First Draft'!DI41=0,"",'Scoring Summary First Draft'!DI41)</f>
        <v/>
      </c>
      <c r="CU32" s="42" t="str">
        <f>IF('Scoring Summary First Draft'!DJ41=0,"",'Scoring Summary First Draft'!DJ41)</f>
        <v/>
      </c>
      <c r="CV32" s="42" t="str">
        <f>IF('Scoring Summary First Draft'!DK41=0,"",'Scoring Summary First Draft'!DK41)</f>
        <v/>
      </c>
      <c r="CW32" s="42" t="str">
        <f>IF('Scoring Summary First Draft'!DL41=0,"",'Scoring Summary First Draft'!DL41)</f>
        <v/>
      </c>
      <c r="CX32" s="42">
        <f>IF('Scoring Summary First Draft'!DO41=0,"",'Scoring Summary First Draft'!DO41)</f>
        <v>0.33333333300000001</v>
      </c>
      <c r="CY32" s="42">
        <f>IF('Scoring Summary First Draft'!DP41=0,"",'Scoring Summary First Draft'!DP41)</f>
        <v>0.6952178</v>
      </c>
      <c r="CZ32" s="42">
        <f>IF('Scoring Summary First Draft'!DQ41=0,"",'Scoring Summary First Draft'!DQ41)</f>
        <v>0.45</v>
      </c>
      <c r="DA32" s="42">
        <f>IF('Scoring Summary First Draft'!DR41=0,"",'Scoring Summary First Draft'!DR41)</f>
        <v>0.71212572399999996</v>
      </c>
      <c r="DB32" s="42">
        <f>IF('Scoring Summary First Draft'!DS41=0,"",'Scoring Summary First Draft'!DS41)</f>
        <v>0.27500000000000002</v>
      </c>
      <c r="DC32" s="42">
        <f>IF('Scoring Summary First Draft'!DT41=0,"",'Scoring Summary First Draft'!DT41)</f>
        <v>0.68138404500000005</v>
      </c>
      <c r="DD32" s="42">
        <f>IF('Scoring Summary First Draft'!DU41=0,"",'Scoring Summary First Draft'!DU41)</f>
        <v>0.15</v>
      </c>
      <c r="DE32" s="42">
        <f>IF('Scoring Summary First Draft'!DV41=0,"",'Scoring Summary First Draft'!DV41)</f>
        <v>0.92331292499999995</v>
      </c>
      <c r="DF32" s="42">
        <f>IF('Scoring Summary First Draft'!DW41=0,"",'Scoring Summary First Draft'!DW41)</f>
        <v>0.5</v>
      </c>
      <c r="DG32" s="42">
        <f>IF('Scoring Summary First Draft'!DX41=0,"",'Scoring Summary First Draft'!DX41)</f>
        <v>0.64982131499999995</v>
      </c>
      <c r="DH32" s="42">
        <f>IF('Scoring Summary First Draft'!DY41=0,"",'Scoring Summary First Draft'!DY41)</f>
        <v>0.16666666699999999</v>
      </c>
      <c r="DI32" s="42">
        <f>IF('Scoring Summary First Draft'!DZ41=0,"",'Scoring Summary First Draft'!DZ41)</f>
        <v>0.83140725599999998</v>
      </c>
      <c r="DJ32" s="25" t="str">
        <f>IF('Scoring Summary First Draft'!EF41=0,"",'Scoring Summary First Draft'!EF41)</f>
        <v/>
      </c>
      <c r="DK32" s="25" t="str">
        <f>IF('Scoring Summary First Draft'!EI41=0,"",'Scoring Summary First Draft'!EI41)</f>
        <v/>
      </c>
      <c r="DL32" s="25">
        <f>IF('Scoring Summary First Draft'!EM41=0,"",'Scoring Summary First Draft'!EM41)</f>
        <v>44</v>
      </c>
      <c r="DM32" s="25">
        <f>IF('Scoring Summary First Draft'!EQ41=0,"",'Scoring Summary First Draft'!EQ41)</f>
        <v>5</v>
      </c>
      <c r="DN32" s="25">
        <f>IF('Scoring Summary First Draft'!ER41=0,"",'Scoring Summary First Draft'!ER41)</f>
        <v>12</v>
      </c>
      <c r="DO32" s="25">
        <f>IF('Scoring Summary First Draft'!ES41=0,"",'Scoring Summary First Draft'!ES41)</f>
        <v>1</v>
      </c>
      <c r="DP32" s="25">
        <f>IF('Scoring Summary First Draft'!EW41=0,"",'Scoring Summary First Draft'!EW41)</f>
        <v>40</v>
      </c>
      <c r="DQ32" s="25">
        <f>IF('Scoring Summary First Draft'!EX41=0,"",'Scoring Summary First Draft'!EX41)</f>
        <v>19</v>
      </c>
      <c r="DR32" s="25">
        <f>IF('Scoring Summary First Draft'!EY41=0,"",'Scoring Summary First Draft'!EY41)</f>
        <v>23</v>
      </c>
      <c r="DS32" s="25">
        <f>IF('Scoring Summary First Draft'!EZ41=0,"",'Scoring Summary First Draft'!EZ41)</f>
        <v>22</v>
      </c>
      <c r="DT32" s="25">
        <f>IF('Scoring Summary First Draft'!FA41=0,"",'Scoring Summary First Draft'!FA41)</f>
        <v>16</v>
      </c>
      <c r="DU32" s="25">
        <f>IF('Scoring Summary First Draft'!FB41=0,"",'Scoring Summary First Draft'!FB41)</f>
        <v>19</v>
      </c>
      <c r="DV32" s="25">
        <f>IF('Scoring Summary First Draft'!FC41=0,"",'Scoring Summary First Draft'!FC41)</f>
        <v>35</v>
      </c>
      <c r="DW32" s="45">
        <f>IF('Scoring Summary First Draft'!FG41=0,"",'Scoring Summary First Draft'!FG41)</f>
        <v>6.7142857139999998</v>
      </c>
      <c r="DX32" s="45">
        <f>IF('Scoring Summary First Draft'!FH41=0,"",'Scoring Summary First Draft'!FH41)</f>
        <v>5.5294117649999999</v>
      </c>
      <c r="DY32" s="45">
        <f>IF('Scoring Summary First Draft'!FI41=0,"",'Scoring Summary First Draft'!FI41)</f>
        <v>7.7058823529999998</v>
      </c>
      <c r="DZ32" s="45">
        <f>IF('Scoring Summary First Draft'!FJ41=0,"",'Scoring Summary First Draft'!FJ41)</f>
        <v>6.6938775509999999</v>
      </c>
      <c r="EA32" s="45" t="str">
        <f>IF('Scoring Summary First Draft'!FN41=0,"",'Scoring Summary First Draft'!FN41)</f>
        <v/>
      </c>
      <c r="EB32" s="25" t="str">
        <f>IF('Scoring Summary First Draft'!FR41=0,"",'Scoring Summary First Draft'!FR41)</f>
        <v/>
      </c>
      <c r="EC32" s="25" t="str">
        <f>IF('Scoring Summary First Draft'!FS41=0,"",'Scoring Summary First Draft'!FS41)</f>
        <v/>
      </c>
      <c r="ED32" s="44">
        <f>IF('Scoring Summary First Draft'!FW41=0,"",'Scoring Summary First Draft'!FW41)</f>
        <v>2.5</v>
      </c>
      <c r="EE32" s="44">
        <f>IF('Scoring Summary First Draft'!FX41=0,"",'Scoring Summary First Draft'!FX41)</f>
        <v>7</v>
      </c>
      <c r="EF32" s="44">
        <f>IF('Scoring Summary First Draft'!FY41=0,"",'Scoring Summary First Draft'!FY41)</f>
        <v>5</v>
      </c>
      <c r="EG32" s="44">
        <f>IF('Scoring Summary First Draft'!FZ41=0,"",'Scoring Summary First Draft'!FZ41)</f>
        <v>5</v>
      </c>
      <c r="EH32" s="44">
        <f>IF('Scoring Summary First Draft'!GA41=0,"",'Scoring Summary First Draft'!GA41)</f>
        <v>5</v>
      </c>
      <c r="EI32" s="25" t="str">
        <f>IF('Scoring Summary First Draft'!GD41=0,"",'Scoring Summary First Draft'!GD41)</f>
        <v/>
      </c>
      <c r="EJ32" s="25">
        <f>IF('Scoring Summary First Draft'!GH41=0,"",'Scoring Summary First Draft'!GH41)</f>
        <v>16</v>
      </c>
      <c r="EK32" s="25">
        <f>IF('Scoring Summary First Draft'!GI41=0,"",'Scoring Summary First Draft'!GI41)</f>
        <v>155</v>
      </c>
      <c r="EL32" s="25">
        <f>IF('Scoring Summary First Draft'!GJ41=0,"",'Scoring Summary First Draft'!GJ41)</f>
        <v>280</v>
      </c>
      <c r="EM32" s="25">
        <f>IF('Scoring Summary First Draft'!GK41=0,"",'Scoring Summary First Draft'!GK41)</f>
        <v>451</v>
      </c>
      <c r="EN32" s="25" t="str">
        <f>IF('Scoring Summary First Draft'!GO41=0,"",'Scoring Summary First Draft'!GO41)</f>
        <v> </v>
      </c>
      <c r="EO32" s="25" t="str">
        <f>IF('Scoring Summary First Draft'!GP41=0,"",'Scoring Summary First Draft'!GP41)</f>
        <v> </v>
      </c>
      <c r="EP32" s="25" t="str">
        <f>IF('Scoring Summary First Draft'!GQ41=0,"",'Scoring Summary First Draft'!GQ41)</f>
        <v> </v>
      </c>
      <c r="EQ32" s="25" t="str">
        <f>IF('Scoring Summary First Draft'!GR41=0,"",'Scoring Summary First Draft'!GR41)</f>
        <v> </v>
      </c>
      <c r="ER32" s="25" t="str">
        <f>IF('Scoring Summary First Draft'!GS41=0,"",'Scoring Summary First Draft'!GS41)</f>
        <v> </v>
      </c>
      <c r="ES32" s="25" t="str">
        <f>IF('Scoring Summary First Draft'!GT41=0,"",'Scoring Summary First Draft'!GT41)</f>
        <v> </v>
      </c>
    </row>
    <row r="33" spans="1:149">
      <c r="A33" t="str">
        <f>'Scoring Summary First Draft'!A42</f>
        <v>CI044</v>
      </c>
      <c r="B33" t="str">
        <f>IF('Scoring Summary First Draft'!C42=0,"",'Scoring Summary First Draft'!C42)</f>
        <v>F</v>
      </c>
      <c r="C33"/>
      <c r="D33"/>
      <c r="E33">
        <f>IF('Scoring Summary First Draft'!D42=0,"",'Scoring Summary First Draft'!D42)</f>
        <v>43</v>
      </c>
      <c r="F33"/>
      <c r="G33"/>
      <c r="H33"/>
      <c r="I33"/>
      <c r="J33">
        <f>IF('Scoring Summary First Draft'!E42=0,"",'Scoring Summary First Draft'!E42)</f>
        <v>34</v>
      </c>
      <c r="K33">
        <v>34</v>
      </c>
      <c r="L33"/>
      <c r="M33"/>
      <c r="N33"/>
      <c r="O33"/>
      <c r="P33">
        <f>IF('Scoring Summary First Draft'!F42=0,"",'Scoring Summary First Draft'!F42)</f>
        <v>14</v>
      </c>
      <c r="Q33"/>
      <c r="R33"/>
      <c r="S33"/>
      <c r="T33"/>
      <c r="U33" t="str">
        <f>IF('Scoring Summary First Draft'!G42=0,"",'Scoring Summary First Draft'!G42)</f>
        <v>Left_ear</v>
      </c>
      <c r="V33" t="str">
        <f>IF('Scoring Summary First Draft'!H42=0,"",'Scoring Summary First Draft'!H42)</f>
        <v>Cochlear_Americas</v>
      </c>
      <c r="W33" t="str">
        <f>IF('Scoring Summary First Draft'!I42=0,"",'Scoring Summary First Draft'!I42)</f>
        <v>No</v>
      </c>
      <c r="X33" t="s">
        <v>19</v>
      </c>
      <c r="Y33"/>
      <c r="Z33"/>
      <c r="AA33"/>
      <c r="AB33" t="str">
        <f>IF('Scoring Summary First Draft'!L42=0,"",'Scoring Summary First Draft'!L42)</f>
        <v>Graphic_Designer</v>
      </c>
      <c r="AC33" t="str">
        <f>IF('Scoring Summary First Draft'!M42=0,"",'Scoring Summary First Draft'!M42)</f>
        <v>English</v>
      </c>
      <c r="AD33" t="str">
        <f>IF('Scoring Summary First Draft'!N42=0,"",'Scoring Summary First Draft'!N42)</f>
        <v>White_Lake,_Michigan</v>
      </c>
      <c r="AE33">
        <v>24</v>
      </c>
      <c r="AG33" s="42">
        <f>IF('Scoring Summary First Draft'!X42 = 0,"",'Scoring Summary First Draft'!X42)</f>
        <v>96.21875</v>
      </c>
      <c r="AH33" s="42">
        <f>IF('Scoring Summary First Draft'!Y42 = 0,"",'Scoring Summary First Draft'!Y42)</f>
        <v>0.9375</v>
      </c>
      <c r="AI33" s="42">
        <f>IF('Scoring Summary First Draft'!Z42 = 0,"",'Scoring Summary First Draft'!Z42)</f>
        <v>93.75</v>
      </c>
      <c r="AJ33" s="42">
        <f>IF('Scoring Summary First Draft'!AA42 = 0,"",'Scoring Summary First Draft'!AA42)</f>
        <v>0.9375</v>
      </c>
      <c r="AK33" s="42">
        <f>IF('Scoring Summary First Draft'!AB42 = 0,"",'Scoring Summary First Draft'!AB42)</f>
        <v>98.6875</v>
      </c>
      <c r="AL33" s="42">
        <f>IF('Scoring Summary First Draft'!AC42 = 0,"",'Scoring Summary First Draft'!AC42)</f>
        <v>0.9375</v>
      </c>
      <c r="AM33" s="42">
        <f>IF('Scoring Summary First Draft'!AF42 =0,"", 'Scoring Summary First Draft'!AF42)</f>
        <v>0.4375</v>
      </c>
      <c r="AN33" s="42">
        <f>IF('Scoring Summary First Draft'!AG42 =0,"", 'Scoring Summary First Draft'!AG42)</f>
        <v>0.4375</v>
      </c>
      <c r="AO33" s="42">
        <f>IF('Scoring Summary First Draft'!AH42 =0,"", 'Scoring Summary First Draft'!AH42)</f>
        <v>0.125</v>
      </c>
      <c r="AP33" s="42">
        <f>IF('Scoring Summary First Draft'!AI42 =0,"", 'Scoring Summary First Draft'!AI42)</f>
        <v>0.4375</v>
      </c>
      <c r="AQ33" s="42">
        <f>IF('Scoring Summary First Draft'!AJ42 =0,"", 'Scoring Summary First Draft'!AJ42)</f>
        <v>0.5</v>
      </c>
      <c r="AR33" s="42">
        <f>IF('Scoring Summary First Draft'!AK42 =0,"", 'Scoring Summary First Draft'!AK42)</f>
        <v>0.1875</v>
      </c>
      <c r="AS33" s="42">
        <f t="shared" si="1"/>
        <v>0.35416666666666669</v>
      </c>
      <c r="AT33" s="42">
        <f>IF('Scoring Summary First Draft'!AN42 = 0,"",'Scoring Summary First Draft'!AN42)</f>
        <v>0.72916700000000001</v>
      </c>
      <c r="AU33" s="42">
        <f>IF('Scoring Summary First Draft'!AO42 = 0,"",'Scoring Summary First Draft'!AO42)</f>
        <v>3143.654</v>
      </c>
      <c r="AV33" s="42">
        <f>IF('Scoring Summary First Draft'!AP42 = 0,"",'Scoring Summary First Draft'!AP42)</f>
        <v>10</v>
      </c>
      <c r="AW33" s="42">
        <f>IF('Scoring Summary First Draft'!AS42 = 0,"",'Scoring Summary First Draft'!AS42)</f>
        <v>0.875</v>
      </c>
      <c r="AX33" s="42">
        <f>IF('Scoring Summary First Draft'!AT42 = 0,"",'Scoring Summary First Draft'!AT42)</f>
        <v>0.8125</v>
      </c>
      <c r="AY33" s="42">
        <f>IF('Scoring Summary First Draft'!AU42 = 0,"",'Scoring Summary First Draft'!AU42)</f>
        <v>1</v>
      </c>
      <c r="AZ33" s="42">
        <f>IF('Scoring Summary First Draft'!AV42 = 0,"",'Scoring Summary First Draft'!AV42)</f>
        <v>0.89583299999999999</v>
      </c>
      <c r="BA33" s="42">
        <f>IF('Scoring Summary First Draft'!AW42 = 0,"",'Scoring Summary First Draft'!AW42)</f>
        <v>1715.307</v>
      </c>
      <c r="BB33" s="42">
        <f>IF('Scoring Summary First Draft'!AX42 = 0,"",'Scoring Summary First Draft'!AX42)</f>
        <v>2519.8960000000002</v>
      </c>
      <c r="BC33" s="42">
        <f>IF('Scoring Summary First Draft'!AY42 = 0,"",'Scoring Summary First Draft'!AY42)</f>
        <v>1750.809</v>
      </c>
      <c r="BD33" s="42">
        <f>IF('Scoring Summary First Draft'!AZ42 = 0,"",'Scoring Summary First Draft'!AZ42)</f>
        <v>1995.338</v>
      </c>
      <c r="BE33" s="45">
        <f>IF('Scoring Summary First Draft'!BA42=0,"",'Scoring Summary First Draft'!BA42)</f>
        <v>6.25</v>
      </c>
      <c r="BF33" s="45">
        <f>IF('Scoring Summary First Draft'!BB42=0,"",'Scoring Summary First Draft'!BB42)</f>
        <v>5.4375</v>
      </c>
      <c r="BG33" s="45">
        <f>IF('Scoring Summary First Draft'!BC42=0,"",'Scoring Summary First Draft'!BC42)</f>
        <v>6.625</v>
      </c>
      <c r="BH33" s="45">
        <f>IF('Scoring Summary First Draft'!BD42=0,"",'Scoring Summary First Draft'!BD42)</f>
        <v>6.1041670000000003</v>
      </c>
      <c r="BI33" s="42">
        <f>IF('Scoring Summary First Draft'!BG42 = 0,"",'Scoring Summary First Draft'!BG42)</f>
        <v>0.875</v>
      </c>
      <c r="BJ33" s="42">
        <f>IF('Scoring Summary First Draft'!BH42 = 0,"",'Scoring Summary First Draft'!BH42)</f>
        <v>0.8125</v>
      </c>
      <c r="BK33" s="42">
        <f>IF('Scoring Summary First Draft'!BI42 = 0,"",'Scoring Summary First Draft'!BI42)</f>
        <v>0.9375</v>
      </c>
      <c r="BL33" s="42">
        <f>IF('Scoring Summary First Draft'!BJ42 = 0,"",'Scoring Summary First Draft'!BJ42)</f>
        <v>0.875</v>
      </c>
      <c r="BM33" s="42">
        <f>IF('Scoring Summary First Draft'!BK42 = 0,"",'Scoring Summary First Draft'!BK42)</f>
        <v>2031.329</v>
      </c>
      <c r="BN33" s="42">
        <f>IF('Scoring Summary First Draft'!BL42 = 0,"",'Scoring Summary First Draft'!BL42)</f>
        <v>868.85379999999998</v>
      </c>
      <c r="BO33" s="42">
        <f>IF('Scoring Summary First Draft'!BM42 = 0,"",'Scoring Summary First Draft'!BM42)</f>
        <v>881.72</v>
      </c>
      <c r="BP33" s="42">
        <f>IF('Scoring Summary First Draft'!BN42 = 0,"",'Scoring Summary First Draft'!BN42)</f>
        <v>1260.634</v>
      </c>
      <c r="BQ33" s="42">
        <f>IF('Scoring Summary First Draft'!BW42=0,"",'Scoring Summary First Draft'!BW42)</f>
        <v>0.52777799999999997</v>
      </c>
      <c r="BR33" s="42">
        <f>IF('Scoring Summary First Draft'!BX42=0,"",'Scoring Summary First Draft'!BX42)</f>
        <v>60.204549999999998</v>
      </c>
      <c r="BS33" s="42">
        <f>IF('Scoring Summary First Draft'!BY42=0,"",'Scoring Summary First Draft'!BY42)</f>
        <v>3288.2179999999998</v>
      </c>
      <c r="BT33" s="42">
        <f>IF('Scoring Summary First Draft'!CB42=0,"",'Scoring Summary First Draft'!CB42)</f>
        <v>0.18333333333330001</v>
      </c>
      <c r="BU33" s="42">
        <f>IF('Scoring Summary First Draft'!CC42=0,"",'Scoring Summary First Draft'!CC42)</f>
        <v>0.25</v>
      </c>
      <c r="BV33" s="42">
        <f>IF('Scoring Summary First Draft'!CD42=0,"",'Scoring Summary First Draft'!CD42)</f>
        <v>0.15</v>
      </c>
      <c r="BW33" s="42">
        <f>IF('Scoring Summary First Draft'!CE42=0,"",'Scoring Summary First Draft'!CE42)</f>
        <v>0.1</v>
      </c>
      <c r="BX33" s="43">
        <f>'Scoring Summary First Draft'!CF42</f>
        <v>0</v>
      </c>
      <c r="BY33" s="42">
        <f>IF('Scoring Summary First Draft'!CG42=0,"",'Scoring Summary First Draft'!CG42)</f>
        <v>0.13333333333333</v>
      </c>
      <c r="BZ33" s="42">
        <f>IF('Scoring Summary First Draft'!CH42=0,"",'Scoring Summary First Draft'!CH42)</f>
        <v>0.3</v>
      </c>
      <c r="CA33" s="42">
        <f>IF('Scoring Summary First Draft'!CI42=0,"",'Scoring Summary First Draft'!CI42)</f>
        <v>9</v>
      </c>
      <c r="CB33" s="42">
        <f>IF('Scoring Summary First Draft'!CL42 =0,"",'Scoring Summary First Draft'!CL42)</f>
        <v>0.45</v>
      </c>
      <c r="CC33" s="42">
        <f>IF('Scoring Summary First Draft'!CM42 =0,"",'Scoring Summary First Draft'!CM42)</f>
        <v>0.65</v>
      </c>
      <c r="CD33" s="42">
        <f>IF('Scoring Summary First Draft'!CN42 =0,"",'Scoring Summary First Draft'!CN42)</f>
        <v>0.35</v>
      </c>
      <c r="CE33" s="42">
        <f>IF('Scoring Summary First Draft'!CO42 =0,"",'Scoring Summary First Draft'!CO42)</f>
        <v>0.15</v>
      </c>
      <c r="CF33" s="42">
        <f>IF('Scoring Summary First Draft'!CP42 =0,"",'Scoring Summary First Draft'!CP42)</f>
        <v>0.26666659999999998</v>
      </c>
      <c r="CG33" s="42">
        <f>IF('Scoring Summary First Draft'!CQ42 =0,"",'Scoring Summary First Draft'!CQ42)</f>
        <v>0.26666666666659999</v>
      </c>
      <c r="CH33" s="42">
        <f>IF('Scoring Summary First Draft'!CR42 =0,"",'Scoring Summary First Draft'!CR42)</f>
        <v>0.63333329999999999</v>
      </c>
      <c r="CI33" s="42">
        <f>IF('Scoring Summary First Draft'!CV42=0,"",'Scoring Summary First Draft'!CV42)</f>
        <v>97</v>
      </c>
      <c r="CJ33" s="42">
        <f>IF('Scoring Summary First Draft'!CW42=0,"",'Scoring Summary First Draft'!CW42)</f>
        <v>0.91666700000000001</v>
      </c>
      <c r="CK33" s="42">
        <f>IF('Scoring Summary First Draft'!CZ42=0,"",'Scoring Summary First Draft'!CZ42)</f>
        <v>0.25</v>
      </c>
      <c r="CL33" s="42" t="str">
        <f>IF('Scoring Summary First Draft'!DA42=0,"",'Scoring Summary First Draft'!DA42)</f>
        <v/>
      </c>
      <c r="CM33" s="42">
        <f>IF('Scoring Summary First Draft'!DB42=0,"",'Scoring Summary First Draft'!DB42)</f>
        <v>0.2</v>
      </c>
      <c r="CN33" s="42" t="str">
        <f>IF('Scoring Summary First Draft'!DC42=0,"",'Scoring Summary First Draft'!DC42)</f>
        <v/>
      </c>
      <c r="CO33" s="42">
        <f>IF('Scoring Summary First Draft'!DD42=0,"",'Scoring Summary First Draft'!DD42)</f>
        <v>0.27500000000000002</v>
      </c>
      <c r="CP33" s="42" t="str">
        <f>IF('Scoring Summary First Draft'!DE42=0,"",'Scoring Summary First Draft'!DE42)</f>
        <v/>
      </c>
      <c r="CQ33" s="42">
        <f>IF('Scoring Summary First Draft'!DF42=0,"",'Scoring Summary First Draft'!DF42)</f>
        <v>0.2</v>
      </c>
      <c r="CR33" s="42" t="str">
        <f>IF('Scoring Summary First Draft'!DG42=0,"",'Scoring Summary First Draft'!DG42)</f>
        <v/>
      </c>
      <c r="CS33" s="42">
        <f>IF('Scoring Summary First Draft'!DH42=0,"",'Scoring Summary First Draft'!DH42)</f>
        <v>0.26666666700000002</v>
      </c>
      <c r="CT33" s="42" t="str">
        <f>IF('Scoring Summary First Draft'!DI42=0,"",'Scoring Summary First Draft'!DI42)</f>
        <v/>
      </c>
      <c r="CU33" s="42">
        <f>IF('Scoring Summary First Draft'!DJ42=0,"",'Scoring Summary First Draft'!DJ42)</f>
        <v>0.233333333</v>
      </c>
      <c r="CV33" s="42" t="str">
        <f>IF('Scoring Summary First Draft'!DK42=0,"",'Scoring Summary First Draft'!DK42)</f>
        <v/>
      </c>
      <c r="CW33" s="42">
        <f>IF('Scoring Summary First Draft'!DL42=0,"",'Scoring Summary First Draft'!DL42)</f>
        <v>13</v>
      </c>
      <c r="CX33" s="42">
        <f>IF('Scoring Summary First Draft'!DO42=0,"",'Scoring Summary First Draft'!DO42)</f>
        <v>0.3</v>
      </c>
      <c r="CY33" s="42">
        <f>IF('Scoring Summary First Draft'!DP42=0,"",'Scoring Summary First Draft'!DP42)</f>
        <v>0.39883421499999999</v>
      </c>
      <c r="CZ33" s="42">
        <f>IF('Scoring Summary First Draft'!DQ42=0,"",'Scoring Summary First Draft'!DQ42)</f>
        <v>0.5</v>
      </c>
      <c r="DA33" s="42">
        <f>IF('Scoring Summary First Draft'!DR42=0,"",'Scoring Summary First Draft'!DR42)</f>
        <v>0.41279280000000002</v>
      </c>
      <c r="DB33" s="42">
        <f>IF('Scoring Summary First Draft'!DS42=0,"",'Scoring Summary First Draft'!DS42)</f>
        <v>0.25</v>
      </c>
      <c r="DC33" s="42">
        <f>IF('Scoring Summary First Draft'!DT42=0,"",'Scoring Summary First Draft'!DT42)</f>
        <v>0.476278231</v>
      </c>
      <c r="DD33" s="42">
        <f>IF('Scoring Summary First Draft'!DU42=0,"",'Scoring Summary First Draft'!DU42)</f>
        <v>0.1</v>
      </c>
      <c r="DE33" s="42">
        <f>IF('Scoring Summary First Draft'!DV42=0,"",'Scoring Summary First Draft'!DV42)</f>
        <v>0.443054422</v>
      </c>
      <c r="DF33" s="42">
        <f>IF('Scoring Summary First Draft'!DW42=0,"",'Scoring Summary First Draft'!DW42)</f>
        <v>0.3</v>
      </c>
      <c r="DG33" s="42">
        <f>IF('Scoring Summary First Draft'!DX42=0,"",'Scoring Summary First Draft'!DX42)</f>
        <v>0.42746711999999998</v>
      </c>
      <c r="DH33" s="42">
        <f>IF('Scoring Summary First Draft'!DY42=0,"",'Scoring Summary First Draft'!DY42)</f>
        <v>0.366666667</v>
      </c>
      <c r="DI33" s="42">
        <f>IF('Scoring Summary First Draft'!DZ42=0,"",'Scoring Summary First Draft'!DZ42)</f>
        <v>0.46453877599999999</v>
      </c>
      <c r="DJ33" s="25" t="str">
        <f>IF('Scoring Summary First Draft'!EF42=0,"",'Scoring Summary First Draft'!EF42)</f>
        <v/>
      </c>
      <c r="DK33" s="25" t="str">
        <f>IF('Scoring Summary First Draft'!EI42=0,"",'Scoring Summary First Draft'!EI42)</f>
        <v/>
      </c>
      <c r="DL33" s="25">
        <f>IF('Scoring Summary First Draft'!EM42=0,"",'Scoring Summary First Draft'!EM42)</f>
        <v>44</v>
      </c>
      <c r="DM33" s="25">
        <f>IF('Scoring Summary First Draft'!EQ42=0,"",'Scoring Summary First Draft'!EQ42)</f>
        <v>8</v>
      </c>
      <c r="DN33" s="25">
        <f>IF('Scoring Summary First Draft'!ER42=0,"",'Scoring Summary First Draft'!ER42)</f>
        <v>31</v>
      </c>
      <c r="DO33" s="25">
        <f>IF('Scoring Summary First Draft'!ES42=0,"",'Scoring Summary First Draft'!ES42)</f>
        <v>3</v>
      </c>
      <c r="DP33" s="25">
        <f>IF('Scoring Summary First Draft'!EW42=0,"",'Scoring Summary First Draft'!EW42)</f>
        <v>39</v>
      </c>
      <c r="DQ33" s="25">
        <f>IF('Scoring Summary First Draft'!EX42=0,"",'Scoring Summary First Draft'!EX42)</f>
        <v>23</v>
      </c>
      <c r="DR33" s="25">
        <f>IF('Scoring Summary First Draft'!EY42=0,"",'Scoring Summary First Draft'!EY42)</f>
        <v>20</v>
      </c>
      <c r="DS33" s="25">
        <f>IF('Scoring Summary First Draft'!EZ42=0,"",'Scoring Summary First Draft'!EZ42)</f>
        <v>24</v>
      </c>
      <c r="DT33" s="25">
        <f>IF('Scoring Summary First Draft'!FA42=0,"",'Scoring Summary First Draft'!FA42)</f>
        <v>17</v>
      </c>
      <c r="DU33" s="25">
        <f>IF('Scoring Summary First Draft'!FB42=0,"",'Scoring Summary First Draft'!FB42)</f>
        <v>23</v>
      </c>
      <c r="DV33" s="25">
        <f>IF('Scoring Summary First Draft'!FC42=0,"",'Scoring Summary First Draft'!FC42)</f>
        <v>39</v>
      </c>
      <c r="DW33" s="45">
        <f>IF('Scoring Summary First Draft'!FG42=0,"",'Scoring Summary First Draft'!FG42)</f>
        <v>7.5</v>
      </c>
      <c r="DX33" s="45">
        <f>IF('Scoring Summary First Draft'!FH42=0,"",'Scoring Summary First Draft'!FH42)</f>
        <v>9.2941176470000002</v>
      </c>
      <c r="DY33" s="45">
        <f>IF('Scoring Summary First Draft'!FI42=0,"",'Scoring Summary First Draft'!FI42)</f>
        <v>9.4117647059999996</v>
      </c>
      <c r="DZ33" s="45">
        <f>IF('Scoring Summary First Draft'!FJ42=0,"",'Scoring Summary First Draft'!FJ42)</f>
        <v>8.8367346940000004</v>
      </c>
      <c r="EA33" s="45">
        <f>IF('Scoring Summary First Draft'!FN42=0,"",'Scoring Summary First Draft'!FN42)</f>
        <v>4.913043</v>
      </c>
      <c r="EB33" s="25">
        <f>'Scoring Summary First Draft'!FR42</f>
        <v>0</v>
      </c>
      <c r="EC33" s="25">
        <f>IF('Scoring Summary First Draft'!FS42=0,"",'Scoring Summary First Draft'!FS42)</f>
        <v>1</v>
      </c>
      <c r="ED33" s="44">
        <f>IF('Scoring Summary First Draft'!FW42=0,"",'Scoring Summary First Draft'!FW42)</f>
        <v>2</v>
      </c>
      <c r="EE33" s="44">
        <f>IF('Scoring Summary First Draft'!FX42=0,"",'Scoring Summary First Draft'!FX42)</f>
        <v>7</v>
      </c>
      <c r="EF33" s="44">
        <f>IF('Scoring Summary First Draft'!FY42=0,"",'Scoring Summary First Draft'!FY42)</f>
        <v>7</v>
      </c>
      <c r="EG33" s="44">
        <f>IF('Scoring Summary First Draft'!FZ42=0,"",'Scoring Summary First Draft'!FZ42)</f>
        <v>5</v>
      </c>
      <c r="EH33" s="44">
        <f>IF('Scoring Summary First Draft'!GA42=0,"",'Scoring Summary First Draft'!GA42)</f>
        <v>7</v>
      </c>
      <c r="EI33" s="25" t="str">
        <f>IF('Scoring Summary First Draft'!GD42=0,"",'Scoring Summary First Draft'!GD42)</f>
        <v/>
      </c>
      <c r="EJ33" s="25">
        <f>IF('Scoring Summary First Draft'!GH42=0,"",'Scoring Summary First Draft'!GH42)</f>
        <v>17</v>
      </c>
      <c r="EK33" s="25">
        <f>IF('Scoring Summary First Draft'!GI42=0,"",'Scoring Summary First Draft'!GI42)</f>
        <v>65</v>
      </c>
      <c r="EL33" s="25">
        <f>IF('Scoring Summary First Draft'!GJ42=0,"",'Scoring Summary First Draft'!GJ42)</f>
        <v>665</v>
      </c>
      <c r="EM33" s="25">
        <f>IF('Scoring Summary First Draft'!GK42=0,"",'Scoring Summary First Draft'!GK42)</f>
        <v>747</v>
      </c>
      <c r="EN33" s="25">
        <f>IF('Scoring Summary First Draft'!GO42=0,"",'Scoring Summary First Draft'!GO42)</f>
        <v>189</v>
      </c>
      <c r="EO33" s="25">
        <f>IF('Scoring Summary First Draft'!GP42=0,"",'Scoring Summary First Draft'!GP42)</f>
        <v>45</v>
      </c>
      <c r="EP33" s="25">
        <f>IF('Scoring Summary First Draft'!GQ42=0,"",'Scoring Summary First Draft'!GQ42)</f>
        <v>44</v>
      </c>
      <c r="EQ33" s="25">
        <f>IF('Scoring Summary First Draft'!GR42=0,"",'Scoring Summary First Draft'!GR42)</f>
        <v>31</v>
      </c>
      <c r="ER33" s="25">
        <f>IF('Scoring Summary First Draft'!GS42=0,"",'Scoring Summary First Draft'!GS42)</f>
        <v>28</v>
      </c>
      <c r="ES33" s="25">
        <f>IF('Scoring Summary First Draft'!GT42=0,"",'Scoring Summary First Draft'!GT42)</f>
        <v>41</v>
      </c>
    </row>
    <row r="34" spans="1:149">
      <c r="A34" t="str">
        <f>'Scoring Summary First Draft'!A43</f>
        <v>CI045</v>
      </c>
      <c r="B34" t="str">
        <f>IF('Scoring Summary First Draft'!C43=0,"",'Scoring Summary First Draft'!C43)</f>
        <v>F</v>
      </c>
      <c r="C34"/>
      <c r="D34"/>
      <c r="E34">
        <f>IF('Scoring Summary First Draft'!D43=0,"",'Scoring Summary First Draft'!D43)</f>
        <v>30</v>
      </c>
      <c r="F34"/>
      <c r="G34"/>
      <c r="H34"/>
      <c r="I34"/>
      <c r="J34">
        <f>IF('Scoring Summary First Draft'!E43=0,"",'Scoring Summary First Draft'!E43)</f>
        <v>25</v>
      </c>
      <c r="K34">
        <v>25</v>
      </c>
      <c r="L34"/>
      <c r="M34"/>
      <c r="N34"/>
      <c r="O34"/>
      <c r="P34">
        <f>IF('Scoring Summary First Draft'!F43=0,"",'Scoring Summary First Draft'!F43)</f>
        <v>17</v>
      </c>
      <c r="Q34"/>
      <c r="R34"/>
      <c r="S34"/>
      <c r="T34"/>
      <c r="U34" t="str">
        <f>IF('Scoring Summary First Draft'!G43=0,"",'Scoring Summary First Draft'!G43)</f>
        <v>Right_ear</v>
      </c>
      <c r="V34" t="str">
        <f>IF('Scoring Summary First Draft'!H43=0,"",'Scoring Summary First Draft'!H43)</f>
        <v>Advanced_Bionics</v>
      </c>
      <c r="W34" t="str">
        <f>IF('Scoring Summary First Draft'!I43=0,"",'Scoring Summary First Draft'!I43)</f>
        <v>Yes</v>
      </c>
      <c r="X34" t="s">
        <v>18</v>
      </c>
      <c r="Y34"/>
      <c r="Z34"/>
      <c r="AA34"/>
      <c r="AB34" t="str">
        <f>IF('Scoring Summary First Draft'!L43=0,"",'Scoring Summary First Draft'!L43)</f>
        <v>Self_Employed_Musician/Songwriter</v>
      </c>
      <c r="AC34" t="str">
        <f>IF('Scoring Summary First Draft'!M43=0,"",'Scoring Summary First Draft'!M43)</f>
        <v>English</v>
      </c>
      <c r="AD34" t="str">
        <f>IF('Scoring Summary First Draft'!N43=0,"",'Scoring Summary First Draft'!N43)</f>
        <v>Knoxville,_Tennessee</v>
      </c>
      <c r="AE34">
        <f>IF('Scoring Summary First Draft'!P43=0,"",'Scoring Summary First Draft'!P43)</f>
        <v>17</v>
      </c>
      <c r="AF34">
        <v>102</v>
      </c>
      <c r="AG34" s="42">
        <f>IF('Scoring Summary First Draft'!X43 = 0,"",'Scoring Summary First Draft'!X43)</f>
        <v>87.90625</v>
      </c>
      <c r="AH34" s="42">
        <f>IF('Scoring Summary First Draft'!Y43 = 0,"",'Scoring Summary First Draft'!Y43)</f>
        <v>0.96875</v>
      </c>
      <c r="AI34" s="42">
        <f>IF('Scoring Summary First Draft'!Z43 = 0,"",'Scoring Summary First Draft'!Z43)</f>
        <v>82.625</v>
      </c>
      <c r="AJ34" s="42">
        <f>IF('Scoring Summary First Draft'!AA43 = 0,"",'Scoring Summary First Draft'!AA43)</f>
        <v>0.9375</v>
      </c>
      <c r="AK34" s="42">
        <f>IF('Scoring Summary First Draft'!AB43 = 0,"",'Scoring Summary First Draft'!AB43)</f>
        <v>93.1875</v>
      </c>
      <c r="AL34" s="42">
        <f>IF('Scoring Summary First Draft'!AC43 = 0,"",'Scoring Summary First Draft'!AC43)</f>
        <v>1</v>
      </c>
      <c r="AM34" s="42">
        <v>2</v>
      </c>
      <c r="AN34" s="42">
        <v>2</v>
      </c>
      <c r="AO34" s="42">
        <v>2</v>
      </c>
      <c r="AP34" s="42">
        <v>2</v>
      </c>
      <c r="AQ34" s="42">
        <v>2</v>
      </c>
      <c r="AR34" s="42">
        <v>2</v>
      </c>
      <c r="AS34" s="42">
        <v>2</v>
      </c>
      <c r="AT34" s="42">
        <v>2</v>
      </c>
      <c r="AU34" s="42">
        <v>2</v>
      </c>
      <c r="AV34" s="42">
        <v>2</v>
      </c>
      <c r="AW34" s="42">
        <v>2</v>
      </c>
      <c r="AX34" s="42">
        <v>2</v>
      </c>
      <c r="AY34" s="42">
        <f>IF('Scoring Summary First Draft'!AU43 = 0,"",'Scoring Summary First Draft'!AU43)</f>
        <v>1</v>
      </c>
      <c r="AZ34" s="42">
        <f>IF('Scoring Summary First Draft'!AV43 = 0,"",'Scoring Summary First Draft'!AV43)</f>
        <v>0.95833299999999999</v>
      </c>
      <c r="BA34" s="42">
        <f>IF('Scoring Summary First Draft'!AW43 = 0,"",'Scoring Summary First Draft'!AW43)</f>
        <v>1671.78</v>
      </c>
      <c r="BB34" s="42">
        <f>IF('Scoring Summary First Draft'!AX43 = 0,"",'Scoring Summary First Draft'!AX43)</f>
        <v>1257.0899999999999</v>
      </c>
      <c r="BC34" s="42">
        <f>IF('Scoring Summary First Draft'!AY43 = 0,"",'Scoring Summary First Draft'!AY43)</f>
        <v>1078.4590000000001</v>
      </c>
      <c r="BD34" s="42">
        <v>2</v>
      </c>
      <c r="BE34" s="45">
        <f>IF('Scoring Summary First Draft'!BA43=0,"",'Scoring Summary First Draft'!BA43)</f>
        <v>6.75</v>
      </c>
      <c r="BF34" s="45">
        <f>IF('Scoring Summary First Draft'!BB43=0,"",'Scoring Summary First Draft'!BB43)</f>
        <v>6.90625</v>
      </c>
      <c r="BG34" s="45">
        <v>2</v>
      </c>
      <c r="BH34" s="45">
        <f>IF('Scoring Summary First Draft'!BD43=0,"",'Scoring Summary First Draft'!BD43)</f>
        <v>6.875</v>
      </c>
      <c r="BI34" s="42">
        <f>IF('Scoring Summary First Draft'!BG43 = 0,"",'Scoring Summary First Draft'!BG43)</f>
        <v>0.75</v>
      </c>
      <c r="BJ34" s="42">
        <f>IF('Scoring Summary First Draft'!BH43 = 0,"",'Scoring Summary First Draft'!BH43)</f>
        <v>1</v>
      </c>
      <c r="BK34" s="42">
        <f>IF('Scoring Summary First Draft'!BI43 = 0,"",'Scoring Summary First Draft'!BI43)</f>
        <v>1</v>
      </c>
      <c r="BL34" s="42">
        <f>IF('Scoring Summary First Draft'!BJ43 = 0,"",'Scoring Summary First Draft'!BJ43)</f>
        <v>0.91666700000000001</v>
      </c>
      <c r="BM34" s="42">
        <f>IF('Scoring Summary First Draft'!BK43 = 0,"",'Scoring Summary First Draft'!BK43)</f>
        <v>1087.7329999999999</v>
      </c>
      <c r="BN34" s="42">
        <v>2</v>
      </c>
      <c r="BO34" s="42">
        <f>IF('Scoring Summary First Draft'!BM43 = 0,"",'Scoring Summary First Draft'!BM43)</f>
        <v>987.53750000000002</v>
      </c>
      <c r="BP34" s="42">
        <f>IF('Scoring Summary First Draft'!BN43 = 0,"",'Scoring Summary First Draft'!BN43)</f>
        <v>1303.1469999999999</v>
      </c>
      <c r="BQ34" s="42">
        <f>IF('Scoring Summary First Draft'!BW43=0,"",'Scoring Summary First Draft'!BW43)</f>
        <v>1</v>
      </c>
      <c r="BR34" s="42">
        <f>IF('Scoring Summary First Draft'!BX43=0,"",'Scoring Summary First Draft'!BX43)</f>
        <v>99.861109999999996</v>
      </c>
      <c r="BS34" s="42">
        <f>IF('Scoring Summary First Draft'!BY43=0,"",'Scoring Summary First Draft'!BY43)</f>
        <v>996.03610000000003</v>
      </c>
      <c r="BT34" s="42">
        <f>IF('Scoring Summary First Draft'!CB43=0,"",'Scoring Summary First Draft'!CB43)</f>
        <v>0.31666666666666599</v>
      </c>
      <c r="BU34" s="42">
        <f>IF('Scoring Summary First Draft'!CC43=0,"",'Scoring Summary First Draft'!CC43)</f>
        <v>0.4</v>
      </c>
      <c r="BV34" s="42">
        <f>IF('Scoring Summary First Draft'!CD43=0,"",'Scoring Summary First Draft'!CD43)</f>
        <v>0.27500000000000002</v>
      </c>
      <c r="BW34" s="42">
        <f>IF('Scoring Summary First Draft'!CE43=0,"",'Scoring Summary First Draft'!CE43)</f>
        <v>0.2</v>
      </c>
      <c r="BX34" s="42">
        <f>IF('Scoring Summary First Draft'!CF43=0,"",'Scoring Summary First Draft'!CF43)</f>
        <v>0.1333333333</v>
      </c>
      <c r="BY34" s="42">
        <f>IF('Scoring Summary First Draft'!CG43=0,"",'Scoring Summary First Draft'!CG43)</f>
        <v>0.2</v>
      </c>
      <c r="BZ34" s="42">
        <f>IF('Scoring Summary First Draft'!CH43=0,"",'Scoring Summary First Draft'!CH43)</f>
        <v>0.46666666000000001</v>
      </c>
      <c r="CA34" s="42">
        <f>IF('Scoring Summary First Draft'!CI43=0,"",'Scoring Summary First Draft'!CI43)</f>
        <v>3</v>
      </c>
      <c r="CB34" s="42">
        <f>IF('Scoring Summary First Draft'!CL43 =0,"",'Scoring Summary First Draft'!CL43)</f>
        <v>0.8</v>
      </c>
      <c r="CC34" s="42">
        <f>IF('Scoring Summary First Draft'!CM43 =0,"",'Scoring Summary First Draft'!CM43)</f>
        <v>1</v>
      </c>
      <c r="CD34" s="42">
        <f>IF('Scoring Summary First Draft'!CN43 =0,"",'Scoring Summary First Draft'!CN43)</f>
        <v>0.7</v>
      </c>
      <c r="CE34" s="42">
        <f>IF('Scoring Summary First Draft'!CO43 =0,"",'Scoring Summary First Draft'!CO43)</f>
        <v>0.55000000000000004</v>
      </c>
      <c r="CF34" s="42">
        <f>IF('Scoring Summary First Draft'!CP43 =0,"",'Scoring Summary First Draft'!CP43)</f>
        <v>0.8</v>
      </c>
      <c r="CG34" s="42">
        <f>IF('Scoring Summary First Draft'!CQ43 =0,"",'Scoring Summary First Draft'!CQ43)</f>
        <v>0.6</v>
      </c>
      <c r="CH34" s="42">
        <f>IF('Scoring Summary First Draft'!CR43 =0,"",'Scoring Summary First Draft'!CR43)</f>
        <v>0.9</v>
      </c>
      <c r="CI34" s="42">
        <f>IF('Scoring Summary First Draft'!CV43=0,"",'Scoring Summary First Draft'!CV43)</f>
        <v>96.25</v>
      </c>
      <c r="CJ34" s="42">
        <f>IF('Scoring Summary First Draft'!CW43=0,"",'Scoring Summary First Draft'!CW43)</f>
        <v>1</v>
      </c>
      <c r="CK34" s="42">
        <f>IF('Scoring Summary First Draft'!CZ43=0,"",'Scoring Summary First Draft'!CZ43)</f>
        <v>0.28333333300000002</v>
      </c>
      <c r="CL34" s="42" t="str">
        <f>IF('Scoring Summary First Draft'!DA43=0,"",'Scoring Summary First Draft'!DA43)</f>
        <v/>
      </c>
      <c r="CM34" s="42">
        <f>IF('Scoring Summary First Draft'!DB43=0,"",'Scoring Summary First Draft'!DB43)</f>
        <v>0.55000000000000004</v>
      </c>
      <c r="CN34" s="42" t="str">
        <f>IF('Scoring Summary First Draft'!DC43=0,"",'Scoring Summary First Draft'!DC43)</f>
        <v/>
      </c>
      <c r="CO34" s="42">
        <f>IF('Scoring Summary First Draft'!DD43=0,"",'Scoring Summary First Draft'!DD43)</f>
        <v>0.15</v>
      </c>
      <c r="CP34" s="42" t="str">
        <f>IF('Scoring Summary First Draft'!DE43=0,"",'Scoring Summary First Draft'!DE43)</f>
        <v/>
      </c>
      <c r="CQ34" s="42">
        <f>IF('Scoring Summary First Draft'!DF43=0,"",'Scoring Summary First Draft'!DF43)</f>
        <v>0.2</v>
      </c>
      <c r="CR34" s="42" t="str">
        <f>IF('Scoring Summary First Draft'!DG43=0,"",'Scoring Summary First Draft'!DG43)</f>
        <v/>
      </c>
      <c r="CS34" s="42">
        <f>IF('Scoring Summary First Draft'!DH43=0,"",'Scoring Summary First Draft'!DH43)</f>
        <v>0.33333333300000001</v>
      </c>
      <c r="CT34" s="42" t="str">
        <f>IF('Scoring Summary First Draft'!DI43=0,"",'Scoring Summary First Draft'!DI43)</f>
        <v/>
      </c>
      <c r="CU34" s="42">
        <f>IF('Scoring Summary First Draft'!DJ43=0,"",'Scoring Summary First Draft'!DJ43)</f>
        <v>0.233333333</v>
      </c>
      <c r="CV34" s="42" t="str">
        <f>IF('Scoring Summary First Draft'!DK43=0,"",'Scoring Summary First Draft'!DK43)</f>
        <v/>
      </c>
      <c r="CW34" s="42">
        <f>IF('Scoring Summary First Draft'!DL43=0,"",'Scoring Summary First Draft'!DL43)</f>
        <v>4</v>
      </c>
      <c r="CX34" s="42">
        <f>IF('Scoring Summary First Draft'!DO43=0,"",'Scoring Summary First Draft'!DO43)</f>
        <v>0.77777777800000003</v>
      </c>
      <c r="CY34" s="42">
        <f>IF('Scoring Summary First Draft'!DP43=0,"",'Scoring Summary First Draft'!DP43)</f>
        <v>0.55856997100000005</v>
      </c>
      <c r="CZ34" s="42">
        <f>IF('Scoring Summary First Draft'!DQ43=0,"",'Scoring Summary First Draft'!DQ43)</f>
        <v>0.75</v>
      </c>
      <c r="DA34" s="42">
        <f>IF('Scoring Summary First Draft'!DR43=0,"",'Scoring Summary First Draft'!DR43)</f>
        <v>0.53209100499999995</v>
      </c>
      <c r="DB34" s="42">
        <f>IF('Scoring Summary First Draft'!DS43=0,"",'Scoring Summary First Draft'!DS43)</f>
        <v>0.8125</v>
      </c>
      <c r="DC34" s="42">
        <f>IF('Scoring Summary First Draft'!DT43=0,"",'Scoring Summary First Draft'!DT43)</f>
        <v>0.58912262299999996</v>
      </c>
      <c r="DD34" s="42">
        <f>IF('Scoring Summary First Draft'!DU43=0,"",'Scoring Summary First Draft'!DU43)</f>
        <v>0.8125</v>
      </c>
      <c r="DE34" s="42">
        <f>IF('Scoring Summary First Draft'!DV43=0,"",'Scoring Summary First Draft'!DV43)</f>
        <v>0.54006887800000003</v>
      </c>
      <c r="DF34" s="42">
        <f>IF('Scoring Summary First Draft'!DW43=0,"",'Scoring Summary First Draft'!DW43)</f>
        <v>0.77777777800000003</v>
      </c>
      <c r="DG34" s="42">
        <f>IF('Scoring Summary First Draft'!DX43=0,"",'Scoring Summary First Draft'!DX43)</f>
        <v>0.77777777800000003</v>
      </c>
      <c r="DH34" s="42">
        <f>IF('Scoring Summary First Draft'!DY43=0,"",'Scoring Summary First Draft'!DY43)</f>
        <v>0.77777777800000003</v>
      </c>
      <c r="DI34" s="42">
        <f>IF('Scoring Summary First Draft'!DZ43=0,"",'Scoring Summary First Draft'!DZ43)</f>
        <v>0.60026951699999997</v>
      </c>
      <c r="DJ34" s="25" t="str">
        <f>IF('Scoring Summary First Draft'!EF43=0,"",'Scoring Summary First Draft'!EF43)</f>
        <v/>
      </c>
      <c r="DK34" s="25" t="str">
        <f>IF('Scoring Summary First Draft'!EI43=0,"",'Scoring Summary First Draft'!EI43)</f>
        <v/>
      </c>
      <c r="DL34" s="25">
        <f>IF('Scoring Summary First Draft'!EM43=0,"",'Scoring Summary First Draft'!EM43)</f>
        <v>40</v>
      </c>
      <c r="DM34" s="25">
        <f>IF('Scoring Summary First Draft'!EQ43=0,"",'Scoring Summary First Draft'!EQ43)</f>
        <v>4</v>
      </c>
      <c r="DN34" s="25">
        <f>IF('Scoring Summary First Draft'!ER43=0,"",'Scoring Summary First Draft'!ER43)</f>
        <v>8</v>
      </c>
      <c r="DO34" s="25">
        <f>IF('Scoring Summary First Draft'!ES43=0,"",'Scoring Summary First Draft'!ES43)</f>
        <v>1</v>
      </c>
      <c r="DP34" s="25">
        <f>IF('Scoring Summary First Draft'!EW43=0,"",'Scoring Summary First Draft'!EW43)</f>
        <v>20</v>
      </c>
      <c r="DQ34" s="25">
        <f>IF('Scoring Summary First Draft'!EX43=0,"",'Scoring Summary First Draft'!EX43)</f>
        <v>14</v>
      </c>
      <c r="DR34" s="25">
        <f>IF('Scoring Summary First Draft'!EY43=0,"",'Scoring Summary First Draft'!EY43)</f>
        <v>16</v>
      </c>
      <c r="DS34" s="25">
        <f>IF('Scoring Summary First Draft'!EZ43=0,"",'Scoring Summary First Draft'!EZ43)</f>
        <v>14</v>
      </c>
      <c r="DT34" s="25">
        <f>IF('Scoring Summary First Draft'!FA43=0,"",'Scoring Summary First Draft'!FA43)</f>
        <v>8</v>
      </c>
      <c r="DU34" s="25">
        <f>IF('Scoring Summary First Draft'!FB43=0,"",'Scoring Summary First Draft'!FB43)</f>
        <v>15</v>
      </c>
      <c r="DV34" s="25">
        <f>IF('Scoring Summary First Draft'!FC43=0,"",'Scoring Summary First Draft'!FC43)</f>
        <v>24</v>
      </c>
      <c r="DW34" s="45">
        <f>IF('Scoring Summary First Draft'!FG43=0,"",'Scoring Summary First Draft'!FG43)</f>
        <v>3.7857142860000002</v>
      </c>
      <c r="DX34" s="45">
        <f>IF('Scoring Summary First Draft'!FH43=0,"",'Scoring Summary First Draft'!FH43)</f>
        <v>4.1176470590000003</v>
      </c>
      <c r="DY34" s="45">
        <f>IF('Scoring Summary First Draft'!FI43=0,"",'Scoring Summary First Draft'!FI43)</f>
        <v>5.7058823529999998</v>
      </c>
      <c r="DZ34" s="45">
        <f>IF('Scoring Summary First Draft'!FJ43=0,"",'Scoring Summary First Draft'!FJ43)</f>
        <v>4.6326530610000001</v>
      </c>
      <c r="EA34" s="45" t="str">
        <f>IF('Scoring Summary First Draft'!FN43=0,"",'Scoring Summary First Draft'!FN43)</f>
        <v/>
      </c>
      <c r="EB34" s="25" t="str">
        <f>IF('Scoring Summary First Draft'!FR43=0,"",'Scoring Summary First Draft'!FR43)</f>
        <v/>
      </c>
      <c r="EC34" s="25" t="str">
        <f>IF('Scoring Summary First Draft'!FS43=0,"",'Scoring Summary First Draft'!FS43)</f>
        <v/>
      </c>
      <c r="ED34" s="44">
        <f>IF('Scoring Summary First Draft'!FW43=0,"",'Scoring Summary First Draft'!FW43)</f>
        <v>4.5</v>
      </c>
      <c r="EE34" s="44">
        <f>IF('Scoring Summary First Draft'!FX43=0,"",'Scoring Summary First Draft'!FX43)</f>
        <v>4.5</v>
      </c>
      <c r="EF34" s="44">
        <f>IF('Scoring Summary First Draft'!FY43=0,"",'Scoring Summary First Draft'!FY43)</f>
        <v>5.5</v>
      </c>
      <c r="EG34" s="44">
        <f>IF('Scoring Summary First Draft'!FZ43=0,"",'Scoring Summary First Draft'!FZ43)</f>
        <v>5</v>
      </c>
      <c r="EH34" s="44">
        <f>IF('Scoring Summary First Draft'!GA43=0,"",'Scoring Summary First Draft'!GA43)</f>
        <v>6.5</v>
      </c>
      <c r="EI34" s="25" t="str">
        <f>IF('Scoring Summary First Draft'!GD43=0,"",'Scoring Summary First Draft'!GD43)</f>
        <v/>
      </c>
      <c r="EJ34" s="25">
        <f>IF('Scoring Summary First Draft'!GH43=0,"",'Scoring Summary First Draft'!GH43)</f>
        <v>14</v>
      </c>
      <c r="EK34" s="25">
        <f>'Scoring Summary First Draft'!GI43</f>
        <v>0</v>
      </c>
      <c r="EL34" s="25">
        <f>IF('Scoring Summary First Draft'!GJ43=0,"",'Scoring Summary First Draft'!GJ43)</f>
        <v>200</v>
      </c>
      <c r="EM34" s="25">
        <f>IF('Scoring Summary First Draft'!GK43=0,"",'Scoring Summary First Draft'!GK43)</f>
        <v>214</v>
      </c>
      <c r="EN34" s="25" t="str">
        <f>IF('Scoring Summary First Draft'!GO43=0,"",'Scoring Summary First Draft'!GO43)</f>
        <v> </v>
      </c>
      <c r="EO34" s="25" t="str">
        <f>IF('Scoring Summary First Draft'!GP43=0,"",'Scoring Summary First Draft'!GP43)</f>
        <v> </v>
      </c>
      <c r="EP34" s="25" t="str">
        <f>IF('Scoring Summary First Draft'!GQ43=0,"",'Scoring Summary First Draft'!GQ43)</f>
        <v> </v>
      </c>
      <c r="EQ34" s="25" t="str">
        <f>IF('Scoring Summary First Draft'!GR43=0,"",'Scoring Summary First Draft'!GR43)</f>
        <v> </v>
      </c>
      <c r="ER34" s="25" t="str">
        <f>IF('Scoring Summary First Draft'!GS43=0,"",'Scoring Summary First Draft'!GS43)</f>
        <v> </v>
      </c>
      <c r="ES34" s="25" t="str">
        <f>IF('Scoring Summary First Draft'!GT43=0,"",'Scoring Summary First Draft'!GT43)</f>
        <v> </v>
      </c>
    </row>
    <row r="35" spans="1:149">
      <c r="A35" t="str">
        <f>'Scoring Summary First Draft'!A44</f>
        <v>CI046</v>
      </c>
      <c r="B35" t="str">
        <f>IF('Scoring Summary First Draft'!C44=0,"",'Scoring Summary First Draft'!C44)</f>
        <v>M</v>
      </c>
      <c r="C35"/>
      <c r="D35"/>
      <c r="E35">
        <f>IF('Scoring Summary First Draft'!D44=0,"",'Scoring Summary First Draft'!D44)</f>
        <v>69</v>
      </c>
      <c r="F35"/>
      <c r="G35"/>
      <c r="H35"/>
      <c r="I35"/>
      <c r="J35" t="str">
        <f>IF('Scoring Summary First Draft'!E44=0,"",'Scoring Summary First Draft'!E44)</f>
        <v>59_(R),_69_(L)</v>
      </c>
      <c r="K35">
        <v>59</v>
      </c>
      <c r="L35"/>
      <c r="M35"/>
      <c r="N35"/>
      <c r="O35"/>
      <c r="P35">
        <f>IF('Scoring Summary First Draft'!F44=0,"",'Scoring Summary First Draft'!F44)</f>
        <v>28</v>
      </c>
      <c r="Q35"/>
      <c r="R35"/>
      <c r="S35"/>
      <c r="T35"/>
      <c r="U35" t="str">
        <f>IF('Scoring Summary First Draft'!G44=0,"",'Scoring Summary First Draft'!G44)</f>
        <v>Bilateral</v>
      </c>
      <c r="V35" t="str">
        <f>IF('Scoring Summary First Draft'!H44=0,"",'Scoring Summary First Draft'!H44)</f>
        <v>Advanced_Bionics</v>
      </c>
      <c r="W35" t="str">
        <f>IF('Scoring Summary First Draft'!I44=0,"",'Scoring Summary First Draft'!I44)</f>
        <v>No</v>
      </c>
      <c r="X35" t="str">
        <f t="shared" si="4"/>
        <v>Bilateral</v>
      </c>
      <c r="Y35"/>
      <c r="Z35"/>
      <c r="AA35"/>
      <c r="AB35" t="str">
        <f>IF('Scoring Summary First Draft'!L44=0,"",'Scoring Summary First Draft'!L44)</f>
        <v>Executive_Assistant</v>
      </c>
      <c r="AC35" t="str">
        <f>IF('Scoring Summary First Draft'!M44=0,"",'Scoring Summary First Draft'!M44)</f>
        <v>English</v>
      </c>
      <c r="AD35" t="str">
        <f>IF('Scoring Summary First Draft'!N44=0,"",'Scoring Summary First Draft'!N44)</f>
        <v>Trenton,_Michigan</v>
      </c>
      <c r="AE35">
        <f>IF('Scoring Summary First Draft'!P44=0,"",'Scoring Summary First Draft'!P44)</f>
        <v>17</v>
      </c>
      <c r="AG35" s="42">
        <f>IF('Scoring Summary First Draft'!X44 = 0,"",'Scoring Summary First Draft'!X44)</f>
        <v>74.96875</v>
      </c>
      <c r="AH35" s="42">
        <f>IF('Scoring Summary First Draft'!Y44 = 0,"",'Scoring Summary First Draft'!Y44)</f>
        <v>0.875</v>
      </c>
      <c r="AI35" s="42">
        <f>IF('Scoring Summary First Draft'!Z44 = 0,"",'Scoring Summary First Draft'!Z44)</f>
        <v>71.4375</v>
      </c>
      <c r="AJ35" s="42">
        <f>IF('Scoring Summary First Draft'!AA44 = 0,"",'Scoring Summary First Draft'!AA44)</f>
        <v>0.8125</v>
      </c>
      <c r="AK35" s="42">
        <f>IF('Scoring Summary First Draft'!AB44 = 0,"",'Scoring Summary First Draft'!AB44)</f>
        <v>78.5</v>
      </c>
      <c r="AL35" s="42">
        <f>IF('Scoring Summary First Draft'!AC44 = 0,"",'Scoring Summary First Draft'!AC44)</f>
        <v>0.9375</v>
      </c>
      <c r="AM35" s="42">
        <f>IF('Scoring Summary First Draft'!AF44 =0,"", 'Scoring Summary First Draft'!AF44)</f>
        <v>0.625</v>
      </c>
      <c r="AN35" s="42">
        <f>IF('Scoring Summary First Draft'!AG44 =0,"", 'Scoring Summary First Draft'!AG44)</f>
        <v>0.25</v>
      </c>
      <c r="AO35" s="42">
        <f>IF('Scoring Summary First Draft'!AH44 =0,"", 'Scoring Summary First Draft'!AH44)</f>
        <v>0.125</v>
      </c>
      <c r="AP35" s="42">
        <f>IF('Scoring Summary First Draft'!AI44 =0,"", 'Scoring Summary First Draft'!AI44)</f>
        <v>0.1875</v>
      </c>
      <c r="AQ35" s="42">
        <f>IF('Scoring Summary First Draft'!AJ44 =0,"", 'Scoring Summary First Draft'!AJ44)</f>
        <v>0.3125</v>
      </c>
      <c r="AR35" s="42">
        <f>IF('Scoring Summary First Draft'!AK44 =0,"", 'Scoring Summary First Draft'!AK44)</f>
        <v>0.4375</v>
      </c>
      <c r="AS35" s="42">
        <f t="shared" si="1"/>
        <v>0.32291666666666669</v>
      </c>
      <c r="AT35" s="42">
        <f>IF('Scoring Summary First Draft'!AN44 = 0,"",'Scoring Summary First Draft'!AN44)</f>
        <v>0.72916700000000001</v>
      </c>
      <c r="AU35" s="42">
        <f>IF('Scoring Summary First Draft'!AO44 = 0,"",'Scoring Summary First Draft'!AO44)</f>
        <v>3379.4059999999999</v>
      </c>
      <c r="AV35" s="42">
        <f>IF('Scoring Summary First Draft'!AP44 = 0,"",'Scoring Summary First Draft'!AP44)</f>
        <v>10</v>
      </c>
      <c r="AW35" s="42">
        <f>IF('Scoring Summary First Draft'!AS44 = 0,"",'Scoring Summary First Draft'!AS44)</f>
        <v>1</v>
      </c>
      <c r="AX35" s="42">
        <f>IF('Scoring Summary First Draft'!AT44 = 0,"",'Scoring Summary First Draft'!AT44)</f>
        <v>0.9375</v>
      </c>
      <c r="AY35" s="42">
        <f>IF('Scoring Summary First Draft'!AU44 = 0,"",'Scoring Summary First Draft'!AU44)</f>
        <v>0.9375</v>
      </c>
      <c r="AZ35" s="42">
        <f>IF('Scoring Summary First Draft'!AV44 = 0,"",'Scoring Summary First Draft'!AV44)</f>
        <v>0.95833299999999999</v>
      </c>
      <c r="BA35" s="42">
        <f>IF('Scoring Summary First Draft'!AW44 = 0,"",'Scoring Summary First Draft'!AW44)</f>
        <v>1336.663</v>
      </c>
      <c r="BB35" s="42">
        <f>IF('Scoring Summary First Draft'!AX44 = 0,"",'Scoring Summary First Draft'!AX44)</f>
        <v>1301.1199999999999</v>
      </c>
      <c r="BC35" s="42">
        <f>IF('Scoring Summary First Draft'!AY44 = 0,"",'Scoring Summary First Draft'!AY44)</f>
        <v>1121.077</v>
      </c>
      <c r="BD35" s="42">
        <f>IF('Scoring Summary First Draft'!AZ44 = 0,"",'Scoring Summary First Draft'!AZ44)</f>
        <v>1252.953</v>
      </c>
      <c r="BE35" s="45">
        <f>IF('Scoring Summary First Draft'!BA44=0,"",'Scoring Summary First Draft'!BA44)</f>
        <v>6.5</v>
      </c>
      <c r="BF35" s="45">
        <f>IF('Scoring Summary First Draft'!BB44=0,"",'Scoring Summary First Draft'!BB44)</f>
        <v>6.375</v>
      </c>
      <c r="BG35" s="45">
        <f>IF('Scoring Summary First Draft'!BC44=0,"",'Scoring Summary First Draft'!BC44)</f>
        <v>6.6875</v>
      </c>
      <c r="BH35" s="45">
        <f>IF('Scoring Summary First Draft'!BD44=0,"",'Scoring Summary First Draft'!BD44)</f>
        <v>6.5208329999999997</v>
      </c>
      <c r="BI35" s="42">
        <f>IF('Scoring Summary First Draft'!BG44 = 0,"",'Scoring Summary First Draft'!BG44)</f>
        <v>1</v>
      </c>
      <c r="BJ35" s="42">
        <f>IF('Scoring Summary First Draft'!BH44 = 0,"",'Scoring Summary First Draft'!BH44)</f>
        <v>0.9375</v>
      </c>
      <c r="BK35" s="42">
        <f>IF('Scoring Summary First Draft'!BI44 = 0,"",'Scoring Summary First Draft'!BI44)</f>
        <v>0.9375</v>
      </c>
      <c r="BL35" s="42">
        <f>IF('Scoring Summary First Draft'!BJ44 = 0,"",'Scoring Summary First Draft'!BJ44)</f>
        <v>0.95833299999999999</v>
      </c>
      <c r="BM35" s="42">
        <f>IF('Scoring Summary First Draft'!BK44 = 0,"",'Scoring Summary First Draft'!BK44)</f>
        <v>572.38750000000005</v>
      </c>
      <c r="BN35" s="42">
        <f>IF('Scoring Summary First Draft'!BL44 = 0,"",'Scoring Summary First Draft'!BL44)</f>
        <v>628.04669999999999</v>
      </c>
      <c r="BO35" s="42">
        <f>IF('Scoring Summary First Draft'!BM44 = 0,"",'Scoring Summary First Draft'!BM44)</f>
        <v>674.11329999999998</v>
      </c>
      <c r="BP35" s="42">
        <f>IF('Scoring Summary First Draft'!BN44 = 0,"",'Scoring Summary First Draft'!BN44)</f>
        <v>624.8492</v>
      </c>
      <c r="BQ35" s="42">
        <f>IF('Scoring Summary First Draft'!BW44=0,"",'Scoring Summary First Draft'!BW44)</f>
        <v>0.75</v>
      </c>
      <c r="BR35" s="42">
        <f>IF('Scoring Summary First Draft'!BX44=0,"",'Scoring Summary First Draft'!BX44)</f>
        <v>78.5989</v>
      </c>
      <c r="BS35" s="42">
        <f>IF('Scoring Summary First Draft'!BY44=0,"",'Scoring Summary First Draft'!BY44)</f>
        <v>1786.7760000000001</v>
      </c>
      <c r="BT35" s="42">
        <f>IF('Scoring Summary First Draft'!CB44=0,"",'Scoring Summary First Draft'!CB44)</f>
        <v>0.4</v>
      </c>
      <c r="BU35" s="42">
        <f>IF('Scoring Summary First Draft'!CC44=0,"",'Scoring Summary First Draft'!CC44)</f>
        <v>0.6</v>
      </c>
      <c r="BV35" s="42">
        <f>IF('Scoring Summary First Draft'!CD44=0,"",'Scoring Summary First Draft'!CD44)</f>
        <v>0.3</v>
      </c>
      <c r="BW35" s="42">
        <f>IF('Scoring Summary First Draft'!CE44=0,"",'Scoring Summary First Draft'!CE44)</f>
        <v>0.2</v>
      </c>
      <c r="BX35" s="42">
        <f>IF('Scoring Summary First Draft'!CF44=0,"",'Scoring Summary First Draft'!CF44)</f>
        <v>0.26666666666599997</v>
      </c>
      <c r="BY35" s="42">
        <f>IF('Scoring Summary First Draft'!CG44=0,"",'Scoring Summary First Draft'!CG44)</f>
        <v>0.26666666666599997</v>
      </c>
      <c r="BZ35" s="42">
        <f>IF('Scoring Summary First Draft'!CH44=0,"",'Scoring Summary First Draft'!CH44)</f>
        <v>0.53333333332999999</v>
      </c>
      <c r="CA35" s="42">
        <f>IF('Scoring Summary First Draft'!CI44=0,"",'Scoring Summary First Draft'!CI44)</f>
        <v>16</v>
      </c>
      <c r="CB35" s="42">
        <f>IF('Scoring Summary First Draft'!CL44 =0,"",'Scoring Summary First Draft'!CL44)</f>
        <v>0.51666666666666605</v>
      </c>
      <c r="CC35" s="42">
        <f>IF('Scoring Summary First Draft'!CM44 =0,"",'Scoring Summary First Draft'!CM44)</f>
        <v>0.65</v>
      </c>
      <c r="CD35" s="42">
        <f>IF('Scoring Summary First Draft'!CN44 =0,"",'Scoring Summary First Draft'!CN44)</f>
        <v>0.45</v>
      </c>
      <c r="CE35" s="42">
        <f>IF('Scoring Summary First Draft'!CO44 =0,"",'Scoring Summary First Draft'!CO44)</f>
        <v>0.35</v>
      </c>
      <c r="CF35" s="42">
        <f>IF('Scoring Summary First Draft'!CP44 =0,"",'Scoring Summary First Draft'!CP44)</f>
        <v>0.33333332999999998</v>
      </c>
      <c r="CG35" s="42">
        <f>IF('Scoring Summary First Draft'!CQ44 =0,"",'Scoring Summary First Draft'!CQ44)</f>
        <v>0.53333333299999997</v>
      </c>
      <c r="CH35" s="42">
        <f>IF('Scoring Summary First Draft'!CR44 =0,"",'Scoring Summary First Draft'!CR44)</f>
        <v>0.6</v>
      </c>
      <c r="CI35" s="42">
        <f>IF('Scoring Summary First Draft'!CV44=0,"",'Scoring Summary First Draft'!CV44)</f>
        <v>79.958330000000004</v>
      </c>
      <c r="CJ35" s="42">
        <f>IF('Scoring Summary First Draft'!CW44=0,"",'Scoring Summary First Draft'!CW44)</f>
        <v>0.75</v>
      </c>
      <c r="CK35" s="42">
        <f>IF('Scoring Summary First Draft'!CZ44=0,"",'Scoring Summary First Draft'!CZ44)</f>
        <v>0.46666666699999998</v>
      </c>
      <c r="CL35" s="42" t="str">
        <f>IF('Scoring Summary First Draft'!DA44=0,"",'Scoring Summary First Draft'!DA44)</f>
        <v/>
      </c>
      <c r="CM35" s="42">
        <f>IF('Scoring Summary First Draft'!DB44=0,"",'Scoring Summary First Draft'!DB44)</f>
        <v>0.5</v>
      </c>
      <c r="CN35" s="42" t="str">
        <f>IF('Scoring Summary First Draft'!DC44=0,"",'Scoring Summary First Draft'!DC44)</f>
        <v/>
      </c>
      <c r="CO35" s="42">
        <f>IF('Scoring Summary First Draft'!DD44=0,"",'Scoring Summary First Draft'!DD44)</f>
        <v>0.45</v>
      </c>
      <c r="CP35" s="42" t="str">
        <f>IF('Scoring Summary First Draft'!DE44=0,"",'Scoring Summary First Draft'!DE44)</f>
        <v/>
      </c>
      <c r="CQ35" s="42">
        <f>IF('Scoring Summary First Draft'!DF44=0,"",'Scoring Summary First Draft'!DF44)</f>
        <v>0.45</v>
      </c>
      <c r="CR35" s="42" t="str">
        <f>IF('Scoring Summary First Draft'!DG44=0,"",'Scoring Summary First Draft'!DG44)</f>
        <v/>
      </c>
      <c r="CS35" s="42">
        <f>IF('Scoring Summary First Draft'!DH44=0,"",'Scoring Summary First Draft'!DH44)</f>
        <v>0.5</v>
      </c>
      <c r="CT35" s="42" t="str">
        <f>IF('Scoring Summary First Draft'!DI44=0,"",'Scoring Summary First Draft'!DI44)</f>
        <v/>
      </c>
      <c r="CU35" s="42">
        <f>IF('Scoring Summary First Draft'!DJ44=0,"",'Scoring Summary First Draft'!DJ44)</f>
        <v>0.43333333299999999</v>
      </c>
      <c r="CV35" s="42" t="str">
        <f>IF('Scoring Summary First Draft'!DK44=0,"",'Scoring Summary First Draft'!DK44)</f>
        <v/>
      </c>
      <c r="CW35" s="42">
        <f>IF('Scoring Summary First Draft'!DL44=0,"",'Scoring Summary First Draft'!DL44)</f>
        <v>15</v>
      </c>
      <c r="CX35" s="42">
        <f>IF('Scoring Summary First Draft'!DO44=0,"",'Scoring Summary First Draft'!DO44)</f>
        <v>0.31666666700000001</v>
      </c>
      <c r="CY35" s="42">
        <f>IF('Scoring Summary First Draft'!DP44=0,"",'Scoring Summary First Draft'!DP44)</f>
        <v>0.79275868199999999</v>
      </c>
      <c r="CZ35" s="42">
        <f>IF('Scoring Summary First Draft'!DQ44=0,"",'Scoring Summary First Draft'!DQ44)</f>
        <v>0.8</v>
      </c>
      <c r="DA35" s="42">
        <f>IF('Scoring Summary First Draft'!DR44=0,"",'Scoring Summary First Draft'!DR44)</f>
        <v>0.75785133100000002</v>
      </c>
      <c r="DB35" s="42">
        <f>IF('Scoring Summary First Draft'!DS44=0,"",'Scoring Summary First Draft'!DS44)</f>
        <v>0.27500000000000002</v>
      </c>
      <c r="DC35" s="42">
        <f>IF('Scoring Summary First Draft'!DT44=0,"",'Scoring Summary First Draft'!DT44)</f>
        <v>0.73961038999999995</v>
      </c>
      <c r="DD35" s="42">
        <f>IF('Scoring Summary First Draft'!DU44=0,"",'Scoring Summary First Draft'!DU44)</f>
        <v>0.1</v>
      </c>
      <c r="DE35" s="42">
        <f>IF('Scoring Summary First Draft'!DV44=0,"",'Scoring Summary First Draft'!DV44)</f>
        <v>1.1786043079999999</v>
      </c>
      <c r="DF35" s="42">
        <f>IF('Scoring Summary First Draft'!DW44=0,"",'Scoring Summary First Draft'!DW44)</f>
        <v>0.46666666699999998</v>
      </c>
      <c r="DG35" s="42">
        <f>IF('Scoring Summary First Draft'!DX44=0,"",'Scoring Summary First Draft'!DX44)</f>
        <v>0.67232620700000001</v>
      </c>
      <c r="DH35" s="42">
        <f>IF('Scoring Summary First Draft'!DY44=0,"",'Scoring Summary First Draft'!DY44)</f>
        <v>0.43333333299999999</v>
      </c>
      <c r="DI35" s="42">
        <f>IF('Scoring Summary First Draft'!DZ44=0,"",'Scoring Summary First Draft'!DZ44)</f>
        <v>0.83452066999999996</v>
      </c>
      <c r="DJ35" s="25" t="str">
        <f>IF('Scoring Summary First Draft'!EF44=0,"",'Scoring Summary First Draft'!EF44)</f>
        <v/>
      </c>
      <c r="DK35" s="25" t="str">
        <f>IF('Scoring Summary First Draft'!EI44=0,"",'Scoring Summary First Draft'!EI44)</f>
        <v/>
      </c>
      <c r="DL35" s="25">
        <f>IF('Scoring Summary First Draft'!EM44=0,"",'Scoring Summary First Draft'!EM44)</f>
        <v>35</v>
      </c>
      <c r="DM35" s="25">
        <f>IF('Scoring Summary First Draft'!EQ44=0,"",'Scoring Summary First Draft'!EQ44)</f>
        <v>5</v>
      </c>
      <c r="DN35" s="25">
        <f>IF('Scoring Summary First Draft'!ER44=0,"",'Scoring Summary First Draft'!ER44)</f>
        <v>13</v>
      </c>
      <c r="DO35" s="25">
        <f>IF('Scoring Summary First Draft'!ES44=0,"",'Scoring Summary First Draft'!ES44)</f>
        <v>2</v>
      </c>
      <c r="DP35" s="25">
        <f>IF('Scoring Summary First Draft'!EW44=0,"",'Scoring Summary First Draft'!EW44)</f>
        <v>28</v>
      </c>
      <c r="DQ35" s="25">
        <f>IF('Scoring Summary First Draft'!EX44=0,"",'Scoring Summary First Draft'!EX44)</f>
        <v>16</v>
      </c>
      <c r="DR35" s="25">
        <f>IF('Scoring Summary First Draft'!EY44=0,"",'Scoring Summary First Draft'!EY44)</f>
        <v>19</v>
      </c>
      <c r="DS35" s="25">
        <f>IF('Scoring Summary First Draft'!EZ44=0,"",'Scoring Summary First Draft'!EZ44)</f>
        <v>19</v>
      </c>
      <c r="DT35" s="25">
        <f>IF('Scoring Summary First Draft'!FA44=0,"",'Scoring Summary First Draft'!FA44)</f>
        <v>12</v>
      </c>
      <c r="DU35" s="25">
        <f>IF('Scoring Summary First Draft'!FB44=0,"",'Scoring Summary First Draft'!FB44)</f>
        <v>15</v>
      </c>
      <c r="DV35" s="25">
        <f>IF('Scoring Summary First Draft'!FC44=0,"",'Scoring Summary First Draft'!FC44)</f>
        <v>33</v>
      </c>
      <c r="DW35" s="45">
        <f>IF('Scoring Summary First Draft'!FG44=0,"",'Scoring Summary First Draft'!FG44)</f>
        <v>3.8571428569999999</v>
      </c>
      <c r="DX35" s="45">
        <f>IF('Scoring Summary First Draft'!FH44=0,"",'Scoring Summary First Draft'!FH44)</f>
        <v>6.7058823529999998</v>
      </c>
      <c r="DY35" s="45">
        <f>IF('Scoring Summary First Draft'!FI44=0,"",'Scoring Summary First Draft'!FI44)</f>
        <v>6.2941176470000002</v>
      </c>
      <c r="DZ35" s="45">
        <f>IF('Scoring Summary First Draft'!FJ44=0,"",'Scoring Summary First Draft'!FJ44)</f>
        <v>5.7755102039999997</v>
      </c>
      <c r="EA35" s="45">
        <f>IF('Scoring Summary First Draft'!FN44=0,"",'Scoring Summary First Draft'!FN44)</f>
        <v>4.3478260000000004</v>
      </c>
      <c r="EB35" s="25">
        <f>IF('Scoring Summary First Draft'!FR44=0,"",'Scoring Summary First Draft'!FR44)</f>
        <v>2</v>
      </c>
      <c r="EC35" s="25">
        <f>IF('Scoring Summary First Draft'!FS44=0,"",'Scoring Summary First Draft'!FS44)</f>
        <v>1</v>
      </c>
      <c r="ED35" s="44">
        <f>IF('Scoring Summary First Draft'!FW44=0,"",'Scoring Summary First Draft'!FW44)</f>
        <v>4.5</v>
      </c>
      <c r="EE35" s="44">
        <f>IF('Scoring Summary First Draft'!FX44=0,"",'Scoring Summary First Draft'!FX44)</f>
        <v>4.5</v>
      </c>
      <c r="EF35" s="44">
        <f>IF('Scoring Summary First Draft'!FY44=0,"",'Scoring Summary First Draft'!FY44)</f>
        <v>7</v>
      </c>
      <c r="EG35" s="44">
        <f>IF('Scoring Summary First Draft'!FZ44=0,"",'Scoring Summary First Draft'!FZ44)</f>
        <v>5</v>
      </c>
      <c r="EH35" s="44">
        <f>IF('Scoring Summary First Draft'!GA44=0,"",'Scoring Summary First Draft'!GA44)</f>
        <v>5.5</v>
      </c>
      <c r="EI35" s="25" t="str">
        <f>IF('Scoring Summary First Draft'!GD44=0,"",'Scoring Summary First Draft'!GD44)</f>
        <v/>
      </c>
      <c r="EJ35" s="25">
        <f>IF('Scoring Summary First Draft'!GH44=0,"",'Scoring Summary First Draft'!GH44)</f>
        <v>20</v>
      </c>
      <c r="EK35" s="25">
        <f>IF('Scoring Summary First Draft'!GI44=0,"",'Scoring Summary First Draft'!GI44)</f>
        <v>135</v>
      </c>
      <c r="EL35" s="25">
        <f>IF('Scoring Summary First Draft'!GJ44=0,"",'Scoring Summary First Draft'!GJ44)</f>
        <v>590</v>
      </c>
      <c r="EM35" s="25">
        <f>IF('Scoring Summary First Draft'!GK44=0,"",'Scoring Summary First Draft'!GK44)</f>
        <v>745</v>
      </c>
      <c r="EN35" s="25">
        <f>IF('Scoring Summary First Draft'!GO44=0,"",'Scoring Summary First Draft'!GO44)</f>
        <v>188</v>
      </c>
      <c r="EO35" s="25">
        <f>IF('Scoring Summary First Draft'!GP44=0,"",'Scoring Summary First Draft'!GP44)</f>
        <v>44</v>
      </c>
      <c r="EP35" s="25">
        <f>IF('Scoring Summary First Draft'!GQ44=0,"",'Scoring Summary First Draft'!GQ44)</f>
        <v>44</v>
      </c>
      <c r="EQ35" s="25">
        <f>IF('Scoring Summary First Draft'!GR44=0,"",'Scoring Summary First Draft'!GR44)</f>
        <v>27</v>
      </c>
      <c r="ER35" s="25">
        <f>IF('Scoring Summary First Draft'!GS44=0,"",'Scoring Summary First Draft'!GS44)</f>
        <v>35</v>
      </c>
      <c r="ES35" s="25">
        <f>IF('Scoring Summary First Draft'!GT44=0,"",'Scoring Summary First Draft'!GT44)</f>
        <v>38</v>
      </c>
    </row>
    <row r="36" spans="1:149">
      <c r="A36" s="49" t="str">
        <f>'Scoring Summary First Draft'!A49</f>
        <v>CI051</v>
      </c>
      <c r="B36" t="str">
        <f>IF('Scoring Summary First Draft'!C49=0,"",'Scoring Summary First Draft'!C49)</f>
        <v>F</v>
      </c>
      <c r="C36"/>
      <c r="D36"/>
      <c r="E36">
        <f>IF('Scoring Summary First Draft'!D49=0,"",'Scoring Summary First Draft'!D49)</f>
        <v>30</v>
      </c>
      <c r="F36"/>
      <c r="G36"/>
      <c r="H36"/>
      <c r="I36"/>
      <c r="J36">
        <f>IF('Scoring Summary First Draft'!E49=0,"",'Scoring Summary First Draft'!E49)</f>
        <v>23</v>
      </c>
      <c r="K36">
        <v>23</v>
      </c>
      <c r="L36"/>
      <c r="M36"/>
      <c r="N36"/>
      <c r="O36"/>
      <c r="P36">
        <v>26</v>
      </c>
      <c r="Q36"/>
      <c r="R36"/>
      <c r="S36"/>
      <c r="T36"/>
      <c r="U36" t="str">
        <f>IF('Scoring Summary First Draft'!G49=0,"",'Scoring Summary First Draft'!G49)</f>
        <v>Right_ear</v>
      </c>
      <c r="V36" t="str">
        <f>IF('Scoring Summary First Draft'!H49=0,"",'Scoring Summary First Draft'!H49)</f>
        <v>Advanced_Bionics</v>
      </c>
      <c r="W36" t="str">
        <f>IF('Scoring Summary First Draft'!I49=0,"",'Scoring Summary First Draft'!I49)</f>
        <v>Yes</v>
      </c>
      <c r="X36" t="s">
        <v>18</v>
      </c>
      <c r="Y36"/>
      <c r="Z36"/>
      <c r="AA36"/>
      <c r="AB36" t="str">
        <f>IF('Scoring Summary First Draft'!L49=0,"",'Scoring Summary First Draft'!L49)</f>
        <v>Customs,_Pick_and_Pack</v>
      </c>
      <c r="AC36" t="str">
        <f>IF('Scoring Summary First Draft'!M49=0,"",'Scoring Summary First Draft'!M49)</f>
        <v>English</v>
      </c>
      <c r="AD36" t="str">
        <f>IF('Scoring Summary First Draft'!N49=0,"",'Scoring Summary First Draft'!N49)</f>
        <v>Bowling_Green,_Kentucky</v>
      </c>
      <c r="AE36">
        <f>IF('Scoring Summary First Draft'!P49=0,"",'Scoring Summary First Draft'!P49)</f>
        <v>13.5</v>
      </c>
      <c r="AG36" s="42">
        <f>IF('Scoring Summary First Draft'!X49 = 0,"",'Scoring Summary First Draft'!X49)</f>
        <v>72.875</v>
      </c>
      <c r="AH36" s="42">
        <f>IF('Scoring Summary First Draft'!Y49 = 0,"",'Scoring Summary First Draft'!Y49)</f>
        <v>0.75</v>
      </c>
      <c r="AI36" s="42">
        <f>IF('Scoring Summary First Draft'!Z49 = 0,"",'Scoring Summary First Draft'!Z49)</f>
        <v>73</v>
      </c>
      <c r="AJ36" s="42">
        <f>IF('Scoring Summary First Draft'!AA49 = 0,"",'Scoring Summary First Draft'!AA49)</f>
        <v>0.8125</v>
      </c>
      <c r="AK36" s="42">
        <f>IF('Scoring Summary First Draft'!AB49 = 0,"",'Scoring Summary First Draft'!AB49)</f>
        <v>72.75</v>
      </c>
      <c r="AL36" s="42">
        <f>IF('Scoring Summary First Draft'!AC49 = 0,"",'Scoring Summary First Draft'!AC49)</f>
        <v>0.6875</v>
      </c>
      <c r="AM36" s="42" t="str">
        <f>IF('Scoring Summary First Draft'!AF49 =0,"", 'Scoring Summary First Draft'!AF49)</f>
        <v/>
      </c>
      <c r="AN36" s="42" t="str">
        <f>IF('Scoring Summary First Draft'!AG49 =0,"", 'Scoring Summary First Draft'!AG49)</f>
        <v/>
      </c>
      <c r="AO36" s="42" t="str">
        <f>IF('Scoring Summary First Draft'!AH49 =0,"", 'Scoring Summary First Draft'!AH49)</f>
        <v/>
      </c>
      <c r="AP36" s="42" t="str">
        <f>IF('Scoring Summary First Draft'!AI49 =0,"", 'Scoring Summary First Draft'!AI49)</f>
        <v/>
      </c>
      <c r="AQ36" s="42" t="str">
        <f>IF('Scoring Summary First Draft'!AJ49 =0,"", 'Scoring Summary First Draft'!AJ49)</f>
        <v/>
      </c>
      <c r="AR36" s="42" t="str">
        <f>IF('Scoring Summary First Draft'!AK49 =0,"", 'Scoring Summary First Draft'!AK49)</f>
        <v/>
      </c>
      <c r="AS36" s="42"/>
      <c r="AT36" s="42" t="str">
        <f>IF('Scoring Summary First Draft'!AN49 = 0,"",'Scoring Summary First Draft'!AN49)</f>
        <v/>
      </c>
      <c r="AU36" s="42" t="str">
        <f>IF('Scoring Summary First Draft'!AO49 = 0,"",'Scoring Summary First Draft'!AO49)</f>
        <v/>
      </c>
      <c r="AV36" s="42" t="str">
        <f>IF('Scoring Summary First Draft'!AP49 = 0,"",'Scoring Summary First Draft'!AP49)</f>
        <v/>
      </c>
      <c r="AW36" s="42">
        <f>IF('Scoring Summary First Draft'!AS49 = 0,"",'Scoring Summary First Draft'!AS49)</f>
        <v>0.8125</v>
      </c>
      <c r="AX36" s="42">
        <f>IF('Scoring Summary First Draft'!AT49 = 0,"",'Scoring Summary First Draft'!AT49)</f>
        <v>0.84375</v>
      </c>
      <c r="AY36" s="42">
        <f>IF('Scoring Summary First Draft'!AU49 = 0,"",'Scoring Summary First Draft'!AU49)</f>
        <v>0.84375</v>
      </c>
      <c r="AZ36" s="42">
        <f>IF('Scoring Summary First Draft'!AV49 = 0,"",'Scoring Summary First Draft'!AV49)</f>
        <v>0.83333299999999999</v>
      </c>
      <c r="BA36" s="42">
        <f>IF('Scoring Summary First Draft'!AW49 = 0,"",'Scoring Summary First Draft'!AW49)</f>
        <v>1252.2850000000001</v>
      </c>
      <c r="BB36" s="42">
        <f>IF('Scoring Summary First Draft'!AX49 = 0,"",'Scoring Summary First Draft'!AX49)</f>
        <v>1286.9739999999999</v>
      </c>
      <c r="BC36" s="42">
        <f>IF('Scoring Summary First Draft'!AY49 = 0,"",'Scoring Summary First Draft'!AY49)</f>
        <v>1181.7850000000001</v>
      </c>
      <c r="BD36" s="42">
        <f>IF('Scoring Summary First Draft'!AZ49 = 0,"",'Scoring Summary First Draft'!AZ49)</f>
        <v>1240.348</v>
      </c>
      <c r="BE36" s="45">
        <f>IF('Scoring Summary First Draft'!BA49=0,"",'Scoring Summary First Draft'!BA49)</f>
        <v>6</v>
      </c>
      <c r="BF36" s="45">
        <f>IF('Scoring Summary First Draft'!BB49=0,"",'Scoring Summary First Draft'!BB49)</f>
        <v>5.59375</v>
      </c>
      <c r="BG36" s="45">
        <f>IF('Scoring Summary First Draft'!BC49=0,"",'Scoring Summary First Draft'!BC49)</f>
        <v>6</v>
      </c>
      <c r="BH36" s="45">
        <f>IF('Scoring Summary First Draft'!BD49=0,"",'Scoring Summary First Draft'!BD49)</f>
        <v>5.8645829999999997</v>
      </c>
      <c r="BI36" s="42">
        <f>IF('Scoring Summary First Draft'!BG49 = 0,"",'Scoring Summary First Draft'!BG49)</f>
        <v>0.875</v>
      </c>
      <c r="BJ36" s="42">
        <f>IF('Scoring Summary First Draft'!BH49 = 0,"",'Scoring Summary First Draft'!BH49)</f>
        <v>0.8125</v>
      </c>
      <c r="BK36" s="42">
        <f>IF('Scoring Summary First Draft'!BI49 = 0,"",'Scoring Summary First Draft'!BI49)</f>
        <v>0.8125</v>
      </c>
      <c r="BL36" s="42">
        <f>IF('Scoring Summary First Draft'!BJ49 = 0,"",'Scoring Summary First Draft'!BJ49)</f>
        <v>0.83333299999999999</v>
      </c>
      <c r="BM36" s="42">
        <f>IF('Scoring Summary First Draft'!BK49 = 0,"",'Scoring Summary First Draft'!BK49)</f>
        <v>807.94290000000001</v>
      </c>
      <c r="BN36" s="42">
        <f>IF('Scoring Summary First Draft'!BL49 = 0,"",'Scoring Summary First Draft'!BL49)</f>
        <v>1879.1079999999999</v>
      </c>
      <c r="BO36" s="42">
        <f>IF('Scoring Summary First Draft'!BM49 = 0,"",'Scoring Summary First Draft'!BM49)</f>
        <v>1361.2</v>
      </c>
      <c r="BP36" s="42">
        <f>IF('Scoring Summary First Draft'!BN49 = 0,"",'Scoring Summary First Draft'!BN49)</f>
        <v>1349.4169999999999</v>
      </c>
      <c r="BQ36" s="42" t="str">
        <f>IF('Scoring Summary First Draft'!BW49=0,"",'Scoring Summary First Draft'!BW49)</f>
        <v/>
      </c>
      <c r="BR36" s="42" t="str">
        <f>IF('Scoring Summary First Draft'!BX49=0,"",'Scoring Summary First Draft'!BX49)</f>
        <v/>
      </c>
      <c r="BS36" s="42" t="str">
        <f>IF('Scoring Summary First Draft'!BY49=0,"",'Scoring Summary First Draft'!BY49)</f>
        <v/>
      </c>
      <c r="BT36" s="42" t="str">
        <f>IF('Scoring Summary First Draft'!CB49=0,"",'Scoring Summary First Draft'!CB49)</f>
        <v/>
      </c>
      <c r="BU36" s="42" t="str">
        <f>IF('Scoring Summary First Draft'!CC49=0,"",'Scoring Summary First Draft'!CC49)</f>
        <v/>
      </c>
      <c r="BV36" s="42" t="str">
        <f>IF('Scoring Summary First Draft'!CD49=0,"",'Scoring Summary First Draft'!CD49)</f>
        <v/>
      </c>
      <c r="BW36" s="42" t="str">
        <f>IF('Scoring Summary First Draft'!CE49=0,"",'Scoring Summary First Draft'!CE49)</f>
        <v/>
      </c>
      <c r="BX36" s="42" t="str">
        <f>IF('Scoring Summary First Draft'!CF49=0,"",'Scoring Summary First Draft'!CF49)</f>
        <v/>
      </c>
      <c r="BY36" s="42" t="str">
        <f>IF('Scoring Summary First Draft'!CG49=0,"",'Scoring Summary First Draft'!CG49)</f>
        <v/>
      </c>
      <c r="BZ36" s="42" t="str">
        <f>IF('Scoring Summary First Draft'!CH49=0,"",'Scoring Summary First Draft'!CH49)</f>
        <v/>
      </c>
      <c r="CA36" s="42" t="str">
        <f>IF('Scoring Summary First Draft'!CI49=0,"",'Scoring Summary First Draft'!CI49)</f>
        <v/>
      </c>
      <c r="CB36" s="42">
        <f>IF('Scoring Summary First Draft'!CL49 =0,"",'Scoring Summary First Draft'!CL49)</f>
        <v>0.25</v>
      </c>
      <c r="CC36" s="42">
        <f>IF('Scoring Summary First Draft'!CM49 =0,"",'Scoring Summary First Draft'!CM49)</f>
        <v>0.4</v>
      </c>
      <c r="CD36" s="42">
        <f>IF('Scoring Summary First Draft'!CN49 =0,"",'Scoring Summary First Draft'!CN49)</f>
        <v>0.17499999999999999</v>
      </c>
      <c r="CE36" s="42">
        <f>IF('Scoring Summary First Draft'!CO49 =0,"",'Scoring Summary First Draft'!CO49)</f>
        <v>0.1</v>
      </c>
      <c r="CF36" s="42">
        <f>IF('Scoring Summary First Draft'!CP49 =0,"",'Scoring Summary First Draft'!CP49)</f>
        <v>0.2</v>
      </c>
      <c r="CG36" s="42">
        <f>IF('Scoring Summary First Draft'!CQ49 =0,"",'Scoring Summary First Draft'!CQ49)</f>
        <v>0.4</v>
      </c>
      <c r="CH36" s="42">
        <f>IF('Scoring Summary First Draft'!CR49 =0,"",'Scoring Summary First Draft'!CR49)</f>
        <v>0.2</v>
      </c>
      <c r="CI36" s="42" t="str">
        <f>IF('Scoring Summary First Draft'!CV49=0,"",'Scoring Summary First Draft'!CV49)</f>
        <v/>
      </c>
      <c r="CJ36" s="42" t="str">
        <f>IF('Scoring Summary First Draft'!CW49=0,"",'Scoring Summary First Draft'!CW49)</f>
        <v/>
      </c>
      <c r="CK36" s="42" t="str">
        <f>IF('Scoring Summary First Draft'!CZ49=0,"",'Scoring Summary First Draft'!CZ49)</f>
        <v/>
      </c>
      <c r="CL36" s="42" t="str">
        <f>IF('Scoring Summary First Draft'!DA49=0,"",'Scoring Summary First Draft'!DA49)</f>
        <v/>
      </c>
      <c r="CM36" s="42" t="str">
        <f>IF('Scoring Summary First Draft'!DB49=0,"",'Scoring Summary First Draft'!DB49)</f>
        <v/>
      </c>
      <c r="CN36" s="42" t="str">
        <f>IF('Scoring Summary First Draft'!DC49=0,"",'Scoring Summary First Draft'!DC49)</f>
        <v/>
      </c>
      <c r="CO36" s="42" t="str">
        <f>IF('Scoring Summary First Draft'!DD49=0,"",'Scoring Summary First Draft'!DD49)</f>
        <v/>
      </c>
      <c r="CP36" s="42" t="str">
        <f>IF('Scoring Summary First Draft'!DE49=0,"",'Scoring Summary First Draft'!DE49)</f>
        <v/>
      </c>
      <c r="CQ36" s="42" t="str">
        <f>IF('Scoring Summary First Draft'!DF49=0,"",'Scoring Summary First Draft'!DF49)</f>
        <v/>
      </c>
      <c r="CR36" s="42" t="str">
        <f>IF('Scoring Summary First Draft'!DG49=0,"",'Scoring Summary First Draft'!DG49)</f>
        <v/>
      </c>
      <c r="CS36" s="42" t="str">
        <f>IF('Scoring Summary First Draft'!DH49=0,"",'Scoring Summary First Draft'!DH49)</f>
        <v/>
      </c>
      <c r="CT36" s="42" t="str">
        <f>IF('Scoring Summary First Draft'!DI49=0,"",'Scoring Summary First Draft'!DI49)</f>
        <v/>
      </c>
      <c r="CU36" s="42" t="str">
        <f>IF('Scoring Summary First Draft'!DJ49=0,"",'Scoring Summary First Draft'!DJ49)</f>
        <v/>
      </c>
      <c r="CV36" s="42" t="str">
        <f>IF('Scoring Summary First Draft'!DK49=0,"",'Scoring Summary First Draft'!DK49)</f>
        <v/>
      </c>
      <c r="CW36" s="42" t="str">
        <f>IF('Scoring Summary First Draft'!DL49=0,"",'Scoring Summary First Draft'!DL49)</f>
        <v/>
      </c>
      <c r="CX36" s="42" t="str">
        <f>IF('Scoring Summary First Draft'!DO49=0,"",'Scoring Summary First Draft'!DO49)</f>
        <v/>
      </c>
      <c r="CY36" s="42" t="str">
        <f>IF('Scoring Summary First Draft'!DP49=0,"",'Scoring Summary First Draft'!DP49)</f>
        <v/>
      </c>
      <c r="CZ36" s="42" t="str">
        <f>IF('Scoring Summary First Draft'!DQ49=0,"",'Scoring Summary First Draft'!DQ49)</f>
        <v/>
      </c>
      <c r="DA36" s="42" t="str">
        <f>IF('Scoring Summary First Draft'!DR49=0,"",'Scoring Summary First Draft'!DR49)</f>
        <v/>
      </c>
      <c r="DB36" s="42" t="str">
        <f>IF('Scoring Summary First Draft'!DS49=0,"",'Scoring Summary First Draft'!DS49)</f>
        <v/>
      </c>
      <c r="DC36" s="42" t="str">
        <f>IF('Scoring Summary First Draft'!DT49=0,"",'Scoring Summary First Draft'!DT49)</f>
        <v/>
      </c>
      <c r="DD36" s="42" t="str">
        <f>IF('Scoring Summary First Draft'!DU49=0,"",'Scoring Summary First Draft'!DU49)</f>
        <v/>
      </c>
      <c r="DE36" s="42" t="str">
        <f>IF('Scoring Summary First Draft'!DV49=0,"",'Scoring Summary First Draft'!DV49)</f>
        <v/>
      </c>
      <c r="DF36" s="42" t="str">
        <f>IF('Scoring Summary First Draft'!DW49=0,"",'Scoring Summary First Draft'!DW49)</f>
        <v/>
      </c>
      <c r="DG36" s="42" t="str">
        <f>IF('Scoring Summary First Draft'!DX49=0,"",'Scoring Summary First Draft'!DX49)</f>
        <v/>
      </c>
      <c r="DH36" s="42" t="str">
        <f>IF('Scoring Summary First Draft'!DY49=0,"",'Scoring Summary First Draft'!DY49)</f>
        <v/>
      </c>
      <c r="DI36" s="42" t="str">
        <f>IF('Scoring Summary First Draft'!DZ49=0,"",'Scoring Summary First Draft'!DZ49)</f>
        <v/>
      </c>
      <c r="DJ36" s="25" t="str">
        <f>IF('Scoring Summary First Draft'!EF49=0,"",'Scoring Summary First Draft'!EF49)</f>
        <v/>
      </c>
      <c r="DK36" s="25" t="str">
        <f>IF('Scoring Summary First Draft'!EI49=0,"",'Scoring Summary First Draft'!EI49)</f>
        <v/>
      </c>
      <c r="DL36" s="25">
        <f>IF('Scoring Summary First Draft'!EM49=0,"",'Scoring Summary First Draft'!EM49)</f>
        <v>41</v>
      </c>
      <c r="DM36" s="25">
        <f>IF('Scoring Summary First Draft'!EQ49=0,"",'Scoring Summary First Draft'!EQ49)</f>
        <v>5</v>
      </c>
      <c r="DN36" s="25">
        <f>IF('Scoring Summary First Draft'!ER49=0,"",'Scoring Summary First Draft'!ER49)</f>
        <v>13</v>
      </c>
      <c r="DO36" s="25">
        <f>IF('Scoring Summary First Draft'!ES49=0,"",'Scoring Summary First Draft'!ES49)</f>
        <v>1</v>
      </c>
      <c r="DP36" s="25">
        <f>IF('Scoring Summary First Draft'!EW49=0,"",'Scoring Summary First Draft'!EW49)</f>
        <v>27</v>
      </c>
      <c r="DQ36" s="25">
        <f>IF('Scoring Summary First Draft'!EX49=0,"",'Scoring Summary First Draft'!EX49)</f>
        <v>18</v>
      </c>
      <c r="DR36" s="25">
        <f>IF('Scoring Summary First Draft'!EY49=0,"",'Scoring Summary First Draft'!EY49)</f>
        <v>21</v>
      </c>
      <c r="DS36" s="25">
        <f>IF('Scoring Summary First Draft'!EZ49=0,"",'Scoring Summary First Draft'!EZ49)</f>
        <v>18</v>
      </c>
      <c r="DT36" s="25">
        <f>IF('Scoring Summary First Draft'!FA49=0,"",'Scoring Summary First Draft'!FA49)</f>
        <v>15</v>
      </c>
      <c r="DU36" s="25">
        <f>IF('Scoring Summary First Draft'!FB49=0,"",'Scoring Summary First Draft'!FB49)</f>
        <v>22</v>
      </c>
      <c r="DV36" s="25">
        <f>IF('Scoring Summary First Draft'!FC49=0,"",'Scoring Summary First Draft'!FC49)</f>
        <v>33</v>
      </c>
      <c r="DW36" s="45" t="str">
        <f>IF('Scoring Summary First Draft'!FG49=0,"",'Scoring Summary First Draft'!FG49)</f>
        <v> </v>
      </c>
      <c r="DX36" s="45" t="str">
        <f>IF('Scoring Summary First Draft'!FH49=0,"",'Scoring Summary First Draft'!FH49)</f>
        <v> </v>
      </c>
      <c r="DY36" s="45" t="str">
        <f>IF('Scoring Summary First Draft'!FI49=0,"",'Scoring Summary First Draft'!FI49)</f>
        <v> </v>
      </c>
      <c r="DZ36" s="45" t="str">
        <f>IF('Scoring Summary First Draft'!FJ49=0,"",'Scoring Summary First Draft'!FJ49)</f>
        <v> </v>
      </c>
      <c r="EA36" s="45" t="str">
        <f>IF('Scoring Summary First Draft'!FN49=0,"",'Scoring Summary First Draft'!FN49)</f>
        <v/>
      </c>
      <c r="EB36" s="25" t="str">
        <f>IF('Scoring Summary First Draft'!FR49=0,"",'Scoring Summary First Draft'!FR49)</f>
        <v/>
      </c>
      <c r="EC36" s="25" t="str">
        <f>IF('Scoring Summary First Draft'!FS49=0,"",'Scoring Summary First Draft'!FS49)</f>
        <v/>
      </c>
      <c r="ED36" s="44">
        <f>IF('Scoring Summary First Draft'!FW49=0,"",'Scoring Summary First Draft'!FW49)</f>
        <v>4.5</v>
      </c>
      <c r="EE36" s="44">
        <f>IF('Scoring Summary First Draft'!FX49=0,"",'Scoring Summary First Draft'!FX49)</f>
        <v>4.5</v>
      </c>
      <c r="EF36" s="44">
        <f>IF('Scoring Summary First Draft'!FY49=0,"",'Scoring Summary First Draft'!FY49)</f>
        <v>7</v>
      </c>
      <c r="EG36" s="44">
        <f>IF('Scoring Summary First Draft'!FZ49=0,"",'Scoring Summary First Draft'!FZ49)</f>
        <v>2.5</v>
      </c>
      <c r="EH36" s="44">
        <f>IF('Scoring Summary First Draft'!GA49=0,"",'Scoring Summary First Draft'!GA49)</f>
        <v>7</v>
      </c>
      <c r="EI36" s="25" t="str">
        <f>IF('Scoring Summary First Draft'!GD49=0,"",'Scoring Summary First Draft'!GD49)</f>
        <v/>
      </c>
      <c r="EJ36" s="25">
        <f>IF('Scoring Summary First Draft'!GH49=0,"",'Scoring Summary First Draft'!GH49)</f>
        <v>13.5</v>
      </c>
      <c r="EK36" s="25">
        <f>IF('Scoring Summary First Draft'!GI49=0,"",'Scoring Summary First Draft'!GI49)</f>
        <v>25</v>
      </c>
      <c r="EL36" s="25">
        <f>IF('Scoring Summary First Draft'!GJ49=0,"",'Scoring Summary First Draft'!GJ49)</f>
        <v>85</v>
      </c>
      <c r="EM36" s="25">
        <f>IF('Scoring Summary First Draft'!GK49=0,"",'Scoring Summary First Draft'!GK49)</f>
        <v>124</v>
      </c>
      <c r="EN36" s="25" t="str">
        <f>IF('Scoring Summary First Draft'!GO49=0,"",'Scoring Summary First Draft'!GO49)</f>
        <v/>
      </c>
      <c r="EO36" s="25" t="str">
        <f>IF('Scoring Summary First Draft'!GP49=0,"",'Scoring Summary First Draft'!GP49)</f>
        <v/>
      </c>
      <c r="EP36" s="25" t="str">
        <f>IF('Scoring Summary First Draft'!GQ49=0,"",'Scoring Summary First Draft'!GQ49)</f>
        <v/>
      </c>
      <c r="EQ36" s="25" t="str">
        <f>IF('Scoring Summary First Draft'!GR49=0,"",'Scoring Summary First Draft'!GR49)</f>
        <v/>
      </c>
      <c r="ER36" s="25" t="str">
        <f>IF('Scoring Summary First Draft'!GS49=0,"",'Scoring Summary First Draft'!GS49)</f>
        <v/>
      </c>
      <c r="ES36" s="25" t="str">
        <f>IF('Scoring Summary First Draft'!GT49=0,"",'Scoring Summary First Draft'!GT49)</f>
        <v/>
      </c>
    </row>
    <row r="37" spans="1:149">
      <c r="A37" t="str">
        <f>'Scoring Summary First Draft'!A50</f>
        <v>CI052</v>
      </c>
      <c r="B37" t="str">
        <f>IF('Scoring Summary First Draft'!C50=0,"",'Scoring Summary First Draft'!C50)</f>
        <v>F</v>
      </c>
      <c r="C37"/>
      <c r="D37"/>
      <c r="E37">
        <f>IF('Scoring Summary First Draft'!D50=0,"",'Scoring Summary First Draft'!D50)</f>
        <v>68</v>
      </c>
      <c r="F37"/>
      <c r="G37"/>
      <c r="H37"/>
      <c r="I37"/>
      <c r="J37">
        <f>IF('Scoring Summary First Draft'!E50=0,"",'Scoring Summary First Draft'!E50)</f>
        <v>63</v>
      </c>
      <c r="K37">
        <v>63</v>
      </c>
      <c r="L37"/>
      <c r="M37"/>
      <c r="N37"/>
      <c r="O37"/>
      <c r="P37">
        <f>IF('Scoring Summary First Draft'!F50=0,"",'Scoring Summary First Draft'!F50)</f>
        <v>55</v>
      </c>
      <c r="Q37"/>
      <c r="R37"/>
      <c r="S37"/>
      <c r="T37"/>
      <c r="U37" t="str">
        <f>IF('Scoring Summary First Draft'!G50=0,"",'Scoring Summary First Draft'!G50)</f>
        <v>Bilateral</v>
      </c>
      <c r="V37" t="str">
        <f>IF('Scoring Summary First Draft'!H50=0,"",'Scoring Summary First Draft'!H50)</f>
        <v>Advanced_Bionics</v>
      </c>
      <c r="W37" t="str">
        <f>IF('Scoring Summary First Draft'!I50=0,"",'Scoring Summary First Draft'!I50)</f>
        <v>No</v>
      </c>
      <c r="X37" t="str">
        <f t="shared" ref="X37" si="5">U37</f>
        <v>Bilateral</v>
      </c>
      <c r="Y37"/>
      <c r="Z37"/>
      <c r="AA37"/>
      <c r="AB37" t="str">
        <f>IF('Scoring Summary First Draft'!L50=0,"",'Scoring Summary First Draft'!L50)</f>
        <v>Retired</v>
      </c>
      <c r="AC37" t="str">
        <f>IF('Scoring Summary First Draft'!M50=0,"",'Scoring Summary First Draft'!M50)</f>
        <v>English</v>
      </c>
      <c r="AD37" t="str">
        <f>IF('Scoring Summary First Draft'!N50=0,"",'Scoring Summary First Draft'!N50)</f>
        <v>LaGrange_,_Indiana</v>
      </c>
      <c r="AE37">
        <f>IF('Scoring Summary First Draft'!P50=0,"",'Scoring Summary First Draft'!P50)</f>
        <v>2</v>
      </c>
      <c r="AG37" s="42">
        <f>IF('Scoring Summary First Draft'!X50 = 0,"",'Scoring Summary First Draft'!X50)</f>
        <v>92.875</v>
      </c>
      <c r="AH37" s="42">
        <f>IF('Scoring Summary First Draft'!Y50 = 0,"",'Scoring Summary First Draft'!Y50)</f>
        <v>0.84375</v>
      </c>
      <c r="AI37" s="42">
        <f>IF('Scoring Summary First Draft'!Z50 = 0,"",'Scoring Summary First Draft'!Z50)</f>
        <v>87.875</v>
      </c>
      <c r="AJ37" s="42">
        <f>IF('Scoring Summary First Draft'!AA50 = 0,"",'Scoring Summary First Draft'!AA50)</f>
        <v>0.75</v>
      </c>
      <c r="AK37" s="42">
        <f>IF('Scoring Summary First Draft'!AB50 = 0,"",'Scoring Summary First Draft'!AB50)</f>
        <v>97.875</v>
      </c>
      <c r="AL37" s="42">
        <f>IF('Scoring Summary First Draft'!AC50 = 0,"",'Scoring Summary First Draft'!AC50)</f>
        <v>0.9375</v>
      </c>
      <c r="AM37" s="42">
        <f>IF('Scoring Summary First Draft'!AF50 =0,"", 'Scoring Summary First Draft'!AF50)</f>
        <v>0.125</v>
      </c>
      <c r="AN37" s="42">
        <f>IF('Scoring Summary First Draft'!AG50 =0,"", 'Scoring Summary First Draft'!AG50)</f>
        <v>0.25</v>
      </c>
      <c r="AO37" s="42">
        <f>IF('Scoring Summary First Draft'!AH50 =0,"", 'Scoring Summary First Draft'!AH50)</f>
        <v>0.4375</v>
      </c>
      <c r="AP37" s="42">
        <f>IF('Scoring Summary First Draft'!AI50 =0,"", 'Scoring Summary First Draft'!AI50)</f>
        <v>0.125</v>
      </c>
      <c r="AQ37" s="42">
        <f>IF('Scoring Summary First Draft'!AJ50 =0,"", 'Scoring Summary First Draft'!AJ50)</f>
        <v>0.3125</v>
      </c>
      <c r="AR37" s="42">
        <f>IF('Scoring Summary First Draft'!AK50 =0,"", 'Scoring Summary First Draft'!AK50)</f>
        <v>0.25</v>
      </c>
      <c r="AS37" s="42">
        <f t="shared" si="1"/>
        <v>0.25</v>
      </c>
      <c r="AT37" s="42">
        <f>IF('Scoring Summary First Draft'!AN50 = 0,"",'Scoring Summary First Draft'!AN50)</f>
        <v>0.75</v>
      </c>
      <c r="AU37" s="42">
        <f>IF('Scoring Summary First Draft'!AO50 = 0,"",'Scoring Summary First Draft'!AO50)</f>
        <v>3336.5390000000002</v>
      </c>
      <c r="AV37" s="42">
        <f>IF('Scoring Summary First Draft'!AP50 = 0,"",'Scoring Summary First Draft'!AP50)</f>
        <v>10</v>
      </c>
      <c r="AW37" s="42">
        <f>IF('Scoring Summary First Draft'!AS50 = 0,"",'Scoring Summary First Draft'!AS50)</f>
        <v>0.875</v>
      </c>
      <c r="AX37" s="42">
        <f>IF('Scoring Summary First Draft'!AT50 = 0,"",'Scoring Summary First Draft'!AT50)</f>
        <v>0.90625</v>
      </c>
      <c r="AY37" s="42">
        <f>IF('Scoring Summary First Draft'!AU50 = 0,"",'Scoring Summary First Draft'!AU50)</f>
        <v>0.84375</v>
      </c>
      <c r="AZ37" s="42">
        <f>IF('Scoring Summary First Draft'!AV50 = 0,"",'Scoring Summary First Draft'!AV50)</f>
        <v>0.875</v>
      </c>
      <c r="BA37" s="42">
        <f>IF('Scoring Summary First Draft'!AW50 = 0,"",'Scoring Summary First Draft'!AW50)</f>
        <v>1539.3430000000001</v>
      </c>
      <c r="BB37" s="42">
        <f>IF('Scoring Summary First Draft'!AX50 = 0,"",'Scoring Summary First Draft'!AX50)</f>
        <v>1842.6310000000001</v>
      </c>
      <c r="BC37" s="42">
        <f>IF('Scoring Summary First Draft'!AY50 = 0,"",'Scoring Summary First Draft'!AY50)</f>
        <v>1817.8330000000001</v>
      </c>
      <c r="BD37" s="42">
        <f>IF('Scoring Summary First Draft'!AZ50 = 0,"",'Scoring Summary First Draft'!AZ50)</f>
        <v>1733.269</v>
      </c>
      <c r="BE37" s="45">
        <f>IF('Scoring Summary First Draft'!BA50=0,"",'Scoring Summary First Draft'!BA50)</f>
        <v>6.75</v>
      </c>
      <c r="BF37" s="45">
        <f>IF('Scoring Summary First Draft'!BB50=0,"",'Scoring Summary First Draft'!BB50)</f>
        <v>6.65625</v>
      </c>
      <c r="BG37" s="45">
        <f>IF('Scoring Summary First Draft'!BC50=0,"",'Scoring Summary First Draft'!BC50)</f>
        <v>6.71875</v>
      </c>
      <c r="BH37" s="45">
        <f>IF('Scoring Summary First Draft'!BD50=0,"",'Scoring Summary First Draft'!BD50)</f>
        <v>6.7083329999999997</v>
      </c>
      <c r="BI37" s="42">
        <f>IF('Scoring Summary First Draft'!BG50 = 0,"",'Scoring Summary First Draft'!BG50)</f>
        <v>0.875</v>
      </c>
      <c r="BJ37" s="42">
        <f>IF('Scoring Summary First Draft'!BH50 = 0,"",'Scoring Summary First Draft'!BH50)</f>
        <v>0.9375</v>
      </c>
      <c r="BK37" s="42">
        <f>IF('Scoring Summary First Draft'!BI50 = 0,"",'Scoring Summary First Draft'!BI50)</f>
        <v>0.9375</v>
      </c>
      <c r="BL37" s="42">
        <f>IF('Scoring Summary First Draft'!BJ50 = 0,"",'Scoring Summary First Draft'!BJ50)</f>
        <v>0.91666700000000001</v>
      </c>
      <c r="BM37" s="42">
        <f>IF('Scoring Summary First Draft'!BK50 = 0,"",'Scoring Summary First Draft'!BK50)</f>
        <v>1035.7860000000001</v>
      </c>
      <c r="BN37" s="42">
        <f>IF('Scoring Summary First Draft'!BL50 = 0,"",'Scoring Summary First Draft'!BL50)</f>
        <v>1267.52</v>
      </c>
      <c r="BO37" s="42">
        <f>IF('Scoring Summary First Draft'!BM50 = 0,"",'Scoring Summary First Draft'!BM50)</f>
        <v>1256.433</v>
      </c>
      <c r="BP37" s="42">
        <f>IF('Scoring Summary First Draft'!BN50 = 0,"",'Scoring Summary First Draft'!BN50)</f>
        <v>1186.58</v>
      </c>
      <c r="BQ37" s="42">
        <f>IF('Scoring Summary First Draft'!BW50=0,"",'Scoring Summary First Draft'!BW50)</f>
        <v>0.72222200000000003</v>
      </c>
      <c r="BR37" s="42">
        <f>IF('Scoring Summary First Draft'!BX50=0,"",'Scoring Summary First Draft'!BX50)</f>
        <v>93.238100000000003</v>
      </c>
      <c r="BS37" s="42">
        <f>IF('Scoring Summary First Draft'!BY50=0,"",'Scoring Summary First Draft'!BY50)</f>
        <v>2493.9760000000001</v>
      </c>
      <c r="BT37" s="42">
        <f>IF('Scoring Summary First Draft'!CB50=0,"",'Scoring Summary First Draft'!CB50)</f>
        <v>0.51666666666659999</v>
      </c>
      <c r="BU37" s="42">
        <f>IF('Scoring Summary First Draft'!CC50=0,"",'Scoring Summary First Draft'!CC50)</f>
        <v>0.6</v>
      </c>
      <c r="BV37" s="42">
        <f>IF('Scoring Summary First Draft'!CD50=0,"",'Scoring Summary First Draft'!CD50)</f>
        <v>0.47499999999999998</v>
      </c>
      <c r="BW37" s="42">
        <f>IF('Scoring Summary First Draft'!CE50=0,"",'Scoring Summary First Draft'!CE50)</f>
        <v>0.35</v>
      </c>
      <c r="BX37" s="42">
        <f>IF('Scoring Summary First Draft'!CF50=0,"",'Scoring Summary First Draft'!CF50)</f>
        <v>0.26666666666</v>
      </c>
      <c r="BY37" s="42">
        <f>IF('Scoring Summary First Draft'!CG50=0,"",'Scoring Summary First Draft'!CG50)</f>
        <v>0.33333333329999998</v>
      </c>
      <c r="BZ37" s="42">
        <f>IF('Scoring Summary First Draft'!CH50=0,"",'Scoring Summary First Draft'!CH50)</f>
        <v>0.73333329999999997</v>
      </c>
      <c r="CA37" s="42">
        <f>IF('Scoring Summary First Draft'!CI50=0,"",'Scoring Summary First Draft'!CI50)</f>
        <v>16</v>
      </c>
      <c r="CB37" s="42">
        <f>IF('Scoring Summary First Draft'!CL50 =0,"",'Scoring Summary First Draft'!CL50)</f>
        <v>0.56666666659999998</v>
      </c>
      <c r="CC37" s="42">
        <f>IF('Scoring Summary First Draft'!CM50 =0,"",'Scoring Summary First Draft'!CM50)</f>
        <v>0.55000000000000004</v>
      </c>
      <c r="CD37" s="42">
        <f>IF('Scoring Summary First Draft'!CN50 =0,"",'Scoring Summary First Draft'!CN50)</f>
        <v>0.57499999999999996</v>
      </c>
      <c r="CE37" s="42">
        <f>IF('Scoring Summary First Draft'!CO50 =0,"",'Scoring Summary First Draft'!CO50)</f>
        <v>0.5</v>
      </c>
      <c r="CF37" s="42">
        <f>IF('Scoring Summary First Draft'!CP50 =0,"",'Scoring Summary First Draft'!CP50)</f>
        <v>0.4</v>
      </c>
      <c r="CG37" s="42">
        <f>IF('Scoring Summary First Draft'!CQ50 =0,"",'Scoring Summary First Draft'!CQ50)</f>
        <v>0.4</v>
      </c>
      <c r="CH37" s="42">
        <f>IF('Scoring Summary First Draft'!CR50 =0,"",'Scoring Summary First Draft'!CR50)</f>
        <v>0.73333329999999997</v>
      </c>
      <c r="CI37" s="42">
        <f>IF('Scoring Summary First Draft'!CV50=0,"",'Scoring Summary First Draft'!CV50)</f>
        <v>88.708330000000004</v>
      </c>
      <c r="CJ37" s="42">
        <f>IF('Scoring Summary First Draft'!CW50=0,"",'Scoring Summary First Draft'!CW50)</f>
        <v>0.79166700000000001</v>
      </c>
      <c r="CK37" s="42">
        <f>IF('Scoring Summary First Draft'!CZ50=0,"",'Scoring Summary First Draft'!CZ50)</f>
        <v>9.5238094999999995E-2</v>
      </c>
      <c r="CL37" s="42" t="str">
        <f>IF('Scoring Summary First Draft'!DA50=0,"",'Scoring Summary First Draft'!DA50)</f>
        <v/>
      </c>
      <c r="CM37" s="42">
        <f>'Scoring Summary First Draft'!DB50</f>
        <v>0</v>
      </c>
      <c r="CN37" s="42" t="str">
        <f>IF('Scoring Summary First Draft'!DC50=0,"",'Scoring Summary First Draft'!DC50)</f>
        <v/>
      </c>
      <c r="CO37" s="42">
        <f>IF('Scoring Summary First Draft'!DD50=0,"",'Scoring Summary First Draft'!DD50)</f>
        <v>0.1</v>
      </c>
      <c r="CP37" s="42" t="str">
        <f>IF('Scoring Summary First Draft'!DE50=0,"",'Scoring Summary First Draft'!DE50)</f>
        <v/>
      </c>
      <c r="CQ37" s="42">
        <f>IF('Scoring Summary First Draft'!DF50=0,"",'Scoring Summary First Draft'!DF50)</f>
        <v>0.1</v>
      </c>
      <c r="CR37" s="42" t="str">
        <f>IF('Scoring Summary First Draft'!DG50=0,"",'Scoring Summary First Draft'!DG50)</f>
        <v/>
      </c>
      <c r="CS37" s="42">
        <f>IF('Scoring Summary First Draft'!DH50=0,"",'Scoring Summary First Draft'!DH50)</f>
        <v>0.18181818199999999</v>
      </c>
      <c r="CT37" s="42" t="str">
        <f>IF('Scoring Summary First Draft'!DI50=0,"",'Scoring Summary First Draft'!DI50)</f>
        <v/>
      </c>
      <c r="CU37" s="42">
        <f>'Scoring Summary First Draft'!DJ50</f>
        <v>0</v>
      </c>
      <c r="CV37" s="42" t="str">
        <f>IF('Scoring Summary First Draft'!DK50=0,"",'Scoring Summary First Draft'!DK50)</f>
        <v/>
      </c>
      <c r="CW37" s="42">
        <f>IF('Scoring Summary First Draft'!DL50=0,"",'Scoring Summary First Draft'!DL50)</f>
        <v>18</v>
      </c>
      <c r="CX37" s="42">
        <f>IF('Scoring Summary First Draft'!DO50=0,"",'Scoring Summary First Draft'!DO50)</f>
        <v>0.383333333</v>
      </c>
      <c r="CY37" s="42">
        <f>IF('Scoring Summary First Draft'!DP50=0,"",'Scoring Summary First Draft'!DP50)</f>
        <v>0.49493670499999998</v>
      </c>
      <c r="CZ37" s="42">
        <f>IF('Scoring Summary First Draft'!DQ50=0,"",'Scoring Summary First Draft'!DQ50)</f>
        <v>0.65</v>
      </c>
      <c r="DA37" s="42">
        <f>IF('Scoring Summary First Draft'!DR50=0,"",'Scoring Summary First Draft'!DR50)</f>
        <v>0.52664852600000001</v>
      </c>
      <c r="DB37" s="42">
        <f>IF('Scoring Summary First Draft'!DS50=0,"",'Scoring Summary First Draft'!DS50)</f>
        <v>0.25</v>
      </c>
      <c r="DC37" s="42">
        <f>IF('Scoring Summary First Draft'!DT50=0,"",'Scoring Summary First Draft'!DT50)</f>
        <v>0.45371133800000002</v>
      </c>
      <c r="DD37" s="42">
        <f>IF('Scoring Summary First Draft'!DU50=0,"",'Scoring Summary First Draft'!DU50)</f>
        <v>0.1</v>
      </c>
      <c r="DE37" s="42">
        <f>IF('Scoring Summary First Draft'!DV50=0,"",'Scoring Summary First Draft'!DV50)</f>
        <v>0.37302721100000003</v>
      </c>
      <c r="DF37" s="42">
        <f>IF('Scoring Summary First Draft'!DW50=0,"",'Scoring Summary First Draft'!DW50)</f>
        <v>0.46666666699999998</v>
      </c>
      <c r="DG37" s="42">
        <f>IF('Scoring Summary First Draft'!DX50=0,"",'Scoring Summary First Draft'!DX50)</f>
        <v>0.44865954000000002</v>
      </c>
      <c r="DH37" s="42">
        <f>IF('Scoring Summary First Draft'!DY50=0,"",'Scoring Summary First Draft'!DY50)</f>
        <v>0.3</v>
      </c>
      <c r="DI37" s="42">
        <f>IF('Scoring Summary First Draft'!DZ50=0,"",'Scoring Summary First Draft'!DZ50)</f>
        <v>0.56692340600000002</v>
      </c>
      <c r="DJ37" s="25" t="str">
        <f>IF('Scoring Summary First Draft'!EF50=0,"",'Scoring Summary First Draft'!EF50)</f>
        <v/>
      </c>
      <c r="DK37" s="25" t="str">
        <f>IF('Scoring Summary First Draft'!EI50=0,"",'Scoring Summary First Draft'!EI50)</f>
        <v/>
      </c>
      <c r="DL37" s="25">
        <f>IF('Scoring Summary First Draft'!EM50=0,"",'Scoring Summary First Draft'!EM50)</f>
        <v>56</v>
      </c>
      <c r="DM37" s="25">
        <f>IF('Scoring Summary First Draft'!EQ50=0,"",'Scoring Summary First Draft'!EQ50)</f>
        <v>9</v>
      </c>
      <c r="DN37" s="25">
        <f>IF('Scoring Summary First Draft'!ER50=0,"",'Scoring Summary First Draft'!ER50)</f>
        <v>30</v>
      </c>
      <c r="DO37" s="25">
        <f>IF('Scoring Summary First Draft'!ES50=0,"",'Scoring Summary First Draft'!ES50)</f>
        <v>3</v>
      </c>
      <c r="DP37" s="25">
        <f>IF('Scoring Summary First Draft'!EW50=0,"",'Scoring Summary First Draft'!EW50)</f>
        <v>30</v>
      </c>
      <c r="DQ37" s="25">
        <f>IF('Scoring Summary First Draft'!EX50=0,"",'Scoring Summary First Draft'!EX50)</f>
        <v>16</v>
      </c>
      <c r="DR37" s="25">
        <f>IF('Scoring Summary First Draft'!EY50=0,"",'Scoring Summary First Draft'!EY50)</f>
        <v>17</v>
      </c>
      <c r="DS37" s="25">
        <f>IF('Scoring Summary First Draft'!EZ50=0,"",'Scoring Summary First Draft'!EZ50)</f>
        <v>18</v>
      </c>
      <c r="DT37" s="25">
        <f>IF('Scoring Summary First Draft'!FA50=0,"",'Scoring Summary First Draft'!FA50)</f>
        <v>12</v>
      </c>
      <c r="DU37" s="25">
        <f>IF('Scoring Summary First Draft'!FB50=0,"",'Scoring Summary First Draft'!FB50)</f>
        <v>22</v>
      </c>
      <c r="DV37" s="25">
        <f>IF('Scoring Summary First Draft'!FC50=0,"",'Scoring Summary First Draft'!FC50)</f>
        <v>30</v>
      </c>
      <c r="DW37" s="45">
        <f>IF('Scoring Summary First Draft'!FG50=0,"",'Scoring Summary First Draft'!FG50)</f>
        <v>4.3571428570000004</v>
      </c>
      <c r="DX37" s="45">
        <f>IF('Scoring Summary First Draft'!FH50=0,"",'Scoring Summary First Draft'!FH50)</f>
        <v>4.5882352940000004</v>
      </c>
      <c r="DY37" s="45">
        <f>IF('Scoring Summary First Draft'!FI50=0,"",'Scoring Summary First Draft'!FI50)</f>
        <v>7.1875</v>
      </c>
      <c r="DZ37" s="45">
        <f>IF('Scoring Summary First Draft'!FJ50=0,"",'Scoring Summary First Draft'!FJ50)</f>
        <v>5.4791666670000003</v>
      </c>
      <c r="EA37" s="45" t="str">
        <f>IF('Scoring Summary First Draft'!FN50=0,"",'Scoring Summary First Draft'!FN50)</f>
        <v/>
      </c>
      <c r="EB37" s="25" t="str">
        <f>IF('Scoring Summary First Draft'!FR50=0,"",'Scoring Summary First Draft'!FR50)</f>
        <v/>
      </c>
      <c r="EC37" s="25" t="str">
        <f>IF('Scoring Summary First Draft'!FS50=0,"",'Scoring Summary First Draft'!FS50)</f>
        <v/>
      </c>
      <c r="ED37" s="44">
        <f>IF('Scoring Summary First Draft'!FW50=0,"",'Scoring Summary First Draft'!FW50)</f>
        <v>5.5</v>
      </c>
      <c r="EE37" s="44">
        <f>IF('Scoring Summary First Draft'!FX50=0,"",'Scoring Summary First Draft'!FX50)</f>
        <v>6.5</v>
      </c>
      <c r="EF37" s="44">
        <f>IF('Scoring Summary First Draft'!FY50=0,"",'Scoring Summary First Draft'!FY50)</f>
        <v>7</v>
      </c>
      <c r="EG37" s="44">
        <f>IF('Scoring Summary First Draft'!FZ50=0,"",'Scoring Summary First Draft'!FZ50)</f>
        <v>4.5</v>
      </c>
      <c r="EH37" s="44">
        <f>IF('Scoring Summary First Draft'!GA50=0,"",'Scoring Summary First Draft'!GA50)</f>
        <v>6</v>
      </c>
      <c r="EI37" s="25" t="str">
        <f>IF('Scoring Summary First Draft'!GD50=0,"",'Scoring Summary First Draft'!GD50)</f>
        <v/>
      </c>
      <c r="EJ37" s="25">
        <f>IF('Scoring Summary First Draft'!GH50=0,"",'Scoring Summary First Draft'!GH50)</f>
        <v>12</v>
      </c>
      <c r="EK37" s="25">
        <f>IF('Scoring Summary First Draft'!GI50=0,"",'Scoring Summary First Draft'!GI50)</f>
        <v>160</v>
      </c>
      <c r="EL37" s="25">
        <f>IF('Scoring Summary First Draft'!GJ50=0,"",'Scoring Summary First Draft'!GJ50)</f>
        <v>335</v>
      </c>
      <c r="EM37" s="25">
        <f>IF('Scoring Summary First Draft'!GK50=0,"",'Scoring Summary First Draft'!GK50)</f>
        <v>507</v>
      </c>
      <c r="EN37" s="25" t="str">
        <f>IF('Scoring Summary First Draft'!GO50=0,"",'Scoring Summary First Draft'!GO50)</f>
        <v/>
      </c>
      <c r="EO37" s="25" t="str">
        <f>IF('Scoring Summary First Draft'!GP50=0,"",'Scoring Summary First Draft'!GP50)</f>
        <v/>
      </c>
      <c r="EP37" s="25" t="str">
        <f>IF('Scoring Summary First Draft'!GQ50=0,"",'Scoring Summary First Draft'!GQ50)</f>
        <v/>
      </c>
      <c r="EQ37" s="25" t="str">
        <f>IF('Scoring Summary First Draft'!GR50=0,"",'Scoring Summary First Draft'!GR50)</f>
        <v/>
      </c>
      <c r="ER37" s="25" t="str">
        <f>IF('Scoring Summary First Draft'!GS50=0,"",'Scoring Summary First Draft'!GS50)</f>
        <v/>
      </c>
      <c r="ES37" s="25" t="str">
        <f>IF('Scoring Summary First Draft'!GT50=0,"",'Scoring Summary First Draft'!GT50)</f>
        <v/>
      </c>
    </row>
    <row r="38" spans="1:149">
      <c r="A38" s="49" t="str">
        <f>'Scoring Summary First Draft'!A52</f>
        <v>CI054</v>
      </c>
      <c r="B38" t="str">
        <f>IF('Scoring Summary First Draft'!C52=0,"",'Scoring Summary First Draft'!C52)</f>
        <v>M</v>
      </c>
      <c r="C38"/>
      <c r="D38"/>
      <c r="E38">
        <f>IF('Scoring Summary First Draft'!D52=0,"",'Scoring Summary First Draft'!D52)</f>
        <v>51</v>
      </c>
      <c r="F38"/>
      <c r="G38"/>
      <c r="H38"/>
      <c r="I38"/>
      <c r="J38">
        <f>IF('Scoring Summary First Draft'!E52=0,"",'Scoring Summary First Draft'!E52)</f>
        <v>51</v>
      </c>
      <c r="K38">
        <v>51</v>
      </c>
      <c r="L38"/>
      <c r="M38"/>
      <c r="N38"/>
      <c r="O38"/>
      <c r="P38">
        <f>IF('Scoring Summary First Draft'!F52=0,"",'Scoring Summary First Draft'!F52)</f>
        <v>2</v>
      </c>
      <c r="Q38"/>
      <c r="R38"/>
      <c r="S38"/>
      <c r="T38"/>
      <c r="U38" t="str">
        <f>IF('Scoring Summary First Draft'!G52=0,"",'Scoring Summary First Draft'!G52)</f>
        <v>Left ear</v>
      </c>
      <c r="V38" t="str">
        <f>IF('Scoring Summary First Draft'!H52=0,"",'Scoring Summary First Draft'!H52)</f>
        <v>Advanced Bionics</v>
      </c>
      <c r="W38" t="str">
        <f>IF('Scoring Summary First Draft'!I52=0,"",'Scoring Summary First Draft'!I52)</f>
        <v>Yes</v>
      </c>
      <c r="X38" t="s">
        <v>18</v>
      </c>
      <c r="Y38"/>
      <c r="Z38"/>
      <c r="AA38"/>
      <c r="AB38" t="str">
        <f>IF('Scoring Summary First Draft'!L52=0,"",'Scoring Summary First Draft'!L52)</f>
        <v>Bladesmith</v>
      </c>
      <c r="AC38" t="str">
        <f>IF('Scoring Summary First Draft'!M52=0,"",'Scoring Summary First Draft'!M52)</f>
        <v>English</v>
      </c>
      <c r="AD38" t="str">
        <f>IF('Scoring Summary First Draft'!N52=0,"",'Scoring Summary First Draft'!N52)</f>
        <v>Newark, New York</v>
      </c>
      <c r="AE38" t="str">
        <f>IF('Scoring Summary First Draft'!P52=0,"",'Scoring Summary First Draft'!P52)</f>
        <v/>
      </c>
      <c r="AG38" s="42" t="str">
        <f>IF('Scoring Summary First Draft'!X52 = 0,"",'Scoring Summary First Draft'!X52)</f>
        <v/>
      </c>
      <c r="AH38" s="42" t="str">
        <f>IF('Scoring Summary First Draft'!Y52 = 0,"",'Scoring Summary First Draft'!Y52)</f>
        <v/>
      </c>
      <c r="AI38" s="42" t="str">
        <f>IF('Scoring Summary First Draft'!Z52 = 0,"",'Scoring Summary First Draft'!Z52)</f>
        <v/>
      </c>
      <c r="AJ38" s="42" t="str">
        <f>IF('Scoring Summary First Draft'!AA52 = 0,"",'Scoring Summary First Draft'!AA52)</f>
        <v/>
      </c>
      <c r="AK38" s="42" t="str">
        <f>IF('Scoring Summary First Draft'!AB52 = 0,"",'Scoring Summary First Draft'!AB52)</f>
        <v/>
      </c>
      <c r="AL38" s="42" t="str">
        <f>IF('Scoring Summary First Draft'!AC52 = 0,"",'Scoring Summary First Draft'!AC52)</f>
        <v/>
      </c>
      <c r="AM38" s="42" t="str">
        <f>IF('Scoring Summary First Draft'!AF52 =0,"", 'Scoring Summary First Draft'!AF52)</f>
        <v/>
      </c>
      <c r="AN38" s="42" t="str">
        <f>IF('Scoring Summary First Draft'!AG52 =0,"", 'Scoring Summary First Draft'!AG52)</f>
        <v/>
      </c>
      <c r="AO38" s="42" t="str">
        <f>IF('Scoring Summary First Draft'!AH52 =0,"", 'Scoring Summary First Draft'!AH52)</f>
        <v/>
      </c>
      <c r="AP38" s="42" t="str">
        <f>IF('Scoring Summary First Draft'!AI52 =0,"", 'Scoring Summary First Draft'!AI52)</f>
        <v/>
      </c>
      <c r="AQ38" s="42" t="str">
        <f>IF('Scoring Summary First Draft'!AJ52 =0,"", 'Scoring Summary First Draft'!AJ52)</f>
        <v/>
      </c>
      <c r="AR38" s="42" t="str">
        <f>IF('Scoring Summary First Draft'!AK52 =0,"", 'Scoring Summary First Draft'!AK52)</f>
        <v/>
      </c>
      <c r="AS38" s="42"/>
      <c r="AT38" s="42" t="str">
        <f>IF('Scoring Summary First Draft'!AN52 = 0,"",'Scoring Summary First Draft'!AN52)</f>
        <v/>
      </c>
      <c r="AU38" s="42" t="str">
        <f>IF('Scoring Summary First Draft'!AO52 = 0,"",'Scoring Summary First Draft'!AO52)</f>
        <v/>
      </c>
      <c r="AV38" s="42" t="str">
        <f>IF('Scoring Summary First Draft'!AP52 = 0,"",'Scoring Summary First Draft'!AP52)</f>
        <v/>
      </c>
      <c r="AW38" s="42" t="str">
        <f>IF('Scoring Summary First Draft'!AS52 = 0,"",'Scoring Summary First Draft'!AS52)</f>
        <v/>
      </c>
      <c r="AX38" s="42" t="str">
        <f>IF('Scoring Summary First Draft'!AT52 = 0,"",'Scoring Summary First Draft'!AT52)</f>
        <v/>
      </c>
      <c r="AY38" s="42" t="str">
        <f>IF('Scoring Summary First Draft'!AU52 = 0,"",'Scoring Summary First Draft'!AU52)</f>
        <v/>
      </c>
      <c r="AZ38" s="42" t="str">
        <f>IF('Scoring Summary First Draft'!AV52 = 0,"",'Scoring Summary First Draft'!AV52)</f>
        <v/>
      </c>
      <c r="BA38" s="42" t="str">
        <f>IF('Scoring Summary First Draft'!AW52 = 0,"",'Scoring Summary First Draft'!AW52)</f>
        <v/>
      </c>
      <c r="BB38" s="42" t="str">
        <f>IF('Scoring Summary First Draft'!AX52 = 0,"",'Scoring Summary First Draft'!AX52)</f>
        <v/>
      </c>
      <c r="BC38" s="42" t="str">
        <f>IF('Scoring Summary First Draft'!AY52 = 0,"",'Scoring Summary First Draft'!AY52)</f>
        <v/>
      </c>
      <c r="BD38" s="42" t="str">
        <f>IF('Scoring Summary First Draft'!AZ52 = 0,"",'Scoring Summary First Draft'!AZ52)</f>
        <v/>
      </c>
      <c r="BE38" s="45" t="str">
        <f>IF('Scoring Summary First Draft'!BA52=0,"",'Scoring Summary First Draft'!BA52)</f>
        <v/>
      </c>
      <c r="BF38" s="45" t="str">
        <f>IF('Scoring Summary First Draft'!BB52=0,"",'Scoring Summary First Draft'!BB52)</f>
        <v/>
      </c>
      <c r="BG38" s="45" t="str">
        <f>IF('Scoring Summary First Draft'!BC52=0,"",'Scoring Summary First Draft'!BC52)</f>
        <v/>
      </c>
      <c r="BH38" s="45" t="str">
        <f>IF('Scoring Summary First Draft'!BD52=0,"",'Scoring Summary First Draft'!BD52)</f>
        <v/>
      </c>
      <c r="BI38" s="42" t="str">
        <f>IF('Scoring Summary First Draft'!BG52 = 0,"",'Scoring Summary First Draft'!BG52)</f>
        <v/>
      </c>
      <c r="BJ38" s="42" t="str">
        <f>IF('Scoring Summary First Draft'!BH52 = 0,"",'Scoring Summary First Draft'!BH52)</f>
        <v/>
      </c>
      <c r="BK38" s="42" t="str">
        <f>IF('Scoring Summary First Draft'!BI52 = 0,"",'Scoring Summary First Draft'!BI52)</f>
        <v/>
      </c>
      <c r="BL38" s="42" t="str">
        <f>IF('Scoring Summary First Draft'!BJ52 = 0,"",'Scoring Summary First Draft'!BJ52)</f>
        <v/>
      </c>
      <c r="BM38" s="42" t="str">
        <f>IF('Scoring Summary First Draft'!BK52 = 0,"",'Scoring Summary First Draft'!BK52)</f>
        <v/>
      </c>
      <c r="BN38" s="42" t="str">
        <f>IF('Scoring Summary First Draft'!BL52 = 0,"",'Scoring Summary First Draft'!BL52)</f>
        <v/>
      </c>
      <c r="BO38" s="42" t="str">
        <f>IF('Scoring Summary First Draft'!BM52 = 0,"",'Scoring Summary First Draft'!BM52)</f>
        <v/>
      </c>
      <c r="BP38" s="42" t="str">
        <f>IF('Scoring Summary First Draft'!BN52 = 0,"",'Scoring Summary First Draft'!BN52)</f>
        <v/>
      </c>
      <c r="BQ38" s="42" t="str">
        <f>IF('Scoring Summary First Draft'!BW52=0,"",'Scoring Summary First Draft'!BW52)</f>
        <v/>
      </c>
      <c r="BR38" s="42" t="str">
        <f>IF('Scoring Summary First Draft'!BX52=0,"",'Scoring Summary First Draft'!BX52)</f>
        <v/>
      </c>
      <c r="BS38" s="42" t="str">
        <f>IF('Scoring Summary First Draft'!BY52=0,"",'Scoring Summary First Draft'!BY52)</f>
        <v/>
      </c>
      <c r="BT38" s="42" t="str">
        <f>IF('Scoring Summary First Draft'!CB52=0,"",'Scoring Summary First Draft'!CB52)</f>
        <v/>
      </c>
      <c r="BU38" s="42" t="str">
        <f>IF('Scoring Summary First Draft'!CC52=0,"",'Scoring Summary First Draft'!CC52)</f>
        <v/>
      </c>
      <c r="BV38" s="42" t="str">
        <f>IF('Scoring Summary First Draft'!CD52=0,"",'Scoring Summary First Draft'!CD52)</f>
        <v/>
      </c>
      <c r="BW38" s="42" t="str">
        <f>IF('Scoring Summary First Draft'!CE52=0,"",'Scoring Summary First Draft'!CE52)</f>
        <v/>
      </c>
      <c r="BX38" s="42" t="str">
        <f>IF('Scoring Summary First Draft'!CF52=0,"",'Scoring Summary First Draft'!CF52)</f>
        <v/>
      </c>
      <c r="BY38" s="42" t="str">
        <f>IF('Scoring Summary First Draft'!CG52=0,"",'Scoring Summary First Draft'!CG52)</f>
        <v/>
      </c>
      <c r="BZ38" s="42" t="str">
        <f>IF('Scoring Summary First Draft'!CH52=0,"",'Scoring Summary First Draft'!CH52)</f>
        <v/>
      </c>
      <c r="CA38" s="42" t="str">
        <f>IF('Scoring Summary First Draft'!CI52=0,"",'Scoring Summary First Draft'!CI52)</f>
        <v/>
      </c>
      <c r="CB38" s="42" t="str">
        <f>IF('Scoring Summary First Draft'!CL52 =0,"",'Scoring Summary First Draft'!CL52)</f>
        <v/>
      </c>
      <c r="CC38" s="42" t="str">
        <f>IF('Scoring Summary First Draft'!CM52 =0,"",'Scoring Summary First Draft'!CM52)</f>
        <v/>
      </c>
      <c r="CD38" s="42" t="str">
        <f>IF('Scoring Summary First Draft'!CN52 =0,"",'Scoring Summary First Draft'!CN52)</f>
        <v/>
      </c>
      <c r="CE38" s="42" t="str">
        <f>IF('Scoring Summary First Draft'!CO52 =0,"",'Scoring Summary First Draft'!CO52)</f>
        <v/>
      </c>
      <c r="CF38" s="42" t="str">
        <f>IF('Scoring Summary First Draft'!CP52 =0,"",'Scoring Summary First Draft'!CP52)</f>
        <v/>
      </c>
      <c r="CG38" s="42" t="str">
        <f>IF('Scoring Summary First Draft'!CQ52 =0,"",'Scoring Summary First Draft'!CQ52)</f>
        <v/>
      </c>
      <c r="CH38" s="42" t="str">
        <f>IF('Scoring Summary First Draft'!CR52 =0,"",'Scoring Summary First Draft'!CR52)</f>
        <v/>
      </c>
      <c r="CI38" s="42" t="str">
        <f>IF('Scoring Summary First Draft'!CV52=0,"",'Scoring Summary First Draft'!CV52)</f>
        <v/>
      </c>
      <c r="CJ38" s="42" t="str">
        <f>IF('Scoring Summary First Draft'!CW52=0,"",'Scoring Summary First Draft'!CW52)</f>
        <v/>
      </c>
      <c r="CK38" s="42" t="str">
        <f>IF('Scoring Summary First Draft'!CZ52=0,"",'Scoring Summary First Draft'!CZ52)</f>
        <v/>
      </c>
      <c r="CL38" s="42" t="str">
        <f>IF('Scoring Summary First Draft'!DA52=0,"",'Scoring Summary First Draft'!DA52)</f>
        <v/>
      </c>
      <c r="CM38" s="42" t="str">
        <f>IF('Scoring Summary First Draft'!DB52=0,"",'Scoring Summary First Draft'!DB52)</f>
        <v/>
      </c>
      <c r="CN38" s="42" t="str">
        <f>IF('Scoring Summary First Draft'!DC52=0,"",'Scoring Summary First Draft'!DC52)</f>
        <v/>
      </c>
      <c r="CO38" s="42" t="str">
        <f>IF('Scoring Summary First Draft'!DD52=0,"",'Scoring Summary First Draft'!DD52)</f>
        <v/>
      </c>
      <c r="CP38" s="42" t="str">
        <f>IF('Scoring Summary First Draft'!DE52=0,"",'Scoring Summary First Draft'!DE52)</f>
        <v/>
      </c>
      <c r="CQ38" s="42" t="str">
        <f>IF('Scoring Summary First Draft'!DF52=0,"",'Scoring Summary First Draft'!DF52)</f>
        <v/>
      </c>
      <c r="CR38" s="42" t="str">
        <f>IF('Scoring Summary First Draft'!DG52=0,"",'Scoring Summary First Draft'!DG52)</f>
        <v/>
      </c>
      <c r="CS38" s="42" t="str">
        <f>IF('Scoring Summary First Draft'!DH52=0,"",'Scoring Summary First Draft'!DH52)</f>
        <v/>
      </c>
      <c r="CT38" s="42" t="str">
        <f>IF('Scoring Summary First Draft'!DI52=0,"",'Scoring Summary First Draft'!DI52)</f>
        <v/>
      </c>
      <c r="CU38" s="42" t="str">
        <f>IF('Scoring Summary First Draft'!DJ52=0,"",'Scoring Summary First Draft'!DJ52)</f>
        <v/>
      </c>
      <c r="CV38" s="42" t="str">
        <f>IF('Scoring Summary First Draft'!DK52=0,"",'Scoring Summary First Draft'!DK52)</f>
        <v/>
      </c>
      <c r="CW38" s="42" t="str">
        <f>IF('Scoring Summary First Draft'!DL52=0,"",'Scoring Summary First Draft'!DL52)</f>
        <v/>
      </c>
      <c r="CX38" s="42" t="str">
        <f>IF('Scoring Summary First Draft'!DO52=0,"",'Scoring Summary First Draft'!DO52)</f>
        <v/>
      </c>
      <c r="CY38" s="42" t="str">
        <f>IF('Scoring Summary First Draft'!DP52=0,"",'Scoring Summary First Draft'!DP52)</f>
        <v/>
      </c>
      <c r="CZ38" s="42" t="str">
        <f>IF('Scoring Summary First Draft'!DQ52=0,"",'Scoring Summary First Draft'!DQ52)</f>
        <v/>
      </c>
      <c r="DA38" s="42" t="str">
        <f>IF('Scoring Summary First Draft'!DR52=0,"",'Scoring Summary First Draft'!DR52)</f>
        <v/>
      </c>
      <c r="DB38" s="42" t="str">
        <f>IF('Scoring Summary First Draft'!DS52=0,"",'Scoring Summary First Draft'!DS52)</f>
        <v/>
      </c>
      <c r="DC38" s="42" t="str">
        <f>IF('Scoring Summary First Draft'!DT52=0,"",'Scoring Summary First Draft'!DT52)</f>
        <v/>
      </c>
      <c r="DD38" s="42" t="str">
        <f>IF('Scoring Summary First Draft'!DU52=0,"",'Scoring Summary First Draft'!DU52)</f>
        <v/>
      </c>
      <c r="DE38" s="42" t="str">
        <f>IF('Scoring Summary First Draft'!DV52=0,"",'Scoring Summary First Draft'!DV52)</f>
        <v/>
      </c>
      <c r="DF38" s="42" t="str">
        <f>IF('Scoring Summary First Draft'!DW52=0,"",'Scoring Summary First Draft'!DW52)</f>
        <v/>
      </c>
      <c r="DG38" s="42" t="str">
        <f>IF('Scoring Summary First Draft'!DX52=0,"",'Scoring Summary First Draft'!DX52)</f>
        <v/>
      </c>
      <c r="DH38" s="42" t="str">
        <f>IF('Scoring Summary First Draft'!DY52=0,"",'Scoring Summary First Draft'!DY52)</f>
        <v/>
      </c>
      <c r="DI38" s="42" t="str">
        <f>IF('Scoring Summary First Draft'!DZ52=0,"",'Scoring Summary First Draft'!DZ52)</f>
        <v/>
      </c>
      <c r="DJ38" s="25" t="str">
        <f>IF('Scoring Summary First Draft'!EF52=0,"",'Scoring Summary First Draft'!EF52)</f>
        <v/>
      </c>
      <c r="DK38" s="25" t="str">
        <f>IF('Scoring Summary First Draft'!EI52=0,"",'Scoring Summary First Draft'!EI52)</f>
        <v/>
      </c>
      <c r="DL38" s="25">
        <f>IF('Scoring Summary First Draft'!EM52=0,"",'Scoring Summary First Draft'!EM52)</f>
        <v>40</v>
      </c>
      <c r="DM38" s="25">
        <f>IF('Scoring Summary First Draft'!EQ52=0,"",'Scoring Summary First Draft'!EQ52)</f>
        <v>4</v>
      </c>
      <c r="DN38" s="25">
        <f>IF('Scoring Summary First Draft'!ER52=0,"",'Scoring Summary First Draft'!ER52)</f>
        <v>10</v>
      </c>
      <c r="DO38" s="25">
        <f>IF('Scoring Summary First Draft'!ES52=0,"",'Scoring Summary First Draft'!ES52)</f>
        <v>1</v>
      </c>
      <c r="DP38" s="25">
        <f>IF('Scoring Summary First Draft'!EW52=0,"",'Scoring Summary First Draft'!EW52)</f>
        <v>33</v>
      </c>
      <c r="DQ38" s="25">
        <f>IF('Scoring Summary First Draft'!EX52=0,"",'Scoring Summary First Draft'!EX52)</f>
        <v>22</v>
      </c>
      <c r="DR38" s="25">
        <f>IF('Scoring Summary First Draft'!EY52=0,"",'Scoring Summary First Draft'!EY52)</f>
        <v>14</v>
      </c>
      <c r="DS38" s="25">
        <f>IF('Scoring Summary First Draft'!EZ52=0,"",'Scoring Summary First Draft'!EZ52)</f>
        <v>17</v>
      </c>
      <c r="DT38" s="25">
        <f>IF('Scoring Summary First Draft'!FA52=0,"",'Scoring Summary First Draft'!FA52)</f>
        <v>14</v>
      </c>
      <c r="DU38" s="25">
        <f>IF('Scoring Summary First Draft'!FB52=0,"",'Scoring Summary First Draft'!FB52)</f>
        <v>20</v>
      </c>
      <c r="DV38" s="25">
        <f>IF('Scoring Summary First Draft'!FC52=0,"",'Scoring Summary First Draft'!FC52)</f>
        <v>35</v>
      </c>
      <c r="DW38" s="45" t="str">
        <f>IF('Scoring Summary First Draft'!FG52=0,"",'Scoring Summary First Draft'!FG52)</f>
        <v/>
      </c>
      <c r="DX38" s="45" t="str">
        <f>IF('Scoring Summary First Draft'!FH52=0,"",'Scoring Summary First Draft'!FH52)</f>
        <v/>
      </c>
      <c r="DY38" s="45" t="str">
        <f>IF('Scoring Summary First Draft'!FI52=0,"",'Scoring Summary First Draft'!FI52)</f>
        <v/>
      </c>
      <c r="DZ38" s="45" t="str">
        <f>IF('Scoring Summary First Draft'!FJ52=0,"",'Scoring Summary First Draft'!FJ52)</f>
        <v/>
      </c>
      <c r="EA38" s="45" t="str">
        <f>IF('Scoring Summary First Draft'!FN52=0,"",'Scoring Summary First Draft'!FN52)</f>
        <v/>
      </c>
      <c r="EB38" s="25" t="str">
        <f>IF('Scoring Summary First Draft'!FR52=0,"",'Scoring Summary First Draft'!FR52)</f>
        <v/>
      </c>
      <c r="EC38" s="25" t="str">
        <f>IF('Scoring Summary First Draft'!FS52=0,"",'Scoring Summary First Draft'!FS52)</f>
        <v/>
      </c>
      <c r="ED38" s="44">
        <f>IF('Scoring Summary First Draft'!FW52=0,"",'Scoring Summary First Draft'!FW52)</f>
        <v>5.5</v>
      </c>
      <c r="EE38" s="44">
        <f>IF('Scoring Summary First Draft'!FX52=0,"",'Scoring Summary First Draft'!FX52)</f>
        <v>2.5</v>
      </c>
      <c r="EF38" s="44">
        <f>IF('Scoring Summary First Draft'!FY52=0,"",'Scoring Summary First Draft'!FY52)</f>
        <v>1.5</v>
      </c>
      <c r="EG38" s="44">
        <f>IF('Scoring Summary First Draft'!FZ52=0,"",'Scoring Summary First Draft'!FZ52)</f>
        <v>4</v>
      </c>
      <c r="EH38" s="44">
        <f>IF('Scoring Summary First Draft'!GA52=0,"",'Scoring Summary First Draft'!GA52)</f>
        <v>3.5</v>
      </c>
      <c r="EI38" s="25" t="str">
        <f>IF('Scoring Summary First Draft'!GD52=0,"",'Scoring Summary First Draft'!GD52)</f>
        <v/>
      </c>
      <c r="EJ38" s="25" t="str">
        <f>IF('Scoring Summary First Draft'!GH52=0,"",'Scoring Summary First Draft'!GH52)</f>
        <v/>
      </c>
      <c r="EK38" s="25" t="str">
        <f>IF('Scoring Summary First Draft'!GI52=0,"",'Scoring Summary First Draft'!GI52)</f>
        <v/>
      </c>
      <c r="EL38" s="25" t="str">
        <f>IF('Scoring Summary First Draft'!GJ52=0,"",'Scoring Summary First Draft'!GJ52)</f>
        <v/>
      </c>
      <c r="EM38" s="25" t="str">
        <f>IF('Scoring Summary First Draft'!GK52=0,"",'Scoring Summary First Draft'!GK52)</f>
        <v/>
      </c>
      <c r="EN38" s="25" t="str">
        <f>IF('Scoring Summary First Draft'!GO52=0,"",'Scoring Summary First Draft'!GO52)</f>
        <v/>
      </c>
      <c r="EO38" s="25" t="str">
        <f>IF('Scoring Summary First Draft'!GP52=0,"",'Scoring Summary First Draft'!GP52)</f>
        <v/>
      </c>
      <c r="EP38" s="25" t="str">
        <f>IF('Scoring Summary First Draft'!GQ52=0,"",'Scoring Summary First Draft'!GQ52)</f>
        <v/>
      </c>
      <c r="EQ38" s="25" t="str">
        <f>IF('Scoring Summary First Draft'!GR52=0,"",'Scoring Summary First Draft'!GR52)</f>
        <v/>
      </c>
      <c r="ER38" s="25" t="str">
        <f>IF('Scoring Summary First Draft'!GS52=0,"",'Scoring Summary First Draft'!GS52)</f>
        <v/>
      </c>
      <c r="ES38" s="25" t="str">
        <f>IF('Scoring Summary First Draft'!GT52=0,"",'Scoring Summary First Draft'!GT52)</f>
        <v/>
      </c>
    </row>
    <row r="39" spans="1:149">
      <c r="A39" t="str">
        <f>'Scoring Summary First Draft'!A54</f>
        <v>CI056</v>
      </c>
      <c r="B39" t="str">
        <f>IF('Scoring Summary First Draft'!C54=0,"",'Scoring Summary First Draft'!C54)</f>
        <v>M</v>
      </c>
      <c r="C39"/>
      <c r="D39"/>
      <c r="E39">
        <f>IF('Scoring Summary First Draft'!D54=0,"",'Scoring Summary First Draft'!D54)</f>
        <v>74</v>
      </c>
      <c r="F39"/>
      <c r="G39"/>
      <c r="H39"/>
      <c r="I39"/>
      <c r="J39" t="str">
        <f>IF('Scoring Summary First Draft'!E54=0,"",'Scoring Summary First Draft'!E54)</f>
        <v>68_and_73</v>
      </c>
      <c r="K39">
        <v>68</v>
      </c>
      <c r="L39"/>
      <c r="M39"/>
      <c r="N39"/>
      <c r="O39"/>
      <c r="P39">
        <f>IF('Scoring Summary First Draft'!F54=0,"",'Scoring Summary First Draft'!F54)</f>
        <v>2</v>
      </c>
      <c r="Q39"/>
      <c r="R39"/>
      <c r="S39"/>
      <c r="T39"/>
      <c r="U39" t="str">
        <f>IF('Scoring Summary First Draft'!G54=0,"",'Scoring Summary First Draft'!G54)</f>
        <v>Bilateral</v>
      </c>
      <c r="V39" t="str">
        <f>IF('Scoring Summary First Draft'!H54=0,"",'Scoring Summary First Draft'!H54)</f>
        <v>Cochlear_Americas</v>
      </c>
      <c r="W39" t="str">
        <f>IF('Scoring Summary First Draft'!I54=0,"",'Scoring Summary First Draft'!I54)</f>
        <v>No</v>
      </c>
      <c r="X39" t="str">
        <f t="shared" ref="X39:X40" si="6">U39</f>
        <v>Bilateral</v>
      </c>
      <c r="Y39"/>
      <c r="Z39"/>
      <c r="AA39"/>
      <c r="AB39" t="str">
        <f>IF('Scoring Summary First Draft'!L54=0,"",'Scoring Summary First Draft'!L54)</f>
        <v>Retired</v>
      </c>
      <c r="AC39" t="str">
        <f>IF('Scoring Summary First Draft'!M54=0,"",'Scoring Summary First Draft'!M54)</f>
        <v>English</v>
      </c>
      <c r="AD39" t="str">
        <f>IF('Scoring Summary First Draft'!N54=0,"",'Scoring Summary First Draft'!N54)</f>
        <v>Colorado_Springs,_Colorado</v>
      </c>
      <c r="AE39">
        <f>IF('Scoring Summary First Draft'!P54=0,"",'Scoring Summary First Draft'!P54)</f>
        <v>15</v>
      </c>
      <c r="AG39" s="42">
        <f>IF('Scoring Summary First Draft'!X54 = 0,"",'Scoring Summary First Draft'!X54)</f>
        <v>49.6875</v>
      </c>
      <c r="AH39" s="42">
        <f>IF('Scoring Summary First Draft'!Y54 = 0,"",'Scoring Summary First Draft'!Y54)</f>
        <v>0.6875</v>
      </c>
      <c r="AI39" s="42">
        <f>IF('Scoring Summary First Draft'!Z54 = 0,"",'Scoring Summary First Draft'!Z54)</f>
        <v>39.9375</v>
      </c>
      <c r="AJ39" s="42">
        <f>IF('Scoring Summary First Draft'!AA54 = 0,"",'Scoring Summary First Draft'!AA54)</f>
        <v>0.5</v>
      </c>
      <c r="AK39" s="42">
        <f>IF('Scoring Summary First Draft'!AB54 = 0,"",'Scoring Summary First Draft'!AB54)</f>
        <v>59.4375</v>
      </c>
      <c r="AL39" s="42">
        <f>IF('Scoring Summary First Draft'!AC54 = 0,"",'Scoring Summary First Draft'!AC54)</f>
        <v>0.875</v>
      </c>
      <c r="AM39" s="42" t="str">
        <f>IF('Scoring Summary First Draft'!AF54 =0,"", 'Scoring Summary First Draft'!AF54)</f>
        <v/>
      </c>
      <c r="AN39" s="42" t="str">
        <f>IF('Scoring Summary First Draft'!AG54 =0,"", 'Scoring Summary First Draft'!AG54)</f>
        <v/>
      </c>
      <c r="AO39" s="42" t="str">
        <f>IF('Scoring Summary First Draft'!AH54 =0,"", 'Scoring Summary First Draft'!AH54)</f>
        <v/>
      </c>
      <c r="AP39" s="42" t="str">
        <f>IF('Scoring Summary First Draft'!AI54 =0,"", 'Scoring Summary First Draft'!AI54)</f>
        <v/>
      </c>
      <c r="AQ39" s="42" t="str">
        <f>IF('Scoring Summary First Draft'!AJ54 =0,"", 'Scoring Summary First Draft'!AJ54)</f>
        <v/>
      </c>
      <c r="AR39" s="42" t="str">
        <f>IF('Scoring Summary First Draft'!AK54 =0,"", 'Scoring Summary First Draft'!AK54)</f>
        <v/>
      </c>
      <c r="AS39" s="42"/>
      <c r="AT39" s="42" t="str">
        <f>IF('Scoring Summary First Draft'!AN54 = 0,"",'Scoring Summary First Draft'!AN54)</f>
        <v/>
      </c>
      <c r="AU39" s="42" t="str">
        <f>IF('Scoring Summary First Draft'!AO54 = 0,"",'Scoring Summary First Draft'!AO54)</f>
        <v/>
      </c>
      <c r="AV39" s="42" t="str">
        <f>IF('Scoring Summary First Draft'!AP54 = 0,"",'Scoring Summary First Draft'!AP54)</f>
        <v/>
      </c>
      <c r="AW39" s="42">
        <f>IF('Scoring Summary First Draft'!AS54 = 0,"",'Scoring Summary First Draft'!AS54)</f>
        <v>0.6875</v>
      </c>
      <c r="AX39" s="42">
        <f>IF('Scoring Summary First Draft'!AT54 = 0,"",'Scoring Summary First Draft'!AT54)</f>
        <v>0.8125</v>
      </c>
      <c r="AY39" s="42">
        <f>IF('Scoring Summary First Draft'!AU54 = 0,"",'Scoring Summary First Draft'!AU54)</f>
        <v>0.6875</v>
      </c>
      <c r="AZ39" s="42">
        <f>IF('Scoring Summary First Draft'!AV54 = 0,"",'Scoring Summary First Draft'!AV54)</f>
        <v>0.72916700000000001</v>
      </c>
      <c r="BA39" s="42">
        <f>IF('Scoring Summary First Draft'!AW54 = 0,"",'Scoring Summary First Draft'!AW54)</f>
        <v>2374.018</v>
      </c>
      <c r="BB39" s="42">
        <f>IF('Scoring Summary First Draft'!AX54 = 0,"",'Scoring Summary First Draft'!AX54)</f>
        <v>2633.7190000000001</v>
      </c>
      <c r="BC39" s="42">
        <f>IF('Scoring Summary First Draft'!AY54 = 0,"",'Scoring Summary First Draft'!AY54)</f>
        <v>2152.223</v>
      </c>
      <c r="BD39" s="42">
        <f>IF('Scoring Summary First Draft'!AZ54 = 0,"",'Scoring Summary First Draft'!AZ54)</f>
        <v>2386.6529999999998</v>
      </c>
      <c r="BE39" s="45">
        <f>IF('Scoring Summary First Draft'!BA54=0,"",'Scoring Summary First Draft'!BA54)</f>
        <v>7</v>
      </c>
      <c r="BF39" s="45">
        <f>IF('Scoring Summary First Draft'!BB54=0,"",'Scoring Summary First Draft'!BB54)</f>
        <v>7</v>
      </c>
      <c r="BG39" s="45">
        <f>IF('Scoring Summary First Draft'!BC54=0,"",'Scoring Summary First Draft'!BC54)</f>
        <v>7</v>
      </c>
      <c r="BH39" s="45">
        <f>IF('Scoring Summary First Draft'!BD54=0,"",'Scoring Summary First Draft'!BD54)</f>
        <v>7</v>
      </c>
      <c r="BI39" s="42">
        <f>IF('Scoring Summary First Draft'!BG54 = 0,"",'Scoring Summary First Draft'!BG54)</f>
        <v>1</v>
      </c>
      <c r="BJ39" s="42">
        <f>IF('Scoring Summary First Draft'!BH54 = 0,"",'Scoring Summary First Draft'!BH54)</f>
        <v>0.9375</v>
      </c>
      <c r="BK39" s="42">
        <f>IF('Scoring Summary First Draft'!BI54 = 0,"",'Scoring Summary First Draft'!BI54)</f>
        <v>0.8125</v>
      </c>
      <c r="BL39" s="42">
        <f>IF('Scoring Summary First Draft'!BJ54 = 0,"",'Scoring Summary First Draft'!BJ54)</f>
        <v>0.91666700000000001</v>
      </c>
      <c r="BM39" s="42">
        <f>IF('Scoring Summary First Draft'!BK54 = 0,"",'Scoring Summary First Draft'!BK54)</f>
        <v>1230.7380000000001</v>
      </c>
      <c r="BN39" s="42">
        <f>IF('Scoring Summary First Draft'!BL54 = 0,"",'Scoring Summary First Draft'!BL54)</f>
        <v>1098.0999999999999</v>
      </c>
      <c r="BO39" s="42">
        <f>IF('Scoring Summary First Draft'!BM54 = 0,"",'Scoring Summary First Draft'!BM54)</f>
        <v>1519.5540000000001</v>
      </c>
      <c r="BP39" s="42">
        <f>IF('Scoring Summary First Draft'!BN54 = 0,"",'Scoring Summary First Draft'!BN54)</f>
        <v>1282.797</v>
      </c>
      <c r="BQ39" s="42" t="str">
        <f>IF('Scoring Summary First Draft'!BW54=0,"",'Scoring Summary First Draft'!BW54)</f>
        <v/>
      </c>
      <c r="BR39" s="42" t="str">
        <f>IF('Scoring Summary First Draft'!BX54=0,"",'Scoring Summary First Draft'!BX54)</f>
        <v/>
      </c>
      <c r="BS39" s="42" t="str">
        <f>IF('Scoring Summary First Draft'!BY54=0,"",'Scoring Summary First Draft'!BY54)</f>
        <v/>
      </c>
      <c r="BT39" s="42" t="str">
        <f>IF('Scoring Summary First Draft'!CB54=0,"",'Scoring Summary First Draft'!CB54)</f>
        <v/>
      </c>
      <c r="BU39" s="42" t="str">
        <f>IF('Scoring Summary First Draft'!CC54=0,"",'Scoring Summary First Draft'!CC54)</f>
        <v/>
      </c>
      <c r="BV39" s="42" t="str">
        <f>IF('Scoring Summary First Draft'!CD54=0,"",'Scoring Summary First Draft'!CD54)</f>
        <v/>
      </c>
      <c r="BW39" s="42" t="str">
        <f>IF('Scoring Summary First Draft'!CE54=0,"",'Scoring Summary First Draft'!CE54)</f>
        <v/>
      </c>
      <c r="BX39" s="42" t="str">
        <f>IF('Scoring Summary First Draft'!CF54=0,"",'Scoring Summary First Draft'!CF54)</f>
        <v/>
      </c>
      <c r="BY39" s="42" t="str">
        <f>IF('Scoring Summary First Draft'!CG54=0,"",'Scoring Summary First Draft'!CG54)</f>
        <v/>
      </c>
      <c r="BZ39" s="42" t="str">
        <f>IF('Scoring Summary First Draft'!CH54=0,"",'Scoring Summary First Draft'!CH54)</f>
        <v/>
      </c>
      <c r="CA39" s="42" t="str">
        <f>IF('Scoring Summary First Draft'!CI54=0,"",'Scoring Summary First Draft'!CI54)</f>
        <v/>
      </c>
      <c r="CB39" s="42">
        <f>IF('Scoring Summary First Draft'!CL54 =0,"",'Scoring Summary First Draft'!CL54)</f>
        <v>0.51666666666000005</v>
      </c>
      <c r="CC39" s="42">
        <f>IF('Scoring Summary First Draft'!CM54 =0,"",'Scoring Summary First Draft'!CM54)</f>
        <v>0.6</v>
      </c>
      <c r="CD39" s="42">
        <f>IF('Scoring Summary First Draft'!CN54 =0,"",'Scoring Summary First Draft'!CN54)</f>
        <v>0.47499999999999998</v>
      </c>
      <c r="CE39" s="42">
        <f>IF('Scoring Summary First Draft'!CO54 =0,"",'Scoring Summary First Draft'!CO54)</f>
        <v>0.35</v>
      </c>
      <c r="CF39" s="42">
        <f>IF('Scoring Summary First Draft'!CP54 =0,"",'Scoring Summary First Draft'!CP54)</f>
        <v>0.2</v>
      </c>
      <c r="CG39" s="42">
        <f>IF('Scoring Summary First Draft'!CQ54 =0,"",'Scoring Summary First Draft'!CQ54)</f>
        <v>0.4</v>
      </c>
      <c r="CH39" s="42">
        <f>IF('Scoring Summary First Draft'!CR54 =0,"",'Scoring Summary First Draft'!CR54)</f>
        <v>0.73333333300000003</v>
      </c>
      <c r="CI39" s="42" t="str">
        <f>IF('Scoring Summary First Draft'!CV54=0,"",'Scoring Summary First Draft'!CV54)</f>
        <v/>
      </c>
      <c r="CJ39" s="42" t="str">
        <f>IF('Scoring Summary First Draft'!CW54=0,"",'Scoring Summary First Draft'!CW54)</f>
        <v/>
      </c>
      <c r="CK39" s="42" t="str">
        <f>IF('Scoring Summary First Draft'!CZ54=0,"",'Scoring Summary First Draft'!CZ54)</f>
        <v/>
      </c>
      <c r="CL39" s="42" t="str">
        <f>IF('Scoring Summary First Draft'!DA54=0,"",'Scoring Summary First Draft'!DA54)</f>
        <v/>
      </c>
      <c r="CM39" s="42" t="str">
        <f>IF('Scoring Summary First Draft'!DB54=0,"",'Scoring Summary First Draft'!DB54)</f>
        <v/>
      </c>
      <c r="CN39" s="42" t="str">
        <f>IF('Scoring Summary First Draft'!DC54=0,"",'Scoring Summary First Draft'!DC54)</f>
        <v/>
      </c>
      <c r="CO39" s="42" t="str">
        <f>IF('Scoring Summary First Draft'!DD54=0,"",'Scoring Summary First Draft'!DD54)</f>
        <v/>
      </c>
      <c r="CP39" s="42" t="str">
        <f>IF('Scoring Summary First Draft'!DE54=0,"",'Scoring Summary First Draft'!DE54)</f>
        <v/>
      </c>
      <c r="CQ39" s="42" t="str">
        <f>IF('Scoring Summary First Draft'!DF54=0,"",'Scoring Summary First Draft'!DF54)</f>
        <v/>
      </c>
      <c r="CR39" s="42" t="str">
        <f>IF('Scoring Summary First Draft'!DG54=0,"",'Scoring Summary First Draft'!DG54)</f>
        <v/>
      </c>
      <c r="CS39" s="42" t="str">
        <f>IF('Scoring Summary First Draft'!DH54=0,"",'Scoring Summary First Draft'!DH54)</f>
        <v/>
      </c>
      <c r="CT39" s="42" t="str">
        <f>IF('Scoring Summary First Draft'!DI54=0,"",'Scoring Summary First Draft'!DI54)</f>
        <v/>
      </c>
      <c r="CU39" s="42" t="str">
        <f>IF('Scoring Summary First Draft'!DJ54=0,"",'Scoring Summary First Draft'!DJ54)</f>
        <v/>
      </c>
      <c r="CV39" s="42" t="str">
        <f>IF('Scoring Summary First Draft'!DK54=0,"",'Scoring Summary First Draft'!DK54)</f>
        <v/>
      </c>
      <c r="CW39" s="42" t="str">
        <f>IF('Scoring Summary First Draft'!DL54=0,"",'Scoring Summary First Draft'!DL54)</f>
        <v/>
      </c>
      <c r="CX39" s="42" t="str">
        <f>IF('Scoring Summary First Draft'!DO54=0,"",'Scoring Summary First Draft'!DO54)</f>
        <v/>
      </c>
      <c r="CY39" s="42" t="str">
        <f>IF('Scoring Summary First Draft'!DP54=0,"",'Scoring Summary First Draft'!DP54)</f>
        <v/>
      </c>
      <c r="CZ39" s="42" t="str">
        <f>IF('Scoring Summary First Draft'!DQ54=0,"",'Scoring Summary First Draft'!DQ54)</f>
        <v/>
      </c>
      <c r="DA39" s="42" t="str">
        <f>IF('Scoring Summary First Draft'!DR54=0,"",'Scoring Summary First Draft'!DR54)</f>
        <v/>
      </c>
      <c r="DB39" s="42" t="str">
        <f>IF('Scoring Summary First Draft'!DS54=0,"",'Scoring Summary First Draft'!DS54)</f>
        <v/>
      </c>
      <c r="DC39" s="42" t="str">
        <f>IF('Scoring Summary First Draft'!DT54=0,"",'Scoring Summary First Draft'!DT54)</f>
        <v/>
      </c>
      <c r="DD39" s="42" t="str">
        <f>IF('Scoring Summary First Draft'!DU54=0,"",'Scoring Summary First Draft'!DU54)</f>
        <v/>
      </c>
      <c r="DE39" s="42" t="str">
        <f>IF('Scoring Summary First Draft'!DV54=0,"",'Scoring Summary First Draft'!DV54)</f>
        <v/>
      </c>
      <c r="DF39" s="42" t="str">
        <f>IF('Scoring Summary First Draft'!DW54=0,"",'Scoring Summary First Draft'!DW54)</f>
        <v/>
      </c>
      <c r="DG39" s="42" t="str">
        <f>IF('Scoring Summary First Draft'!DX54=0,"",'Scoring Summary First Draft'!DX54)</f>
        <v/>
      </c>
      <c r="DH39" s="42" t="str">
        <f>IF('Scoring Summary First Draft'!DY54=0,"",'Scoring Summary First Draft'!DY54)</f>
        <v/>
      </c>
      <c r="DI39" s="42" t="str">
        <f>IF('Scoring Summary First Draft'!DZ54=0,"",'Scoring Summary First Draft'!DZ54)</f>
        <v/>
      </c>
      <c r="DJ39" s="25" t="str">
        <f>IF('Scoring Summary First Draft'!EF54=0,"",'Scoring Summary First Draft'!EF54)</f>
        <v/>
      </c>
      <c r="DK39" s="25" t="str">
        <f>IF('Scoring Summary First Draft'!EI54=0,"",'Scoring Summary First Draft'!EI54)</f>
        <v/>
      </c>
      <c r="DL39" s="25">
        <f>IF('Scoring Summary First Draft'!EM54=0,"",'Scoring Summary First Draft'!EM54)</f>
        <v>47</v>
      </c>
      <c r="DM39" s="25">
        <f>IF('Scoring Summary First Draft'!EQ54=0,"",'Scoring Summary First Draft'!EQ54)</f>
        <v>4</v>
      </c>
      <c r="DN39" s="25">
        <f>IF('Scoring Summary First Draft'!ER54=0,"",'Scoring Summary First Draft'!ER54)</f>
        <v>7</v>
      </c>
      <c r="DO39" s="25">
        <f>'Scoring Summary First Draft'!ES54</f>
        <v>0</v>
      </c>
      <c r="DP39" s="25">
        <f>IF('Scoring Summary First Draft'!EW54=0,"",'Scoring Summary First Draft'!EW54)</f>
        <v>34</v>
      </c>
      <c r="DQ39" s="25">
        <f>IF('Scoring Summary First Draft'!EX54=0,"",'Scoring Summary First Draft'!EX54)</f>
        <v>19</v>
      </c>
      <c r="DR39" s="25">
        <f>IF('Scoring Summary First Draft'!EY54=0,"",'Scoring Summary First Draft'!EY54)</f>
        <v>19</v>
      </c>
      <c r="DS39" s="25">
        <f>IF('Scoring Summary First Draft'!EZ54=0,"",'Scoring Summary First Draft'!EZ54)</f>
        <v>20</v>
      </c>
      <c r="DT39" s="25">
        <f>IF('Scoring Summary First Draft'!FA54=0,"",'Scoring Summary First Draft'!FA54)</f>
        <v>14</v>
      </c>
      <c r="DU39" s="25">
        <f>IF('Scoring Summary First Draft'!FB54=0,"",'Scoring Summary First Draft'!FB54)</f>
        <v>19</v>
      </c>
      <c r="DV39" s="25">
        <f>IF('Scoring Summary First Draft'!FC54=0,"",'Scoring Summary First Draft'!FC54)</f>
        <v>37</v>
      </c>
      <c r="DW39" s="45">
        <f>IF('Scoring Summary First Draft'!FG54=0,"",'Scoring Summary First Draft'!FG54)</f>
        <v>4.2142860000000004</v>
      </c>
      <c r="DX39" s="45">
        <f>IF('Scoring Summary First Draft'!FH54=0,"",'Scoring Summary First Draft'!FH54)</f>
        <v>2.1176469999999998</v>
      </c>
      <c r="DY39" s="45">
        <f>IF('Scoring Summary First Draft'!FI54=0,"",'Scoring Summary First Draft'!FI54)</f>
        <v>6.8235289999999997</v>
      </c>
      <c r="DZ39" s="45">
        <f>IF('Scoring Summary First Draft'!FJ54=0,"",'Scoring Summary First Draft'!FJ54)</f>
        <v>4.4693880000000004</v>
      </c>
      <c r="EA39" s="45" t="str">
        <f>IF('Scoring Summary First Draft'!FN54=0,"",'Scoring Summary First Draft'!FN54)</f>
        <v/>
      </c>
      <c r="EB39" s="25" t="str">
        <f>IF('Scoring Summary First Draft'!FR54=0,"",'Scoring Summary First Draft'!FR54)</f>
        <v/>
      </c>
      <c r="EC39" s="25" t="str">
        <f>IF('Scoring Summary First Draft'!FS54=0,"",'Scoring Summary First Draft'!FS54)</f>
        <v/>
      </c>
      <c r="ED39" s="44">
        <f>IF('Scoring Summary First Draft'!FW54=0,"",'Scoring Summary First Draft'!FW54)</f>
        <v>1.5</v>
      </c>
      <c r="EE39" s="44">
        <f>IF('Scoring Summary First Draft'!FX54=0,"",'Scoring Summary First Draft'!FX54)</f>
        <v>6</v>
      </c>
      <c r="EF39" s="44">
        <f>IF('Scoring Summary First Draft'!FY54=0,"",'Scoring Summary First Draft'!FY54)</f>
        <v>7</v>
      </c>
      <c r="EG39" s="44">
        <f>IF('Scoring Summary First Draft'!FZ54=0,"",'Scoring Summary First Draft'!FZ54)</f>
        <v>4.5</v>
      </c>
      <c r="EH39" s="44">
        <f>IF('Scoring Summary First Draft'!GA54=0,"",'Scoring Summary First Draft'!GA54)</f>
        <v>6</v>
      </c>
      <c r="EI39" s="25" t="str">
        <f>IF('Scoring Summary First Draft'!GD54=0,"",'Scoring Summary First Draft'!GD54)</f>
        <v/>
      </c>
      <c r="EJ39" s="25">
        <f>IF('Scoring Summary First Draft'!GH54=0,"",'Scoring Summary First Draft'!GH54)</f>
        <v>14</v>
      </c>
      <c r="EK39" s="25">
        <f>IF('Scoring Summary First Draft'!GI54=0,"",'Scoring Summary First Draft'!GI54)</f>
        <v>90</v>
      </c>
      <c r="EL39" s="25">
        <f>IF('Scoring Summary First Draft'!GJ54=0,"",'Scoring Summary First Draft'!GJ54)</f>
        <v>305</v>
      </c>
      <c r="EM39" s="25">
        <f>IF('Scoring Summary First Draft'!GK54=0,"",'Scoring Summary First Draft'!GK54)</f>
        <v>409</v>
      </c>
      <c r="EN39" s="25" t="str">
        <f>IF('Scoring Summary First Draft'!GO54=0,"",'Scoring Summary First Draft'!GO54)</f>
        <v/>
      </c>
      <c r="EO39" s="25" t="str">
        <f>IF('Scoring Summary First Draft'!GP54=0,"",'Scoring Summary First Draft'!GP54)</f>
        <v/>
      </c>
      <c r="EP39" s="25" t="str">
        <f>IF('Scoring Summary First Draft'!GQ54=0,"",'Scoring Summary First Draft'!GQ54)</f>
        <v/>
      </c>
      <c r="EQ39" s="25" t="str">
        <f>IF('Scoring Summary First Draft'!GR54=0,"",'Scoring Summary First Draft'!GR54)</f>
        <v/>
      </c>
      <c r="ER39" s="25" t="str">
        <f>IF('Scoring Summary First Draft'!GS54=0,"",'Scoring Summary First Draft'!GS54)</f>
        <v/>
      </c>
      <c r="ES39" s="25" t="str">
        <f>IF('Scoring Summary First Draft'!GT54=0,"",'Scoring Summary First Draft'!GT54)</f>
        <v/>
      </c>
    </row>
    <row r="40" spans="1:149">
      <c r="A40" t="str">
        <f>'Scoring Summary First Draft'!A55</f>
        <v>CI057</v>
      </c>
      <c r="B40" t="str">
        <f>IF('Scoring Summary First Draft'!C55=0,"",'Scoring Summary First Draft'!C55)</f>
        <v>F</v>
      </c>
      <c r="C40"/>
      <c r="D40"/>
      <c r="E40">
        <f>IF('Scoring Summary First Draft'!D55=0,"",'Scoring Summary First Draft'!D55)</f>
        <v>62</v>
      </c>
      <c r="F40"/>
      <c r="G40"/>
      <c r="H40"/>
      <c r="I40"/>
      <c r="J40" t="str">
        <f>IF('Scoring Summary First Draft'!E55=0,"",'Scoring Summary First Draft'!E55)</f>
        <v>53_and_55</v>
      </c>
      <c r="K40">
        <v>53</v>
      </c>
      <c r="L40"/>
      <c r="M40"/>
      <c r="N40"/>
      <c r="O40"/>
      <c r="P40">
        <f>IF('Scoring Summary First Draft'!F55=0,"",'Scoring Summary First Draft'!F55)</f>
        <v>3</v>
      </c>
      <c r="Q40"/>
      <c r="R40"/>
      <c r="S40"/>
      <c r="T40"/>
      <c r="U40" t="str">
        <f>IF('Scoring Summary First Draft'!G55=0,"",'Scoring Summary First Draft'!G55)</f>
        <v>Bilateral</v>
      </c>
      <c r="V40" t="str">
        <f>IF('Scoring Summary First Draft'!H55=0,"",'Scoring Summary First Draft'!H55)</f>
        <v>Cochlear_Americas</v>
      </c>
      <c r="W40" t="str">
        <f>IF('Scoring Summary First Draft'!I55=0,"",'Scoring Summary First Draft'!I55)</f>
        <v>No</v>
      </c>
      <c r="X40" t="str">
        <f t="shared" si="6"/>
        <v>Bilateral</v>
      </c>
      <c r="Y40"/>
      <c r="Z40"/>
      <c r="AA40"/>
      <c r="AB40" t="str">
        <f>IF('Scoring Summary First Draft'!L55=0,"",'Scoring Summary First Draft'!L55)</f>
        <v>Retired</v>
      </c>
      <c r="AC40" t="str">
        <f>IF('Scoring Summary First Draft'!M55=0,"",'Scoring Summary First Draft'!M55)</f>
        <v>English</v>
      </c>
      <c r="AD40" t="str">
        <f>IF('Scoring Summary First Draft'!N55=0,"",'Scoring Summary First Draft'!N55)</f>
        <v>Coldwater,_Ohio</v>
      </c>
      <c r="AE40">
        <f>IF('Scoring Summary First Draft'!P55=0,"",'Scoring Summary First Draft'!P55)</f>
        <v>2</v>
      </c>
      <c r="AG40" s="42">
        <f>IF('Scoring Summary First Draft'!X55 = 0,"",'Scoring Summary First Draft'!X55)</f>
        <v>88.875</v>
      </c>
      <c r="AH40" s="42">
        <f>IF('Scoring Summary First Draft'!Y55 = 0,"",'Scoring Summary First Draft'!Y55)</f>
        <v>0.78125</v>
      </c>
      <c r="AI40" s="42">
        <f>IF('Scoring Summary First Draft'!Z55 = 0,"",'Scoring Summary First Draft'!Z55)</f>
        <v>83</v>
      </c>
      <c r="AJ40" s="42">
        <f>IF('Scoring Summary First Draft'!AA55 = 0,"",'Scoring Summary First Draft'!AA55)</f>
        <v>0.75</v>
      </c>
      <c r="AK40" s="42">
        <f>IF('Scoring Summary First Draft'!AB55 = 0,"",'Scoring Summary First Draft'!AB55)</f>
        <v>94.75</v>
      </c>
      <c r="AL40" s="42">
        <f>IF('Scoring Summary First Draft'!AC55 = 0,"",'Scoring Summary First Draft'!AC55)</f>
        <v>0.8125</v>
      </c>
      <c r="AM40" s="42">
        <f>IF('Scoring Summary First Draft'!AF55 =0,"", 'Scoring Summary First Draft'!AF55)</f>
        <v>0.1875</v>
      </c>
      <c r="AN40" s="42">
        <f>IF('Scoring Summary First Draft'!AG55 =0,"", 'Scoring Summary First Draft'!AG55)</f>
        <v>0.3125</v>
      </c>
      <c r="AO40" s="42">
        <f>IF('Scoring Summary First Draft'!AH55 =0,"", 'Scoring Summary First Draft'!AH55)</f>
        <v>0.125</v>
      </c>
      <c r="AP40" s="42">
        <f>IF('Scoring Summary First Draft'!AI55 =0,"", 'Scoring Summary First Draft'!AI55)</f>
        <v>0.5</v>
      </c>
      <c r="AQ40" s="42">
        <f>IF('Scoring Summary First Draft'!AJ55 =0,"", 'Scoring Summary First Draft'!AJ55)</f>
        <v>0.125</v>
      </c>
      <c r="AR40" s="42">
        <f>IF('Scoring Summary First Draft'!AK55 =0,"", 'Scoring Summary First Draft'!AK55)</f>
        <v>0.125</v>
      </c>
      <c r="AS40" s="42">
        <f t="shared" si="1"/>
        <v>0.22916666666666666</v>
      </c>
      <c r="AT40" s="42">
        <f>IF('Scoring Summary First Draft'!AN55 = 0,"",'Scoring Summary First Draft'!AN55)</f>
        <v>0.79166700000000001</v>
      </c>
      <c r="AU40" s="42">
        <f>IF('Scoring Summary First Draft'!AO55 = 0,"",'Scoring Summary First Draft'!AO55)</f>
        <v>3431.2469999999998</v>
      </c>
      <c r="AV40" s="42">
        <f>IF('Scoring Summary First Draft'!AP55 = 0,"",'Scoring Summary First Draft'!AP55)</f>
        <v>10</v>
      </c>
      <c r="AW40" s="42">
        <f>IF('Scoring Summary First Draft'!AS55 = 0,"",'Scoring Summary First Draft'!AS55)</f>
        <v>0.75</v>
      </c>
      <c r="AX40" s="42">
        <f>IF('Scoring Summary First Draft'!AT55 = 0,"",'Scoring Summary First Draft'!AT55)</f>
        <v>0.90625</v>
      </c>
      <c r="AY40" s="42">
        <f>IF('Scoring Summary First Draft'!AU55 = 0,"",'Scoring Summary First Draft'!AU55)</f>
        <v>0.9375</v>
      </c>
      <c r="AZ40" s="42">
        <f>IF('Scoring Summary First Draft'!AV55 = 0,"",'Scoring Summary First Draft'!AV55)</f>
        <v>0.86458299999999999</v>
      </c>
      <c r="BA40" s="42">
        <f>IF('Scoring Summary First Draft'!AW55 = 0,"",'Scoring Summary First Draft'!AW55)</f>
        <v>2174.442</v>
      </c>
      <c r="BB40" s="42">
        <f>IF('Scoring Summary First Draft'!AX55 = 0,"",'Scoring Summary First Draft'!AX55)</f>
        <v>1858.434</v>
      </c>
      <c r="BC40" s="42">
        <f>IF('Scoring Summary First Draft'!AY55 = 0,"",'Scoring Summary First Draft'!AY55)</f>
        <v>1641.87</v>
      </c>
      <c r="BD40" s="42">
        <f>IF('Scoring Summary First Draft'!AZ55 = 0,"",'Scoring Summary First Draft'!AZ55)</f>
        <v>1891.5820000000001</v>
      </c>
      <c r="BE40" s="45">
        <f>IF('Scoring Summary First Draft'!BA55=0,"",'Scoring Summary First Draft'!BA55)</f>
        <v>5.8125</v>
      </c>
      <c r="BF40" s="45">
        <f>IF('Scoring Summary First Draft'!BB55=0,"",'Scoring Summary First Draft'!BB55)</f>
        <v>6.21875</v>
      </c>
      <c r="BG40" s="45">
        <f>IF('Scoring Summary First Draft'!BC55=0,"",'Scoring Summary First Draft'!BC55)</f>
        <v>6.21875</v>
      </c>
      <c r="BH40" s="45">
        <f>IF('Scoring Summary First Draft'!BD55=0,"",'Scoring Summary First Draft'!BD55)</f>
        <v>6.0833329999999997</v>
      </c>
      <c r="BI40" s="42">
        <f>IF('Scoring Summary First Draft'!BG55 = 0,"",'Scoring Summary First Draft'!BG55)</f>
        <v>0.75</v>
      </c>
      <c r="BJ40" s="42">
        <f>IF('Scoring Summary First Draft'!BH55 = 0,"",'Scoring Summary First Draft'!BH55)</f>
        <v>0.9375</v>
      </c>
      <c r="BK40" s="42">
        <f>IF('Scoring Summary First Draft'!BI55 = 0,"",'Scoring Summary First Draft'!BI55)</f>
        <v>0.75</v>
      </c>
      <c r="BL40" s="42">
        <f>IF('Scoring Summary First Draft'!BJ55 = 0,"",'Scoring Summary First Draft'!BJ55)</f>
        <v>0.8125</v>
      </c>
      <c r="BM40" s="42">
        <f>IF('Scoring Summary First Draft'!BK55 = 0,"",'Scoring Summary First Draft'!BK55)</f>
        <v>741.68330000000003</v>
      </c>
      <c r="BN40" s="42">
        <f>IF('Scoring Summary First Draft'!BL55 = 0,"",'Scoring Summary First Draft'!BL55)</f>
        <v>995.46</v>
      </c>
      <c r="BO40" s="42">
        <f>IF('Scoring Summary First Draft'!BM55 = 0,"",'Scoring Summary First Draft'!BM55)</f>
        <v>807.30830000000003</v>
      </c>
      <c r="BP40" s="42">
        <f>IF('Scoring Summary First Draft'!BN55 = 0,"",'Scoring Summary First Draft'!BN55)</f>
        <v>848.15060000000005</v>
      </c>
      <c r="BQ40" s="42">
        <f>IF('Scoring Summary First Draft'!BW55=0,"",'Scoring Summary First Draft'!BW55)</f>
        <v>0.63888900000000004</v>
      </c>
      <c r="BR40" s="42">
        <f>IF('Scoring Summary First Draft'!BX55=0,"",'Scoring Summary First Draft'!BX55)</f>
        <v>64.196969999999993</v>
      </c>
      <c r="BS40" s="42">
        <f>IF('Scoring Summary First Draft'!BY55=0,"",'Scoring Summary First Draft'!BY55)</f>
        <v>1549.203</v>
      </c>
      <c r="BT40" s="42">
        <f>IF('Scoring Summary First Draft'!CB55=0,"",'Scoring Summary First Draft'!CB55)</f>
        <v>0.45</v>
      </c>
      <c r="BU40" s="42">
        <f>IF('Scoring Summary First Draft'!CC55=0,"",'Scoring Summary First Draft'!CC55)</f>
        <v>0.75</v>
      </c>
      <c r="BV40" s="42">
        <f>IF('Scoring Summary First Draft'!CD55=0,"",'Scoring Summary First Draft'!CD55)</f>
        <v>0.3</v>
      </c>
      <c r="BW40" s="42">
        <f>IF('Scoring Summary First Draft'!CE55=0,"",'Scoring Summary First Draft'!CE55)</f>
        <v>0.15</v>
      </c>
      <c r="BX40" s="42">
        <f>IF('Scoring Summary First Draft'!CF55=0,"",'Scoring Summary First Draft'!CF55)</f>
        <v>0.26666666700000002</v>
      </c>
      <c r="BY40" s="42">
        <f>IF('Scoring Summary First Draft'!CG55=0,"",'Scoring Summary First Draft'!CG55)</f>
        <v>0.2</v>
      </c>
      <c r="BZ40" s="42">
        <f>IF('Scoring Summary First Draft'!CH55=0,"",'Scoring Summary First Draft'!CH55)</f>
        <v>0.66666666699999999</v>
      </c>
      <c r="CA40" s="42">
        <f>IF('Scoring Summary First Draft'!CI55=0,"",'Scoring Summary First Draft'!CI55)</f>
        <v>12</v>
      </c>
      <c r="CB40" s="42">
        <f>IF('Scoring Summary First Draft'!CL55 =0,"",'Scoring Summary First Draft'!CL55)</f>
        <v>0.63333333300000005</v>
      </c>
      <c r="CC40" s="42">
        <f>IF('Scoring Summary First Draft'!CM55 =0,"",'Scoring Summary First Draft'!CM55)</f>
        <v>0.85</v>
      </c>
      <c r="CD40" s="42">
        <f>IF('Scoring Summary First Draft'!CN55 =0,"",'Scoring Summary First Draft'!CN55)</f>
        <v>0.52500000000000002</v>
      </c>
      <c r="CE40" s="42">
        <f>IF('Scoring Summary First Draft'!CO55 =0,"",'Scoring Summary First Draft'!CO55)</f>
        <v>0.35</v>
      </c>
      <c r="CF40" s="42">
        <f>IF('Scoring Summary First Draft'!CP55 =0,"",'Scoring Summary First Draft'!CP55)</f>
        <v>0.4</v>
      </c>
      <c r="CG40" s="42">
        <f>IF('Scoring Summary First Draft'!CQ55 =0,"",'Scoring Summary First Draft'!CQ55)</f>
        <v>0.53333333299999997</v>
      </c>
      <c r="CH40" s="42">
        <f>IF('Scoring Summary First Draft'!CR55 =0,"",'Scoring Summary First Draft'!CR55)</f>
        <v>0.8</v>
      </c>
      <c r="CI40" s="42">
        <f>IF('Scoring Summary First Draft'!CV55=0,"",'Scoring Summary First Draft'!CV55)</f>
        <v>86.208330000000004</v>
      </c>
      <c r="CJ40" s="42">
        <f>IF('Scoring Summary First Draft'!CW55=0,"",'Scoring Summary First Draft'!CW55)</f>
        <v>0.875</v>
      </c>
      <c r="CK40" s="42">
        <f>IF('Scoring Summary First Draft'!CZ55=0,"",'Scoring Summary First Draft'!CZ55)</f>
        <v>0.5</v>
      </c>
      <c r="CL40" s="42" t="str">
        <f>IF('Scoring Summary First Draft'!DA55=0,"",'Scoring Summary First Draft'!DA55)</f>
        <v/>
      </c>
      <c r="CM40" s="42">
        <f>IF('Scoring Summary First Draft'!DB55=0,"",'Scoring Summary First Draft'!DB55)</f>
        <v>0.7</v>
      </c>
      <c r="CN40" s="42" t="str">
        <f>IF('Scoring Summary First Draft'!DC55=0,"",'Scoring Summary First Draft'!DC55)</f>
        <v/>
      </c>
      <c r="CO40" s="42">
        <f>IF('Scoring Summary First Draft'!DD55=0,"",'Scoring Summary First Draft'!DD55)</f>
        <v>0.4</v>
      </c>
      <c r="CP40" s="42" t="str">
        <f>IF('Scoring Summary First Draft'!DE55=0,"",'Scoring Summary First Draft'!DE55)</f>
        <v/>
      </c>
      <c r="CQ40" s="42">
        <f>IF('Scoring Summary First Draft'!DF55=0,"",'Scoring Summary First Draft'!DF55)</f>
        <v>0.4</v>
      </c>
      <c r="CR40" s="42" t="str">
        <f>IF('Scoring Summary First Draft'!DG55=0,"",'Scoring Summary First Draft'!DG55)</f>
        <v/>
      </c>
      <c r="CS40" s="42">
        <f>IF('Scoring Summary First Draft'!DH55=0,"",'Scoring Summary First Draft'!DH55)</f>
        <v>0.56666666700000001</v>
      </c>
      <c r="CT40" s="42" t="str">
        <f>IF('Scoring Summary First Draft'!DI55=0,"",'Scoring Summary First Draft'!DI55)</f>
        <v/>
      </c>
      <c r="CU40" s="42">
        <f>IF('Scoring Summary First Draft'!DJ55=0,"",'Scoring Summary First Draft'!DJ55)</f>
        <v>0.43333333299999999</v>
      </c>
      <c r="CV40" s="42" t="str">
        <f>IF('Scoring Summary First Draft'!DK55=0,"",'Scoring Summary First Draft'!DK55)</f>
        <v/>
      </c>
      <c r="CW40" s="42">
        <f>IF('Scoring Summary First Draft'!DL55=0,"",'Scoring Summary First Draft'!DL55)</f>
        <v>14</v>
      </c>
      <c r="CX40" s="42">
        <f>IF('Scoring Summary First Draft'!DO55=0,"",'Scoring Summary First Draft'!DO55)</f>
        <v>0.58333333300000001</v>
      </c>
      <c r="CY40" s="42">
        <f>IF('Scoring Summary First Draft'!DP55=0,"",'Scoring Summary First Draft'!DP55)</f>
        <v>0.67511700699999999</v>
      </c>
      <c r="CZ40" s="42">
        <f>IF('Scoring Summary First Draft'!DQ55=0,"",'Scoring Summary First Draft'!DQ55)</f>
        <v>0.8</v>
      </c>
      <c r="DA40" s="42">
        <f>IF('Scoring Summary First Draft'!DR55=0,"",'Scoring Summary First Draft'!DR55)</f>
        <v>0.77442970499999997</v>
      </c>
      <c r="DB40" s="42">
        <f>IF('Scoring Summary First Draft'!DS55=0,"",'Scoring Summary First Draft'!DS55)</f>
        <v>0.47499999999999998</v>
      </c>
      <c r="DC40" s="42">
        <f>IF('Scoring Summary First Draft'!DT55=0,"",'Scoring Summary First Draft'!DT55)</f>
        <v>0.59148526099999998</v>
      </c>
      <c r="DD40" s="42">
        <f>IF('Scoring Summary First Draft'!DU55=0,"",'Scoring Summary First Draft'!DU55)</f>
        <v>0.2</v>
      </c>
      <c r="DE40" s="42">
        <f>IF('Scoring Summary First Draft'!DV55=0,"",'Scoring Summary First Draft'!DV55)</f>
        <v>0.65851077099999999</v>
      </c>
      <c r="DF40" s="42">
        <f>IF('Scoring Summary First Draft'!DW55=0,"",'Scoring Summary First Draft'!DW55)</f>
        <v>0.6</v>
      </c>
      <c r="DG40" s="42">
        <f>IF('Scoring Summary First Draft'!DX55=0,"",'Scoring Summary First Draft'!DX55)</f>
        <v>0.63466943799999997</v>
      </c>
      <c r="DH40" s="42">
        <f>IF('Scoring Summary First Draft'!DY55=0,"",'Scoring Summary First Draft'!DY55)</f>
        <v>0.56666666700000001</v>
      </c>
      <c r="DI40" s="42">
        <f>IF('Scoring Summary First Draft'!DZ55=0,"",'Scoring Summary First Draft'!DZ55)</f>
        <v>0.717943844</v>
      </c>
      <c r="DJ40" s="25" t="str">
        <f>IF('Scoring Summary First Draft'!EF55=0,"",'Scoring Summary First Draft'!EF55)</f>
        <v/>
      </c>
      <c r="DK40" s="25" t="str">
        <f>IF('Scoring Summary First Draft'!EI55=0,"",'Scoring Summary First Draft'!EI55)</f>
        <v/>
      </c>
      <c r="DL40" s="25">
        <f>IF('Scoring Summary First Draft'!EM55=0,"",'Scoring Summary First Draft'!EM55)</f>
        <v>57</v>
      </c>
      <c r="DM40" s="25">
        <f>IF('Scoring Summary First Draft'!EQ55=0,"",'Scoring Summary First Draft'!EQ55)</f>
        <v>8</v>
      </c>
      <c r="DN40" s="25">
        <f>IF('Scoring Summary First Draft'!ER55=0,"",'Scoring Summary First Draft'!ER55)</f>
        <v>23</v>
      </c>
      <c r="DO40" s="25">
        <f>IF('Scoring Summary First Draft'!ES55=0,"",'Scoring Summary First Draft'!ES55)</f>
        <v>3</v>
      </c>
      <c r="DP40" s="25">
        <f>IF('Scoring Summary First Draft'!EW55=0,"",'Scoring Summary First Draft'!EW55)</f>
        <v>35</v>
      </c>
      <c r="DQ40" s="25">
        <f>IF('Scoring Summary First Draft'!EX55=0,"",'Scoring Summary First Draft'!EX55)</f>
        <v>14</v>
      </c>
      <c r="DR40" s="25">
        <f>IF('Scoring Summary First Draft'!EY55=0,"",'Scoring Summary First Draft'!EY55)</f>
        <v>18</v>
      </c>
      <c r="DS40" s="25">
        <f>IF('Scoring Summary First Draft'!EZ55=0,"",'Scoring Summary First Draft'!EZ55)</f>
        <v>20</v>
      </c>
      <c r="DT40" s="25">
        <f>IF('Scoring Summary First Draft'!FA55=0,"",'Scoring Summary First Draft'!FA55)</f>
        <v>15</v>
      </c>
      <c r="DU40" s="25">
        <f>IF('Scoring Summary First Draft'!FB55=0,"",'Scoring Summary First Draft'!FB55)</f>
        <v>20</v>
      </c>
      <c r="DV40" s="25">
        <f>IF('Scoring Summary First Draft'!FC55=0,"",'Scoring Summary First Draft'!FC55)</f>
        <v>33</v>
      </c>
      <c r="DW40" s="45">
        <f>IF('Scoring Summary First Draft'!FG55=0,"",'Scoring Summary First Draft'!FG55)</f>
        <v>6.5714290000000002</v>
      </c>
      <c r="DX40" s="45">
        <f>IF('Scoring Summary First Draft'!FH55=0,"",'Scoring Summary First Draft'!FH55)</f>
        <v>4.7058819999999999</v>
      </c>
      <c r="DY40" s="45">
        <f>IF('Scoring Summary First Draft'!FI55=0,"",'Scoring Summary First Draft'!FI55)</f>
        <v>5.8823530000000002</v>
      </c>
      <c r="DZ40" s="45">
        <f>IF('Scoring Summary First Draft'!FJ55=0,"",'Scoring Summary First Draft'!FJ55)</f>
        <v>5.6938779999999998</v>
      </c>
      <c r="EA40" s="25" t="str">
        <f>IF('Scoring Summary First Draft'!FN55=0,"",'Scoring Summary First Draft'!FN55)</f>
        <v/>
      </c>
      <c r="EB40" s="25" t="str">
        <f>IF('Scoring Summary First Draft'!FR55=0,"",'Scoring Summary First Draft'!FR55)</f>
        <v/>
      </c>
      <c r="EC40" s="25" t="str">
        <f>IF('Scoring Summary First Draft'!FS55=0,"",'Scoring Summary First Draft'!FS55)</f>
        <v/>
      </c>
      <c r="ED40" s="44">
        <f>IF('Scoring Summary First Draft'!FW55=0,"",'Scoring Summary First Draft'!FW55)</f>
        <v>5.5</v>
      </c>
      <c r="EE40" s="44">
        <f>IF('Scoring Summary First Draft'!FX55=0,"",'Scoring Summary First Draft'!FX55)</f>
        <v>4</v>
      </c>
      <c r="EF40" s="44">
        <f>IF('Scoring Summary First Draft'!FY55=0,"",'Scoring Summary First Draft'!FY55)</f>
        <v>7</v>
      </c>
      <c r="EG40" s="44">
        <f>IF('Scoring Summary First Draft'!FZ55=0,"",'Scoring Summary First Draft'!FZ55)</f>
        <v>5</v>
      </c>
      <c r="EH40" s="44">
        <f>IF('Scoring Summary First Draft'!GA55=0,"",'Scoring Summary First Draft'!GA55)</f>
        <v>4.5</v>
      </c>
      <c r="EI40" s="25" t="str">
        <f>IF('Scoring Summary First Draft'!GD55=0,"",'Scoring Summary First Draft'!GD55)</f>
        <v/>
      </c>
      <c r="EJ40" s="25">
        <f>IF('Scoring Summary First Draft'!GH55=0,"",'Scoring Summary First Draft'!GH55)</f>
        <v>15.5</v>
      </c>
      <c r="EK40" s="25">
        <f>IF('Scoring Summary First Draft'!GI55=0,"",'Scoring Summary First Draft'!GI55)</f>
        <v>145</v>
      </c>
      <c r="EL40" s="25">
        <f>IF('Scoring Summary First Draft'!GJ55=0,"",'Scoring Summary First Draft'!GJ55)</f>
        <v>410</v>
      </c>
      <c r="EM40" s="25">
        <f>IF('Scoring Summary First Draft'!GK55=0,"",'Scoring Summary First Draft'!GK55)</f>
        <v>571</v>
      </c>
      <c r="EN40" s="25" t="str">
        <f>IF('Scoring Summary First Draft'!GO55=0,"",'Scoring Summary First Draft'!GO55)</f>
        <v/>
      </c>
      <c r="EO40" s="25" t="str">
        <f>IF('Scoring Summary First Draft'!GP55=0,"",'Scoring Summary First Draft'!GP55)</f>
        <v/>
      </c>
      <c r="EP40" s="25" t="str">
        <f>IF('Scoring Summary First Draft'!GQ55=0,"",'Scoring Summary First Draft'!GQ55)</f>
        <v/>
      </c>
      <c r="EQ40" s="25" t="str">
        <f>IF('Scoring Summary First Draft'!GR55=0,"",'Scoring Summary First Draft'!GR55)</f>
        <v/>
      </c>
      <c r="ER40" s="25" t="str">
        <f>IF('Scoring Summary First Draft'!GS55=0,"",'Scoring Summary First Draft'!GS55)</f>
        <v/>
      </c>
      <c r="ES40" s="25" t="str">
        <f>IF('Scoring Summary First Draft'!GT55=0,"",'Scoring Summary First Draft'!GT55)</f>
        <v/>
      </c>
    </row>
    <row r="41" spans="1:149">
      <c r="A41" s="49" t="str">
        <f>'Scoring Summary First Draft'!A57</f>
        <v>CI059</v>
      </c>
      <c r="B41" t="str">
        <f>IF('Scoring Summary First Draft'!C57=0,"",'Scoring Summary First Draft'!C57)</f>
        <v>F</v>
      </c>
      <c r="C41"/>
      <c r="D41"/>
      <c r="E41">
        <f>IF('Scoring Summary First Draft'!D57=0,"",'Scoring Summary First Draft'!D57)</f>
        <v>60</v>
      </c>
      <c r="F41"/>
      <c r="G41"/>
      <c r="H41"/>
      <c r="I41"/>
      <c r="J41" t="str">
        <f>IF('Scoring Summary First Draft'!E57=0,"",'Scoring Summary First Draft'!E57)</f>
        <v>55_and_58</v>
      </c>
      <c r="K41"/>
      <c r="L41"/>
      <c r="M41"/>
      <c r="N41"/>
      <c r="O41"/>
      <c r="P41">
        <f>IF('Scoring Summary First Draft'!F57=0,"",'Scoring Summary First Draft'!F57)</f>
        <v>20</v>
      </c>
      <c r="Q41"/>
      <c r="R41"/>
      <c r="S41"/>
      <c r="T41"/>
      <c r="U41" t="str">
        <f>IF('Scoring Summary First Draft'!G57=0,"",'Scoring Summary First Draft'!G57)</f>
        <v>Bilateral</v>
      </c>
      <c r="V41" t="str">
        <f>IF('Scoring Summary First Draft'!H57=0,"",'Scoring Summary First Draft'!H57)</f>
        <v>Advanced_Bionics</v>
      </c>
      <c r="W41" t="str">
        <f>IF('Scoring Summary First Draft'!I57=0,"",'Scoring Summary First Draft'!I57)</f>
        <v>No</v>
      </c>
      <c r="X41" t="str">
        <f>U41</f>
        <v>Bilateral</v>
      </c>
      <c r="Y41"/>
      <c r="Z41"/>
      <c r="AA41"/>
      <c r="AB41" t="str">
        <f>IF('Scoring Summary First Draft'!L57=0,"",'Scoring Summary First Draft'!L57)</f>
        <v>Self</v>
      </c>
      <c r="AC41" t="str">
        <f>IF('Scoring Summary First Draft'!M57=0,"",'Scoring Summary First Draft'!M57)</f>
        <v>English</v>
      </c>
      <c r="AD41" t="str">
        <f>IF('Scoring Summary First Draft'!N57=0,"",'Scoring Summary First Draft'!N57)</f>
        <v>Mountainview,_California</v>
      </c>
      <c r="AE41">
        <f>IF('Scoring Summary First Draft'!P57=0,"",'Scoring Summary First Draft'!P57)</f>
        <v>19</v>
      </c>
      <c r="AG41" s="42">
        <f>IF('Scoring Summary First Draft'!X57 = 0,"",'Scoring Summary First Draft'!X57)</f>
        <v>80.71875</v>
      </c>
      <c r="AH41" s="42">
        <f>IF('Scoring Summary First Draft'!Y57 = 0,"",'Scoring Summary First Draft'!Y57)</f>
        <v>0.875</v>
      </c>
      <c r="AI41" s="42">
        <f>IF('Scoring Summary First Draft'!Z57 = 0,"",'Scoring Summary First Draft'!Z57)</f>
        <v>67.1875</v>
      </c>
      <c r="AJ41" s="42">
        <f>IF('Scoring Summary First Draft'!AA57 = 0,"",'Scoring Summary First Draft'!AA57)</f>
        <v>0.8125</v>
      </c>
      <c r="AK41" s="42">
        <f>IF('Scoring Summary First Draft'!AB57 = 0,"",'Scoring Summary First Draft'!AB57)</f>
        <v>94.25</v>
      </c>
      <c r="AL41" s="42">
        <f>IF('Scoring Summary First Draft'!AC57 = 0,"",'Scoring Summary First Draft'!AC57)</f>
        <v>0.9375</v>
      </c>
      <c r="AM41" s="42">
        <f>IF('Scoring Summary First Draft'!AF57 =0,"", 'Scoring Summary First Draft'!AF57)</f>
        <v>0.625</v>
      </c>
      <c r="AN41" s="42">
        <f>IF('Scoring Summary First Draft'!AG57 =0,"", 'Scoring Summary First Draft'!AG57)</f>
        <v>0.25</v>
      </c>
      <c r="AO41" s="42">
        <f>IF('Scoring Summary First Draft'!AH57 =0,"", 'Scoring Summary First Draft'!AH57)</f>
        <v>6.25E-2</v>
      </c>
      <c r="AP41" s="42">
        <f>IF('Scoring Summary First Draft'!AI57 =0,"", 'Scoring Summary First Draft'!AI57)</f>
        <v>6.25E-2</v>
      </c>
      <c r="AQ41" s="42">
        <f>IF('Scoring Summary First Draft'!AJ57 =0,"", 'Scoring Summary First Draft'!AJ57)</f>
        <v>0.1875</v>
      </c>
      <c r="AR41" s="42">
        <f>IF('Scoring Summary First Draft'!AK57 =0,"", 'Scoring Summary First Draft'!AK57)</f>
        <v>6.25E-2</v>
      </c>
      <c r="AS41" s="42">
        <f t="shared" si="1"/>
        <v>0.20833333333333334</v>
      </c>
      <c r="AT41" s="42">
        <f>IF('Scoring Summary First Draft'!AN57 = 0,"",'Scoring Summary First Draft'!AN57)</f>
        <v>0.6875</v>
      </c>
      <c r="AU41" s="42">
        <f>IF('Scoring Summary First Draft'!AO57 = 0,"",'Scoring Summary First Draft'!AO57)</f>
        <v>3830.4549999999999</v>
      </c>
      <c r="AV41" s="42">
        <f>IF('Scoring Summary First Draft'!AP57 = 0,"",'Scoring Summary First Draft'!AP57)</f>
        <v>10</v>
      </c>
      <c r="AW41" s="42">
        <f>IF('Scoring Summary First Draft'!AS57 = 0,"",'Scoring Summary First Draft'!AS57)</f>
        <v>0.9375</v>
      </c>
      <c r="AX41" s="42">
        <f>IF('Scoring Summary First Draft'!AT57 = 0,"",'Scoring Summary First Draft'!AT57)</f>
        <v>0.9375</v>
      </c>
      <c r="AY41" s="42">
        <f>IF('Scoring Summary First Draft'!AU57 = 0,"",'Scoring Summary First Draft'!AU57)</f>
        <v>1</v>
      </c>
      <c r="AZ41" s="42">
        <f>IF('Scoring Summary First Draft'!AV57 = 0,"",'Scoring Summary First Draft'!AV57)</f>
        <v>0.95833299999999999</v>
      </c>
      <c r="BA41" s="42">
        <f>IF('Scoring Summary First Draft'!AW57 = 0,"",'Scoring Summary First Draft'!AW57)</f>
        <v>1504.933</v>
      </c>
      <c r="BB41" s="42">
        <f>IF('Scoring Summary First Draft'!AX57 = 0,"",'Scoring Summary First Draft'!AX57)</f>
        <v>1524.0329999999999</v>
      </c>
      <c r="BC41" s="42">
        <f>IF('Scoring Summary First Draft'!AY57 = 0,"",'Scoring Summary First Draft'!AY57)</f>
        <v>1275.8440000000001</v>
      </c>
      <c r="BD41" s="42">
        <f>IF('Scoring Summary First Draft'!AZ57 = 0,"",'Scoring Summary First Draft'!AZ57)</f>
        <v>1434.9369999999999</v>
      </c>
      <c r="BE41" s="45">
        <f>IF('Scoring Summary First Draft'!BA57=0,"",'Scoring Summary First Draft'!BA57)</f>
        <v>6.75</v>
      </c>
      <c r="BF41" s="45">
        <f>IF('Scoring Summary First Draft'!BB57=0,"",'Scoring Summary First Draft'!BB57)</f>
        <v>6.71875</v>
      </c>
      <c r="BG41" s="45">
        <f>IF('Scoring Summary First Draft'!BC57=0,"",'Scoring Summary First Draft'!BC57)</f>
        <v>6.8125</v>
      </c>
      <c r="BH41" s="45">
        <f>IF('Scoring Summary First Draft'!BD57=0,"",'Scoring Summary First Draft'!BD57)</f>
        <v>6.7604170000000003</v>
      </c>
      <c r="BI41" s="42">
        <f>IF('Scoring Summary First Draft'!BG57 = 0,"",'Scoring Summary First Draft'!BG57)</f>
        <v>0.75</v>
      </c>
      <c r="BJ41" s="42">
        <f>IF('Scoring Summary First Draft'!BH57 = 0,"",'Scoring Summary First Draft'!BH57)</f>
        <v>0.9375</v>
      </c>
      <c r="BK41" s="42">
        <f>IF('Scoring Summary First Draft'!BI57 = 0,"",'Scoring Summary First Draft'!BI57)</f>
        <v>1</v>
      </c>
      <c r="BL41" s="42">
        <f>IF('Scoring Summary First Draft'!BJ57 = 0,"",'Scoring Summary First Draft'!BJ57)</f>
        <v>0.89583299999999999</v>
      </c>
      <c r="BM41" s="42">
        <f>IF('Scoring Summary First Draft'!BK57 = 0,"",'Scoring Summary First Draft'!BK57)</f>
        <v>1852</v>
      </c>
      <c r="BN41" s="42">
        <f>IF('Scoring Summary First Draft'!BL57 = 0,"",'Scoring Summary First Draft'!BL57)</f>
        <v>1228</v>
      </c>
      <c r="BO41" s="42">
        <f>IF('Scoring Summary First Draft'!BM57 = 0,"",'Scoring Summary First Draft'!BM57)</f>
        <v>1279.5</v>
      </c>
      <c r="BP41" s="42">
        <f>IF('Scoring Summary First Draft'!BN57 = 0,"",'Scoring Summary First Draft'!BN57)</f>
        <v>1453.1669999999999</v>
      </c>
      <c r="BQ41" s="42">
        <f>IF('Scoring Summary First Draft'!BW57=0,"",'Scoring Summary First Draft'!BW57)</f>
        <v>1887.8130000000001</v>
      </c>
      <c r="BR41" s="42">
        <f>IF('Scoring Summary First Draft'!BX57=0,"",'Scoring Summary First Draft'!BX57)</f>
        <v>1255</v>
      </c>
      <c r="BS41" s="42">
        <f>IF('Scoring Summary First Draft'!BY57=0,"",'Scoring Summary First Draft'!BY57)</f>
        <v>1571.4059999999999</v>
      </c>
      <c r="BT41" s="42">
        <f>IF('Scoring Summary First Draft'!CB57=0,"",'Scoring Summary First Draft'!CB57)</f>
        <v>0.26666666700000002</v>
      </c>
      <c r="BU41" s="42">
        <f>IF('Scoring Summary First Draft'!CC57=0,"",'Scoring Summary First Draft'!CC57)</f>
        <v>0.3</v>
      </c>
      <c r="BV41" s="42">
        <f>IF('Scoring Summary First Draft'!CD57=0,"",'Scoring Summary First Draft'!CD57)</f>
        <v>0.25</v>
      </c>
      <c r="BW41" s="42">
        <f>IF('Scoring Summary First Draft'!CE57=0,"",'Scoring Summary First Draft'!CE57)</f>
        <v>0.1</v>
      </c>
      <c r="BX41" s="43">
        <f>'Scoring Summary First Draft'!CF57</f>
        <v>0</v>
      </c>
      <c r="BY41" s="42">
        <f>IF('Scoring Summary First Draft'!CG57=0,"",'Scoring Summary First Draft'!CG57)</f>
        <v>6.6666666999999999E-2</v>
      </c>
      <c r="BZ41" s="42">
        <f>IF('Scoring Summary First Draft'!CH57=0,"",'Scoring Summary First Draft'!CH57)</f>
        <v>0.5</v>
      </c>
      <c r="CA41" s="42">
        <f>IF('Scoring Summary First Draft'!CI57=0,"",'Scoring Summary First Draft'!CI57)</f>
        <v>9</v>
      </c>
      <c r="CB41" s="42">
        <f>IF('Scoring Summary First Draft'!CL57 =0,"",'Scoring Summary First Draft'!CL57)</f>
        <v>0.61666666699999995</v>
      </c>
      <c r="CC41" s="42">
        <f>IF('Scoring Summary First Draft'!CM57 =0,"",'Scoring Summary First Draft'!CM57)</f>
        <v>0.9</v>
      </c>
      <c r="CD41" s="42">
        <f>IF('Scoring Summary First Draft'!CN57 =0,"",'Scoring Summary First Draft'!CN57)</f>
        <v>0.47499999999999998</v>
      </c>
      <c r="CE41" s="42">
        <f>IF('Scoring Summary First Draft'!CO57 =0,"",'Scoring Summary First Draft'!CO57)</f>
        <v>0.4</v>
      </c>
      <c r="CF41" s="42">
        <f>IF('Scoring Summary First Draft'!CP57 =0,"",'Scoring Summary First Draft'!CP57)</f>
        <v>0.4</v>
      </c>
      <c r="CG41" s="42">
        <f>IF('Scoring Summary First Draft'!CQ57 =0,"",'Scoring Summary First Draft'!CQ57)</f>
        <v>0.46666666699999998</v>
      </c>
      <c r="CH41" s="42">
        <f>IF('Scoring Summary First Draft'!CR57 =0,"",'Scoring Summary First Draft'!CR57)</f>
        <v>0.8</v>
      </c>
      <c r="CI41" s="42">
        <f>IF('Scoring Summary First Draft'!CV57=0,"",'Scoring Summary First Draft'!CV57)</f>
        <v>76.958330000000004</v>
      </c>
      <c r="CJ41" s="42">
        <f>IF('Scoring Summary First Draft'!CW57=0,"",'Scoring Summary First Draft'!CW57)</f>
        <v>0.79166700000000001</v>
      </c>
      <c r="CK41" s="42">
        <f>IF('Scoring Summary First Draft'!CZ57=0,"",'Scoring Summary First Draft'!CZ57)</f>
        <v>0.36170212800000001</v>
      </c>
      <c r="CL41" s="42" t="str">
        <f>IF('Scoring Summary First Draft'!DA57=0,"",'Scoring Summary First Draft'!DA57)</f>
        <v/>
      </c>
      <c r="CM41" s="42">
        <f>IF('Scoring Summary First Draft'!DB57=0,"",'Scoring Summary First Draft'!DB57)</f>
        <v>0.428571429</v>
      </c>
      <c r="CN41" s="42" t="str">
        <f>IF('Scoring Summary First Draft'!DC57=0,"",'Scoring Summary First Draft'!DC57)</f>
        <v/>
      </c>
      <c r="CO41" s="42">
        <f>IF('Scoring Summary First Draft'!DD57=0,"",'Scoring Summary First Draft'!DD57)</f>
        <v>0.35</v>
      </c>
      <c r="CP41" s="42" t="str">
        <f>IF('Scoring Summary First Draft'!DE57=0,"",'Scoring Summary First Draft'!DE57)</f>
        <v/>
      </c>
      <c r="CQ41" s="42">
        <f>IF('Scoring Summary First Draft'!DF57=0,"",'Scoring Summary First Draft'!DF57)</f>
        <v>0.3</v>
      </c>
      <c r="CR41" s="42" t="str">
        <f>IF('Scoring Summary First Draft'!DG57=0,"",'Scoring Summary First Draft'!DG57)</f>
        <v/>
      </c>
      <c r="CS41" s="42">
        <f>IF('Scoring Summary First Draft'!DH57=0,"",'Scoring Summary First Draft'!DH57)</f>
        <v>0.45833333300000001</v>
      </c>
      <c r="CT41" s="42" t="str">
        <f>IF('Scoring Summary First Draft'!DI57=0,"",'Scoring Summary First Draft'!DI57)</f>
        <v/>
      </c>
      <c r="CU41" s="42">
        <f>IF('Scoring Summary First Draft'!DJ57=0,"",'Scoring Summary First Draft'!DJ57)</f>
        <v>0.26086956500000003</v>
      </c>
      <c r="CV41" s="42" t="str">
        <f>IF('Scoring Summary First Draft'!DK57=0,"",'Scoring Summary First Draft'!DK57)</f>
        <v/>
      </c>
      <c r="CW41" s="42">
        <f>IF('Scoring Summary First Draft'!DL57=0,"",'Scoring Summary First Draft'!DL57)</f>
        <v>10</v>
      </c>
      <c r="CX41" s="42">
        <f>IF('Scoring Summary First Draft'!DO57=0,"",'Scoring Summary First Draft'!DO57)</f>
        <v>0.45</v>
      </c>
      <c r="CY41" s="42">
        <f>IF('Scoring Summary First Draft'!DP57=0,"",'Scoring Summary First Draft'!DP57)</f>
        <v>0.89633316500000004</v>
      </c>
      <c r="CZ41" s="42">
        <f>IF('Scoring Summary First Draft'!DQ57=0,"",'Scoring Summary First Draft'!DQ57)</f>
        <v>0.75</v>
      </c>
      <c r="DA41" s="42">
        <f>IF('Scoring Summary First Draft'!DR57=0,"",'Scoring Summary First Draft'!DR57)</f>
        <v>0.96042479199999997</v>
      </c>
      <c r="DB41" s="42">
        <f>IF('Scoring Summary First Draft'!DS57=0,"",'Scoring Summary First Draft'!DS57)</f>
        <v>0.3</v>
      </c>
      <c r="DC41" s="42">
        <f>IF('Scoring Summary First Draft'!DT57=0,"",'Scoring Summary First Draft'!DT57)</f>
        <v>0.816218632</v>
      </c>
      <c r="DD41" s="42">
        <f>IF('Scoring Summary First Draft'!DU57=0,"",'Scoring Summary First Draft'!DU57)</f>
        <v>0.15</v>
      </c>
      <c r="DE41" s="42">
        <f>IF('Scoring Summary First Draft'!DV57=0,"",'Scoring Summary First Draft'!DV57)</f>
        <v>0.70170597099999998</v>
      </c>
      <c r="DF41" s="42">
        <f>IF('Scoring Summary First Draft'!DW57=0,"",'Scoring Summary First Draft'!DW57)</f>
        <v>0.53333333299999997</v>
      </c>
      <c r="DG41" s="42">
        <f>IF('Scoring Summary First Draft'!DX57=0,"",'Scoring Summary First Draft'!DX57)</f>
        <v>0.89217786300000002</v>
      </c>
      <c r="DH41" s="42">
        <f>IF('Scoring Summary First Draft'!DY57=0,"",'Scoring Summary First Draft'!DY57)</f>
        <v>0.366666667</v>
      </c>
      <c r="DI41" s="42">
        <f>IF('Scoring Summary First Draft'!DZ57=0,"",'Scoring Summary First Draft'!DZ57)</f>
        <v>0.90237724200000002</v>
      </c>
      <c r="DJ41" s="25" t="str">
        <f>IF('Scoring Summary First Draft'!EF57=0,"",'Scoring Summary First Draft'!EF57)</f>
        <v/>
      </c>
      <c r="DK41" s="25" t="str">
        <f>IF('Scoring Summary First Draft'!EI57=0,"",'Scoring Summary First Draft'!EI57)</f>
        <v/>
      </c>
      <c r="DL41" s="25">
        <f>IF('Scoring Summary First Draft'!EM57=0,"",'Scoring Summary First Draft'!EM57)</f>
        <v>65</v>
      </c>
      <c r="DM41" s="25">
        <f>IF('Scoring Summary First Draft'!EQ57=0,"",'Scoring Summary First Draft'!EQ57)</f>
        <v>9</v>
      </c>
      <c r="DN41" s="25">
        <f>IF('Scoring Summary First Draft'!ER57=0,"",'Scoring Summary First Draft'!ER57)</f>
        <v>61</v>
      </c>
      <c r="DO41" s="25">
        <f>IF('Scoring Summary First Draft'!ES57=0,"",'Scoring Summary First Draft'!ES57)</f>
        <v>4</v>
      </c>
      <c r="DP41" s="25">
        <f>IF('Scoring Summary First Draft'!EW57=0,"",'Scoring Summary First Draft'!EW57)</f>
        <v>32</v>
      </c>
      <c r="DQ41" s="25">
        <f>IF('Scoring Summary First Draft'!EX57=0,"",'Scoring Summary First Draft'!EX57)</f>
        <v>18</v>
      </c>
      <c r="DR41" s="25">
        <f>IF('Scoring Summary First Draft'!EY57=0,"",'Scoring Summary First Draft'!EY57)</f>
        <v>16</v>
      </c>
      <c r="DS41" s="25">
        <f>IF('Scoring Summary First Draft'!EZ57=0,"",'Scoring Summary First Draft'!EZ57)</f>
        <v>18</v>
      </c>
      <c r="DT41" s="25">
        <f>IF('Scoring Summary First Draft'!FA57=0,"",'Scoring Summary First Draft'!FA57)</f>
        <v>16</v>
      </c>
      <c r="DU41" s="25">
        <f>IF('Scoring Summary First Draft'!FB57=0,"",'Scoring Summary First Draft'!FB57)</f>
        <v>19</v>
      </c>
      <c r="DV41" s="25">
        <f>IF('Scoring Summary First Draft'!FC57=0,"",'Scoring Summary First Draft'!FC57)</f>
        <v>35</v>
      </c>
      <c r="DW41" s="45">
        <f>IF('Scoring Summary First Draft'!FG57=0,"",'Scoring Summary First Draft'!FG57)</f>
        <v>4.7142860000000004</v>
      </c>
      <c r="DX41" s="45">
        <f>IF('Scoring Summary First Draft'!FH57=0,"",'Scoring Summary First Draft'!FH57)</f>
        <v>5</v>
      </c>
      <c r="DY41" s="45">
        <f>IF('Scoring Summary First Draft'!FI57=0,"",'Scoring Summary First Draft'!FI57)</f>
        <v>5.2941180000000001</v>
      </c>
      <c r="DZ41" s="45">
        <f>IF('Scoring Summary First Draft'!FJ57=0,"",'Scoring Summary First Draft'!FJ57)</f>
        <v>5.0204079999999998</v>
      </c>
      <c r="EA41" s="25" t="str">
        <f>IF('Scoring Summary First Draft'!FN57=0,"",'Scoring Summary First Draft'!FN57)</f>
        <v/>
      </c>
      <c r="EB41" s="25" t="str">
        <f>IF('Scoring Summary First Draft'!FR57=0,"",'Scoring Summary First Draft'!FR57)</f>
        <v/>
      </c>
      <c r="EC41" s="25" t="str">
        <f>IF('Scoring Summary First Draft'!FS57=0,"",'Scoring Summary First Draft'!FS57)</f>
        <v/>
      </c>
      <c r="ED41" s="44">
        <f>IF('Scoring Summary First Draft'!FW57=0,"",'Scoring Summary First Draft'!FW57)</f>
        <v>6.5</v>
      </c>
      <c r="EE41" s="44">
        <f>IF('Scoring Summary First Draft'!FX57=0,"",'Scoring Summary First Draft'!FX57)</f>
        <v>6</v>
      </c>
      <c r="EF41" s="44">
        <f>IF('Scoring Summary First Draft'!FY57=0,"",'Scoring Summary First Draft'!FY57)</f>
        <v>6.5</v>
      </c>
      <c r="EG41" s="44">
        <f>IF('Scoring Summary First Draft'!FZ57=0,"",'Scoring Summary First Draft'!FZ57)</f>
        <v>5.5</v>
      </c>
      <c r="EH41" s="44">
        <f>IF('Scoring Summary First Draft'!GA57=0,"",'Scoring Summary First Draft'!GA57)</f>
        <v>7</v>
      </c>
      <c r="EI41" s="25" t="str">
        <f>IF('Scoring Summary First Draft'!GD57=0,"",'Scoring Summary First Draft'!GD57)</f>
        <v/>
      </c>
      <c r="EJ41" s="25">
        <f>IF('Scoring Summary First Draft'!GH57=0,"",'Scoring Summary First Draft'!GH57)</f>
        <v>18</v>
      </c>
      <c r="EK41" s="25">
        <f>IF('Scoring Summary First Draft'!GI57=0,"",'Scoring Summary First Draft'!GI57)</f>
        <v>65</v>
      </c>
      <c r="EL41" s="25">
        <f>IF('Scoring Summary First Draft'!GJ57=0,"",'Scoring Summary First Draft'!GJ57)</f>
        <v>525</v>
      </c>
      <c r="EM41" s="25">
        <f>IF('Scoring Summary First Draft'!GK57=0,"",'Scoring Summary First Draft'!GK57)</f>
        <v>608</v>
      </c>
      <c r="EN41" s="25" t="str">
        <f>IF('Scoring Summary First Draft'!GO57=0,"",'Scoring Summary First Draft'!GO57)</f>
        <v/>
      </c>
      <c r="EO41" s="25" t="str">
        <f>IF('Scoring Summary First Draft'!GP57=0,"",'Scoring Summary First Draft'!GP57)</f>
        <v/>
      </c>
      <c r="EP41" s="25" t="str">
        <f>IF('Scoring Summary First Draft'!GQ57=0,"",'Scoring Summary First Draft'!GQ57)</f>
        <v/>
      </c>
      <c r="EQ41" s="25" t="str">
        <f>IF('Scoring Summary First Draft'!GR57=0,"",'Scoring Summary First Draft'!GR57)</f>
        <v/>
      </c>
      <c r="ER41" s="25" t="str">
        <f>IF('Scoring Summary First Draft'!GS57=0,"",'Scoring Summary First Draft'!GS57)</f>
        <v/>
      </c>
      <c r="ES41" s="25" t="str">
        <f>IF('Scoring Summary First Draft'!GT57=0,"",'Scoring Summary First Draft'!GT57)</f>
        <v/>
      </c>
    </row>
    <row r="42" spans="1:149">
      <c r="A42" t="str">
        <f>'Scoring Summary First Draft'!A60</f>
        <v>CI062</v>
      </c>
      <c r="B42" t="str">
        <f>IF('Scoring Summary First Draft'!C60=0,"",'Scoring Summary First Draft'!C60)</f>
        <v>F</v>
      </c>
      <c r="C42"/>
      <c r="D42"/>
      <c r="E42">
        <f>IF('Scoring Summary First Draft'!D60=0,"",'Scoring Summary First Draft'!D60)</f>
        <v>74</v>
      </c>
      <c r="F42"/>
      <c r="G42"/>
      <c r="H42"/>
      <c r="I42"/>
      <c r="J42">
        <f>IF('Scoring Summary First Draft'!E60=0,"",'Scoring Summary First Draft'!E60)</f>
        <v>56</v>
      </c>
      <c r="K42">
        <v>56</v>
      </c>
      <c r="L42"/>
      <c r="M42"/>
      <c r="N42"/>
      <c r="O42"/>
      <c r="P42">
        <f>IF('Scoring Summary First Draft'!F60=0,"",'Scoring Summary First Draft'!F60)</f>
        <v>2</v>
      </c>
      <c r="Q42"/>
      <c r="R42"/>
      <c r="S42"/>
      <c r="T42"/>
      <c r="U42" t="str">
        <f>IF('Scoring Summary First Draft'!G60=0,"",'Scoring Summary First Draft'!G60)</f>
        <v>Right_ear</v>
      </c>
      <c r="V42" t="str">
        <f>IF('Scoring Summary First Draft'!H60=0,"",'Scoring Summary First Draft'!H60)</f>
        <v>Cochlear_Americas</v>
      </c>
      <c r="W42" t="str">
        <f>IF('Scoring Summary First Draft'!I60=0,"",'Scoring Summary First Draft'!I60)</f>
        <v>Yes</v>
      </c>
      <c r="X42" t="s">
        <v>18</v>
      </c>
      <c r="Y42"/>
      <c r="Z42"/>
      <c r="AA42"/>
      <c r="AB42" t="str">
        <f>IF('Scoring Summary First Draft'!L60=0,"",'Scoring Summary First Draft'!L60)</f>
        <v>Retired</v>
      </c>
      <c r="AC42" t="str">
        <f>IF('Scoring Summary First Draft'!M60=0,"",'Scoring Summary First Draft'!M60)</f>
        <v>English</v>
      </c>
      <c r="AD42" t="str">
        <f>IF('Scoring Summary First Draft'!N60=0,"",'Scoring Summary First Draft'!N60)</f>
        <v>Tiffin,_Ohio</v>
      </c>
      <c r="AE42">
        <f>IF('Scoring Summary First Draft'!P60=0,"",'Scoring Summary First Draft'!P60)</f>
        <v>13</v>
      </c>
      <c r="AG42" s="42">
        <f>IF('Scoring Summary First Draft'!X60 = 0,"",'Scoring Summary First Draft'!X60)</f>
        <v>73.96875</v>
      </c>
      <c r="AH42" s="42">
        <f>IF('Scoring Summary First Draft'!Y60 = 0,"",'Scoring Summary First Draft'!Y60)</f>
        <v>0.75</v>
      </c>
      <c r="AI42" s="42">
        <f>IF('Scoring Summary First Draft'!Z60 = 0,"",'Scoring Summary First Draft'!Z60)</f>
        <v>63.8125</v>
      </c>
      <c r="AJ42" s="42">
        <f>IF('Scoring Summary First Draft'!AA60 = 0,"",'Scoring Summary First Draft'!AA60)</f>
        <v>0.625</v>
      </c>
      <c r="AK42" s="42">
        <f>IF('Scoring Summary First Draft'!AB60 = 0,"",'Scoring Summary First Draft'!AB60)</f>
        <v>84.125</v>
      </c>
      <c r="AL42" s="42">
        <f>IF('Scoring Summary First Draft'!AC60 = 0,"",'Scoring Summary First Draft'!AC60)</f>
        <v>0.875</v>
      </c>
      <c r="AM42" s="42">
        <f>IF('Scoring Summary First Draft'!AF60 =0,"", 'Scoring Summary First Draft'!AF60)</f>
        <v>0.5</v>
      </c>
      <c r="AN42" s="42">
        <f>IF('Scoring Summary First Draft'!AG60 =0,"", 'Scoring Summary First Draft'!AG60)</f>
        <v>0.1875</v>
      </c>
      <c r="AO42" s="42">
        <f>IF('Scoring Summary First Draft'!AH60 =0,"", 'Scoring Summary First Draft'!AH60)</f>
        <v>0.25</v>
      </c>
      <c r="AP42" s="42">
        <f>IF('Scoring Summary First Draft'!AI60 =0,"", 'Scoring Summary First Draft'!AI60)</f>
        <v>0.125</v>
      </c>
      <c r="AQ42" s="42">
        <f>IF('Scoring Summary First Draft'!AJ60 =0,"", 'Scoring Summary First Draft'!AJ60)</f>
        <v>0.3125</v>
      </c>
      <c r="AR42" s="42">
        <f>IF('Scoring Summary First Draft'!AK60 =0,"", 'Scoring Summary First Draft'!AK60)</f>
        <v>6.25E-2</v>
      </c>
      <c r="AS42" s="42">
        <f t="shared" si="1"/>
        <v>0.23958333333333334</v>
      </c>
      <c r="AT42" s="42">
        <f>IF('Scoring Summary First Draft'!AN60 = 0,"",'Scoring Summary First Draft'!AN60)</f>
        <v>0.83333299999999999</v>
      </c>
      <c r="AU42" s="42">
        <f>IF('Scoring Summary First Draft'!AO60 = 0,"",'Scoring Summary First Draft'!AO60)</f>
        <v>3857.5749999999998</v>
      </c>
      <c r="AV42" s="42">
        <f>IF('Scoring Summary First Draft'!AP60 = 0,"",'Scoring Summary First Draft'!AP60)</f>
        <v>10</v>
      </c>
      <c r="AW42" s="42">
        <f>IF('Scoring Summary First Draft'!AS60 = 0,"",'Scoring Summary First Draft'!AS60)</f>
        <v>0.6875</v>
      </c>
      <c r="AX42" s="42">
        <f>IF('Scoring Summary First Draft'!AT60 = 0,"",'Scoring Summary First Draft'!AT60)</f>
        <v>0.875</v>
      </c>
      <c r="AY42" s="42">
        <f>IF('Scoring Summary First Draft'!AU60 = 0,"",'Scoring Summary First Draft'!AU60)</f>
        <v>0.9375</v>
      </c>
      <c r="AZ42" s="42">
        <f>IF('Scoring Summary First Draft'!AV60 = 0,"",'Scoring Summary First Draft'!AV60)</f>
        <v>0.83333299999999999</v>
      </c>
      <c r="BA42" s="42">
        <f>IF('Scoring Summary First Draft'!AW60 = 0,"",'Scoring Summary First Draft'!AW60)</f>
        <v>1853.4549999999999</v>
      </c>
      <c r="BB42" s="42">
        <f>IF('Scoring Summary First Draft'!AX60 = 0,"",'Scoring Summary First Draft'!AX60)</f>
        <v>2615.4290000000001</v>
      </c>
      <c r="BC42" s="42">
        <f>IF('Scoring Summary First Draft'!AY60 = 0,"",'Scoring Summary First Draft'!AY60)</f>
        <v>2200.4670000000001</v>
      </c>
      <c r="BD42" s="42">
        <f>IF('Scoring Summary First Draft'!AZ60 = 0,"",'Scoring Summary First Draft'!AZ60)</f>
        <v>2223.1170000000002</v>
      </c>
      <c r="BE42" s="45">
        <f>IF('Scoring Summary First Draft'!BA60=0,"",'Scoring Summary First Draft'!BA60)</f>
        <v>6.0625</v>
      </c>
      <c r="BF42" s="45">
        <f>IF('Scoring Summary First Draft'!BB60=0,"",'Scoring Summary First Draft'!BB60)</f>
        <v>6.21875</v>
      </c>
      <c r="BG42" s="45">
        <f>IF('Scoring Summary First Draft'!BC60=0,"",'Scoring Summary First Draft'!BC60)</f>
        <v>6.6875</v>
      </c>
      <c r="BH42" s="45">
        <f>IF('Scoring Summary First Draft'!BD60=0,"",'Scoring Summary First Draft'!BD60)</f>
        <v>6.3229170000000003</v>
      </c>
      <c r="BI42" s="42">
        <f>IF('Scoring Summary First Draft'!BG60 = 0,"",'Scoring Summary First Draft'!BG60)</f>
        <v>1</v>
      </c>
      <c r="BJ42" s="42">
        <f>IF('Scoring Summary First Draft'!BH60 = 0,"",'Scoring Summary First Draft'!BH60)</f>
        <v>1</v>
      </c>
      <c r="BK42" s="42">
        <f>IF('Scoring Summary First Draft'!BI60 = 0,"",'Scoring Summary First Draft'!BI60)</f>
        <v>1</v>
      </c>
      <c r="BL42" s="42">
        <f>IF('Scoring Summary First Draft'!BJ60 = 0,"",'Scoring Summary First Draft'!BJ60)</f>
        <v>1</v>
      </c>
      <c r="BM42" s="42">
        <f>IF('Scoring Summary First Draft'!BK60 = 0,"",'Scoring Summary First Draft'!BK60)</f>
        <v>1018.125</v>
      </c>
      <c r="BN42" s="42">
        <f>IF('Scoring Summary First Draft'!BL60 = 0,"",'Scoring Summary First Draft'!BL60)</f>
        <v>1108.25</v>
      </c>
      <c r="BO42" s="42">
        <f>IF('Scoring Summary First Draft'!BM60 = 0,"",'Scoring Summary First Draft'!BM60)</f>
        <v>1143.8130000000001</v>
      </c>
      <c r="BP42" s="42">
        <f>IF('Scoring Summary First Draft'!BN60 = 0,"",'Scoring Summary First Draft'!BN60)</f>
        <v>1090.0630000000001</v>
      </c>
      <c r="BQ42" s="42">
        <f>IF('Scoring Summary First Draft'!BW60=0,"",'Scoring Summary First Draft'!BW60)</f>
        <v>0.72222200000000003</v>
      </c>
      <c r="BR42" s="42">
        <f>IF('Scoring Summary First Draft'!BX60=0,"",'Scoring Summary First Draft'!BX60)</f>
        <v>71.065479999999994</v>
      </c>
      <c r="BS42" s="42">
        <f>IF('Scoring Summary First Draft'!BY60=0,"",'Scoring Summary First Draft'!BY60)</f>
        <v>2862.72</v>
      </c>
      <c r="BT42" s="42">
        <f>IF('Scoring Summary First Draft'!CB60=0,"",'Scoring Summary First Draft'!CB60)</f>
        <v>0.366666667</v>
      </c>
      <c r="BU42" s="42">
        <f>IF('Scoring Summary First Draft'!CC60=0,"",'Scoring Summary First Draft'!CC60)</f>
        <v>0.45</v>
      </c>
      <c r="BV42" s="42">
        <f>IF('Scoring Summary First Draft'!CD60=0,"",'Scoring Summary First Draft'!CD60)</f>
        <v>0.32500000000000001</v>
      </c>
      <c r="BW42" s="42">
        <f>IF('Scoring Summary First Draft'!CE60=0,"",'Scoring Summary First Draft'!CE60)</f>
        <v>0.15</v>
      </c>
      <c r="BX42" s="42">
        <f>IF('Scoring Summary First Draft'!CF60=0,"",'Scoring Summary First Draft'!CF60)</f>
        <v>0.133333333</v>
      </c>
      <c r="BY42" s="42">
        <f>IF('Scoring Summary First Draft'!CG60=0,"",'Scoring Summary First Draft'!CG60)</f>
        <v>0.26666666700000002</v>
      </c>
      <c r="BZ42" s="42">
        <f>IF('Scoring Summary First Draft'!CH60=0,"",'Scoring Summary First Draft'!CH60)</f>
        <v>0.53333333299999997</v>
      </c>
      <c r="CA42" s="42">
        <f>IF('Scoring Summary First Draft'!CI60=0,"",'Scoring Summary First Draft'!CI60)</f>
        <v>9</v>
      </c>
      <c r="CB42" s="42">
        <f>IF('Scoring Summary First Draft'!CL60 =0,"",'Scoring Summary First Draft'!CL60)</f>
        <v>0.65</v>
      </c>
      <c r="CC42" s="42">
        <f>IF('Scoring Summary First Draft'!CM60 =0,"",'Scoring Summary First Draft'!CM60)</f>
        <v>0.8</v>
      </c>
      <c r="CD42" s="42">
        <f>IF('Scoring Summary First Draft'!CN60 =0,"",'Scoring Summary First Draft'!CN60)</f>
        <v>0.57499999999999996</v>
      </c>
      <c r="CE42" s="42">
        <f>IF('Scoring Summary First Draft'!CO60 =0,"",'Scoring Summary First Draft'!CO60)</f>
        <v>0.35</v>
      </c>
      <c r="CF42" s="42">
        <f>IF('Scoring Summary First Draft'!CP60 =0,"",'Scoring Summary First Draft'!CP60)</f>
        <v>0.33333332999999998</v>
      </c>
      <c r="CG42" s="42">
        <f>IF('Scoring Summary First Draft'!CQ60 =0,"",'Scoring Summary First Draft'!CQ60)</f>
        <v>0.66666666699999999</v>
      </c>
      <c r="CH42" s="42">
        <f>IF('Scoring Summary First Draft'!CR60 =0,"",'Scoring Summary First Draft'!CR60)</f>
        <v>0.8</v>
      </c>
      <c r="CI42" s="42">
        <f>IF('Scoring Summary First Draft'!CV60=0,"",'Scoring Summary First Draft'!CV60)</f>
        <v>59.041670000000003</v>
      </c>
      <c r="CJ42" s="42">
        <f>IF('Scoring Summary First Draft'!CW60=0,"",'Scoring Summary First Draft'!CW60)</f>
        <v>0.91666700000000001</v>
      </c>
      <c r="CK42" s="42">
        <f>IF('Scoring Summary First Draft'!CZ60=0,"",'Scoring Summary First Draft'!CZ60)</f>
        <v>0.35</v>
      </c>
      <c r="CL42" s="42" t="str">
        <f>IF('Scoring Summary First Draft'!DA60=0,"",'Scoring Summary First Draft'!DA60)</f>
        <v/>
      </c>
      <c r="CM42" s="42">
        <f>IF('Scoring Summary First Draft'!DB60=0,"",'Scoring Summary First Draft'!DB60)</f>
        <v>0.5</v>
      </c>
      <c r="CN42" s="42" t="str">
        <f>IF('Scoring Summary First Draft'!DC60=0,"",'Scoring Summary First Draft'!DC60)</f>
        <v/>
      </c>
      <c r="CO42" s="42">
        <f>IF('Scoring Summary First Draft'!DD60=0,"",'Scoring Summary First Draft'!DD60)</f>
        <v>0.27500000000000002</v>
      </c>
      <c r="CP42" s="42" t="str">
        <f>IF('Scoring Summary First Draft'!DE60=0,"",'Scoring Summary First Draft'!DE60)</f>
        <v/>
      </c>
      <c r="CQ42" s="42">
        <f>IF('Scoring Summary First Draft'!DF60=0,"",'Scoring Summary First Draft'!DF60)</f>
        <v>0.25</v>
      </c>
      <c r="CR42" s="42" t="str">
        <f>IF('Scoring Summary First Draft'!DG60=0,"",'Scoring Summary First Draft'!DG60)</f>
        <v/>
      </c>
      <c r="CS42" s="42">
        <f>IF('Scoring Summary First Draft'!DH60=0,"",'Scoring Summary First Draft'!DH60)</f>
        <v>0.5</v>
      </c>
      <c r="CT42" s="42" t="str">
        <f>IF('Scoring Summary First Draft'!DI60=0,"",'Scoring Summary First Draft'!DI60)</f>
        <v/>
      </c>
      <c r="CU42" s="42">
        <f>IF('Scoring Summary First Draft'!DJ60=0,"",'Scoring Summary First Draft'!DJ60)</f>
        <v>0.2</v>
      </c>
      <c r="CV42" s="42" t="str">
        <f>IF('Scoring Summary First Draft'!DK60=0,"",'Scoring Summary First Draft'!DK60)</f>
        <v/>
      </c>
      <c r="CW42" s="42">
        <f>IF('Scoring Summary First Draft'!DL60=0,"",'Scoring Summary First Draft'!DL60)</f>
        <v>11</v>
      </c>
      <c r="CX42" s="42">
        <f>IF('Scoring Summary First Draft'!DO60=0,"",'Scoring Summary First Draft'!DO60)</f>
        <v>0.6</v>
      </c>
      <c r="CY42" s="42">
        <f>IF('Scoring Summary First Draft'!DP60=0,"",'Scoring Summary First Draft'!DP60)</f>
        <v>0.757809713</v>
      </c>
      <c r="CZ42" s="42">
        <f>IF('Scoring Summary First Draft'!DQ60=0,"",'Scoring Summary First Draft'!DQ60)</f>
        <v>0.9</v>
      </c>
      <c r="DA42" s="42">
        <f>IF('Scoring Summary First Draft'!DR60=0,"",'Scoring Summary First Draft'!DR60)</f>
        <v>0.73263958200000001</v>
      </c>
      <c r="DB42" s="42">
        <f>IF('Scoring Summary First Draft'!DS60=0,"",'Scoring Summary First Draft'!DS60)</f>
        <v>0.45</v>
      </c>
      <c r="DC42" s="42">
        <f>IF('Scoring Summary First Draft'!DT60=0,"",'Scoring Summary First Draft'!DT60)</f>
        <v>0.78297984399999998</v>
      </c>
      <c r="DD42" s="42">
        <f>IF('Scoring Summary First Draft'!DU60=0,"",'Scoring Summary First Draft'!DU60)</f>
        <v>0.25</v>
      </c>
      <c r="DE42" s="42">
        <f>IF('Scoring Summary First Draft'!DV60=0,"",'Scoring Summary First Draft'!DV60)</f>
        <v>0.91161768700000001</v>
      </c>
      <c r="DF42" s="42">
        <f>IF('Scoring Summary First Draft'!DW60=0,"",'Scoring Summary First Draft'!DW60)</f>
        <v>0.6</v>
      </c>
      <c r="DG42" s="42">
        <f>IF('Scoring Summary First Draft'!DX60=0,"",'Scoring Summary First Draft'!DX60)</f>
        <v>0.629153187</v>
      </c>
      <c r="DH42" s="42">
        <f>IF('Scoring Summary First Draft'!DY60=0,"",'Scoring Summary First Draft'!DY60)</f>
        <v>0.6</v>
      </c>
      <c r="DI42" s="42">
        <f>IF('Scoring Summary First Draft'!DZ60=0,"",'Scoring Summary First Draft'!DZ60)</f>
        <v>0.88646623800000002</v>
      </c>
      <c r="DJ42" s="25" t="str">
        <f>IF('Scoring Summary First Draft'!EF60=0,"",'Scoring Summary First Draft'!EF60)</f>
        <v/>
      </c>
      <c r="DK42" s="25" t="str">
        <f>IF('Scoring Summary First Draft'!EI60=0,"",'Scoring Summary First Draft'!EI60)</f>
        <v/>
      </c>
      <c r="DL42" s="25">
        <f>IF('Scoring Summary First Draft'!EM60=0,"",'Scoring Summary First Draft'!EM60)</f>
        <v>63</v>
      </c>
      <c r="DM42" s="25">
        <f>IF('Scoring Summary First Draft'!EQ60=0,"",'Scoring Summary First Draft'!EQ60)</f>
        <v>5</v>
      </c>
      <c r="DN42" s="25">
        <f>IF('Scoring Summary First Draft'!ER60=0,"",'Scoring Summary First Draft'!ER60)</f>
        <v>16</v>
      </c>
      <c r="DO42" s="25">
        <f>IF('Scoring Summary First Draft'!ES60=0,"",'Scoring Summary First Draft'!ES60)</f>
        <v>2</v>
      </c>
      <c r="DP42" s="25">
        <f>IF('Scoring Summary First Draft'!EW60=0,"",'Scoring Summary First Draft'!EW60)</f>
        <v>32</v>
      </c>
      <c r="DQ42" s="25">
        <f>IF('Scoring Summary First Draft'!EX60=0,"",'Scoring Summary First Draft'!EX60)</f>
        <v>21</v>
      </c>
      <c r="DR42" s="25">
        <f>IF('Scoring Summary First Draft'!EY60=0,"",'Scoring Summary First Draft'!EY60)</f>
        <v>19</v>
      </c>
      <c r="DS42" s="25">
        <f>IF('Scoring Summary First Draft'!EZ60=0,"",'Scoring Summary First Draft'!EZ60)</f>
        <v>21</v>
      </c>
      <c r="DT42" s="25">
        <f>IF('Scoring Summary First Draft'!FA60=0,"",'Scoring Summary First Draft'!FA60)</f>
        <v>14</v>
      </c>
      <c r="DU42" s="25">
        <f>IF('Scoring Summary First Draft'!FB60=0,"",'Scoring Summary First Draft'!FB60)</f>
        <v>24</v>
      </c>
      <c r="DV42" s="25">
        <f>IF('Scoring Summary First Draft'!FC60=0,"",'Scoring Summary First Draft'!FC60)</f>
        <v>38</v>
      </c>
      <c r="DW42" s="45">
        <f>IF('Scoring Summary First Draft'!FG60=0,"",'Scoring Summary First Draft'!FG60)</f>
        <v>5.2857139999999996</v>
      </c>
      <c r="DX42" s="45">
        <f>IF('Scoring Summary First Draft'!FH60=0,"",'Scoring Summary First Draft'!FH60)</f>
        <v>3.1176469999999998</v>
      </c>
      <c r="DY42" s="45">
        <f>IF('Scoring Summary First Draft'!FI60=0,"",'Scoring Summary First Draft'!FI60)</f>
        <v>7.5882350000000001</v>
      </c>
      <c r="DZ42" s="45">
        <f>IF('Scoring Summary First Draft'!FJ60=0,"",'Scoring Summary First Draft'!FJ60)</f>
        <v>5.3673469999999996</v>
      </c>
      <c r="EA42" s="25" t="str">
        <f>IF('Scoring Summary First Draft'!FN60=0,"",'Scoring Summary First Draft'!FN60)</f>
        <v/>
      </c>
      <c r="EB42" s="25" t="str">
        <f>IF('Scoring Summary First Draft'!FR60=0,"",'Scoring Summary First Draft'!FR60)</f>
        <v/>
      </c>
      <c r="EC42" s="25" t="str">
        <f>IF('Scoring Summary First Draft'!FS60=0,"",'Scoring Summary First Draft'!FS60)</f>
        <v/>
      </c>
      <c r="ED42" s="44">
        <f>IF('Scoring Summary First Draft'!FW60=0,"",'Scoring Summary First Draft'!FW60)</f>
        <v>4.5</v>
      </c>
      <c r="EE42" s="44">
        <f>IF('Scoring Summary First Draft'!FX60=0,"",'Scoring Summary First Draft'!FX60)</f>
        <v>5.5</v>
      </c>
      <c r="EF42" s="44">
        <f>IF('Scoring Summary First Draft'!FY60=0,"",'Scoring Summary First Draft'!FY60)</f>
        <v>6.5</v>
      </c>
      <c r="EG42" s="44">
        <f>IF('Scoring Summary First Draft'!FZ60=0,"",'Scoring Summary First Draft'!FZ60)</f>
        <v>6</v>
      </c>
      <c r="EH42" s="44">
        <f>IF('Scoring Summary First Draft'!GA60=0,"",'Scoring Summary First Draft'!GA60)</f>
        <v>5.5</v>
      </c>
      <c r="EI42" s="25" t="str">
        <f>IF('Scoring Summary First Draft'!GD60=0,"",'Scoring Summary First Draft'!GD60)</f>
        <v/>
      </c>
      <c r="EJ42" s="25">
        <f>IF('Scoring Summary First Draft'!GH60=0,"",'Scoring Summary First Draft'!GH60)</f>
        <v>13</v>
      </c>
      <c r="EK42" s="25">
        <f>IF('Scoring Summary First Draft'!GI60=0,"",'Scoring Summary First Draft'!GI60)</f>
        <v>100</v>
      </c>
      <c r="EL42" s="25">
        <f>IF('Scoring Summary First Draft'!GJ60=0,"",'Scoring Summary First Draft'!GJ60)</f>
        <v>395</v>
      </c>
      <c r="EM42" s="25">
        <f>IF('Scoring Summary First Draft'!GK60=0,"",'Scoring Summary First Draft'!GK60)</f>
        <v>508</v>
      </c>
      <c r="EN42" s="25" t="str">
        <f>IF('Scoring Summary First Draft'!GO60=0,"",'Scoring Summary First Draft'!GO60)</f>
        <v/>
      </c>
      <c r="EO42" s="25" t="str">
        <f>IF('Scoring Summary First Draft'!GP60=0,"",'Scoring Summary First Draft'!GP60)</f>
        <v/>
      </c>
      <c r="EP42" s="25" t="str">
        <f>IF('Scoring Summary First Draft'!GQ60=0,"",'Scoring Summary First Draft'!GQ60)</f>
        <v/>
      </c>
      <c r="EQ42" s="25" t="str">
        <f>IF('Scoring Summary First Draft'!GR60=0,"",'Scoring Summary First Draft'!GR60)</f>
        <v/>
      </c>
      <c r="ER42" s="25" t="str">
        <f>IF('Scoring Summary First Draft'!GS60=0,"",'Scoring Summary First Draft'!GS60)</f>
        <v/>
      </c>
      <c r="ES42" s="25" t="str">
        <f>IF('Scoring Summary First Draft'!GT60=0,"",'Scoring Summary First Draft'!GT60)</f>
        <v/>
      </c>
    </row>
    <row r="43" spans="1:149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149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149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149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149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149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</sheetData>
  <autoFilter ref="DM1:DM42" xr:uid="{DD8E5917-0C0D-485A-A0DF-A83DE6B4B71A}">
    <filterColumn colId="0">
      <filters>
        <filter val="0"/>
        <filter val="10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0AAC-1C64-460F-B929-0CE89C156885}">
  <sheetPr filterMode="1"/>
  <dimension ref="A1:GU110"/>
  <sheetViews>
    <sheetView tabSelected="1" workbookViewId="0">
      <pane xSplit="1" topLeftCell="P1" activePane="topRight" state="frozen"/>
      <selection pane="topRight" activeCell="Y10" sqref="Y10"/>
    </sheetView>
  </sheetViews>
  <sheetFormatPr defaultColWidth="8.85546875" defaultRowHeight="15" customHeight="1"/>
  <cols>
    <col min="1" max="1" width="9.140625" bestFit="1" customWidth="1"/>
    <col min="2" max="2" width="9.140625" customWidth="1"/>
    <col min="3" max="7" width="12.7109375" customWidth="1"/>
    <col min="8" max="8" width="17.42578125" customWidth="1"/>
    <col min="9" max="11" width="12.7109375" customWidth="1"/>
    <col min="12" max="12" width="34.42578125" customWidth="1"/>
    <col min="13" max="13" width="12.7109375" customWidth="1"/>
    <col min="14" max="15" width="30.7109375" customWidth="1"/>
    <col min="16" max="16" width="28.85546875" customWidth="1"/>
    <col min="17" max="18" width="12.7109375" customWidth="1"/>
    <col min="19" max="19" width="14.42578125" customWidth="1"/>
    <col min="20" max="22" width="12.7109375" customWidth="1"/>
    <col min="23" max="23" width="13.140625" bestFit="1" customWidth="1"/>
    <col min="24" max="25" width="11.42578125" bestFit="1" customWidth="1"/>
    <col min="26" max="26" width="9.140625"/>
    <col min="28" max="29" width="11.42578125" customWidth="1"/>
    <col min="30" max="30" width="9.42578125" bestFit="1" customWidth="1"/>
    <col min="31" max="31" width="13.140625" bestFit="1" customWidth="1"/>
    <col min="32" max="37" width="11.42578125" bestFit="1" customWidth="1"/>
    <col min="38" max="38" width="9.42578125" bestFit="1" customWidth="1"/>
    <col min="39" max="39" width="13.42578125" bestFit="1" customWidth="1"/>
    <col min="40" max="42" width="11.42578125" bestFit="1" customWidth="1"/>
    <col min="43" max="43" width="9.42578125" bestFit="1" customWidth="1"/>
    <col min="44" max="44" width="12.85546875" bestFit="1" customWidth="1"/>
    <col min="45" max="52" width="11.42578125" bestFit="1" customWidth="1"/>
    <col min="53" max="56" width="11.42578125" customWidth="1"/>
    <col min="57" max="57" width="9.42578125" bestFit="1" customWidth="1"/>
    <col min="58" max="58" width="13.7109375" bestFit="1" customWidth="1"/>
    <col min="59" max="66" width="11.140625" bestFit="1" customWidth="1"/>
    <col min="67" max="67" width="9.42578125" bestFit="1" customWidth="1"/>
    <col min="68" max="68" width="13.140625" bestFit="1" customWidth="1"/>
    <col min="69" max="77" width="11.42578125" bestFit="1" customWidth="1"/>
    <col min="78" max="78" width="9.42578125" bestFit="1" customWidth="1"/>
    <col min="79" max="79" width="13" bestFit="1" customWidth="1"/>
    <col min="80" max="80" width="12.42578125" bestFit="1" customWidth="1"/>
    <col min="81" max="83" width="11.140625" bestFit="1" customWidth="1"/>
    <col min="84" max="86" width="12.42578125" bestFit="1" customWidth="1"/>
    <col min="87" max="87" width="12.42578125" customWidth="1"/>
    <col min="88" max="88" width="9.42578125" bestFit="1" customWidth="1"/>
    <col min="89" max="89" width="13.42578125" bestFit="1" customWidth="1"/>
    <col min="90" max="90" width="12.42578125" bestFit="1" customWidth="1"/>
    <col min="91" max="93" width="11.140625" bestFit="1" customWidth="1"/>
    <col min="94" max="96" width="12.42578125" bestFit="1" customWidth="1"/>
    <col min="97" max="97" width="21.28515625" bestFit="1" customWidth="1"/>
    <col min="98" max="98" width="10.7109375" bestFit="1" customWidth="1"/>
    <col min="99" max="99" width="13.140625" bestFit="1" customWidth="1"/>
    <col min="100" max="101" width="11.42578125" bestFit="1" customWidth="1"/>
    <col min="102" max="102" width="9.42578125" bestFit="1" customWidth="1"/>
    <col min="103" max="103" width="13.42578125" bestFit="1" customWidth="1"/>
    <col min="104" max="104" width="12.42578125" bestFit="1" customWidth="1"/>
    <col min="105" max="105" width="11.140625" bestFit="1" customWidth="1"/>
    <col min="106" max="106" width="11.42578125" bestFit="1" customWidth="1"/>
    <col min="107" max="111" width="11.140625" bestFit="1" customWidth="1"/>
    <col min="112" max="112" width="12.42578125" bestFit="1" customWidth="1"/>
    <col min="113" max="113" width="11.140625" bestFit="1" customWidth="1"/>
    <col min="114" max="114" width="12.42578125" bestFit="1" customWidth="1"/>
    <col min="115" max="115" width="11.140625" bestFit="1" customWidth="1"/>
    <col min="116" max="116" width="11.140625" customWidth="1"/>
    <col min="117" max="117" width="9.42578125" bestFit="1" customWidth="1"/>
    <col min="118" max="118" width="13.28515625" bestFit="1" customWidth="1"/>
    <col min="119" max="119" width="12.42578125" bestFit="1" customWidth="1"/>
    <col min="120" max="120" width="12.42578125" style="1" bestFit="1" customWidth="1"/>
    <col min="121" max="121" width="11.140625" style="1" bestFit="1" customWidth="1"/>
    <col min="122" max="122" width="12.42578125" style="1" bestFit="1" customWidth="1"/>
    <col min="123" max="123" width="11.140625" style="1" bestFit="1" customWidth="1"/>
    <col min="124" max="124" width="12.42578125" style="1" bestFit="1" customWidth="1"/>
    <col min="125" max="125" width="11.140625" style="1" bestFit="1" customWidth="1"/>
    <col min="126" max="129" width="12.42578125" style="1" bestFit="1" customWidth="1"/>
    <col min="130" max="130" width="12.42578125" bestFit="1" customWidth="1"/>
    <col min="131" max="131" width="9.42578125" bestFit="1" customWidth="1"/>
    <col min="132" max="134" width="8.85546875" customWidth="1"/>
    <col min="135" max="135" width="19.85546875" style="33" bestFit="1" customWidth="1"/>
    <col min="136" max="136" width="8.28515625" style="33" bestFit="1" customWidth="1"/>
    <col min="137" max="137" width="9.42578125" style="33" customWidth="1"/>
    <col min="138" max="138" width="20.140625" style="33" bestFit="1" customWidth="1"/>
    <col min="139" max="139" width="8.28515625" style="33" bestFit="1" customWidth="1"/>
    <col min="140" max="140" width="9.42578125" style="33" customWidth="1"/>
    <col min="141" max="141" width="11" style="33" customWidth="1"/>
    <col min="142" max="142" width="25.7109375" style="33" bestFit="1" customWidth="1"/>
    <col min="143" max="143" width="8.42578125" style="33" bestFit="1" customWidth="1"/>
    <col min="144" max="144" width="9.42578125" style="33" customWidth="1"/>
    <col min="145" max="145" width="20" style="33" bestFit="1" customWidth="1"/>
    <col min="146" max="146" width="25.7109375" style="33" bestFit="1" customWidth="1"/>
    <col min="147" max="149" width="13.85546875" style="33" customWidth="1"/>
    <col min="150" max="150" width="9.42578125" style="33" customWidth="1"/>
    <col min="151" max="151" width="11" style="33" customWidth="1"/>
    <col min="152" max="152" width="25.7109375" style="33" customWidth="1"/>
    <col min="153" max="153" width="13.42578125" style="33" customWidth="1"/>
    <col min="154" max="154" width="17.140625" style="33" customWidth="1"/>
    <col min="155" max="155" width="21.140625" style="33" customWidth="1"/>
    <col min="156" max="156" width="19.7109375" style="33" customWidth="1"/>
    <col min="157" max="157" width="16.42578125" style="33" customWidth="1"/>
    <col min="158" max="158" width="13" style="33" bestFit="1" customWidth="1"/>
    <col min="159" max="159" width="13.85546875" style="33" customWidth="1"/>
    <col min="160" max="160" width="9.42578125" style="33" customWidth="1"/>
    <col min="161" max="161" width="10.85546875" style="33" customWidth="1"/>
    <col min="162" max="162" width="25.7109375" style="33" bestFit="1" customWidth="1"/>
    <col min="163" max="166" width="12.42578125" style="33" bestFit="1" customWidth="1"/>
    <col min="167" max="167" width="9.42578125" style="33" customWidth="1"/>
    <col min="168" max="168" width="19.85546875" style="33" bestFit="1" customWidth="1"/>
    <col min="169" max="169" width="8.28515625" style="33" bestFit="1" customWidth="1"/>
    <col min="170" max="170" width="8.28515625" style="33" customWidth="1"/>
    <col min="171" max="171" width="9.42578125" style="33" customWidth="1"/>
    <col min="172" max="172" width="20.28515625" style="33" bestFit="1" customWidth="1"/>
    <col min="173" max="173" width="25.7109375" style="33" customWidth="1"/>
    <col min="174" max="174" width="16.42578125" style="33" bestFit="1" customWidth="1"/>
    <col min="175" max="175" width="10.28515625" style="33" bestFit="1" customWidth="1"/>
    <col min="176" max="176" width="9.42578125" style="33" customWidth="1"/>
    <col min="177" max="177" width="20.28515625" style="33" bestFit="1" customWidth="1"/>
    <col min="178" max="178" width="25.7109375" style="33" bestFit="1" customWidth="1"/>
    <col min="179" max="179" width="14.28515625" style="30" customWidth="1"/>
    <col min="180" max="180" width="17" style="30" customWidth="1"/>
    <col min="181" max="181" width="20.42578125" style="30" customWidth="1"/>
    <col min="182" max="182" width="21" style="30" customWidth="1"/>
    <col min="183" max="183" width="27.140625" style="30" customWidth="1"/>
    <col min="184" max="184" width="9.42578125" style="33" customWidth="1"/>
    <col min="185" max="185" width="18.42578125" style="33" bestFit="1" customWidth="1"/>
    <col min="186" max="186" width="8.28515625" style="33" bestFit="1" customWidth="1"/>
    <col min="187" max="187" width="9.42578125" style="33" customWidth="1"/>
    <col min="188" max="188" width="20" style="33" bestFit="1" customWidth="1"/>
    <col min="189" max="189" width="10.140625" style="33" customWidth="1"/>
    <col min="190" max="190" width="9.140625"/>
    <col min="191" max="194" width="9.42578125" style="33" customWidth="1"/>
    <col min="195" max="195" width="20" style="33" bestFit="1" customWidth="1"/>
    <col min="196" max="202" width="20" style="33" customWidth="1"/>
    <col min="203" max="203" width="9.42578125" style="33" customWidth="1"/>
  </cols>
  <sheetData>
    <row r="1" spans="1:203" s="1" customFormat="1" ht="76.5">
      <c r="B1" s="26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26" t="s">
        <v>36</v>
      </c>
      <c r="P1" s="48" t="s">
        <v>37</v>
      </c>
      <c r="R1" s="26" t="s">
        <v>23</v>
      </c>
      <c r="S1" s="26" t="s">
        <v>38</v>
      </c>
      <c r="T1" s="26"/>
      <c r="U1" s="26" t="s">
        <v>39</v>
      </c>
      <c r="V1" s="26"/>
      <c r="W1" s="10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3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47</v>
      </c>
      <c r="AM1" s="13" t="s">
        <v>55</v>
      </c>
      <c r="AN1" s="1" t="s">
        <v>56</v>
      </c>
      <c r="AO1" s="1" t="s">
        <v>57</v>
      </c>
      <c r="AP1" s="1" t="s">
        <v>58</v>
      </c>
      <c r="AQ1" s="1" t="s">
        <v>47</v>
      </c>
      <c r="AR1" s="12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47</v>
      </c>
      <c r="BF1" s="12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47</v>
      </c>
      <c r="BP1" s="1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47</v>
      </c>
      <c r="CA1" s="8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47</v>
      </c>
      <c r="CK1" s="8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47</v>
      </c>
      <c r="CU1" s="9" t="s">
        <v>109</v>
      </c>
      <c r="CV1" s="1" t="s">
        <v>110</v>
      </c>
      <c r="CW1" s="1" t="s">
        <v>111</v>
      </c>
      <c r="CX1" s="1" t="s">
        <v>47</v>
      </c>
      <c r="CY1" s="7" t="s">
        <v>112</v>
      </c>
      <c r="CZ1" s="1" t="s">
        <v>113</v>
      </c>
      <c r="DA1" s="1" t="s">
        <v>114</v>
      </c>
      <c r="DB1" s="27" t="s">
        <v>115</v>
      </c>
      <c r="DC1" s="27" t="s">
        <v>116</v>
      </c>
      <c r="DD1" s="27" t="s">
        <v>117</v>
      </c>
      <c r="DE1" s="27" t="s">
        <v>118</v>
      </c>
      <c r="DF1" s="27" t="s">
        <v>119</v>
      </c>
      <c r="DG1" s="27" t="s">
        <v>120</v>
      </c>
      <c r="DH1" s="27" t="s">
        <v>121</v>
      </c>
      <c r="DI1" s="27" t="s">
        <v>122</v>
      </c>
      <c r="DJ1" s="27" t="s">
        <v>123</v>
      </c>
      <c r="DK1" s="27" t="s">
        <v>124</v>
      </c>
      <c r="DL1" s="27" t="s">
        <v>125</v>
      </c>
      <c r="DM1" s="1" t="s">
        <v>47</v>
      </c>
      <c r="DN1" s="7" t="s">
        <v>126</v>
      </c>
      <c r="DO1" s="1" t="s">
        <v>127</v>
      </c>
      <c r="DP1" s="1" t="s">
        <v>128</v>
      </c>
      <c r="DQ1" s="27" t="s">
        <v>129</v>
      </c>
      <c r="DR1" s="27" t="s">
        <v>130</v>
      </c>
      <c r="DS1" s="27" t="s">
        <v>131</v>
      </c>
      <c r="DT1" s="27" t="s">
        <v>132</v>
      </c>
      <c r="DU1" s="27" t="s">
        <v>133</v>
      </c>
      <c r="DV1" s="27" t="s">
        <v>134</v>
      </c>
      <c r="DW1" s="27" t="s">
        <v>135</v>
      </c>
      <c r="DX1" s="27" t="s">
        <v>136</v>
      </c>
      <c r="DY1" s="27" t="s">
        <v>137</v>
      </c>
      <c r="DZ1" s="27" t="s">
        <v>138</v>
      </c>
      <c r="EA1" s="1" t="s">
        <v>47</v>
      </c>
      <c r="EE1" s="15" t="s">
        <v>139</v>
      </c>
      <c r="EF1" s="1" t="s">
        <v>140</v>
      </c>
      <c r="EG1" s="1" t="s">
        <v>47</v>
      </c>
      <c r="EH1" s="16" t="s">
        <v>141</v>
      </c>
      <c r="EI1" s="1" t="s">
        <v>142</v>
      </c>
      <c r="EJ1" s="1" t="s">
        <v>47</v>
      </c>
      <c r="EK1" s="17" t="s">
        <v>143</v>
      </c>
      <c r="EL1" s="6" t="s">
        <v>36</v>
      </c>
      <c r="EM1" s="31" t="s">
        <v>144</v>
      </c>
      <c r="EN1" s="1" t="s">
        <v>47</v>
      </c>
      <c r="EO1" s="18" t="s">
        <v>145</v>
      </c>
      <c r="EP1" s="26" t="s">
        <v>23</v>
      </c>
      <c r="EQ1" s="26" t="s">
        <v>146</v>
      </c>
      <c r="ER1" s="26" t="s">
        <v>147</v>
      </c>
      <c r="ES1" s="26" t="s">
        <v>148</v>
      </c>
      <c r="ET1" s="1" t="s">
        <v>47</v>
      </c>
      <c r="EU1" s="19" t="s">
        <v>149</v>
      </c>
      <c r="EV1" s="6" t="s">
        <v>36</v>
      </c>
      <c r="EW1" s="6" t="s">
        <v>150</v>
      </c>
      <c r="EX1" s="6" t="s">
        <v>151</v>
      </c>
      <c r="EY1" s="6" t="s">
        <v>152</v>
      </c>
      <c r="EZ1" s="6" t="s">
        <v>153</v>
      </c>
      <c r="FA1" t="s">
        <v>154</v>
      </c>
      <c r="FB1" s="6" t="s">
        <v>155</v>
      </c>
      <c r="FC1" s="6" t="s">
        <v>156</v>
      </c>
      <c r="FD1" s="1" t="s">
        <v>47</v>
      </c>
      <c r="FE1" s="4" t="s">
        <v>157</v>
      </c>
      <c r="FF1" s="6" t="s">
        <v>36</v>
      </c>
      <c r="FG1" s="31" t="s">
        <v>158</v>
      </c>
      <c r="FH1" s="31" t="s">
        <v>159</v>
      </c>
      <c r="FI1" s="31" t="s">
        <v>160</v>
      </c>
      <c r="FJ1" s="31" t="s">
        <v>161</v>
      </c>
      <c r="FK1" s="1" t="s">
        <v>47</v>
      </c>
      <c r="FL1" s="20" t="s">
        <v>162</v>
      </c>
      <c r="FM1" s="26" t="s">
        <v>36</v>
      </c>
      <c r="FN1" s="26" t="s">
        <v>163</v>
      </c>
      <c r="FO1" s="1" t="s">
        <v>47</v>
      </c>
      <c r="FP1" s="21" t="s">
        <v>164</v>
      </c>
      <c r="FQ1" s="6" t="s">
        <v>36</v>
      </c>
      <c r="FR1" s="6" t="s">
        <v>165</v>
      </c>
      <c r="FS1" s="6" t="s">
        <v>166</v>
      </c>
      <c r="FT1" s="1" t="s">
        <v>47</v>
      </c>
      <c r="FU1" s="22" t="s">
        <v>167</v>
      </c>
      <c r="FV1" s="6" t="s">
        <v>36</v>
      </c>
      <c r="FW1" s="6" t="s">
        <v>168</v>
      </c>
      <c r="FX1" s="32" t="s">
        <v>169</v>
      </c>
      <c r="FY1" s="32" t="s">
        <v>170</v>
      </c>
      <c r="FZ1" s="32" t="s">
        <v>171</v>
      </c>
      <c r="GA1" s="32" t="s">
        <v>172</v>
      </c>
      <c r="GB1" s="1" t="s">
        <v>47</v>
      </c>
      <c r="GC1" s="23" t="s">
        <v>173</v>
      </c>
      <c r="GD1" s="1" t="s">
        <v>174</v>
      </c>
      <c r="GE1" s="1" t="s">
        <v>47</v>
      </c>
      <c r="GF1" s="2" t="s">
        <v>175</v>
      </c>
      <c r="GH1" s="34" t="s">
        <v>176</v>
      </c>
      <c r="GI1" s="34" t="s">
        <v>177</v>
      </c>
      <c r="GJ1" s="34" t="s">
        <v>178</v>
      </c>
      <c r="GK1" s="34" t="s">
        <v>179</v>
      </c>
      <c r="GL1" s="1" t="s">
        <v>47</v>
      </c>
      <c r="GM1" s="24" t="s">
        <v>180</v>
      </c>
      <c r="GO1" s="37" t="s">
        <v>181</v>
      </c>
      <c r="GP1" s="37" t="s">
        <v>182</v>
      </c>
      <c r="GQ1" s="37" t="s">
        <v>183</v>
      </c>
      <c r="GR1" s="37" t="s">
        <v>184</v>
      </c>
      <c r="GS1" s="37" t="s">
        <v>185</v>
      </c>
      <c r="GT1" s="37" t="s">
        <v>186</v>
      </c>
      <c r="GU1" s="1" t="s">
        <v>47</v>
      </c>
    </row>
    <row r="2" spans="1:203" ht="15.6">
      <c r="A2" t="s">
        <v>187</v>
      </c>
      <c r="B2" s="26" t="s">
        <v>188</v>
      </c>
      <c r="C2" s="26" t="s">
        <v>189</v>
      </c>
      <c r="D2" s="26">
        <v>73</v>
      </c>
      <c r="E2" s="26" t="s">
        <v>190</v>
      </c>
      <c r="F2" s="26">
        <v>1</v>
      </c>
      <c r="G2" s="26" t="s">
        <v>17</v>
      </c>
      <c r="H2" s="26" t="s">
        <v>191</v>
      </c>
      <c r="I2" s="26" t="s">
        <v>192</v>
      </c>
      <c r="L2" t="s">
        <v>193</v>
      </c>
      <c r="M2" s="26" t="s">
        <v>194</v>
      </c>
      <c r="N2" s="26" t="s">
        <v>195</v>
      </c>
      <c r="O2" s="26" t="s">
        <v>188</v>
      </c>
      <c r="P2" s="26">
        <v>18</v>
      </c>
      <c r="R2" s="26" t="s">
        <v>188</v>
      </c>
      <c r="S2" s="26" t="s">
        <v>196</v>
      </c>
      <c r="T2" s="26" t="s">
        <v>189</v>
      </c>
      <c r="U2" s="26">
        <v>73</v>
      </c>
      <c r="V2" s="26"/>
      <c r="W2" s="25" t="s">
        <v>197</v>
      </c>
      <c r="X2" s="26">
        <v>63.84375</v>
      </c>
      <c r="Y2" s="26">
        <v>0.9375</v>
      </c>
      <c r="Z2" s="26">
        <v>58.25</v>
      </c>
      <c r="AA2" s="26">
        <v>1</v>
      </c>
      <c r="AB2" s="26">
        <v>69.4375</v>
      </c>
      <c r="AC2" s="26">
        <v>0.875</v>
      </c>
      <c r="AD2" t="s">
        <v>198</v>
      </c>
      <c r="AE2" s="25" t="s">
        <v>197</v>
      </c>
      <c r="AF2" s="26">
        <v>0.3125</v>
      </c>
      <c r="AG2" s="26">
        <v>0.1875</v>
      </c>
      <c r="AH2" s="26">
        <v>6.25E-2</v>
      </c>
      <c r="AI2" s="26">
        <v>6.25E-2</v>
      </c>
      <c r="AJ2" s="26">
        <v>0.5</v>
      </c>
      <c r="AK2" s="26">
        <v>0.25</v>
      </c>
      <c r="AL2" t="s">
        <v>198</v>
      </c>
      <c r="AM2" s="25" t="s">
        <v>197</v>
      </c>
      <c r="AN2" s="26">
        <v>0.64583299999999999</v>
      </c>
      <c r="AO2" s="26">
        <v>6529.0420000000004</v>
      </c>
      <c r="AP2" s="26">
        <v>10</v>
      </c>
      <c r="AQ2" t="s">
        <v>198</v>
      </c>
      <c r="AR2" s="25" t="s">
        <v>197</v>
      </c>
      <c r="AS2" s="26">
        <v>0.9375</v>
      </c>
      <c r="AT2" s="26">
        <v>0.96875</v>
      </c>
      <c r="AU2" s="26">
        <v>0.96875</v>
      </c>
      <c r="AV2" s="26">
        <v>0.95833299999999999</v>
      </c>
      <c r="AW2" s="26">
        <v>3450.5929999999998</v>
      </c>
      <c r="AX2" s="26">
        <v>2778.2060000000001</v>
      </c>
      <c r="AY2" s="26">
        <v>2387.8679999999999</v>
      </c>
      <c r="AZ2" s="26">
        <v>2872.223</v>
      </c>
      <c r="BA2" s="26">
        <v>6.4375</v>
      </c>
      <c r="BB2" s="26">
        <v>6.25</v>
      </c>
      <c r="BC2" s="26">
        <v>6.75</v>
      </c>
      <c r="BD2" s="26">
        <v>6.4791670000000003</v>
      </c>
      <c r="BE2" t="s">
        <v>198</v>
      </c>
      <c r="BF2" s="25" t="s">
        <v>197</v>
      </c>
      <c r="BG2" s="26">
        <v>0.875</v>
      </c>
      <c r="BH2" s="26">
        <v>0.9375</v>
      </c>
      <c r="BI2" s="26">
        <v>0.9375</v>
      </c>
      <c r="BJ2" s="26">
        <v>0.91666700000000001</v>
      </c>
      <c r="BK2" s="26">
        <v>1380.586</v>
      </c>
      <c r="BL2" s="26">
        <v>1980.087</v>
      </c>
      <c r="BM2" s="26">
        <v>1579.06</v>
      </c>
      <c r="BN2" s="26">
        <v>1646.577</v>
      </c>
      <c r="BO2" t="s">
        <v>198</v>
      </c>
      <c r="BP2" s="25" t="s">
        <v>197</v>
      </c>
      <c r="BQ2" s="26">
        <v>1</v>
      </c>
      <c r="BR2" s="26">
        <v>52.72222</v>
      </c>
      <c r="BS2" s="26">
        <v>1196.856</v>
      </c>
      <c r="BT2" s="26">
        <v>0.94444399999999995</v>
      </c>
      <c r="BU2" s="26">
        <v>44.176470000000002</v>
      </c>
      <c r="BV2" s="26">
        <v>2981.1410000000001</v>
      </c>
      <c r="BW2" s="26">
        <v>0.97222200000000003</v>
      </c>
      <c r="BX2" s="26">
        <v>48.449350000000003</v>
      </c>
      <c r="BY2" s="26">
        <v>2088.998</v>
      </c>
      <c r="BZ2" t="s">
        <v>198</v>
      </c>
      <c r="CA2" t="s">
        <v>199</v>
      </c>
      <c r="CI2">
        <v>18</v>
      </c>
      <c r="CJ2" t="s">
        <v>199</v>
      </c>
      <c r="CK2" t="s">
        <v>199</v>
      </c>
      <c r="CT2" t="s">
        <v>199</v>
      </c>
      <c r="CU2" s="25" t="s">
        <v>197</v>
      </c>
      <c r="CV2" s="26">
        <v>42.25</v>
      </c>
      <c r="CW2" s="26">
        <v>0.79166700000000001</v>
      </c>
      <c r="CX2" t="s">
        <v>198</v>
      </c>
      <c r="CY2" s="25" t="s">
        <v>197</v>
      </c>
      <c r="CZ2">
        <v>0.366666667</v>
      </c>
      <c r="DA2" s="1"/>
      <c r="DB2" s="25">
        <v>0.4</v>
      </c>
      <c r="DC2" s="25"/>
      <c r="DD2" s="25">
        <v>0.35</v>
      </c>
      <c r="DE2" s="25"/>
      <c r="DF2" s="25">
        <v>0.35</v>
      </c>
      <c r="DG2" s="25"/>
      <c r="DH2" s="25">
        <v>0.43333333299999999</v>
      </c>
      <c r="DI2" s="25"/>
      <c r="DJ2" s="25">
        <v>0.3</v>
      </c>
      <c r="DL2">
        <v>18</v>
      </c>
      <c r="DM2" t="s">
        <v>200</v>
      </c>
      <c r="DN2" s="25" t="s">
        <v>197</v>
      </c>
      <c r="DO2" s="26">
        <v>0.31666666700000001</v>
      </c>
      <c r="DP2" s="26">
        <v>0.67559243300000005</v>
      </c>
      <c r="DQ2" s="26">
        <v>0.45</v>
      </c>
      <c r="DR2" s="26">
        <v>0.56468959399999996</v>
      </c>
      <c r="DS2" s="26">
        <v>0.25</v>
      </c>
      <c r="DT2" s="26">
        <v>0.70605442200000001</v>
      </c>
      <c r="DU2" s="26">
        <v>0.1</v>
      </c>
      <c r="DV2" s="26">
        <v>0.74821541999999996</v>
      </c>
      <c r="DW2" s="26">
        <v>0.366666667</v>
      </c>
      <c r="DX2" s="26">
        <v>0.64090105100000005</v>
      </c>
      <c r="DY2" s="26">
        <v>0.26666666700000002</v>
      </c>
      <c r="DZ2" s="26">
        <v>0.72329308400000003</v>
      </c>
      <c r="EA2" t="s">
        <v>200</v>
      </c>
      <c r="EE2" s="50" t="s">
        <v>201</v>
      </c>
      <c r="EF2" s="51"/>
      <c r="EG2" s="51"/>
      <c r="EH2" s="50" t="s">
        <v>201</v>
      </c>
      <c r="EI2" s="51"/>
      <c r="EJ2" s="51"/>
      <c r="EK2" s="50" t="s">
        <v>197</v>
      </c>
      <c r="EL2" s="6" t="s">
        <v>188</v>
      </c>
      <c r="EM2" s="32"/>
      <c r="EN2" s="51" t="s">
        <v>198</v>
      </c>
      <c r="EO2" s="50" t="s">
        <v>197</v>
      </c>
      <c r="EP2" s="26" t="s">
        <v>188</v>
      </c>
      <c r="EQ2" s="26">
        <v>7</v>
      </c>
      <c r="ER2" s="26">
        <v>27</v>
      </c>
      <c r="ES2" s="26">
        <v>4</v>
      </c>
      <c r="ET2" s="51" t="s">
        <v>202</v>
      </c>
      <c r="EU2" s="50" t="s">
        <v>197</v>
      </c>
      <c r="EV2" s="6" t="s">
        <v>188</v>
      </c>
      <c r="EW2" s="6">
        <v>19</v>
      </c>
      <c r="EX2" s="6">
        <v>18</v>
      </c>
      <c r="EY2" s="6">
        <v>10</v>
      </c>
      <c r="EZ2" s="6">
        <v>18</v>
      </c>
      <c r="FA2" s="6">
        <v>9</v>
      </c>
      <c r="FB2" s="6">
        <v>23</v>
      </c>
      <c r="FC2" s="6">
        <v>26</v>
      </c>
      <c r="FD2" s="51" t="s">
        <v>198</v>
      </c>
      <c r="FE2" s="50" t="s">
        <v>197</v>
      </c>
      <c r="FF2" s="6" t="s">
        <v>188</v>
      </c>
      <c r="FG2" s="6">
        <v>2.5</v>
      </c>
      <c r="FH2" s="6">
        <v>1.7647058819999999</v>
      </c>
      <c r="FI2" s="6">
        <v>3.588235294</v>
      </c>
      <c r="FJ2" s="6">
        <v>2.7346938779999999</v>
      </c>
      <c r="FK2" s="51" t="s">
        <v>198</v>
      </c>
      <c r="FL2" s="50" t="s">
        <v>197</v>
      </c>
      <c r="FM2" s="26" t="s">
        <v>188</v>
      </c>
      <c r="FN2" s="26">
        <v>4.1739129999999998</v>
      </c>
      <c r="FO2" s="51" t="s">
        <v>198</v>
      </c>
      <c r="FP2" s="50" t="s">
        <v>197</v>
      </c>
      <c r="FQ2" s="6" t="s">
        <v>188</v>
      </c>
      <c r="FR2" s="6">
        <v>4</v>
      </c>
      <c r="FS2" s="6">
        <f>IF(FR2&gt;=20,5,IF(FR2&gt;=15,4,IF(FR2&gt;=10,3,IF(FR2&gt;=5,2,IF(FR2&gt;=0,1,0)))))</f>
        <v>1</v>
      </c>
      <c r="FT2" s="51" t="s">
        <v>198</v>
      </c>
      <c r="FU2" s="50" t="s">
        <v>197</v>
      </c>
      <c r="FV2" s="6" t="s">
        <v>188</v>
      </c>
      <c r="FW2" s="32">
        <v>3</v>
      </c>
      <c r="FX2" s="32">
        <v>5.5</v>
      </c>
      <c r="FY2" s="32">
        <v>6.5</v>
      </c>
      <c r="FZ2" s="32">
        <v>3.5</v>
      </c>
      <c r="GA2" s="32">
        <v>6</v>
      </c>
      <c r="GB2" s="51" t="s">
        <v>202</v>
      </c>
      <c r="GC2" s="50" t="s">
        <v>201</v>
      </c>
      <c r="GD2" s="51"/>
      <c r="GE2" s="51"/>
      <c r="GF2" s="50" t="s">
        <v>197</v>
      </c>
      <c r="GG2" s="34" t="s">
        <v>188</v>
      </c>
      <c r="GH2" s="34">
        <v>18</v>
      </c>
      <c r="GI2" s="34">
        <v>225</v>
      </c>
      <c r="GJ2" s="34">
        <v>525</v>
      </c>
      <c r="GK2" s="34">
        <v>768</v>
      </c>
      <c r="GL2" s="51" t="s">
        <v>202</v>
      </c>
      <c r="GM2" s="50" t="s">
        <v>197</v>
      </c>
      <c r="GN2" s="35" t="s">
        <v>188</v>
      </c>
      <c r="GO2" s="36">
        <v>133</v>
      </c>
      <c r="GP2" s="36">
        <v>43</v>
      </c>
      <c r="GQ2" s="36">
        <v>35</v>
      </c>
      <c r="GR2" s="36">
        <v>18</v>
      </c>
      <c r="GS2" s="36">
        <v>15</v>
      </c>
      <c r="GT2" s="36">
        <v>22</v>
      </c>
      <c r="GU2" s="51" t="s">
        <v>202</v>
      </c>
    </row>
    <row r="3" spans="1:203" ht="15.75" customHeight="1">
      <c r="A3" t="s">
        <v>203</v>
      </c>
      <c r="B3" s="26" t="s">
        <v>204</v>
      </c>
      <c r="C3" s="26" t="s">
        <v>189</v>
      </c>
      <c r="D3" s="26">
        <v>70</v>
      </c>
      <c r="E3" s="26">
        <v>61</v>
      </c>
      <c r="F3" s="26">
        <v>7</v>
      </c>
      <c r="G3" s="26" t="s">
        <v>205</v>
      </c>
      <c r="H3" s="26" t="s">
        <v>191</v>
      </c>
      <c r="I3" s="26" t="s">
        <v>206</v>
      </c>
      <c r="L3" t="s">
        <v>193</v>
      </c>
      <c r="M3" s="26" t="s">
        <v>194</v>
      </c>
      <c r="N3" s="26" t="s">
        <v>207</v>
      </c>
      <c r="O3" s="26" t="s">
        <v>204</v>
      </c>
      <c r="P3" s="26">
        <v>17</v>
      </c>
      <c r="R3" s="26" t="s">
        <v>204</v>
      </c>
      <c r="S3" s="26" t="s">
        <v>208</v>
      </c>
      <c r="T3" s="26" t="s">
        <v>189</v>
      </c>
      <c r="U3" s="26">
        <v>70</v>
      </c>
      <c r="V3" s="26"/>
      <c r="W3" s="25" t="s">
        <v>197</v>
      </c>
      <c r="X3" s="26">
        <v>97.59375</v>
      </c>
      <c r="Y3" s="26">
        <v>0.8125</v>
      </c>
      <c r="Z3">
        <v>95.3125</v>
      </c>
      <c r="AA3">
        <v>0.6875</v>
      </c>
      <c r="AB3">
        <v>99.875</v>
      </c>
      <c r="AC3">
        <v>0.9375</v>
      </c>
      <c r="AD3" t="s">
        <v>198</v>
      </c>
      <c r="AE3" s="25" t="s">
        <v>197</v>
      </c>
      <c r="AF3" s="26">
        <v>0.1875</v>
      </c>
      <c r="AG3" s="26">
        <v>6.25E-2</v>
      </c>
      <c r="AH3" s="26">
        <v>0.125</v>
      </c>
      <c r="AI3" s="26">
        <v>0.3125</v>
      </c>
      <c r="AJ3" s="26">
        <v>0.375</v>
      </c>
      <c r="AK3" s="26">
        <v>0.1875</v>
      </c>
      <c r="AL3" t="s">
        <v>198</v>
      </c>
      <c r="AM3" s="25" t="s">
        <v>197</v>
      </c>
      <c r="AN3" s="26">
        <v>0.89583299999999999</v>
      </c>
      <c r="AO3" s="26">
        <v>3572.9650000000001</v>
      </c>
      <c r="AP3" s="26">
        <v>10</v>
      </c>
      <c r="AQ3" t="s">
        <v>198</v>
      </c>
      <c r="AR3" s="25" t="s">
        <v>197</v>
      </c>
      <c r="AS3" s="26">
        <v>0.9375</v>
      </c>
      <c r="AT3" s="26">
        <v>0.9375</v>
      </c>
      <c r="AU3" s="26">
        <v>0.96875</v>
      </c>
      <c r="AV3" s="26">
        <v>0.94791700000000001</v>
      </c>
      <c r="AW3" s="26">
        <v>2052.66</v>
      </c>
      <c r="AX3" s="26">
        <v>1835.9929999999999</v>
      </c>
      <c r="AY3" s="26">
        <v>1772.9190000000001</v>
      </c>
      <c r="AZ3" s="26">
        <v>1887.191</v>
      </c>
      <c r="BA3" s="26">
        <v>7</v>
      </c>
      <c r="BB3" s="26">
        <v>6.875</v>
      </c>
      <c r="BC3" s="26">
        <v>7</v>
      </c>
      <c r="BD3" s="26">
        <v>6.9583329999999997</v>
      </c>
      <c r="BE3" t="s">
        <v>198</v>
      </c>
      <c r="BF3" s="25" t="s">
        <v>197</v>
      </c>
      <c r="BG3" s="26">
        <v>0.875</v>
      </c>
      <c r="BH3" s="26">
        <v>0.9375</v>
      </c>
      <c r="BI3" s="26">
        <v>1</v>
      </c>
      <c r="BJ3" s="26">
        <v>0.9375</v>
      </c>
      <c r="BK3" s="26">
        <v>965.94290000000001</v>
      </c>
      <c r="BL3" s="26">
        <v>734.76</v>
      </c>
      <c r="BM3" s="26">
        <v>1218.9190000000001</v>
      </c>
      <c r="BN3" s="26">
        <v>973.20719999999994</v>
      </c>
      <c r="BO3" t="s">
        <v>198</v>
      </c>
      <c r="BP3" s="25" t="s">
        <v>197</v>
      </c>
      <c r="BQ3" s="26">
        <v>0.72222200000000003</v>
      </c>
      <c r="BR3" s="26">
        <v>77.307689999999994</v>
      </c>
      <c r="BS3" s="26">
        <v>4361.1850000000004</v>
      </c>
      <c r="BT3" s="26">
        <v>0.55555600000000005</v>
      </c>
      <c r="BU3" s="26">
        <v>81.3</v>
      </c>
      <c r="BV3" s="26">
        <v>3647.23</v>
      </c>
      <c r="BW3" s="26">
        <v>0.63888900000000004</v>
      </c>
      <c r="BX3" s="26">
        <v>79.303849999999997</v>
      </c>
      <c r="BY3" s="26">
        <v>4004.2069999999999</v>
      </c>
      <c r="BZ3" t="s">
        <v>198</v>
      </c>
      <c r="CA3" s="25" t="s">
        <v>197</v>
      </c>
      <c r="CB3">
        <v>0.33333332999999998</v>
      </c>
      <c r="CC3">
        <v>0.4</v>
      </c>
      <c r="CD3">
        <v>0.3</v>
      </c>
      <c r="CE3">
        <v>0.15</v>
      </c>
      <c r="CF3">
        <v>0.66666666669999997</v>
      </c>
      <c r="CG3">
        <v>0.13333329999999999</v>
      </c>
      <c r="CH3">
        <v>0.56666666666669996</v>
      </c>
      <c r="CI3">
        <v>8</v>
      </c>
      <c r="CJ3" t="s">
        <v>209</v>
      </c>
      <c r="CK3" s="25" t="s">
        <v>197</v>
      </c>
      <c r="CL3" s="26">
        <v>0.75</v>
      </c>
      <c r="CM3" s="26">
        <v>0.95</v>
      </c>
      <c r="CN3" s="26">
        <v>0.65</v>
      </c>
      <c r="CO3" s="26">
        <v>0.6</v>
      </c>
      <c r="CP3" s="26">
        <v>0.6</v>
      </c>
      <c r="CQ3" s="26">
        <v>0.66666666699999999</v>
      </c>
      <c r="CR3" s="26">
        <v>0.86666666699999995</v>
      </c>
      <c r="CS3" s="26"/>
      <c r="CT3" t="s">
        <v>202</v>
      </c>
      <c r="CU3" s="25" t="s">
        <v>197</v>
      </c>
      <c r="CV3" s="26">
        <v>98.666669999999996</v>
      </c>
      <c r="CW3" s="26">
        <v>0.75</v>
      </c>
      <c r="CX3" t="s">
        <v>198</v>
      </c>
      <c r="CY3" s="25" t="s">
        <v>197</v>
      </c>
      <c r="CZ3" s="26">
        <v>0.3</v>
      </c>
      <c r="DA3" s="26">
        <v>0</v>
      </c>
      <c r="DB3" s="26">
        <v>0.4</v>
      </c>
      <c r="DC3" s="26"/>
      <c r="DD3" s="26">
        <v>0.25</v>
      </c>
      <c r="DE3" s="26"/>
      <c r="DF3" s="26">
        <v>0.2</v>
      </c>
      <c r="DG3" s="26"/>
      <c r="DH3" s="26">
        <v>0.366666667</v>
      </c>
      <c r="DI3" s="26"/>
      <c r="DJ3" s="26">
        <v>0.233333333</v>
      </c>
      <c r="DK3" s="26"/>
      <c r="DL3" s="26">
        <v>10</v>
      </c>
      <c r="DM3" t="s">
        <v>202</v>
      </c>
      <c r="DN3" s="25" t="s">
        <v>197</v>
      </c>
      <c r="DO3" s="26">
        <v>0.65</v>
      </c>
      <c r="DP3" s="26">
        <v>0.46778301100000003</v>
      </c>
      <c r="DQ3" s="26">
        <v>0.8</v>
      </c>
      <c r="DR3" s="26">
        <v>0.35262896799999999</v>
      </c>
      <c r="DS3" s="26">
        <v>0.57499999999999996</v>
      </c>
      <c r="DT3" s="26">
        <v>0.54789017100000004</v>
      </c>
      <c r="DU3" s="26">
        <v>0.15</v>
      </c>
      <c r="DV3" s="26">
        <v>1.0317845800000001</v>
      </c>
      <c r="DW3" s="26">
        <v>0.7</v>
      </c>
      <c r="DX3" s="26">
        <v>0.42139488200000003</v>
      </c>
      <c r="DY3" s="26">
        <v>0.6</v>
      </c>
      <c r="DZ3" s="26">
        <v>0.52190249399999999</v>
      </c>
      <c r="EA3" t="s">
        <v>200</v>
      </c>
      <c r="EE3" s="50" t="s">
        <v>201</v>
      </c>
      <c r="EF3" s="51"/>
      <c r="EG3" s="51"/>
      <c r="EH3" s="50" t="s">
        <v>201</v>
      </c>
      <c r="EI3" s="51"/>
      <c r="EJ3" s="51"/>
      <c r="EK3" s="50" t="s">
        <v>197</v>
      </c>
      <c r="EL3" s="6" t="s">
        <v>204</v>
      </c>
      <c r="EM3" s="32">
        <v>47</v>
      </c>
      <c r="EN3" s="51" t="s">
        <v>198</v>
      </c>
      <c r="EO3" s="50" t="s">
        <v>197</v>
      </c>
      <c r="EP3" s="26" t="s">
        <v>204</v>
      </c>
      <c r="EQ3" s="26">
        <v>6</v>
      </c>
      <c r="ER3" s="26">
        <v>12</v>
      </c>
      <c r="ES3" s="26">
        <v>2</v>
      </c>
      <c r="ET3" s="51" t="s">
        <v>202</v>
      </c>
      <c r="EU3" s="50" t="s">
        <v>197</v>
      </c>
      <c r="EV3" s="6" t="s">
        <v>204</v>
      </c>
      <c r="EW3" s="6">
        <v>26</v>
      </c>
      <c r="EX3" s="6">
        <v>16</v>
      </c>
      <c r="EY3" s="6">
        <v>14</v>
      </c>
      <c r="EZ3" s="6">
        <v>16</v>
      </c>
      <c r="FA3" s="6">
        <v>12</v>
      </c>
      <c r="FB3" s="6">
        <v>13</v>
      </c>
      <c r="FC3" s="6">
        <v>28</v>
      </c>
      <c r="FD3" s="51" t="s">
        <v>198</v>
      </c>
      <c r="FE3" s="50" t="s">
        <v>197</v>
      </c>
      <c r="FF3" s="6" t="s">
        <v>204</v>
      </c>
      <c r="FG3" s="6">
        <v>3.8571428569999999</v>
      </c>
      <c r="FH3" s="6">
        <v>1.8823529409999999</v>
      </c>
      <c r="FI3" s="6">
        <v>8.3125</v>
      </c>
      <c r="FJ3" s="6">
        <v>4.7083333329999997</v>
      </c>
      <c r="FK3" s="51" t="s">
        <v>198</v>
      </c>
      <c r="FL3" s="50" t="s">
        <v>201</v>
      </c>
      <c r="FM3" s="51"/>
      <c r="FN3" s="51"/>
      <c r="FO3" s="51"/>
      <c r="FP3" s="50" t="s">
        <v>201</v>
      </c>
      <c r="FQ3" s="6"/>
      <c r="FR3" s="6"/>
      <c r="FS3" s="6"/>
      <c r="FT3" s="51"/>
      <c r="FU3" s="50" t="s">
        <v>197</v>
      </c>
      <c r="FV3" s="6" t="s">
        <v>204</v>
      </c>
      <c r="FW3" s="32">
        <v>7</v>
      </c>
      <c r="FX3" s="32">
        <v>6</v>
      </c>
      <c r="FY3" s="32">
        <v>7</v>
      </c>
      <c r="FZ3" s="32">
        <v>5.5</v>
      </c>
      <c r="GA3" s="32">
        <v>4.5</v>
      </c>
      <c r="GB3" s="51" t="s">
        <v>202</v>
      </c>
      <c r="GC3" s="50" t="s">
        <v>201</v>
      </c>
      <c r="GD3" s="51"/>
      <c r="GE3" s="51"/>
      <c r="GF3" s="50" t="s">
        <v>197</v>
      </c>
      <c r="GG3" s="34" t="s">
        <v>204</v>
      </c>
      <c r="GH3" s="34">
        <v>17</v>
      </c>
      <c r="GI3" s="34">
        <v>280</v>
      </c>
      <c r="GJ3" s="34">
        <v>340</v>
      </c>
      <c r="GK3" s="34">
        <v>637</v>
      </c>
      <c r="GL3" s="51" t="s">
        <v>202</v>
      </c>
      <c r="GM3" s="50" t="s">
        <v>201</v>
      </c>
      <c r="GN3" s="35"/>
      <c r="GO3" s="36" t="s">
        <v>210</v>
      </c>
      <c r="GP3" s="36" t="s">
        <v>210</v>
      </c>
      <c r="GQ3" s="36" t="s">
        <v>210</v>
      </c>
      <c r="GR3" s="36" t="s">
        <v>210</v>
      </c>
      <c r="GS3" s="36" t="s">
        <v>210</v>
      </c>
      <c r="GT3" s="36" t="s">
        <v>210</v>
      </c>
      <c r="GU3" s="51"/>
    </row>
    <row r="4" spans="1:203" ht="15.6">
      <c r="A4" t="s">
        <v>211</v>
      </c>
      <c r="B4" s="26" t="s">
        <v>212</v>
      </c>
      <c r="C4" s="26" t="s">
        <v>189</v>
      </c>
      <c r="D4" s="26">
        <v>72</v>
      </c>
      <c r="E4" s="26" t="s">
        <v>213</v>
      </c>
      <c r="F4" s="26">
        <v>52</v>
      </c>
      <c r="G4" s="26" t="s">
        <v>17</v>
      </c>
      <c r="H4" s="26" t="s">
        <v>191</v>
      </c>
      <c r="I4" s="26" t="s">
        <v>192</v>
      </c>
      <c r="L4" t="s">
        <v>193</v>
      </c>
      <c r="M4" s="26" t="s">
        <v>194</v>
      </c>
      <c r="N4" s="26" t="s">
        <v>214</v>
      </c>
      <c r="O4" s="26" t="s">
        <v>212</v>
      </c>
      <c r="P4" s="26">
        <v>16.5</v>
      </c>
      <c r="R4" s="26" t="s">
        <v>212</v>
      </c>
      <c r="S4" s="26" t="s">
        <v>215</v>
      </c>
      <c r="T4" s="26"/>
      <c r="U4" s="26">
        <v>72</v>
      </c>
      <c r="V4" s="26"/>
      <c r="W4" s="25" t="s">
        <v>197</v>
      </c>
      <c r="X4">
        <v>87.5</v>
      </c>
      <c r="Y4">
        <v>0.91249999999999998</v>
      </c>
      <c r="Z4">
        <v>83</v>
      </c>
      <c r="AA4">
        <v>0.75</v>
      </c>
      <c r="AB4">
        <v>92</v>
      </c>
      <c r="AC4">
        <v>0.875</v>
      </c>
      <c r="AD4" t="s">
        <v>198</v>
      </c>
      <c r="AE4" s="25" t="s">
        <v>197</v>
      </c>
      <c r="AF4" s="26">
        <v>0.625</v>
      </c>
      <c r="AG4" s="26">
        <v>0.5</v>
      </c>
      <c r="AH4" s="26">
        <v>0.25</v>
      </c>
      <c r="AI4" s="26">
        <v>0.1875</v>
      </c>
      <c r="AJ4" s="26">
        <v>0.25</v>
      </c>
      <c r="AK4" s="26">
        <v>6.25E-2</v>
      </c>
      <c r="AL4" t="s">
        <v>198</v>
      </c>
      <c r="AM4" s="25" t="s">
        <v>197</v>
      </c>
      <c r="AN4" s="26">
        <v>0.85416700000000001</v>
      </c>
      <c r="AO4" s="26">
        <v>4390.12</v>
      </c>
      <c r="AP4" s="26">
        <v>10</v>
      </c>
      <c r="AQ4" t="s">
        <v>198</v>
      </c>
      <c r="AR4" s="25" t="s">
        <v>197</v>
      </c>
      <c r="AS4" s="26">
        <v>0.9375</v>
      </c>
      <c r="AT4" s="26">
        <v>0.96875</v>
      </c>
      <c r="AU4" s="26">
        <v>0.96875</v>
      </c>
      <c r="AV4" s="26">
        <v>0.95833299999999999</v>
      </c>
      <c r="AW4" s="26">
        <v>3616.973</v>
      </c>
      <c r="AX4" s="26">
        <v>3145.5030000000002</v>
      </c>
      <c r="AY4" s="26">
        <v>2927.3809999999999</v>
      </c>
      <c r="AZ4" s="26">
        <v>3229.9520000000002</v>
      </c>
      <c r="BA4" s="26">
        <v>6</v>
      </c>
      <c r="BB4" s="26">
        <v>6.25</v>
      </c>
      <c r="BC4" s="26">
        <v>5.96875</v>
      </c>
      <c r="BD4" s="26">
        <v>6.0729170000000003</v>
      </c>
      <c r="BE4" t="s">
        <v>198</v>
      </c>
      <c r="BF4" s="25" t="s">
        <v>197</v>
      </c>
      <c r="BG4" s="26">
        <v>1</v>
      </c>
      <c r="BH4" s="26">
        <v>1</v>
      </c>
      <c r="BI4" s="26">
        <v>0.9375</v>
      </c>
      <c r="BJ4" s="26">
        <v>0.97916700000000001</v>
      </c>
      <c r="BK4" s="26">
        <v>820.25</v>
      </c>
      <c r="BL4" s="26">
        <v>1356.444</v>
      </c>
      <c r="BM4" s="26">
        <v>702.18</v>
      </c>
      <c r="BN4" s="26">
        <v>959.62459999999999</v>
      </c>
      <c r="BO4" t="s">
        <v>198</v>
      </c>
      <c r="BP4" s="25" t="s">
        <v>197</v>
      </c>
      <c r="BQ4" s="26">
        <v>0.88888900000000004</v>
      </c>
      <c r="BR4" s="26">
        <v>92.5</v>
      </c>
      <c r="BS4" s="26">
        <v>1292.2</v>
      </c>
      <c r="BT4" s="26">
        <v>0.72222200000000003</v>
      </c>
      <c r="BU4" s="26">
        <v>82.769229999999993</v>
      </c>
      <c r="BV4" s="26">
        <v>2876.3919999999998</v>
      </c>
      <c r="BW4" s="26">
        <v>0.80555600000000005</v>
      </c>
      <c r="BX4" s="26">
        <v>87.634619999999998</v>
      </c>
      <c r="BY4" s="26">
        <v>2084.2959999999998</v>
      </c>
      <c r="BZ4" t="s">
        <v>198</v>
      </c>
      <c r="CA4" s="25" t="s">
        <v>197</v>
      </c>
      <c r="CB4">
        <v>0.36666666666666597</v>
      </c>
      <c r="CC4">
        <v>0.4</v>
      </c>
      <c r="CD4">
        <v>0.35</v>
      </c>
      <c r="CE4">
        <v>0.25</v>
      </c>
      <c r="CF4">
        <v>0.13333333333333</v>
      </c>
      <c r="CG4">
        <v>0.266666666666666</v>
      </c>
      <c r="CH4">
        <v>0.53333333333330002</v>
      </c>
      <c r="CI4">
        <v>11</v>
      </c>
      <c r="CJ4" t="s">
        <v>209</v>
      </c>
      <c r="CK4" s="25" t="s">
        <v>197</v>
      </c>
      <c r="CL4" s="26">
        <v>0.65</v>
      </c>
      <c r="CM4" s="26">
        <v>0.9</v>
      </c>
      <c r="CN4" s="26">
        <v>0.52500000000000002</v>
      </c>
      <c r="CO4" s="26">
        <v>0.45</v>
      </c>
      <c r="CP4" s="26">
        <v>0.33333333300000001</v>
      </c>
      <c r="CQ4" s="26">
        <v>0.6</v>
      </c>
      <c r="CR4" s="26">
        <v>0.83333333300000001</v>
      </c>
      <c r="CS4" s="26"/>
      <c r="CT4" t="s">
        <v>202</v>
      </c>
      <c r="CU4" s="25" t="s">
        <v>197</v>
      </c>
      <c r="CV4" s="26">
        <v>84.583330000000004</v>
      </c>
      <c r="CW4" s="26">
        <v>0.91666700000000001</v>
      </c>
      <c r="CX4" t="s">
        <v>198</v>
      </c>
      <c r="CY4" s="25" t="s">
        <v>197</v>
      </c>
      <c r="CZ4">
        <v>0.33333333333333331</v>
      </c>
      <c r="DB4">
        <v>0.5</v>
      </c>
      <c r="DD4">
        <v>0.25</v>
      </c>
      <c r="DF4">
        <v>0.25</v>
      </c>
      <c r="DH4">
        <v>0.43333333333333335</v>
      </c>
      <c r="DJ4">
        <v>0.23333333333333334</v>
      </c>
      <c r="DL4" s="26">
        <v>12</v>
      </c>
      <c r="DM4" t="s">
        <v>202</v>
      </c>
      <c r="DN4" s="25" t="s">
        <v>197</v>
      </c>
      <c r="DO4" s="26">
        <v>0.25</v>
      </c>
      <c r="DP4" s="26">
        <v>0.91942600200000002</v>
      </c>
      <c r="DQ4" s="26">
        <v>0.3</v>
      </c>
      <c r="DR4" s="26">
        <v>0.80941451200000003</v>
      </c>
      <c r="DS4" s="26">
        <v>0.22500000000000001</v>
      </c>
      <c r="DT4" s="26">
        <v>1.08270194</v>
      </c>
      <c r="DU4" s="26">
        <v>0.1</v>
      </c>
      <c r="DV4" s="26">
        <v>1.131630385</v>
      </c>
      <c r="DW4" s="26">
        <v>0.33333333300000001</v>
      </c>
      <c r="DX4" s="26">
        <v>0.85379314699999997</v>
      </c>
      <c r="DY4" s="26">
        <v>0.16666666699999999</v>
      </c>
      <c r="DZ4" s="26">
        <v>1.2214503400000001</v>
      </c>
      <c r="EA4" t="s">
        <v>200</v>
      </c>
      <c r="EE4" s="50" t="s">
        <v>201</v>
      </c>
      <c r="EF4" s="51"/>
      <c r="EG4" s="51"/>
      <c r="EH4" s="50" t="s">
        <v>201</v>
      </c>
      <c r="EI4" s="51"/>
      <c r="EJ4" s="51"/>
      <c r="EK4" s="50" t="s">
        <v>197</v>
      </c>
      <c r="EL4" s="6" t="s">
        <v>212</v>
      </c>
      <c r="EM4" s="32">
        <v>46</v>
      </c>
      <c r="EN4" s="51" t="s">
        <v>198</v>
      </c>
      <c r="EO4" s="50" t="s">
        <v>197</v>
      </c>
      <c r="EP4" s="26" t="s">
        <v>212</v>
      </c>
      <c r="EQ4" s="26">
        <v>5</v>
      </c>
      <c r="ER4" s="26">
        <v>10</v>
      </c>
      <c r="ES4" s="26">
        <v>1</v>
      </c>
      <c r="ET4" s="51" t="s">
        <v>202</v>
      </c>
      <c r="EU4" s="50" t="s">
        <v>197</v>
      </c>
      <c r="EV4" s="6" t="s">
        <v>212</v>
      </c>
      <c r="EW4" s="6">
        <v>37</v>
      </c>
      <c r="EX4" s="6">
        <v>19</v>
      </c>
      <c r="EY4" s="6">
        <v>17</v>
      </c>
      <c r="EZ4" s="6">
        <v>17</v>
      </c>
      <c r="FA4" s="6">
        <v>16</v>
      </c>
      <c r="FB4" s="6">
        <v>21</v>
      </c>
      <c r="FC4" s="6">
        <v>35</v>
      </c>
      <c r="FD4" s="51" t="s">
        <v>198</v>
      </c>
      <c r="FE4" s="50" t="s">
        <v>197</v>
      </c>
      <c r="FF4" s="6" t="s">
        <v>212</v>
      </c>
      <c r="FG4" s="6">
        <v>7.9285714289999998</v>
      </c>
      <c r="FH4" s="6">
        <v>7.0588235289999997</v>
      </c>
      <c r="FI4" s="6">
        <v>7.4705882350000001</v>
      </c>
      <c r="FJ4" s="6">
        <v>7.4897959180000004</v>
      </c>
      <c r="FK4" s="51" t="s">
        <v>198</v>
      </c>
      <c r="FL4" s="50" t="s">
        <v>197</v>
      </c>
      <c r="FM4" s="26" t="s">
        <v>212</v>
      </c>
      <c r="FN4" s="26">
        <v>4.3043480000000001</v>
      </c>
      <c r="FO4" s="51" t="s">
        <v>198</v>
      </c>
      <c r="FP4" s="50" t="s">
        <v>197</v>
      </c>
      <c r="FQ4" s="6" t="s">
        <v>212</v>
      </c>
      <c r="FR4" s="6">
        <v>4</v>
      </c>
      <c r="FS4" s="6">
        <f>IF(FR4&gt;=20,5,IF(FR4&gt;=15,4,IF(FR4&gt;=10,3,IF(FR4&gt;=5,2,IF(FR4&gt;=0,1,0)))))</f>
        <v>1</v>
      </c>
      <c r="FT4" s="51" t="s">
        <v>198</v>
      </c>
      <c r="FU4" s="50" t="s">
        <v>197</v>
      </c>
      <c r="FV4" s="6" t="s">
        <v>212</v>
      </c>
      <c r="FW4" s="32">
        <v>5</v>
      </c>
      <c r="FX4" s="32">
        <v>3.5</v>
      </c>
      <c r="FY4" s="32">
        <v>6</v>
      </c>
      <c r="FZ4" s="32">
        <v>3.5</v>
      </c>
      <c r="GA4" s="32">
        <v>3</v>
      </c>
      <c r="GB4" s="51" t="s">
        <v>202</v>
      </c>
      <c r="GC4" s="50" t="s">
        <v>201</v>
      </c>
      <c r="GD4" s="51"/>
      <c r="GE4" s="51"/>
      <c r="GF4" s="50" t="s">
        <v>197</v>
      </c>
      <c r="GG4" s="34" t="s">
        <v>212</v>
      </c>
      <c r="GH4" s="34">
        <v>16</v>
      </c>
      <c r="GI4" s="34">
        <v>175</v>
      </c>
      <c r="GJ4" s="34">
        <v>490</v>
      </c>
      <c r="GK4" s="34">
        <v>681</v>
      </c>
      <c r="GL4" s="51" t="s">
        <v>202</v>
      </c>
      <c r="GM4" s="50" t="s">
        <v>197</v>
      </c>
      <c r="GN4" s="35" t="s">
        <v>212</v>
      </c>
      <c r="GO4" s="36">
        <v>125</v>
      </c>
      <c r="GP4" s="36">
        <v>35</v>
      </c>
      <c r="GQ4" s="36">
        <v>31</v>
      </c>
      <c r="GR4" s="36">
        <v>12</v>
      </c>
      <c r="GS4" s="36">
        <v>26</v>
      </c>
      <c r="GT4" s="36">
        <v>21</v>
      </c>
      <c r="GU4" s="51" t="s">
        <v>202</v>
      </c>
    </row>
    <row r="5" spans="1:203" ht="15.6">
      <c r="A5" t="s">
        <v>216</v>
      </c>
      <c r="B5" s="26" t="s">
        <v>217</v>
      </c>
      <c r="C5" s="26" t="s">
        <v>189</v>
      </c>
      <c r="D5" s="26">
        <v>44</v>
      </c>
      <c r="E5" s="26" t="s">
        <v>218</v>
      </c>
      <c r="F5" s="26">
        <v>3</v>
      </c>
      <c r="G5" s="26" t="s">
        <v>17</v>
      </c>
      <c r="H5" s="26" t="s">
        <v>191</v>
      </c>
      <c r="I5" s="26" t="s">
        <v>192</v>
      </c>
      <c r="L5" t="s">
        <v>219</v>
      </c>
      <c r="M5" s="26" t="s">
        <v>194</v>
      </c>
      <c r="N5" s="26" t="s">
        <v>220</v>
      </c>
      <c r="O5" s="26" t="s">
        <v>217</v>
      </c>
      <c r="P5" s="26">
        <v>18</v>
      </c>
      <c r="R5" s="26" t="s">
        <v>217</v>
      </c>
      <c r="S5" s="26" t="s">
        <v>221</v>
      </c>
      <c r="T5" s="26" t="s">
        <v>189</v>
      </c>
      <c r="U5" s="26">
        <v>44</v>
      </c>
      <c r="V5" s="26"/>
      <c r="W5" t="s">
        <v>199</v>
      </c>
      <c r="AD5" t="s">
        <v>199</v>
      </c>
      <c r="AE5" t="s">
        <v>199</v>
      </c>
      <c r="AF5" s="26"/>
      <c r="AL5" t="s">
        <v>199</v>
      </c>
      <c r="AM5" t="s">
        <v>199</v>
      </c>
      <c r="AQ5" t="s">
        <v>199</v>
      </c>
      <c r="AR5" t="s">
        <v>199</v>
      </c>
      <c r="AS5" s="26"/>
      <c r="AT5" s="26"/>
      <c r="AU5" s="26"/>
      <c r="BA5" s="26"/>
      <c r="BE5" t="s">
        <v>199</v>
      </c>
      <c r="BF5" t="s">
        <v>199</v>
      </c>
      <c r="BG5" s="26"/>
      <c r="BH5" s="26"/>
      <c r="BI5" s="26"/>
      <c r="BO5" t="s">
        <v>199</v>
      </c>
      <c r="BP5" t="s">
        <v>199</v>
      </c>
      <c r="CA5" s="25" t="s">
        <v>197</v>
      </c>
      <c r="CB5">
        <v>0.4</v>
      </c>
      <c r="CC5">
        <v>0.6</v>
      </c>
      <c r="CD5">
        <v>0.3</v>
      </c>
      <c r="CE5">
        <v>0.25</v>
      </c>
      <c r="CF5">
        <v>0.2</v>
      </c>
      <c r="CG5">
        <v>0.2</v>
      </c>
      <c r="CH5">
        <v>0.6</v>
      </c>
      <c r="CI5">
        <v>7</v>
      </c>
      <c r="CJ5" t="s">
        <v>209</v>
      </c>
      <c r="CK5" s="25" t="s">
        <v>197</v>
      </c>
      <c r="CL5" s="26">
        <v>0.71666666700000003</v>
      </c>
      <c r="CM5" s="26">
        <v>0.75</v>
      </c>
      <c r="CN5" s="26">
        <v>0.7</v>
      </c>
      <c r="CO5" s="26">
        <v>0.55000000000000004</v>
      </c>
      <c r="CP5" s="26">
        <v>0.53333333000000005</v>
      </c>
      <c r="CQ5" s="26">
        <v>0.53333333000000005</v>
      </c>
      <c r="CR5" s="26">
        <v>0.9</v>
      </c>
      <c r="CS5" s="26"/>
      <c r="CT5" t="s">
        <v>202</v>
      </c>
      <c r="CU5" t="s">
        <v>199</v>
      </c>
      <c r="CY5" s="25" t="s">
        <v>197</v>
      </c>
      <c r="CZ5">
        <v>0.366666667</v>
      </c>
      <c r="DB5">
        <v>0.5</v>
      </c>
      <c r="DD5">
        <v>0.3</v>
      </c>
      <c r="DF5">
        <v>0.3</v>
      </c>
      <c r="DH5">
        <v>0.5</v>
      </c>
      <c r="DJ5">
        <v>0.233333333</v>
      </c>
      <c r="DL5" s="26">
        <v>6</v>
      </c>
      <c r="DM5" t="s">
        <v>200</v>
      </c>
      <c r="DN5" s="25" t="s">
        <v>197</v>
      </c>
      <c r="DO5">
        <v>0.91666666699999999</v>
      </c>
      <c r="DP5" s="25">
        <v>0.53843338100000004</v>
      </c>
      <c r="DQ5" s="25">
        <v>0.95</v>
      </c>
      <c r="DR5" s="25">
        <v>0.50065031599999998</v>
      </c>
      <c r="DS5" s="25">
        <v>0.875</v>
      </c>
      <c r="DT5" s="25">
        <v>0.58971039800000002</v>
      </c>
      <c r="DU5" s="26">
        <v>0.9</v>
      </c>
      <c r="DV5" s="26">
        <v>0.55764436900000003</v>
      </c>
      <c r="DW5" s="25">
        <v>0.88888888899999996</v>
      </c>
      <c r="DX5" s="25">
        <v>0.49679790200000001</v>
      </c>
      <c r="DY5" s="25">
        <v>0.94444444400000005</v>
      </c>
      <c r="DZ5">
        <v>0.57761971499999998</v>
      </c>
      <c r="EA5" t="s">
        <v>200</v>
      </c>
      <c r="EE5" s="50" t="s">
        <v>201</v>
      </c>
      <c r="EF5" s="51"/>
      <c r="EG5" s="51"/>
      <c r="EH5" s="50" t="s">
        <v>201</v>
      </c>
      <c r="EI5" s="51"/>
      <c r="EJ5" s="51"/>
      <c r="EK5" s="50" t="s">
        <v>197</v>
      </c>
      <c r="EL5" s="6" t="s">
        <v>217</v>
      </c>
      <c r="EM5" s="32">
        <v>57</v>
      </c>
      <c r="EN5" s="51" t="s">
        <v>198</v>
      </c>
      <c r="EO5" s="50" t="s">
        <v>197</v>
      </c>
      <c r="EP5" s="26" t="s">
        <v>217</v>
      </c>
      <c r="EQ5" s="26">
        <v>7</v>
      </c>
      <c r="ER5" s="26">
        <v>30</v>
      </c>
      <c r="ES5" s="26">
        <v>5</v>
      </c>
      <c r="ET5" s="51" t="s">
        <v>202</v>
      </c>
      <c r="EU5" s="50" t="s">
        <v>197</v>
      </c>
      <c r="EV5" s="6" t="s">
        <v>217</v>
      </c>
      <c r="EW5" s="6">
        <v>29</v>
      </c>
      <c r="EX5" s="6">
        <v>16</v>
      </c>
      <c r="EY5" s="6">
        <v>13</v>
      </c>
      <c r="EZ5" s="6">
        <v>18</v>
      </c>
      <c r="FA5" s="6">
        <v>12</v>
      </c>
      <c r="FB5" s="6">
        <v>18</v>
      </c>
      <c r="FC5" s="6">
        <v>31</v>
      </c>
      <c r="FD5" s="51" t="s">
        <v>198</v>
      </c>
      <c r="FE5" s="50" t="s">
        <v>197</v>
      </c>
      <c r="FF5" s="6" t="s">
        <v>217</v>
      </c>
      <c r="FG5" s="6">
        <v>4.4285714289999998</v>
      </c>
      <c r="FH5" s="6">
        <v>5</v>
      </c>
      <c r="FI5" s="6">
        <v>5.4705882350000001</v>
      </c>
      <c r="FJ5" s="6">
        <v>5.0816326529999998</v>
      </c>
      <c r="FK5" s="51" t="s">
        <v>198</v>
      </c>
      <c r="FL5" s="50" t="s">
        <v>197</v>
      </c>
      <c r="FM5" s="26" t="s">
        <v>217</v>
      </c>
      <c r="FN5" s="26">
        <v>4.7391300000000003</v>
      </c>
      <c r="FO5" s="51" t="s">
        <v>198</v>
      </c>
      <c r="FP5" s="50" t="s">
        <v>197</v>
      </c>
      <c r="FQ5" s="6" t="s">
        <v>217</v>
      </c>
      <c r="FR5" s="6">
        <v>1</v>
      </c>
      <c r="FS5" s="6">
        <f t="shared" ref="FS5:FS11" si="0">IF(FR5&gt;=20,5,IF(FR5&gt;=15,4,IF(FR5&gt;=10,3,IF(FR5&gt;=5,2,IF(FR5&gt;=0,1,0)))))</f>
        <v>1</v>
      </c>
      <c r="FT5" s="51" t="s">
        <v>198</v>
      </c>
      <c r="FU5" s="50" t="s">
        <v>197</v>
      </c>
      <c r="FV5" s="6" t="s">
        <v>217</v>
      </c>
      <c r="FW5" s="32">
        <v>2</v>
      </c>
      <c r="FX5" s="32">
        <v>6.5</v>
      </c>
      <c r="FY5" s="32">
        <v>7</v>
      </c>
      <c r="FZ5" s="32">
        <v>5</v>
      </c>
      <c r="GA5" s="32">
        <v>5</v>
      </c>
      <c r="GB5" s="51" t="s">
        <v>202</v>
      </c>
      <c r="GC5" s="50" t="s">
        <v>201</v>
      </c>
      <c r="GD5" s="51"/>
      <c r="GE5" s="51"/>
      <c r="GF5" s="50" t="s">
        <v>197</v>
      </c>
      <c r="GG5" s="34" t="s">
        <v>217</v>
      </c>
      <c r="GH5" s="34">
        <v>24</v>
      </c>
      <c r="GI5" s="34">
        <v>100</v>
      </c>
      <c r="GJ5" s="34">
        <v>455</v>
      </c>
      <c r="GK5" s="34">
        <v>579</v>
      </c>
      <c r="GL5" s="51" t="s">
        <v>202</v>
      </c>
      <c r="GM5" s="50" t="s">
        <v>197</v>
      </c>
      <c r="GN5" s="35" t="s">
        <v>217</v>
      </c>
      <c r="GO5" s="36">
        <v>175</v>
      </c>
      <c r="GP5" s="36">
        <v>45</v>
      </c>
      <c r="GQ5" s="36">
        <v>46</v>
      </c>
      <c r="GR5" s="36">
        <v>26</v>
      </c>
      <c r="GS5" s="36">
        <v>25</v>
      </c>
      <c r="GT5" s="36">
        <v>33</v>
      </c>
      <c r="GU5" s="51" t="s">
        <v>202</v>
      </c>
    </row>
    <row r="6" spans="1:203" ht="15.6">
      <c r="A6" t="s">
        <v>222</v>
      </c>
      <c r="B6" s="26" t="s">
        <v>223</v>
      </c>
      <c r="C6" s="26" t="s">
        <v>224</v>
      </c>
      <c r="D6" s="26">
        <v>66</v>
      </c>
      <c r="E6" s="26" t="s">
        <v>225</v>
      </c>
      <c r="F6" s="26">
        <v>1.7</v>
      </c>
      <c r="G6" s="26" t="s">
        <v>17</v>
      </c>
      <c r="H6" s="26" t="s">
        <v>191</v>
      </c>
      <c r="I6" s="26" t="s">
        <v>192</v>
      </c>
      <c r="L6" s="26" t="s">
        <v>226</v>
      </c>
      <c r="M6" s="26" t="s">
        <v>194</v>
      </c>
      <c r="N6" s="26" t="s">
        <v>227</v>
      </c>
      <c r="O6" s="26" t="s">
        <v>223</v>
      </c>
      <c r="P6" s="26">
        <v>16</v>
      </c>
      <c r="R6" s="26" t="s">
        <v>223</v>
      </c>
      <c r="S6" s="26" t="s">
        <v>228</v>
      </c>
      <c r="T6" s="26" t="s">
        <v>224</v>
      </c>
      <c r="U6" s="26">
        <v>66</v>
      </c>
      <c r="V6" s="26"/>
      <c r="W6" s="25" t="s">
        <v>197</v>
      </c>
      <c r="X6">
        <v>78.400000000000006</v>
      </c>
      <c r="Y6" s="26">
        <v>0.84375</v>
      </c>
      <c r="Z6">
        <v>72.9375</v>
      </c>
      <c r="AA6">
        <v>0.8125</v>
      </c>
      <c r="AB6">
        <v>83.875</v>
      </c>
      <c r="AC6">
        <v>0.875</v>
      </c>
      <c r="AD6" t="s">
        <v>198</v>
      </c>
      <c r="AE6" s="25" t="s">
        <v>197</v>
      </c>
      <c r="AF6" s="26">
        <v>0.125</v>
      </c>
      <c r="AG6" s="26">
        <v>0</v>
      </c>
      <c r="AH6" s="26">
        <v>0</v>
      </c>
      <c r="AI6" s="26">
        <v>0.625</v>
      </c>
      <c r="AJ6" s="26">
        <v>0.3125</v>
      </c>
      <c r="AK6" s="26">
        <v>0</v>
      </c>
      <c r="AL6" t="s">
        <v>198</v>
      </c>
      <c r="AM6" s="25" t="s">
        <v>197</v>
      </c>
      <c r="AN6" s="26">
        <v>0.89583299999999999</v>
      </c>
      <c r="AO6" s="26">
        <v>3370.3139999999999</v>
      </c>
      <c r="AP6" s="26">
        <v>10</v>
      </c>
      <c r="AQ6" t="s">
        <v>198</v>
      </c>
      <c r="AR6" s="25" t="s">
        <v>197</v>
      </c>
      <c r="AS6" s="26">
        <v>0.8125</v>
      </c>
      <c r="AT6" s="26">
        <v>0.875</v>
      </c>
      <c r="AU6" s="26">
        <v>0.9375</v>
      </c>
      <c r="AV6" s="26">
        <v>0.875</v>
      </c>
      <c r="AW6" s="26">
        <v>2119.3310000000001</v>
      </c>
      <c r="AX6" s="26">
        <v>1486.107</v>
      </c>
      <c r="AY6" s="26">
        <v>1706.673</v>
      </c>
      <c r="AZ6" s="26">
        <v>1770.704</v>
      </c>
      <c r="BA6" s="26">
        <v>6.125</v>
      </c>
      <c r="BB6" s="26">
        <v>6.53125</v>
      </c>
      <c r="BC6" s="26">
        <v>6.5</v>
      </c>
      <c r="BD6" s="26">
        <v>6.3854170000000003</v>
      </c>
      <c r="BE6" t="s">
        <v>198</v>
      </c>
      <c r="BF6" s="25" t="s">
        <v>197</v>
      </c>
      <c r="BG6" s="26">
        <v>1</v>
      </c>
      <c r="BH6" s="26">
        <v>0.9375</v>
      </c>
      <c r="BI6" s="26">
        <v>1</v>
      </c>
      <c r="BJ6" s="26">
        <v>0.97916700000000001</v>
      </c>
      <c r="BK6" s="26">
        <v>430.22500000000002</v>
      </c>
      <c r="BL6" s="26">
        <v>515.52670000000001</v>
      </c>
      <c r="BM6" s="26">
        <v>601.70000000000005</v>
      </c>
      <c r="BN6" s="26">
        <v>515.81719999999996</v>
      </c>
      <c r="BO6" t="s">
        <v>198</v>
      </c>
      <c r="BP6" s="25" t="s">
        <v>197</v>
      </c>
      <c r="BQ6" s="26">
        <v>0.88888900000000004</v>
      </c>
      <c r="BR6" s="26">
        <v>75.5</v>
      </c>
      <c r="BS6" s="26">
        <v>1480.481</v>
      </c>
      <c r="BT6" s="26">
        <v>0.94444399999999995</v>
      </c>
      <c r="BU6" s="26">
        <v>89.411760000000001</v>
      </c>
      <c r="BV6" s="26">
        <v>915.98239999999998</v>
      </c>
      <c r="BW6" s="26">
        <v>0.91666700000000001</v>
      </c>
      <c r="BX6" s="26">
        <v>82.455879999999993</v>
      </c>
      <c r="BY6" s="26">
        <v>1198.232</v>
      </c>
      <c r="BZ6" t="s">
        <v>198</v>
      </c>
      <c r="CA6" s="25" t="s">
        <v>197</v>
      </c>
      <c r="CB6">
        <v>0.48333333333</v>
      </c>
      <c r="CC6">
        <v>0.7</v>
      </c>
      <c r="CD6">
        <v>0.375</v>
      </c>
      <c r="CE6">
        <v>0.3</v>
      </c>
      <c r="CF6">
        <v>0.33333333333300003</v>
      </c>
      <c r="CG6">
        <v>0.4</v>
      </c>
      <c r="CH6">
        <v>0.6</v>
      </c>
      <c r="CI6">
        <v>9</v>
      </c>
      <c r="CJ6" t="s">
        <v>209</v>
      </c>
      <c r="CK6" s="25" t="s">
        <v>197</v>
      </c>
      <c r="CL6" s="26">
        <v>0.81666666700000001</v>
      </c>
      <c r="CM6" s="26">
        <v>0.95</v>
      </c>
      <c r="CN6" s="26">
        <v>0.75</v>
      </c>
      <c r="CO6" s="26">
        <v>0.65</v>
      </c>
      <c r="CP6" s="26">
        <v>0.86666666699999995</v>
      </c>
      <c r="CQ6" s="26">
        <v>0.53333333299999997</v>
      </c>
      <c r="CR6" s="26">
        <v>0.93333333299999999</v>
      </c>
      <c r="CS6" s="26"/>
      <c r="CT6" t="s">
        <v>202</v>
      </c>
      <c r="CU6" s="25" t="s">
        <v>197</v>
      </c>
      <c r="CV6" s="26">
        <v>79.791669999999996</v>
      </c>
      <c r="CW6" s="26">
        <v>0.83333299999999999</v>
      </c>
      <c r="CX6" t="s">
        <v>198</v>
      </c>
      <c r="CY6" s="25" t="s">
        <v>197</v>
      </c>
      <c r="CZ6">
        <v>0.41666666699999999</v>
      </c>
      <c r="DA6" s="26"/>
      <c r="DB6" s="26">
        <v>0.4</v>
      </c>
      <c r="DC6" s="26"/>
      <c r="DD6" s="26">
        <v>0.42499999999999999</v>
      </c>
      <c r="DE6" s="26"/>
      <c r="DF6" s="26">
        <v>0.5</v>
      </c>
      <c r="DG6" s="26"/>
      <c r="DH6" s="26">
        <v>0.5</v>
      </c>
      <c r="DI6" s="26"/>
      <c r="DJ6" s="26">
        <v>0.33333333300000001</v>
      </c>
      <c r="DK6" s="26"/>
      <c r="DL6" s="26">
        <v>9</v>
      </c>
      <c r="DM6" t="s">
        <v>200</v>
      </c>
      <c r="DN6" s="25" t="s">
        <v>197</v>
      </c>
      <c r="DO6" s="26">
        <v>0.61666666699999995</v>
      </c>
      <c r="DP6" s="26">
        <v>0.46738493599999997</v>
      </c>
      <c r="DQ6" s="26">
        <v>0.9</v>
      </c>
      <c r="DR6" s="26">
        <v>0.44339362399999999</v>
      </c>
      <c r="DS6" s="26">
        <v>0.47499999999999998</v>
      </c>
      <c r="DT6" s="26">
        <v>0.51345005399999999</v>
      </c>
      <c r="DU6" s="26">
        <v>0.25</v>
      </c>
      <c r="DV6" s="26">
        <v>0.49837142899999998</v>
      </c>
      <c r="DW6" s="26">
        <v>0.63333333300000005</v>
      </c>
      <c r="DX6" s="26">
        <v>0.48487587999999998</v>
      </c>
      <c r="DY6" s="26">
        <v>0.6</v>
      </c>
      <c r="DZ6" s="26">
        <v>0.47532946500000001</v>
      </c>
      <c r="EA6" t="s">
        <v>200</v>
      </c>
      <c r="EE6" s="50" t="s">
        <v>201</v>
      </c>
      <c r="EF6" s="51"/>
      <c r="EG6" s="51"/>
      <c r="EH6" s="50" t="s">
        <v>201</v>
      </c>
      <c r="EI6" s="51"/>
      <c r="EJ6" s="51"/>
      <c r="EK6" s="50" t="s">
        <v>197</v>
      </c>
      <c r="EL6" s="6" t="s">
        <v>223</v>
      </c>
      <c r="EM6" s="32">
        <v>37</v>
      </c>
      <c r="EN6" s="51" t="s">
        <v>198</v>
      </c>
      <c r="EO6" s="50" t="s">
        <v>197</v>
      </c>
      <c r="EP6" s="26" t="s">
        <v>223</v>
      </c>
      <c r="EQ6" s="26">
        <v>3</v>
      </c>
      <c r="ER6" s="26">
        <v>9</v>
      </c>
      <c r="ES6" s="26">
        <v>1</v>
      </c>
      <c r="ET6" s="51" t="s">
        <v>202</v>
      </c>
      <c r="EU6" s="50" t="s">
        <v>197</v>
      </c>
      <c r="EV6" s="6" t="s">
        <v>223</v>
      </c>
      <c r="EW6" s="6">
        <v>33</v>
      </c>
      <c r="EX6" s="6">
        <v>16</v>
      </c>
      <c r="EY6" s="6">
        <v>18</v>
      </c>
      <c r="EZ6" s="6">
        <v>18</v>
      </c>
      <c r="FA6" s="6">
        <v>14</v>
      </c>
      <c r="FB6" s="6">
        <v>20</v>
      </c>
      <c r="FC6" s="6">
        <v>34</v>
      </c>
      <c r="FD6" s="51" t="s">
        <v>198</v>
      </c>
      <c r="FE6" s="50" t="s">
        <v>197</v>
      </c>
      <c r="FF6" s="6" t="s">
        <v>223</v>
      </c>
      <c r="FG6" s="6">
        <v>4.615384615</v>
      </c>
      <c r="FH6" s="6">
        <v>3.875</v>
      </c>
      <c r="FI6" s="6">
        <v>5.6470588240000001</v>
      </c>
      <c r="FJ6" s="6">
        <v>4.8297872340000003</v>
      </c>
      <c r="FK6" s="51" t="s">
        <v>198</v>
      </c>
      <c r="FL6" s="50" t="s">
        <v>197</v>
      </c>
      <c r="FM6" s="26" t="s">
        <v>223</v>
      </c>
      <c r="FN6" s="26">
        <v>4.7391300000000003</v>
      </c>
      <c r="FO6" s="51" t="s">
        <v>198</v>
      </c>
      <c r="FP6" s="50" t="s">
        <v>197</v>
      </c>
      <c r="FQ6" s="6" t="s">
        <v>223</v>
      </c>
      <c r="FR6" s="6">
        <v>3</v>
      </c>
      <c r="FS6" s="6">
        <f t="shared" si="0"/>
        <v>1</v>
      </c>
      <c r="FT6" s="51" t="s">
        <v>198</v>
      </c>
      <c r="FU6" s="50" t="s">
        <v>197</v>
      </c>
      <c r="FV6" s="6" t="s">
        <v>223</v>
      </c>
      <c r="FW6" s="32">
        <v>6.5</v>
      </c>
      <c r="FX6" s="32">
        <v>6</v>
      </c>
      <c r="FY6" s="32">
        <v>6.5</v>
      </c>
      <c r="FZ6" s="32">
        <v>6.5</v>
      </c>
      <c r="GA6" s="32">
        <v>6</v>
      </c>
      <c r="GB6" s="51" t="s">
        <v>202</v>
      </c>
      <c r="GC6" s="50" t="s">
        <v>201</v>
      </c>
      <c r="GD6" s="51"/>
      <c r="GE6" s="51"/>
      <c r="GF6" s="50" t="s">
        <v>197</v>
      </c>
      <c r="GG6" s="34" t="s">
        <v>223</v>
      </c>
      <c r="GH6" s="34">
        <v>18</v>
      </c>
      <c r="GI6" s="34">
        <v>140</v>
      </c>
      <c r="GJ6" s="34">
        <v>270</v>
      </c>
      <c r="GK6" s="34">
        <v>428</v>
      </c>
      <c r="GL6" s="51" t="s">
        <v>202</v>
      </c>
      <c r="GM6" s="50" t="s">
        <v>197</v>
      </c>
      <c r="GN6" s="35" t="s">
        <v>223</v>
      </c>
      <c r="GO6" s="36">
        <v>155</v>
      </c>
      <c r="GP6" s="36">
        <v>38</v>
      </c>
      <c r="GQ6" s="36">
        <v>42</v>
      </c>
      <c r="GR6" s="36">
        <v>24</v>
      </c>
      <c r="GS6" s="36">
        <v>30</v>
      </c>
      <c r="GT6" s="36">
        <v>21</v>
      </c>
      <c r="GU6" s="51" t="s">
        <v>202</v>
      </c>
    </row>
    <row r="7" spans="1:203" ht="15.6">
      <c r="A7" t="s">
        <v>229</v>
      </c>
      <c r="B7" s="26" t="s">
        <v>230</v>
      </c>
      <c r="C7" s="26" t="s">
        <v>224</v>
      </c>
      <c r="D7" s="26">
        <v>73</v>
      </c>
      <c r="E7" s="26">
        <v>61</v>
      </c>
      <c r="F7" s="26">
        <v>11</v>
      </c>
      <c r="G7" s="26" t="s">
        <v>231</v>
      </c>
      <c r="H7" s="26" t="s">
        <v>191</v>
      </c>
      <c r="I7" s="26" t="s">
        <v>192</v>
      </c>
      <c r="L7" t="s">
        <v>193</v>
      </c>
      <c r="M7" s="26" t="s">
        <v>194</v>
      </c>
      <c r="N7" s="26" t="s">
        <v>232</v>
      </c>
      <c r="O7" s="26" t="s">
        <v>230</v>
      </c>
      <c r="P7" s="26">
        <v>17</v>
      </c>
      <c r="R7" s="26" t="s">
        <v>230</v>
      </c>
      <c r="S7" s="26" t="s">
        <v>233</v>
      </c>
      <c r="T7" s="26" t="s">
        <v>224</v>
      </c>
      <c r="U7" s="26">
        <v>73</v>
      </c>
      <c r="V7" s="26"/>
      <c r="W7" s="25" t="s">
        <v>197</v>
      </c>
      <c r="X7" s="26">
        <v>80.65625</v>
      </c>
      <c r="Y7" s="26">
        <v>0.84375</v>
      </c>
      <c r="Z7">
        <v>74.625</v>
      </c>
      <c r="AA7">
        <v>0.75</v>
      </c>
      <c r="AB7">
        <v>86.6875</v>
      </c>
      <c r="AC7">
        <v>0.9375</v>
      </c>
      <c r="AD7" t="s">
        <v>198</v>
      </c>
      <c r="AE7" s="25" t="s">
        <v>197</v>
      </c>
      <c r="AF7" s="26">
        <v>0</v>
      </c>
      <c r="AG7" s="26">
        <v>0.1875</v>
      </c>
      <c r="AH7" s="26">
        <v>0.375</v>
      </c>
      <c r="AI7" s="26">
        <v>0.1875</v>
      </c>
      <c r="AJ7" s="26">
        <v>0.3125</v>
      </c>
      <c r="AK7" s="26">
        <v>0.125</v>
      </c>
      <c r="AL7" t="s">
        <v>198</v>
      </c>
      <c r="AM7" s="25" t="s">
        <v>197</v>
      </c>
      <c r="AN7" s="26">
        <v>0.625</v>
      </c>
      <c r="AO7" s="26">
        <v>4289.6670000000004</v>
      </c>
      <c r="AP7" s="26">
        <v>10</v>
      </c>
      <c r="AQ7" t="s">
        <v>198</v>
      </c>
      <c r="AR7" s="25" t="s">
        <v>197</v>
      </c>
      <c r="AS7" s="26">
        <v>0.8125</v>
      </c>
      <c r="AT7" s="26">
        <v>0.875</v>
      </c>
      <c r="AU7" s="26">
        <v>0.9375</v>
      </c>
      <c r="AV7" s="26">
        <v>0.875</v>
      </c>
      <c r="AW7" s="26">
        <v>2776.9229999999998</v>
      </c>
      <c r="AX7" s="26">
        <v>2872.4639999999999</v>
      </c>
      <c r="AY7" s="26">
        <v>2686.7330000000002</v>
      </c>
      <c r="AZ7" s="26">
        <v>2778.7069999999999</v>
      </c>
      <c r="BA7" s="26">
        <v>5.8125</v>
      </c>
      <c r="BB7" s="26">
        <v>6.5625</v>
      </c>
      <c r="BC7" s="26">
        <v>6.375</v>
      </c>
      <c r="BD7" s="26">
        <v>6.25</v>
      </c>
      <c r="BE7" t="s">
        <v>198</v>
      </c>
      <c r="BF7" s="25" t="s">
        <v>197</v>
      </c>
      <c r="BG7" s="26">
        <v>0.875</v>
      </c>
      <c r="BH7" s="26">
        <v>0.875</v>
      </c>
      <c r="BI7" s="26">
        <v>0.875</v>
      </c>
      <c r="BJ7" s="26">
        <v>0.875</v>
      </c>
      <c r="BK7" s="26">
        <v>513.57140000000004</v>
      </c>
      <c r="BL7" s="26">
        <v>451.07139999999998</v>
      </c>
      <c r="BM7" s="26">
        <v>455.6429</v>
      </c>
      <c r="BN7" s="26">
        <v>473.42860000000002</v>
      </c>
      <c r="BO7" t="s">
        <v>198</v>
      </c>
      <c r="BP7" s="25" t="s">
        <v>197</v>
      </c>
      <c r="BQ7" s="26">
        <v>0.94444399999999995</v>
      </c>
      <c r="BR7" s="26">
        <v>78.058819999999997</v>
      </c>
      <c r="BS7" s="26">
        <v>1801.3530000000001</v>
      </c>
      <c r="BT7" s="26">
        <v>0.88888900000000004</v>
      </c>
      <c r="BU7" s="26">
        <v>79.625</v>
      </c>
      <c r="BV7" s="26">
        <v>1634</v>
      </c>
      <c r="BW7" s="26">
        <v>0.91666700000000001</v>
      </c>
      <c r="BX7" s="26">
        <v>78.841909999999999</v>
      </c>
      <c r="BY7" s="26">
        <v>1717.6759999999999</v>
      </c>
      <c r="BZ7" t="s">
        <v>198</v>
      </c>
      <c r="CA7" s="25" t="s">
        <v>197</v>
      </c>
      <c r="CB7">
        <v>0.26666666666666999</v>
      </c>
      <c r="CC7">
        <v>0.35</v>
      </c>
      <c r="CD7">
        <v>0.22500000000000001</v>
      </c>
      <c r="CE7">
        <v>0</v>
      </c>
      <c r="CF7">
        <v>6.6666666666666693E-2</v>
      </c>
      <c r="CG7">
        <v>0.33333299999999999</v>
      </c>
      <c r="CH7">
        <v>0.33333333333300003</v>
      </c>
      <c r="CI7">
        <v>9</v>
      </c>
      <c r="CJ7" t="s">
        <v>209</v>
      </c>
      <c r="CK7" s="25" t="s">
        <v>197</v>
      </c>
      <c r="CL7" s="26">
        <v>0.66666666699999999</v>
      </c>
      <c r="CM7" s="26">
        <v>0.85</v>
      </c>
      <c r="CN7" s="26">
        <v>0.57499999999999996</v>
      </c>
      <c r="CO7" s="26">
        <v>0.45</v>
      </c>
      <c r="CP7" s="26">
        <v>0.46666666699999998</v>
      </c>
      <c r="CQ7" s="26">
        <v>0.46666666699999998</v>
      </c>
      <c r="CR7" s="26">
        <v>0.86666666699999995</v>
      </c>
      <c r="CS7" s="26"/>
      <c r="CT7" t="s">
        <v>202</v>
      </c>
      <c r="CU7" s="25" t="s">
        <v>197</v>
      </c>
      <c r="CV7" s="26">
        <v>84.208330000000004</v>
      </c>
      <c r="CW7" s="26">
        <v>0.70833299999999999</v>
      </c>
      <c r="CX7" t="s">
        <v>198</v>
      </c>
      <c r="CY7" s="25" t="s">
        <v>197</v>
      </c>
      <c r="CZ7">
        <v>0.35</v>
      </c>
      <c r="DA7" s="26"/>
      <c r="DB7">
        <v>0.5</v>
      </c>
      <c r="DC7" s="26"/>
      <c r="DD7">
        <v>0.27500000000000002</v>
      </c>
      <c r="DE7" s="26"/>
      <c r="DF7">
        <v>0.25</v>
      </c>
      <c r="DG7" s="26"/>
      <c r="DH7">
        <v>0.46666666699999998</v>
      </c>
      <c r="DI7" s="26"/>
      <c r="DJ7">
        <v>0.233333333</v>
      </c>
      <c r="DL7" s="26">
        <v>13</v>
      </c>
      <c r="DM7" t="s">
        <v>200</v>
      </c>
      <c r="DN7" s="25" t="s">
        <v>197</v>
      </c>
      <c r="DO7" s="26">
        <v>0.5</v>
      </c>
      <c r="DP7" s="26">
        <v>0.81121421000000005</v>
      </c>
      <c r="DQ7" s="26">
        <v>0.8</v>
      </c>
      <c r="DR7" s="26">
        <v>0.86352332399999998</v>
      </c>
      <c r="DS7" s="26">
        <v>0.35</v>
      </c>
      <c r="DT7" s="26">
        <v>0.87479284099999999</v>
      </c>
      <c r="DU7" s="26">
        <v>0.2</v>
      </c>
      <c r="DV7" s="26">
        <v>0.97511621299999995</v>
      </c>
      <c r="DW7" s="26">
        <v>0.56666666700000001</v>
      </c>
      <c r="DX7" s="26">
        <v>0.86122831600000005</v>
      </c>
      <c r="DY7" s="26">
        <v>0.43333333299999999</v>
      </c>
      <c r="DZ7" s="26">
        <v>0.87973110399999999</v>
      </c>
      <c r="EA7" t="s">
        <v>200</v>
      </c>
      <c r="EE7" s="50" t="s">
        <v>201</v>
      </c>
      <c r="EF7" s="51"/>
      <c r="EG7" s="51"/>
      <c r="EH7" s="50" t="s">
        <v>201</v>
      </c>
      <c r="EI7" s="51"/>
      <c r="EJ7" s="51"/>
      <c r="EK7" s="50" t="s">
        <v>197</v>
      </c>
      <c r="EL7" s="6" t="s">
        <v>230</v>
      </c>
      <c r="EM7" s="32">
        <v>45</v>
      </c>
      <c r="EN7" s="51" t="s">
        <v>198</v>
      </c>
      <c r="EO7" s="50" t="s">
        <v>197</v>
      </c>
      <c r="EP7" s="26" t="s">
        <v>230</v>
      </c>
      <c r="EQ7" s="26">
        <v>8</v>
      </c>
      <c r="ER7" s="26">
        <v>44</v>
      </c>
      <c r="ES7" s="26">
        <v>4</v>
      </c>
      <c r="ET7" s="51" t="s">
        <v>202</v>
      </c>
      <c r="EU7" s="50" t="s">
        <v>197</v>
      </c>
      <c r="EV7" s="6" t="s">
        <v>230</v>
      </c>
      <c r="EW7" s="6">
        <v>31</v>
      </c>
      <c r="EX7" s="6">
        <v>19</v>
      </c>
      <c r="EY7" s="6">
        <v>23</v>
      </c>
      <c r="EZ7" s="6">
        <v>17</v>
      </c>
      <c r="FA7" s="6">
        <v>10</v>
      </c>
      <c r="FB7" s="6">
        <v>18</v>
      </c>
      <c r="FC7" s="6">
        <v>34</v>
      </c>
      <c r="FD7" s="51" t="s">
        <v>198</v>
      </c>
      <c r="FE7" s="50" t="s">
        <v>197</v>
      </c>
      <c r="FF7" s="6" t="s">
        <v>230</v>
      </c>
      <c r="FG7" s="6">
        <v>5.4285714289999998</v>
      </c>
      <c r="FH7" s="6">
        <v>3</v>
      </c>
      <c r="FI7" s="6">
        <v>4</v>
      </c>
      <c r="FJ7" s="6">
        <v>4.1020408159999997</v>
      </c>
      <c r="FK7" s="51" t="s">
        <v>198</v>
      </c>
      <c r="FL7" s="50" t="s">
        <v>197</v>
      </c>
      <c r="FM7" s="26" t="s">
        <v>230</v>
      </c>
      <c r="FN7" s="26">
        <v>2.5652170000000001</v>
      </c>
      <c r="FO7" s="51" t="s">
        <v>198</v>
      </c>
      <c r="FP7" s="50" t="s">
        <v>197</v>
      </c>
      <c r="FQ7" s="6" t="s">
        <v>230</v>
      </c>
      <c r="FR7" s="6">
        <v>15</v>
      </c>
      <c r="FS7" s="6">
        <f t="shared" si="0"/>
        <v>4</v>
      </c>
      <c r="FT7" s="51" t="s">
        <v>198</v>
      </c>
      <c r="FU7" s="50" t="s">
        <v>197</v>
      </c>
      <c r="FV7" s="6" t="s">
        <v>230</v>
      </c>
      <c r="FW7" s="32">
        <v>1.5</v>
      </c>
      <c r="FX7" s="32">
        <v>5.5</v>
      </c>
      <c r="FY7" s="32">
        <v>7</v>
      </c>
      <c r="FZ7" s="32">
        <v>3.5</v>
      </c>
      <c r="GA7" s="32">
        <v>3</v>
      </c>
      <c r="GB7" s="51" t="s">
        <v>202</v>
      </c>
      <c r="GC7" s="50" t="s">
        <v>201</v>
      </c>
      <c r="GD7" s="51"/>
      <c r="GE7" s="51"/>
      <c r="GF7" s="50" t="s">
        <v>197</v>
      </c>
      <c r="GG7" s="34" t="s">
        <v>230</v>
      </c>
      <c r="GH7" s="34">
        <v>14</v>
      </c>
      <c r="GI7" s="34">
        <v>235</v>
      </c>
      <c r="GJ7" s="34">
        <v>380</v>
      </c>
      <c r="GK7" s="34">
        <v>629</v>
      </c>
      <c r="GL7" s="51" t="s">
        <v>202</v>
      </c>
      <c r="GM7" s="50" t="s">
        <v>197</v>
      </c>
      <c r="GN7" s="35" t="s">
        <v>230</v>
      </c>
      <c r="GO7" s="36">
        <v>173</v>
      </c>
      <c r="GP7" s="36">
        <v>33</v>
      </c>
      <c r="GQ7" s="36">
        <v>41</v>
      </c>
      <c r="GR7" s="36">
        <v>32</v>
      </c>
      <c r="GS7" s="36">
        <v>43</v>
      </c>
      <c r="GT7" s="36">
        <v>24</v>
      </c>
      <c r="GU7" s="51" t="s">
        <v>202</v>
      </c>
    </row>
    <row r="8" spans="1:203" ht="15.6">
      <c r="A8" t="s">
        <v>234</v>
      </c>
      <c r="B8" s="26" t="s">
        <v>235</v>
      </c>
      <c r="C8" s="26" t="s">
        <v>189</v>
      </c>
      <c r="D8" s="26">
        <v>58</v>
      </c>
      <c r="E8" s="26">
        <v>56</v>
      </c>
      <c r="F8" s="26">
        <v>3</v>
      </c>
      <c r="G8" s="26" t="s">
        <v>231</v>
      </c>
      <c r="H8" s="26" t="s">
        <v>191</v>
      </c>
      <c r="I8" s="26" t="s">
        <v>206</v>
      </c>
      <c r="L8" s="26" t="s">
        <v>236</v>
      </c>
      <c r="M8" s="26" t="s">
        <v>194</v>
      </c>
      <c r="N8" s="26" t="s">
        <v>237</v>
      </c>
      <c r="O8" s="26" t="s">
        <v>235</v>
      </c>
      <c r="P8" s="26">
        <v>16</v>
      </c>
      <c r="R8" s="26" t="s">
        <v>235</v>
      </c>
      <c r="S8" s="26" t="s">
        <v>238</v>
      </c>
      <c r="T8" s="26"/>
      <c r="U8" s="26">
        <v>58</v>
      </c>
      <c r="V8" s="26"/>
      <c r="W8" s="25" t="s">
        <v>197</v>
      </c>
      <c r="X8" s="26">
        <v>99.125</v>
      </c>
      <c r="Y8" s="26">
        <v>0.8125</v>
      </c>
      <c r="Z8">
        <v>99.25</v>
      </c>
      <c r="AA8">
        <v>0.875</v>
      </c>
      <c r="AB8">
        <v>99</v>
      </c>
      <c r="AC8">
        <v>0.75</v>
      </c>
      <c r="AD8" t="s">
        <v>198</v>
      </c>
      <c r="AE8" s="25" t="s">
        <v>197</v>
      </c>
      <c r="AF8" s="26">
        <v>0.3125</v>
      </c>
      <c r="AG8" s="26">
        <v>0.375</v>
      </c>
      <c r="AH8" s="26">
        <v>0.5</v>
      </c>
      <c r="AI8" s="26">
        <v>0.25</v>
      </c>
      <c r="AJ8" s="26">
        <v>0.375</v>
      </c>
      <c r="AK8" s="26">
        <v>0.25</v>
      </c>
      <c r="AL8" t="s">
        <v>198</v>
      </c>
      <c r="AM8" s="25" t="s">
        <v>197</v>
      </c>
      <c r="AN8" s="26">
        <v>0.9375</v>
      </c>
      <c r="AO8" s="26">
        <v>3456.6959999999999</v>
      </c>
      <c r="AP8" s="26">
        <v>10</v>
      </c>
      <c r="AQ8" t="s">
        <v>198</v>
      </c>
      <c r="AR8" s="25" t="s">
        <v>197</v>
      </c>
      <c r="AS8" s="26">
        <v>1</v>
      </c>
      <c r="AT8" s="26">
        <v>1</v>
      </c>
      <c r="AU8" s="26">
        <v>1</v>
      </c>
      <c r="AV8" s="26">
        <v>1</v>
      </c>
      <c r="AW8" s="26">
        <v>1969.644</v>
      </c>
      <c r="AX8" s="26">
        <v>2117.0749999999998</v>
      </c>
      <c r="AY8" s="26">
        <v>2097.6999999999998</v>
      </c>
      <c r="AZ8" s="26">
        <v>2061.473</v>
      </c>
      <c r="BA8" s="26">
        <v>7</v>
      </c>
      <c r="BB8" s="26">
        <v>7</v>
      </c>
      <c r="BC8" s="26">
        <v>7</v>
      </c>
      <c r="BD8" s="26">
        <v>7</v>
      </c>
      <c r="BE8" t="s">
        <v>198</v>
      </c>
      <c r="BF8" s="25" t="s">
        <v>197</v>
      </c>
      <c r="BG8" s="26">
        <v>0.875</v>
      </c>
      <c r="BH8" s="26">
        <v>0.8125</v>
      </c>
      <c r="BI8" s="26">
        <v>0.875</v>
      </c>
      <c r="BJ8" s="26">
        <v>0.85416700000000001</v>
      </c>
      <c r="BK8" s="26">
        <v>403.15710000000001</v>
      </c>
      <c r="BL8" s="26">
        <v>1119.308</v>
      </c>
      <c r="BM8" s="26">
        <v>459.13569999999999</v>
      </c>
      <c r="BN8" s="26">
        <v>660.5335</v>
      </c>
      <c r="BO8" t="s">
        <v>198</v>
      </c>
      <c r="BP8" s="25" t="s">
        <v>197</v>
      </c>
      <c r="BQ8" s="26">
        <v>0.77777799999999997</v>
      </c>
      <c r="BR8" s="26">
        <v>98.428569999999993</v>
      </c>
      <c r="BS8" s="26">
        <v>2400.0140000000001</v>
      </c>
      <c r="BT8" s="26">
        <v>0.72222200000000003</v>
      </c>
      <c r="BU8" s="26">
        <v>98.769229999999993</v>
      </c>
      <c r="BV8" s="26">
        <v>1862.8689999999999</v>
      </c>
      <c r="BW8" s="26">
        <v>0.75</v>
      </c>
      <c r="BX8" s="26">
        <v>98.5989</v>
      </c>
      <c r="BY8" s="26">
        <v>2131.442</v>
      </c>
      <c r="BZ8" t="s">
        <v>198</v>
      </c>
      <c r="CA8" s="25" t="s">
        <v>197</v>
      </c>
      <c r="CB8">
        <v>0.18333333333332999</v>
      </c>
      <c r="CC8">
        <v>0.25</v>
      </c>
      <c r="CD8">
        <v>0.15</v>
      </c>
      <c r="CE8">
        <v>0.1</v>
      </c>
      <c r="CF8">
        <v>0</v>
      </c>
      <c r="CG8">
        <v>0.66666666699999999</v>
      </c>
      <c r="CH8">
        <v>0.33333333300000001</v>
      </c>
      <c r="CI8">
        <v>1</v>
      </c>
      <c r="CJ8" t="s">
        <v>209</v>
      </c>
      <c r="CK8" s="25" t="s">
        <v>197</v>
      </c>
      <c r="CL8" s="26">
        <v>0.75</v>
      </c>
      <c r="CM8" s="26">
        <v>0.8</v>
      </c>
      <c r="CN8" s="26">
        <v>0.72499999999999998</v>
      </c>
      <c r="CO8" s="26">
        <v>0.55000000000000004</v>
      </c>
      <c r="CP8" s="26">
        <v>0.53333333299999997</v>
      </c>
      <c r="CQ8" s="26">
        <v>0.6</v>
      </c>
      <c r="CR8" s="26">
        <v>0.93333333299999999</v>
      </c>
      <c r="CS8" s="26"/>
      <c r="CT8" t="s">
        <v>202</v>
      </c>
      <c r="CU8" s="25" t="s">
        <v>197</v>
      </c>
      <c r="CV8" s="26">
        <v>99.541669999999996</v>
      </c>
      <c r="CW8" s="26">
        <v>0.75</v>
      </c>
      <c r="CX8" t="s">
        <v>198</v>
      </c>
      <c r="CY8" s="25" t="s">
        <v>197</v>
      </c>
      <c r="CZ8">
        <v>6.6666666999999999E-2</v>
      </c>
      <c r="DA8" s="26"/>
      <c r="DB8">
        <v>0.05</v>
      </c>
      <c r="DC8" s="26"/>
      <c r="DD8">
        <v>7.4999999999999997E-2</v>
      </c>
      <c r="DE8" s="26"/>
      <c r="DF8">
        <v>0.05</v>
      </c>
      <c r="DG8" s="26"/>
      <c r="DH8">
        <v>0.1</v>
      </c>
      <c r="DI8" s="26"/>
      <c r="DJ8">
        <v>3.3333333E-2</v>
      </c>
      <c r="DK8" s="26"/>
      <c r="DL8" s="26">
        <v>11</v>
      </c>
      <c r="DM8" t="s">
        <v>200</v>
      </c>
      <c r="DN8" s="25" t="s">
        <v>197</v>
      </c>
      <c r="DO8" s="26">
        <v>0.58333333300000001</v>
      </c>
      <c r="DP8" s="26">
        <v>0.555613735</v>
      </c>
      <c r="DQ8" s="26">
        <v>0.85</v>
      </c>
      <c r="DR8" s="26">
        <v>0.53710083099999995</v>
      </c>
      <c r="DS8" s="26">
        <v>0.45</v>
      </c>
      <c r="DT8" s="26">
        <v>0.63277601400000005</v>
      </c>
      <c r="DU8" s="26">
        <v>0.2</v>
      </c>
      <c r="DV8" s="26">
        <v>0.48802834499999997</v>
      </c>
      <c r="DW8" s="26">
        <v>0.56666666700000001</v>
      </c>
      <c r="DX8" s="26">
        <v>0.57432242099999997</v>
      </c>
      <c r="DY8" s="26">
        <v>0.6</v>
      </c>
      <c r="DZ8" s="26">
        <v>0.60337188200000003</v>
      </c>
      <c r="EA8" t="s">
        <v>200</v>
      </c>
      <c r="EE8" s="50" t="s">
        <v>201</v>
      </c>
      <c r="EF8" s="51"/>
      <c r="EG8" s="51"/>
      <c r="EH8" s="50" t="s">
        <v>201</v>
      </c>
      <c r="EI8" s="51"/>
      <c r="EJ8" s="51"/>
      <c r="EK8" s="50" t="s">
        <v>197</v>
      </c>
      <c r="EL8" s="6" t="s">
        <v>235</v>
      </c>
      <c r="EM8" s="32">
        <v>61</v>
      </c>
      <c r="EN8" s="51" t="s">
        <v>198</v>
      </c>
      <c r="EO8" s="50" t="s">
        <v>197</v>
      </c>
      <c r="EP8" s="26" t="s">
        <v>235</v>
      </c>
      <c r="EQ8" s="26">
        <v>7</v>
      </c>
      <c r="ER8" s="26">
        <v>26</v>
      </c>
      <c r="ES8" s="26">
        <v>3</v>
      </c>
      <c r="ET8" s="51" t="s">
        <v>202</v>
      </c>
      <c r="EU8" s="50" t="s">
        <v>197</v>
      </c>
      <c r="EV8" s="6" t="s">
        <v>235</v>
      </c>
      <c r="EW8" s="6">
        <v>37</v>
      </c>
      <c r="EX8" s="6">
        <v>20</v>
      </c>
      <c r="EY8" s="6">
        <v>23</v>
      </c>
      <c r="EZ8" s="6">
        <v>22</v>
      </c>
      <c r="FA8" s="6">
        <v>19</v>
      </c>
      <c r="FB8" s="6">
        <v>24</v>
      </c>
      <c r="FC8" s="6">
        <v>42</v>
      </c>
      <c r="FD8" s="51" t="s">
        <v>198</v>
      </c>
      <c r="FE8" s="50" t="s">
        <v>197</v>
      </c>
      <c r="FF8" s="6" t="s">
        <v>235</v>
      </c>
      <c r="FG8" s="6">
        <v>8.5714285710000002</v>
      </c>
      <c r="FH8" s="6">
        <v>9.1764705880000008</v>
      </c>
      <c r="FI8" s="6">
        <v>9.5882352940000004</v>
      </c>
      <c r="FJ8" s="6">
        <v>9.1632653059999996</v>
      </c>
      <c r="FK8" s="51" t="s">
        <v>198</v>
      </c>
      <c r="FL8" s="50" t="s">
        <v>197</v>
      </c>
      <c r="FM8" s="26" t="s">
        <v>235</v>
      </c>
      <c r="FN8" s="26">
        <v>5</v>
      </c>
      <c r="FO8" s="51" t="s">
        <v>198</v>
      </c>
      <c r="FP8" s="50" t="s">
        <v>197</v>
      </c>
      <c r="FQ8" s="6" t="s">
        <v>235</v>
      </c>
      <c r="FR8" s="6">
        <v>0</v>
      </c>
      <c r="FS8" s="6">
        <f t="shared" si="0"/>
        <v>1</v>
      </c>
      <c r="FT8" s="51" t="s">
        <v>198</v>
      </c>
      <c r="FU8" s="50" t="s">
        <v>197</v>
      </c>
      <c r="FV8" s="6" t="s">
        <v>235</v>
      </c>
      <c r="FW8" s="32">
        <v>4.5</v>
      </c>
      <c r="FX8" s="32">
        <v>5</v>
      </c>
      <c r="FY8" s="32">
        <v>7</v>
      </c>
      <c r="FZ8" s="32">
        <v>5</v>
      </c>
      <c r="GA8" s="32">
        <v>7</v>
      </c>
      <c r="GB8" s="51" t="s">
        <v>202</v>
      </c>
      <c r="GC8" s="50" t="s">
        <v>201</v>
      </c>
      <c r="GD8" s="51"/>
      <c r="GE8" s="51"/>
      <c r="GF8" s="50" t="s">
        <v>197</v>
      </c>
      <c r="GG8" s="34" t="s">
        <v>235</v>
      </c>
      <c r="GH8" s="34">
        <v>7</v>
      </c>
      <c r="GI8" s="34">
        <v>215</v>
      </c>
      <c r="GJ8" s="34">
        <v>680</v>
      </c>
      <c r="GK8" s="34">
        <v>902</v>
      </c>
      <c r="GL8" s="51" t="s">
        <v>202</v>
      </c>
      <c r="GM8" s="50" t="s">
        <v>197</v>
      </c>
      <c r="GN8" s="35" t="s">
        <v>235</v>
      </c>
      <c r="GO8" s="36">
        <v>167</v>
      </c>
      <c r="GP8" s="36">
        <v>53</v>
      </c>
      <c r="GQ8" s="36">
        <v>31</v>
      </c>
      <c r="GR8" s="36">
        <v>29</v>
      </c>
      <c r="GS8" s="36">
        <v>28</v>
      </c>
      <c r="GT8" s="36">
        <v>26</v>
      </c>
      <c r="GU8" s="51" t="s">
        <v>202</v>
      </c>
    </row>
    <row r="9" spans="1:203" ht="15.6">
      <c r="A9" t="s">
        <v>239</v>
      </c>
      <c r="B9" s="26" t="s">
        <v>240</v>
      </c>
      <c r="C9" s="26" t="s">
        <v>189</v>
      </c>
      <c r="D9" s="26">
        <v>53</v>
      </c>
      <c r="E9" s="26">
        <v>52</v>
      </c>
      <c r="F9" s="26">
        <v>7</v>
      </c>
      <c r="G9" s="26" t="s">
        <v>205</v>
      </c>
      <c r="H9" s="26" t="s">
        <v>191</v>
      </c>
      <c r="I9" s="26" t="s">
        <v>192</v>
      </c>
      <c r="L9" s="26" t="s">
        <v>241</v>
      </c>
      <c r="M9" s="26" t="s">
        <v>194</v>
      </c>
      <c r="N9" s="26" t="s">
        <v>242</v>
      </c>
      <c r="O9" s="26" t="s">
        <v>240</v>
      </c>
      <c r="P9" s="26">
        <v>19</v>
      </c>
      <c r="R9" s="26" t="s">
        <v>240</v>
      </c>
      <c r="S9" s="26" t="s">
        <v>243</v>
      </c>
      <c r="T9" s="26" t="s">
        <v>189</v>
      </c>
      <c r="U9" s="26">
        <v>53</v>
      </c>
      <c r="V9" s="26"/>
      <c r="W9" s="25" t="s">
        <v>197</v>
      </c>
      <c r="X9" s="26">
        <v>94.59375</v>
      </c>
      <c r="Y9" s="26">
        <v>0.9375</v>
      </c>
      <c r="Z9">
        <v>95.625</v>
      </c>
      <c r="AA9">
        <v>0.875</v>
      </c>
      <c r="AB9" s="26">
        <v>93.5625</v>
      </c>
      <c r="AC9" s="26">
        <v>1</v>
      </c>
      <c r="AD9" t="s">
        <v>198</v>
      </c>
      <c r="AE9" s="25" t="s">
        <v>197</v>
      </c>
      <c r="AF9" s="26">
        <v>0</v>
      </c>
      <c r="AG9" s="26">
        <v>0.125</v>
      </c>
      <c r="AH9" s="26">
        <v>0.125</v>
      </c>
      <c r="AI9" s="26">
        <v>0.375</v>
      </c>
      <c r="AJ9" s="26">
        <v>0.5625</v>
      </c>
      <c r="AK9" s="26">
        <v>0.1875</v>
      </c>
      <c r="AL9" t="s">
        <v>198</v>
      </c>
      <c r="AM9" s="25" t="s">
        <v>197</v>
      </c>
      <c r="AN9" s="26">
        <v>0.9375</v>
      </c>
      <c r="AO9" s="26">
        <v>3084.384</v>
      </c>
      <c r="AP9" s="26">
        <v>10</v>
      </c>
      <c r="AQ9" t="s">
        <v>198</v>
      </c>
      <c r="AR9" s="25" t="s">
        <v>197</v>
      </c>
      <c r="AS9" s="26">
        <v>0.875</v>
      </c>
      <c r="AT9" s="26">
        <v>0.8125</v>
      </c>
      <c r="AU9" s="26">
        <v>0.96875</v>
      </c>
      <c r="AV9" s="26">
        <v>0.88541700000000001</v>
      </c>
      <c r="AW9" s="26">
        <v>2146.2359999999999</v>
      </c>
      <c r="AX9" s="26">
        <v>2127.7040000000002</v>
      </c>
      <c r="AY9" s="26">
        <v>2109.1709999999998</v>
      </c>
      <c r="AZ9" s="26">
        <v>2127.7040000000002</v>
      </c>
      <c r="BA9" s="26">
        <v>6.1875</v>
      </c>
      <c r="BB9" s="26">
        <v>6.0625</v>
      </c>
      <c r="BC9" s="26">
        <v>6.21875</v>
      </c>
      <c r="BD9" s="26">
        <v>6.15625</v>
      </c>
      <c r="BE9" t="s">
        <v>198</v>
      </c>
      <c r="BF9" s="25" t="s">
        <v>197</v>
      </c>
      <c r="BG9" s="26">
        <v>0.875</v>
      </c>
      <c r="BH9" s="26">
        <v>1</v>
      </c>
      <c r="BI9" s="26">
        <v>0.875</v>
      </c>
      <c r="BJ9" s="26">
        <v>0.91666700000000001</v>
      </c>
      <c r="BK9" s="26">
        <v>946.1</v>
      </c>
      <c r="BL9" s="26">
        <v>907.33119999999997</v>
      </c>
      <c r="BM9" s="26">
        <v>700.3143</v>
      </c>
      <c r="BN9" s="26">
        <v>851.24850000000004</v>
      </c>
      <c r="BO9" t="s">
        <v>198</v>
      </c>
      <c r="BP9" s="25" t="s">
        <v>197</v>
      </c>
      <c r="BQ9" s="26">
        <v>1</v>
      </c>
      <c r="BR9" s="26">
        <v>92.55556</v>
      </c>
      <c r="BS9" s="26">
        <v>1143.6669999999999</v>
      </c>
      <c r="BT9" s="26">
        <v>1</v>
      </c>
      <c r="BU9" s="26">
        <v>92.777780000000007</v>
      </c>
      <c r="BV9" s="26">
        <v>1122.95</v>
      </c>
      <c r="BW9" s="26">
        <v>1</v>
      </c>
      <c r="BX9" s="26">
        <v>92.666669999999996</v>
      </c>
      <c r="BY9" s="26">
        <v>1133.308</v>
      </c>
      <c r="BZ9" t="s">
        <v>198</v>
      </c>
      <c r="CA9" s="25" t="s">
        <v>197</v>
      </c>
      <c r="CB9">
        <v>0.53333333329999999</v>
      </c>
      <c r="CC9">
        <v>0.7</v>
      </c>
      <c r="CD9">
        <v>0.45</v>
      </c>
      <c r="CE9">
        <v>0.3</v>
      </c>
      <c r="CF9">
        <v>0.26666666659999999</v>
      </c>
      <c r="CG9">
        <v>0.4</v>
      </c>
      <c r="CH9">
        <v>0.73333333300000003</v>
      </c>
      <c r="CI9">
        <v>2</v>
      </c>
      <c r="CJ9" t="s">
        <v>209</v>
      </c>
      <c r="CK9" s="25" t="s">
        <v>197</v>
      </c>
      <c r="CL9" s="26">
        <v>0.95</v>
      </c>
      <c r="CM9" s="26">
        <v>0.95</v>
      </c>
      <c r="CN9" s="26">
        <v>0.95</v>
      </c>
      <c r="CO9" s="26">
        <v>0.9</v>
      </c>
      <c r="CP9" s="26">
        <v>0.93333333299999999</v>
      </c>
      <c r="CQ9" s="26">
        <v>0.86666666699999995</v>
      </c>
      <c r="CR9" s="26">
        <v>1</v>
      </c>
      <c r="CS9" s="26"/>
      <c r="CT9" t="s">
        <v>202</v>
      </c>
      <c r="CU9" s="25" t="s">
        <v>197</v>
      </c>
      <c r="CV9" s="26">
        <v>95.208330000000004</v>
      </c>
      <c r="CW9" s="26">
        <v>0.95833299999999999</v>
      </c>
      <c r="CX9" t="s">
        <v>198</v>
      </c>
      <c r="CY9" s="25" t="s">
        <v>197</v>
      </c>
      <c r="CZ9">
        <v>0.55000000000000004</v>
      </c>
      <c r="DB9">
        <v>0.5</v>
      </c>
      <c r="DD9">
        <v>0.57499999999999996</v>
      </c>
      <c r="DF9">
        <v>0.65</v>
      </c>
      <c r="DH9">
        <v>0.46666666699999998</v>
      </c>
      <c r="DJ9">
        <v>0.63333333300000005</v>
      </c>
      <c r="DL9" s="26">
        <v>3</v>
      </c>
      <c r="DM9" t="s">
        <v>200</v>
      </c>
      <c r="DN9" t="s">
        <v>199</v>
      </c>
      <c r="EA9" t="s">
        <v>199</v>
      </c>
      <c r="EE9" s="50" t="s">
        <v>201</v>
      </c>
      <c r="EF9" s="51"/>
      <c r="EG9" s="51"/>
      <c r="EH9" s="50" t="s">
        <v>201</v>
      </c>
      <c r="EI9" s="51"/>
      <c r="EJ9" s="51"/>
      <c r="EK9" s="50" t="s">
        <v>197</v>
      </c>
      <c r="EL9" s="6" t="s">
        <v>240</v>
      </c>
      <c r="EM9" s="32">
        <v>46</v>
      </c>
      <c r="EN9" s="51" t="s">
        <v>198</v>
      </c>
      <c r="EO9" s="50" t="s">
        <v>197</v>
      </c>
      <c r="EP9" s="26" t="s">
        <v>240</v>
      </c>
      <c r="EQ9" s="26">
        <v>7</v>
      </c>
      <c r="ER9" s="26">
        <v>18</v>
      </c>
      <c r="ES9" s="26">
        <v>2</v>
      </c>
      <c r="ET9" s="51" t="s">
        <v>202</v>
      </c>
      <c r="EU9" s="50" t="s">
        <v>197</v>
      </c>
      <c r="EV9" s="6" t="s">
        <v>240</v>
      </c>
      <c r="EW9" s="6">
        <v>30</v>
      </c>
      <c r="EX9" s="6">
        <v>15</v>
      </c>
      <c r="EY9" s="6">
        <v>21</v>
      </c>
      <c r="EZ9" s="6">
        <v>18</v>
      </c>
      <c r="FA9" s="6">
        <v>10</v>
      </c>
      <c r="FB9" s="6">
        <v>15</v>
      </c>
      <c r="FC9" s="6">
        <v>31</v>
      </c>
      <c r="FD9" s="51" t="s">
        <v>198</v>
      </c>
      <c r="FE9" s="50" t="s">
        <v>197</v>
      </c>
      <c r="FF9" s="6" t="s">
        <v>240</v>
      </c>
      <c r="FG9" s="6">
        <v>5.461538462</v>
      </c>
      <c r="FH9" s="6">
        <v>1.3529411760000001</v>
      </c>
      <c r="FI9" s="6">
        <v>5.8235294120000001</v>
      </c>
      <c r="FJ9" s="6">
        <v>4.0208333329999997</v>
      </c>
      <c r="FK9" s="51" t="s">
        <v>198</v>
      </c>
      <c r="FL9" s="50" t="s">
        <v>197</v>
      </c>
      <c r="FM9" s="26" t="s">
        <v>240</v>
      </c>
      <c r="FN9" s="26">
        <v>4.7826089999999999</v>
      </c>
      <c r="FO9" s="51" t="s">
        <v>198</v>
      </c>
      <c r="FP9" s="50" t="s">
        <v>197</v>
      </c>
      <c r="FQ9" s="6" t="s">
        <v>240</v>
      </c>
      <c r="FR9" s="6">
        <v>4</v>
      </c>
      <c r="FS9" s="6">
        <f t="shared" si="0"/>
        <v>1</v>
      </c>
      <c r="FT9" s="51" t="s">
        <v>198</v>
      </c>
      <c r="FU9" s="50" t="s">
        <v>197</v>
      </c>
      <c r="FV9" s="6" t="s">
        <v>240</v>
      </c>
      <c r="FW9" s="32">
        <v>2.5</v>
      </c>
      <c r="FX9" s="32">
        <v>7</v>
      </c>
      <c r="FY9" s="32">
        <v>6.5</v>
      </c>
      <c r="FZ9" s="32">
        <v>6</v>
      </c>
      <c r="GA9" s="32">
        <v>5.5</v>
      </c>
      <c r="GB9" s="51" t="s">
        <v>202</v>
      </c>
      <c r="GC9" s="50" t="s">
        <v>201</v>
      </c>
      <c r="GD9" s="51"/>
      <c r="GE9" s="51"/>
      <c r="GF9" s="50" t="s">
        <v>197</v>
      </c>
      <c r="GG9" s="34" t="s">
        <v>240</v>
      </c>
      <c r="GH9" s="34">
        <v>19</v>
      </c>
      <c r="GI9" s="34">
        <v>105</v>
      </c>
      <c r="GJ9" s="34">
        <v>390</v>
      </c>
      <c r="GK9" s="34">
        <v>514</v>
      </c>
      <c r="GL9" s="51" t="s">
        <v>202</v>
      </c>
      <c r="GM9" s="50" t="s">
        <v>197</v>
      </c>
      <c r="GN9" s="35" t="s">
        <v>240</v>
      </c>
      <c r="GO9" s="36">
        <v>156</v>
      </c>
      <c r="GP9" s="36">
        <v>39</v>
      </c>
      <c r="GQ9" s="36">
        <v>41</v>
      </c>
      <c r="GR9" s="36">
        <v>21</v>
      </c>
      <c r="GS9" s="36">
        <v>20</v>
      </c>
      <c r="GT9" s="36">
        <v>35</v>
      </c>
      <c r="GU9" s="51" t="s">
        <v>202</v>
      </c>
    </row>
    <row r="10" spans="1:203" ht="15.6">
      <c r="A10" t="s">
        <v>244</v>
      </c>
      <c r="B10" s="26" t="s">
        <v>245</v>
      </c>
      <c r="C10" s="26" t="s">
        <v>224</v>
      </c>
      <c r="D10" s="26">
        <v>76</v>
      </c>
      <c r="E10" s="26" t="s">
        <v>246</v>
      </c>
      <c r="F10" s="26">
        <v>15</v>
      </c>
      <c r="G10" s="26" t="s">
        <v>17</v>
      </c>
      <c r="H10" s="26" t="s">
        <v>191</v>
      </c>
      <c r="I10" s="26" t="s">
        <v>192</v>
      </c>
      <c r="L10" t="s">
        <v>193</v>
      </c>
      <c r="M10" s="26" t="s">
        <v>194</v>
      </c>
      <c r="N10" s="26" t="s">
        <v>247</v>
      </c>
      <c r="O10" s="26" t="s">
        <v>245</v>
      </c>
      <c r="P10" s="26">
        <v>7</v>
      </c>
      <c r="R10" s="26" t="s">
        <v>245</v>
      </c>
      <c r="S10" s="26" t="s">
        <v>248</v>
      </c>
      <c r="T10" s="26" t="s">
        <v>224</v>
      </c>
      <c r="U10" s="26">
        <v>76</v>
      </c>
      <c r="V10" s="26"/>
      <c r="W10" t="s">
        <v>199</v>
      </c>
      <c r="AD10" t="s">
        <v>199</v>
      </c>
      <c r="AE10" t="s">
        <v>199</v>
      </c>
      <c r="AF10" s="26"/>
      <c r="AL10" t="s">
        <v>199</v>
      </c>
      <c r="AM10" t="s">
        <v>199</v>
      </c>
      <c r="AQ10" t="s">
        <v>199</v>
      </c>
      <c r="AR10" s="25" t="s">
        <v>197</v>
      </c>
      <c r="AS10" s="26">
        <v>0.71875</v>
      </c>
      <c r="AT10" s="26">
        <v>0.6875</v>
      </c>
      <c r="AU10" s="26">
        <v>0.6875</v>
      </c>
      <c r="AV10" s="26">
        <v>0.69791700000000001</v>
      </c>
      <c r="AW10" s="26">
        <v>2573.761</v>
      </c>
      <c r="AX10" s="26">
        <v>2893.1860000000001</v>
      </c>
      <c r="AY10" s="26">
        <v>2179.875</v>
      </c>
      <c r="AZ10" s="26">
        <v>2548.9409999999998</v>
      </c>
      <c r="BA10" s="26">
        <v>6.71875</v>
      </c>
      <c r="BB10" s="26">
        <v>6.390625</v>
      </c>
      <c r="BC10" s="26">
        <v>6.75</v>
      </c>
      <c r="BD10" s="26">
        <v>6.6197920000000003</v>
      </c>
      <c r="BE10" t="s">
        <v>198</v>
      </c>
      <c r="BF10" s="25" t="s">
        <v>197</v>
      </c>
      <c r="BG10" s="26">
        <v>0.75</v>
      </c>
      <c r="BH10" s="26">
        <v>0.75</v>
      </c>
      <c r="BI10" s="26">
        <v>0.8125</v>
      </c>
      <c r="BJ10" s="26">
        <v>0.77083299999999999</v>
      </c>
      <c r="BK10" s="26">
        <v>813.80830000000003</v>
      </c>
      <c r="BL10" s="26">
        <v>890.125</v>
      </c>
      <c r="BM10" s="26">
        <v>705.80769999999995</v>
      </c>
      <c r="BN10" s="26">
        <v>803.24699999999996</v>
      </c>
      <c r="BP10" t="s">
        <v>199</v>
      </c>
      <c r="CA10" s="25" t="s">
        <v>197</v>
      </c>
      <c r="CB10">
        <v>0.4</v>
      </c>
      <c r="CC10">
        <v>0.4</v>
      </c>
      <c r="CD10">
        <v>0.4</v>
      </c>
      <c r="CE10">
        <v>0.25</v>
      </c>
      <c r="CF10">
        <v>0.1333333333333</v>
      </c>
      <c r="CG10">
        <v>0.2</v>
      </c>
      <c r="CH10">
        <v>0.63333333329999997</v>
      </c>
      <c r="CI10">
        <v>18</v>
      </c>
      <c r="CJ10" t="s">
        <v>209</v>
      </c>
      <c r="CK10" s="25" t="s">
        <v>197</v>
      </c>
      <c r="CL10" s="26">
        <v>0.33333333300000001</v>
      </c>
      <c r="CM10" s="26">
        <v>0.6</v>
      </c>
      <c r="CN10" s="26">
        <v>0.2</v>
      </c>
      <c r="CO10" s="26">
        <v>0.05</v>
      </c>
      <c r="CP10" s="26">
        <v>0.2</v>
      </c>
      <c r="CQ10" s="26">
        <v>0.33333332999999998</v>
      </c>
      <c r="CR10" s="26">
        <v>0.4</v>
      </c>
      <c r="CS10" s="26"/>
      <c r="CT10" t="s">
        <v>202</v>
      </c>
      <c r="CU10" t="s">
        <v>199</v>
      </c>
      <c r="CX10" t="s">
        <v>199</v>
      </c>
      <c r="CY10" t="s">
        <v>199</v>
      </c>
      <c r="DL10" s="26"/>
      <c r="DM10" t="s">
        <v>199</v>
      </c>
      <c r="DN10" t="s">
        <v>199</v>
      </c>
      <c r="EA10" t="s">
        <v>199</v>
      </c>
      <c r="EE10" s="50" t="s">
        <v>201</v>
      </c>
      <c r="EF10" s="51"/>
      <c r="EG10" s="51"/>
      <c r="EH10" s="50" t="s">
        <v>201</v>
      </c>
      <c r="EI10" s="51"/>
      <c r="EJ10" s="51"/>
      <c r="EK10" s="50" t="s">
        <v>197</v>
      </c>
      <c r="EL10" s="6" t="s">
        <v>245</v>
      </c>
      <c r="EM10" s="32">
        <v>48</v>
      </c>
      <c r="EN10" s="51" t="s">
        <v>198</v>
      </c>
      <c r="EO10" s="50" t="s">
        <v>197</v>
      </c>
      <c r="EP10" s="26" t="s">
        <v>245</v>
      </c>
      <c r="EQ10" s="26">
        <v>7</v>
      </c>
      <c r="ER10" s="26">
        <v>15</v>
      </c>
      <c r="ES10" s="26">
        <v>3</v>
      </c>
      <c r="ET10" s="51" t="s">
        <v>202</v>
      </c>
      <c r="EU10" s="50" t="s">
        <v>197</v>
      </c>
      <c r="EV10" s="6" t="s">
        <v>245</v>
      </c>
      <c r="EW10" s="6">
        <v>37</v>
      </c>
      <c r="EX10" s="6">
        <v>23</v>
      </c>
      <c r="EY10" s="6">
        <v>19</v>
      </c>
      <c r="EZ10" s="6">
        <v>15</v>
      </c>
      <c r="FA10" s="6">
        <v>14</v>
      </c>
      <c r="FB10" s="6">
        <v>23</v>
      </c>
      <c r="FC10" s="6">
        <v>41</v>
      </c>
      <c r="FD10" s="51" t="s">
        <v>198</v>
      </c>
      <c r="FE10" s="50" t="s">
        <v>197</v>
      </c>
      <c r="FF10" s="6" t="s">
        <v>245</v>
      </c>
      <c r="FG10" s="6">
        <v>7.5</v>
      </c>
      <c r="FH10" s="6">
        <v>5.4117647059999996</v>
      </c>
      <c r="FI10" s="6">
        <v>5.9411764710000003</v>
      </c>
      <c r="FJ10" s="6">
        <v>6.2244897960000003</v>
      </c>
      <c r="FK10" s="51" t="s">
        <v>198</v>
      </c>
      <c r="FL10" s="50" t="s">
        <v>197</v>
      </c>
      <c r="FM10" s="26" t="s">
        <v>245</v>
      </c>
      <c r="FN10" s="26">
        <v>4.7391300000000003</v>
      </c>
      <c r="FO10" s="51" t="s">
        <v>198</v>
      </c>
      <c r="FP10" s="50" t="s">
        <v>197</v>
      </c>
      <c r="FQ10" s="6" t="s">
        <v>245</v>
      </c>
      <c r="FR10" s="6">
        <v>2</v>
      </c>
      <c r="FS10" s="6">
        <f t="shared" si="0"/>
        <v>1</v>
      </c>
      <c r="FT10" s="51" t="s">
        <v>198</v>
      </c>
      <c r="FU10" s="50" t="s">
        <v>197</v>
      </c>
      <c r="FV10" s="6" t="s">
        <v>245</v>
      </c>
      <c r="FW10" s="32">
        <v>6.5</v>
      </c>
      <c r="FX10" s="32">
        <v>6.5</v>
      </c>
      <c r="FY10" s="32">
        <v>4</v>
      </c>
      <c r="FZ10" s="32">
        <v>6.5</v>
      </c>
      <c r="GA10" s="32">
        <v>4.5</v>
      </c>
      <c r="GB10" s="51" t="s">
        <v>202</v>
      </c>
      <c r="GC10" s="50" t="s">
        <v>201</v>
      </c>
      <c r="GD10" s="51"/>
      <c r="GE10" s="51"/>
      <c r="GF10" s="50" t="s">
        <v>197</v>
      </c>
      <c r="GG10" s="34" t="s">
        <v>245</v>
      </c>
      <c r="GH10" s="34">
        <v>16.5</v>
      </c>
      <c r="GI10" s="34">
        <v>90</v>
      </c>
      <c r="GJ10" s="34">
        <v>335</v>
      </c>
      <c r="GK10" s="34">
        <v>442</v>
      </c>
      <c r="GL10" s="51" t="s">
        <v>202</v>
      </c>
      <c r="GM10" s="50" t="s">
        <v>197</v>
      </c>
      <c r="GN10" s="35" t="s">
        <v>245</v>
      </c>
      <c r="GO10" s="36">
        <v>155</v>
      </c>
      <c r="GP10" s="36">
        <v>44</v>
      </c>
      <c r="GQ10" s="36">
        <v>31</v>
      </c>
      <c r="GR10" s="36">
        <v>12</v>
      </c>
      <c r="GS10" s="36">
        <v>40</v>
      </c>
      <c r="GT10" s="36">
        <v>28</v>
      </c>
      <c r="GU10" s="51" t="s">
        <v>202</v>
      </c>
    </row>
    <row r="11" spans="1:203" ht="15.6">
      <c r="A11" t="s">
        <v>249</v>
      </c>
      <c r="B11" s="26" t="s">
        <v>250</v>
      </c>
      <c r="C11" s="26" t="s">
        <v>224</v>
      </c>
      <c r="D11" s="26">
        <v>80</v>
      </c>
      <c r="E11" s="26">
        <v>72</v>
      </c>
      <c r="F11" s="26">
        <v>2</v>
      </c>
      <c r="G11" s="26" t="s">
        <v>205</v>
      </c>
      <c r="H11" s="26" t="s">
        <v>191</v>
      </c>
      <c r="I11" s="26" t="s">
        <v>206</v>
      </c>
      <c r="L11" t="s">
        <v>193</v>
      </c>
      <c r="M11" s="26" t="s">
        <v>194</v>
      </c>
      <c r="N11" s="26" t="s">
        <v>251</v>
      </c>
      <c r="O11" s="26" t="s">
        <v>250</v>
      </c>
      <c r="P11" s="26">
        <v>9</v>
      </c>
      <c r="R11" s="26" t="s">
        <v>250</v>
      </c>
      <c r="S11" s="26" t="s">
        <v>252</v>
      </c>
      <c r="T11" s="26" t="s">
        <v>224</v>
      </c>
      <c r="U11" s="26">
        <v>80</v>
      </c>
      <c r="V11" s="26"/>
      <c r="W11" s="25" t="s">
        <v>197</v>
      </c>
      <c r="X11" s="26">
        <v>80.78125</v>
      </c>
      <c r="Y11" s="26">
        <v>0.5</v>
      </c>
      <c r="Z11" s="26">
        <v>67.875</v>
      </c>
      <c r="AA11" s="26">
        <v>0.375</v>
      </c>
      <c r="AB11" s="26">
        <v>93.6875</v>
      </c>
      <c r="AC11" s="26">
        <v>0.625</v>
      </c>
      <c r="AD11" t="s">
        <v>198</v>
      </c>
      <c r="AE11" t="s">
        <v>199</v>
      </c>
      <c r="AF11" s="26"/>
      <c r="AL11" t="s">
        <v>199</v>
      </c>
      <c r="AM11" t="s">
        <v>199</v>
      </c>
      <c r="AQ11" t="s">
        <v>199</v>
      </c>
      <c r="AR11" s="25" t="s">
        <v>197</v>
      </c>
      <c r="AS11" s="26">
        <v>0.375</v>
      </c>
      <c r="AT11" s="26">
        <v>0.4375</v>
      </c>
      <c r="AU11" s="26">
        <v>0.34375</v>
      </c>
      <c r="AV11" s="26">
        <v>0.38541700000000001</v>
      </c>
      <c r="AW11" s="26">
        <v>3905.8330000000001</v>
      </c>
      <c r="AX11" s="26">
        <v>4649.9070000000002</v>
      </c>
      <c r="AY11" s="26">
        <v>3642.855</v>
      </c>
      <c r="AZ11" s="26">
        <v>4066.1979999999999</v>
      </c>
      <c r="BA11" s="26">
        <v>3.625</v>
      </c>
      <c r="BB11" s="26">
        <v>3.09375</v>
      </c>
      <c r="BC11" s="26">
        <v>3.8125</v>
      </c>
      <c r="BD11" s="26">
        <v>3.5104169999999999</v>
      </c>
      <c r="BE11" t="s">
        <v>198</v>
      </c>
      <c r="BF11" s="25" t="s">
        <v>197</v>
      </c>
      <c r="BG11" s="26">
        <v>0.875</v>
      </c>
      <c r="BH11" s="26">
        <v>0.6875</v>
      </c>
      <c r="BI11" s="26">
        <v>0.8125</v>
      </c>
      <c r="BJ11" s="26">
        <v>0.79166700000000001</v>
      </c>
      <c r="BK11" s="26">
        <v>3774.6860000000001</v>
      </c>
      <c r="BL11" s="26">
        <v>2422.9549999999999</v>
      </c>
      <c r="BM11" s="26">
        <v>2467.9920000000002</v>
      </c>
      <c r="BN11" s="26">
        <v>2888.5439999999999</v>
      </c>
      <c r="BO11" t="s">
        <v>198</v>
      </c>
      <c r="BP11" t="s">
        <v>199</v>
      </c>
      <c r="BQ11" s="26"/>
      <c r="BR11" s="26"/>
      <c r="BS11" s="26"/>
      <c r="BZ11" t="s">
        <v>199</v>
      </c>
      <c r="CA11" t="s">
        <v>199</v>
      </c>
      <c r="CJ11" t="s">
        <v>199</v>
      </c>
      <c r="CK11" s="25" t="s">
        <v>197</v>
      </c>
      <c r="CL11">
        <v>0.33333333300000001</v>
      </c>
      <c r="CM11">
        <v>0.4</v>
      </c>
      <c r="CN11">
        <v>0.3</v>
      </c>
      <c r="CO11">
        <v>0.2</v>
      </c>
      <c r="CP11">
        <v>0.2</v>
      </c>
      <c r="CQ11">
        <v>0.2</v>
      </c>
      <c r="CR11">
        <v>0.46666666699999998</v>
      </c>
      <c r="CT11" t="s">
        <v>200</v>
      </c>
      <c r="CU11" t="s">
        <v>199</v>
      </c>
      <c r="CX11" t="s">
        <v>199</v>
      </c>
      <c r="CY11" t="s">
        <v>199</v>
      </c>
      <c r="DL11" s="26"/>
      <c r="DM11" t="s">
        <v>199</v>
      </c>
      <c r="DN11" t="s">
        <v>199</v>
      </c>
      <c r="EA11" t="s">
        <v>199</v>
      </c>
      <c r="EE11" s="50" t="s">
        <v>201</v>
      </c>
      <c r="EF11" s="51"/>
      <c r="EG11" s="51"/>
      <c r="EH11" s="50" t="s">
        <v>201</v>
      </c>
      <c r="EI11" s="51"/>
      <c r="EJ11" s="51"/>
      <c r="EK11" s="50" t="s">
        <v>197</v>
      </c>
      <c r="EL11" s="6" t="s">
        <v>250</v>
      </c>
      <c r="EM11" s="32">
        <v>40</v>
      </c>
      <c r="EN11" s="51" t="s">
        <v>198</v>
      </c>
      <c r="EO11" s="50" t="s">
        <v>197</v>
      </c>
      <c r="EP11" s="26" t="s">
        <v>250</v>
      </c>
      <c r="EQ11" s="26">
        <v>6</v>
      </c>
      <c r="ER11" s="26">
        <v>14</v>
      </c>
      <c r="ES11" s="26">
        <v>2</v>
      </c>
      <c r="ET11" s="51" t="s">
        <v>202</v>
      </c>
      <c r="EU11" s="50" t="s">
        <v>197</v>
      </c>
      <c r="EV11" s="6" t="s">
        <v>250</v>
      </c>
      <c r="EW11" s="6">
        <v>29</v>
      </c>
      <c r="EX11" s="6">
        <v>15</v>
      </c>
      <c r="EY11" s="6">
        <v>21</v>
      </c>
      <c r="EZ11" s="6">
        <v>23</v>
      </c>
      <c r="FA11" s="6">
        <v>12</v>
      </c>
      <c r="FB11" s="6">
        <v>17</v>
      </c>
      <c r="FC11" s="6">
        <v>34</v>
      </c>
      <c r="FD11" s="51" t="s">
        <v>198</v>
      </c>
      <c r="FE11" s="50" t="s">
        <v>197</v>
      </c>
      <c r="FF11" s="6" t="s">
        <v>250</v>
      </c>
      <c r="FG11" s="6">
        <v>3.2857142860000002</v>
      </c>
      <c r="FH11" s="6">
        <v>2.8235294120000001</v>
      </c>
      <c r="FI11" s="6">
        <v>5.0588235289999997</v>
      </c>
      <c r="FJ11" s="6">
        <v>3.7959183670000001</v>
      </c>
      <c r="FK11" s="51" t="s">
        <v>198</v>
      </c>
      <c r="FL11" s="50" t="s">
        <v>197</v>
      </c>
      <c r="FM11" s="26" t="s">
        <v>250</v>
      </c>
      <c r="FN11" s="26">
        <v>3.6956519999999999</v>
      </c>
      <c r="FO11" s="51" t="s">
        <v>198</v>
      </c>
      <c r="FP11" s="50" t="s">
        <v>197</v>
      </c>
      <c r="FQ11" s="6" t="s">
        <v>250</v>
      </c>
      <c r="FR11" s="6">
        <v>11</v>
      </c>
      <c r="FS11" s="6">
        <f t="shared" si="0"/>
        <v>3</v>
      </c>
      <c r="FT11" s="51" t="s">
        <v>198</v>
      </c>
      <c r="FU11" s="50" t="s">
        <v>197</v>
      </c>
      <c r="FV11" s="6" t="s">
        <v>250</v>
      </c>
      <c r="FW11" s="32">
        <v>2</v>
      </c>
      <c r="FX11" s="32">
        <v>5</v>
      </c>
      <c r="FY11" s="32">
        <v>7</v>
      </c>
      <c r="FZ11" s="32">
        <v>5.5</v>
      </c>
      <c r="GA11" s="32">
        <v>4.5</v>
      </c>
      <c r="GB11" s="51" t="s">
        <v>202</v>
      </c>
      <c r="GC11" s="50" t="s">
        <v>201</v>
      </c>
      <c r="GD11" s="51"/>
      <c r="GE11" s="51"/>
      <c r="GF11" s="50" t="s">
        <v>197</v>
      </c>
      <c r="GG11" s="34" t="s">
        <v>250</v>
      </c>
      <c r="GH11" s="34">
        <v>20</v>
      </c>
      <c r="GI11" s="34">
        <v>70</v>
      </c>
      <c r="GJ11" s="34">
        <v>220</v>
      </c>
      <c r="GK11" s="34">
        <v>310</v>
      </c>
      <c r="GL11" s="51" t="s">
        <v>202</v>
      </c>
      <c r="GM11" s="50" t="s">
        <v>197</v>
      </c>
      <c r="GN11" s="35" t="s">
        <v>250</v>
      </c>
      <c r="GO11" s="36">
        <v>129</v>
      </c>
      <c r="GP11" s="36">
        <v>42</v>
      </c>
      <c r="GQ11" s="36">
        <v>41</v>
      </c>
      <c r="GR11" s="36">
        <v>15</v>
      </c>
      <c r="GS11" s="36">
        <v>9</v>
      </c>
      <c r="GT11" s="36">
        <v>22</v>
      </c>
      <c r="GU11" s="51" t="s">
        <v>202</v>
      </c>
    </row>
    <row r="12" spans="1:203" ht="15.6" hidden="1">
      <c r="A12" t="s">
        <v>253</v>
      </c>
      <c r="B12" s="26" t="s">
        <v>254</v>
      </c>
      <c r="C12" s="26" t="s">
        <v>224</v>
      </c>
      <c r="D12" s="26">
        <v>80</v>
      </c>
      <c r="E12" s="26"/>
      <c r="F12" s="26" t="s">
        <v>210</v>
      </c>
      <c r="G12" s="26" t="s">
        <v>210</v>
      </c>
      <c r="H12" s="26" t="s">
        <v>210</v>
      </c>
      <c r="I12" s="26" t="s">
        <v>210</v>
      </c>
      <c r="L12" t="s">
        <v>219</v>
      </c>
      <c r="M12" s="26" t="s">
        <v>210</v>
      </c>
      <c r="N12" s="26"/>
      <c r="O12" s="26" t="s">
        <v>254</v>
      </c>
      <c r="P12" s="26"/>
      <c r="R12" s="26" t="s">
        <v>254</v>
      </c>
      <c r="S12" s="26" t="s">
        <v>255</v>
      </c>
      <c r="T12" s="26" t="s">
        <v>224</v>
      </c>
      <c r="U12" s="26">
        <v>80</v>
      </c>
      <c r="V12" s="26"/>
      <c r="W12" s="25" t="s">
        <v>201</v>
      </c>
      <c r="AE12" s="25" t="s">
        <v>201</v>
      </c>
      <c r="AF12" s="26"/>
      <c r="AM12" s="25" t="s">
        <v>201</v>
      </c>
      <c r="AR12" s="25" t="s">
        <v>201</v>
      </c>
      <c r="AS12" s="26"/>
      <c r="AT12" s="26"/>
      <c r="AU12" s="26"/>
      <c r="AV12" s="26"/>
      <c r="BA12" s="26"/>
      <c r="BF12" s="25" t="s">
        <v>201</v>
      </c>
      <c r="BG12" s="26"/>
      <c r="BH12" s="26"/>
      <c r="BI12" s="26"/>
      <c r="BJ12" s="26"/>
      <c r="BP12" s="25" t="s">
        <v>201</v>
      </c>
      <c r="BQ12" s="26"/>
      <c r="BR12" s="26"/>
      <c r="BS12" s="26"/>
      <c r="CA12" s="25" t="s">
        <v>201</v>
      </c>
      <c r="CK12" s="25" t="s">
        <v>201</v>
      </c>
      <c r="CU12" s="25" t="s">
        <v>201</v>
      </c>
      <c r="CY12" s="25" t="s">
        <v>201</v>
      </c>
      <c r="DN12" s="25" t="s">
        <v>201</v>
      </c>
      <c r="EE12" s="50" t="s">
        <v>201</v>
      </c>
      <c r="EF12" s="51"/>
      <c r="EG12" s="51"/>
      <c r="EH12" s="50" t="s">
        <v>201</v>
      </c>
      <c r="EI12" s="51"/>
      <c r="EJ12" s="51"/>
      <c r="EK12" s="50" t="s">
        <v>201</v>
      </c>
      <c r="EL12" s="6"/>
      <c r="EM12" s="32"/>
      <c r="EN12" s="51"/>
      <c r="EO12" s="50" t="s">
        <v>201</v>
      </c>
      <c r="EP12" s="26"/>
      <c r="EQ12" s="26"/>
      <c r="ER12" s="26"/>
      <c r="ES12" s="26"/>
      <c r="ET12" s="51"/>
      <c r="EU12" s="50" t="s">
        <v>201</v>
      </c>
      <c r="EV12" s="6"/>
      <c r="EW12" s="6"/>
      <c r="EX12" s="6"/>
      <c r="EY12" s="6"/>
      <c r="EZ12" s="6"/>
      <c r="FA12" s="6"/>
      <c r="FB12" s="6"/>
      <c r="FC12" s="6"/>
      <c r="FD12" s="51"/>
      <c r="FE12" s="50" t="s">
        <v>201</v>
      </c>
      <c r="FF12" s="6"/>
      <c r="FG12" s="6"/>
      <c r="FH12" s="6"/>
      <c r="FI12" s="6"/>
      <c r="FJ12" s="6"/>
      <c r="FK12" s="51"/>
      <c r="FL12" s="50" t="s">
        <v>201</v>
      </c>
      <c r="FM12" s="51"/>
      <c r="FN12" s="51"/>
      <c r="FO12" s="51"/>
      <c r="FP12" s="50" t="s">
        <v>201</v>
      </c>
      <c r="FQ12" s="6"/>
      <c r="FR12" s="6"/>
      <c r="FS12" s="6"/>
      <c r="FT12" s="51"/>
      <c r="FU12" s="50" t="s">
        <v>201</v>
      </c>
      <c r="FV12" s="6"/>
      <c r="FW12" s="32"/>
      <c r="FX12" s="32"/>
      <c r="FY12" s="32"/>
      <c r="FZ12" s="32"/>
      <c r="GA12" s="32"/>
      <c r="GB12" s="51"/>
      <c r="GC12" s="50" t="s">
        <v>201</v>
      </c>
      <c r="GD12" s="51"/>
      <c r="GE12" s="51"/>
      <c r="GF12" s="50" t="s">
        <v>201</v>
      </c>
      <c r="GG12" s="51"/>
      <c r="GI12" s="51"/>
      <c r="GJ12" s="51"/>
      <c r="GK12" s="51"/>
      <c r="GL12" s="51"/>
      <c r="GM12" s="50" t="s">
        <v>201</v>
      </c>
      <c r="GN12" s="35"/>
      <c r="GO12" s="36" t="s">
        <v>210</v>
      </c>
      <c r="GP12" s="36" t="s">
        <v>210</v>
      </c>
      <c r="GQ12" s="36" t="s">
        <v>210</v>
      </c>
      <c r="GR12" s="36" t="s">
        <v>210</v>
      </c>
      <c r="GS12" s="36" t="s">
        <v>210</v>
      </c>
      <c r="GT12" s="36" t="s">
        <v>210</v>
      </c>
      <c r="GU12" s="51"/>
    </row>
    <row r="13" spans="1:203" ht="14.45" hidden="1">
      <c r="A13" t="s">
        <v>256</v>
      </c>
      <c r="L13" t="s">
        <v>219</v>
      </c>
      <c r="V13" s="26"/>
      <c r="W13" s="25" t="s">
        <v>201</v>
      </c>
      <c r="AE13" s="25" t="s">
        <v>201</v>
      </c>
      <c r="AF13" s="26"/>
      <c r="AM13" s="25" t="s">
        <v>201</v>
      </c>
      <c r="AR13" s="25" t="s">
        <v>201</v>
      </c>
      <c r="AS13" s="26"/>
      <c r="AT13" s="26"/>
      <c r="AU13" s="26"/>
      <c r="BA13" s="26"/>
      <c r="BF13" s="25" t="s">
        <v>201</v>
      </c>
      <c r="BG13" s="26"/>
      <c r="BH13" s="26"/>
      <c r="BI13" s="26"/>
      <c r="BP13" s="25" t="s">
        <v>201</v>
      </c>
      <c r="BQ13" s="26"/>
      <c r="BR13" s="26"/>
      <c r="BS13" s="26"/>
      <c r="CA13" s="25" t="s">
        <v>201</v>
      </c>
      <c r="CK13" s="25" t="s">
        <v>201</v>
      </c>
      <c r="CU13" s="25" t="s">
        <v>201</v>
      </c>
      <c r="CY13" s="25" t="s">
        <v>201</v>
      </c>
      <c r="DN13" s="25" t="s">
        <v>201</v>
      </c>
      <c r="EE13" s="50" t="s">
        <v>201</v>
      </c>
      <c r="EF13" s="51"/>
      <c r="EG13" s="51"/>
      <c r="EH13" s="50" t="s">
        <v>201</v>
      </c>
      <c r="EI13" s="51"/>
      <c r="EJ13" s="51"/>
      <c r="EK13" s="50" t="s">
        <v>201</v>
      </c>
      <c r="EL13" s="51"/>
      <c r="EM13" s="51"/>
      <c r="EN13" s="51"/>
      <c r="EO13" s="50" t="s">
        <v>201</v>
      </c>
      <c r="EP13" s="51"/>
      <c r="EQ13" s="51"/>
      <c r="ER13" s="51"/>
      <c r="ES13" s="51"/>
      <c r="ET13" s="51"/>
      <c r="EU13" s="50" t="s">
        <v>201</v>
      </c>
      <c r="EV13" s="51"/>
      <c r="EW13" s="51"/>
      <c r="EX13" s="51"/>
      <c r="EY13" s="51"/>
      <c r="EZ13" s="51"/>
      <c r="FA13" s="51"/>
      <c r="FB13" s="51"/>
      <c r="FC13" s="51"/>
      <c r="FD13" s="51"/>
      <c r="FE13" s="50" t="s">
        <v>201</v>
      </c>
      <c r="FF13" s="51"/>
      <c r="FG13" s="51"/>
      <c r="FH13" s="51"/>
      <c r="FI13" s="51"/>
      <c r="FJ13" s="51"/>
      <c r="FK13" s="51"/>
      <c r="FL13" s="50" t="s">
        <v>201</v>
      </c>
      <c r="FM13" s="51"/>
      <c r="FN13" s="51"/>
      <c r="FO13" s="51"/>
      <c r="FP13" s="50" t="s">
        <v>201</v>
      </c>
      <c r="FQ13" s="51"/>
      <c r="FR13" s="51"/>
      <c r="FS13" s="51"/>
      <c r="FT13" s="51"/>
      <c r="FU13" s="50" t="s">
        <v>201</v>
      </c>
      <c r="FV13" s="51"/>
      <c r="FW13" s="6"/>
      <c r="FX13" s="6"/>
      <c r="FY13" s="6"/>
      <c r="FZ13" s="6"/>
      <c r="GA13" s="6"/>
      <c r="GB13" s="51"/>
      <c r="GC13" s="50" t="s">
        <v>201</v>
      </c>
      <c r="GD13" s="51"/>
      <c r="GE13" s="51"/>
      <c r="GF13" s="50" t="s">
        <v>201</v>
      </c>
      <c r="GG13" s="51"/>
      <c r="GI13" s="51"/>
      <c r="GJ13" s="51"/>
      <c r="GK13" s="51"/>
      <c r="GL13" s="51"/>
      <c r="GM13" s="50" t="s">
        <v>201</v>
      </c>
      <c r="GN13" s="51"/>
      <c r="GO13" s="51"/>
      <c r="GP13" s="51"/>
      <c r="GQ13" s="51"/>
      <c r="GR13" s="51"/>
      <c r="GS13" s="51"/>
      <c r="GT13" s="51"/>
      <c r="GU13" s="51"/>
    </row>
    <row r="14" spans="1:203" ht="14.45" hidden="1">
      <c r="A14" t="s">
        <v>257</v>
      </c>
      <c r="L14" t="s">
        <v>219</v>
      </c>
      <c r="V14" s="26"/>
      <c r="W14" s="25" t="s">
        <v>201</v>
      </c>
      <c r="AE14" s="25" t="s">
        <v>201</v>
      </c>
      <c r="AF14" s="26"/>
      <c r="AM14" s="25" t="s">
        <v>201</v>
      </c>
      <c r="AR14" s="25" t="s">
        <v>201</v>
      </c>
      <c r="AS14" s="26"/>
      <c r="AT14" s="26"/>
      <c r="AU14" s="26"/>
      <c r="BA14" s="26"/>
      <c r="BF14" s="25" t="s">
        <v>201</v>
      </c>
      <c r="BG14" s="26"/>
      <c r="BH14" s="26"/>
      <c r="BI14" s="26"/>
      <c r="BP14" s="25" t="s">
        <v>201</v>
      </c>
      <c r="CA14" s="25" t="s">
        <v>201</v>
      </c>
      <c r="CK14" s="25" t="s">
        <v>201</v>
      </c>
      <c r="CU14" s="25" t="s">
        <v>201</v>
      </c>
      <c r="CY14" s="25" t="s">
        <v>201</v>
      </c>
      <c r="DN14" s="25" t="s">
        <v>201</v>
      </c>
      <c r="EE14" s="50" t="s">
        <v>201</v>
      </c>
      <c r="EF14" s="51"/>
      <c r="EG14" s="51"/>
      <c r="EH14" s="50" t="s">
        <v>201</v>
      </c>
      <c r="EI14" s="51"/>
      <c r="EJ14" s="51"/>
      <c r="EK14" s="50" t="s">
        <v>201</v>
      </c>
      <c r="EL14" s="51"/>
      <c r="EM14" s="51"/>
      <c r="EN14" s="51"/>
      <c r="EO14" s="50" t="s">
        <v>201</v>
      </c>
      <c r="EP14" s="51"/>
      <c r="EQ14" s="51"/>
      <c r="ER14" s="51"/>
      <c r="ES14" s="51"/>
      <c r="ET14" s="51"/>
      <c r="EU14" s="50" t="s">
        <v>201</v>
      </c>
      <c r="EV14" s="51"/>
      <c r="EW14" s="51"/>
      <c r="EX14" s="51"/>
      <c r="EY14" s="51"/>
      <c r="EZ14" s="51"/>
      <c r="FA14" s="51"/>
      <c r="FB14" s="51"/>
      <c r="FC14" s="51"/>
      <c r="FD14" s="51"/>
      <c r="FE14" s="50" t="s">
        <v>201</v>
      </c>
      <c r="FF14" s="51"/>
      <c r="FG14" s="51"/>
      <c r="FH14" s="51"/>
      <c r="FI14" s="51"/>
      <c r="FJ14" s="51"/>
      <c r="FK14" s="51"/>
      <c r="FL14" s="50" t="s">
        <v>201</v>
      </c>
      <c r="FM14" s="51"/>
      <c r="FN14" s="51"/>
      <c r="FO14" s="51"/>
      <c r="FP14" s="50" t="s">
        <v>201</v>
      </c>
      <c r="FQ14" s="51"/>
      <c r="FR14" s="51"/>
      <c r="FS14" s="51"/>
      <c r="FT14" s="51"/>
      <c r="FU14" s="50" t="s">
        <v>201</v>
      </c>
      <c r="FV14" s="51"/>
      <c r="FW14" s="6"/>
      <c r="FX14" s="6"/>
      <c r="FY14" s="6"/>
      <c r="FZ14" s="6"/>
      <c r="GA14" s="6"/>
      <c r="GB14" s="51"/>
      <c r="GC14" s="50" t="s">
        <v>201</v>
      </c>
      <c r="GD14" s="51"/>
      <c r="GE14" s="51"/>
      <c r="GF14" s="50" t="s">
        <v>201</v>
      </c>
      <c r="GG14" s="51"/>
      <c r="GI14" s="51"/>
      <c r="GJ14" s="51"/>
      <c r="GK14" s="51"/>
      <c r="GL14" s="51"/>
      <c r="GM14" s="50" t="s">
        <v>201</v>
      </c>
      <c r="GN14" s="51"/>
      <c r="GO14" s="51"/>
      <c r="GP14" s="51"/>
      <c r="GQ14" s="51"/>
      <c r="GR14" s="51"/>
      <c r="GS14" s="51"/>
      <c r="GT14" s="51"/>
      <c r="GU14" s="51"/>
    </row>
    <row r="15" spans="1:203" ht="15.6">
      <c r="A15" t="s">
        <v>258</v>
      </c>
      <c r="B15" s="26" t="s">
        <v>259</v>
      </c>
      <c r="C15" s="26" t="s">
        <v>189</v>
      </c>
      <c r="D15" s="26">
        <v>54</v>
      </c>
      <c r="E15" s="26">
        <f>D15-(2023-2017)</f>
        <v>48</v>
      </c>
      <c r="F15" s="26">
        <v>4</v>
      </c>
      <c r="G15" s="26" t="s">
        <v>231</v>
      </c>
      <c r="H15" s="26" t="s">
        <v>191</v>
      </c>
      <c r="I15" s="26" t="s">
        <v>192</v>
      </c>
      <c r="L15" s="26" t="s">
        <v>260</v>
      </c>
      <c r="M15" s="26" t="s">
        <v>194</v>
      </c>
      <c r="N15" s="26" t="s">
        <v>261</v>
      </c>
      <c r="O15" s="26" t="s">
        <v>259</v>
      </c>
      <c r="P15" s="26">
        <v>18</v>
      </c>
      <c r="R15" s="26" t="s">
        <v>259</v>
      </c>
      <c r="S15" s="26" t="s">
        <v>262</v>
      </c>
      <c r="T15" s="26" t="s">
        <v>189</v>
      </c>
      <c r="U15" s="26">
        <v>54</v>
      </c>
      <c r="V15" s="26"/>
      <c r="W15" s="25" t="s">
        <v>197</v>
      </c>
      <c r="X15" s="26">
        <v>88.25</v>
      </c>
      <c r="Y15" s="26">
        <v>0.96875</v>
      </c>
      <c r="Z15">
        <v>89.375</v>
      </c>
      <c r="AA15">
        <v>0.9375</v>
      </c>
      <c r="AB15" s="26">
        <v>87.125</v>
      </c>
      <c r="AC15" s="26">
        <v>1</v>
      </c>
      <c r="AD15" t="s">
        <v>198</v>
      </c>
      <c r="AE15" s="25" t="s">
        <v>197</v>
      </c>
      <c r="AF15" s="26">
        <v>0.5</v>
      </c>
      <c r="AG15" s="26">
        <v>0.3125</v>
      </c>
      <c r="AH15" s="26">
        <v>0</v>
      </c>
      <c r="AI15" s="26">
        <v>0.1875</v>
      </c>
      <c r="AJ15" s="26">
        <v>0.5</v>
      </c>
      <c r="AK15" s="26">
        <v>6.25E-2</v>
      </c>
      <c r="AL15" t="s">
        <v>198</v>
      </c>
      <c r="AM15" s="25" t="s">
        <v>197</v>
      </c>
      <c r="AN15" s="26">
        <v>0.95833299999999999</v>
      </c>
      <c r="AO15" s="26">
        <v>3902.1370000000002</v>
      </c>
      <c r="AP15" s="26">
        <v>10</v>
      </c>
      <c r="AQ15" t="s">
        <v>198</v>
      </c>
      <c r="AR15" s="25" t="s">
        <v>197</v>
      </c>
      <c r="AS15" s="26">
        <v>0.8125</v>
      </c>
      <c r="AT15" s="26">
        <v>0.84375</v>
      </c>
      <c r="AU15" s="26">
        <v>0.90625</v>
      </c>
      <c r="AV15" s="26">
        <v>0.85416700000000001</v>
      </c>
      <c r="AW15" s="26">
        <v>3420.2</v>
      </c>
      <c r="AX15" s="26">
        <v>2901.7150000000001</v>
      </c>
      <c r="AY15" s="26">
        <v>2228.279</v>
      </c>
      <c r="AZ15" s="26">
        <v>2850.0650000000001</v>
      </c>
      <c r="BA15" s="26">
        <v>5.9375</v>
      </c>
      <c r="BB15" s="26">
        <v>6.09375</v>
      </c>
      <c r="BC15" s="26">
        <v>6.34375</v>
      </c>
      <c r="BD15" s="26">
        <v>6.125</v>
      </c>
      <c r="BE15" t="s">
        <v>198</v>
      </c>
      <c r="BF15" s="25" t="s">
        <v>197</v>
      </c>
      <c r="BG15" s="26">
        <v>1</v>
      </c>
      <c r="BH15" s="26">
        <v>0.9375</v>
      </c>
      <c r="BI15" s="26">
        <v>0.9375</v>
      </c>
      <c r="BJ15" s="26">
        <v>0.95833299999999999</v>
      </c>
      <c r="BK15" s="26">
        <v>802.9</v>
      </c>
      <c r="BL15" s="26">
        <v>905.22</v>
      </c>
      <c r="BM15" s="26">
        <v>801.57330000000002</v>
      </c>
      <c r="BN15" s="26">
        <v>836.56439999999998</v>
      </c>
      <c r="BO15" t="s">
        <v>198</v>
      </c>
      <c r="BP15" s="25" t="s">
        <v>197</v>
      </c>
      <c r="BQ15" s="26">
        <v>0.94444399999999995</v>
      </c>
      <c r="BR15" s="26">
        <v>88.411760000000001</v>
      </c>
      <c r="BS15" s="26">
        <v>1705.5530000000001</v>
      </c>
      <c r="BT15" s="26">
        <v>0.88888900000000004</v>
      </c>
      <c r="BU15" s="26">
        <v>96.625</v>
      </c>
      <c r="BV15" s="26">
        <v>1212.088</v>
      </c>
      <c r="BW15" s="26">
        <v>0.91666700000000001</v>
      </c>
      <c r="BX15" s="26">
        <v>92.518379999999993</v>
      </c>
      <c r="BY15" s="26">
        <v>1458.82</v>
      </c>
      <c r="BZ15" t="s">
        <v>198</v>
      </c>
      <c r="CA15" s="25" t="s">
        <v>197</v>
      </c>
      <c r="CB15" s="26">
        <v>0.43333333299999999</v>
      </c>
      <c r="CC15">
        <v>0.7</v>
      </c>
      <c r="CD15">
        <v>0.3</v>
      </c>
      <c r="CE15">
        <v>0.15</v>
      </c>
      <c r="CF15">
        <v>0.66666666666666596</v>
      </c>
      <c r="CG15">
        <v>0.26666666666599997</v>
      </c>
      <c r="CH15">
        <v>0.7</v>
      </c>
      <c r="CI15">
        <v>3</v>
      </c>
      <c r="CJ15" t="s">
        <v>209</v>
      </c>
      <c r="CK15" s="25" t="s">
        <v>197</v>
      </c>
      <c r="CL15">
        <v>0.83333333330000003</v>
      </c>
      <c r="CM15">
        <v>1</v>
      </c>
      <c r="CN15">
        <v>0.82499999999999996</v>
      </c>
      <c r="CO15">
        <v>0.7</v>
      </c>
      <c r="CP15">
        <v>0.73333333000000001</v>
      </c>
      <c r="CQ15">
        <v>0.8</v>
      </c>
      <c r="CR15">
        <v>1</v>
      </c>
      <c r="CT15" t="s">
        <v>209</v>
      </c>
      <c r="CU15" s="25" t="s">
        <v>197</v>
      </c>
      <c r="CV15" s="26">
        <v>99.958330000000004</v>
      </c>
      <c r="CW15" s="26">
        <v>1</v>
      </c>
      <c r="CX15" t="s">
        <v>198</v>
      </c>
      <c r="CY15" s="25" t="s">
        <v>197</v>
      </c>
      <c r="CZ15">
        <v>0.43333333299999999</v>
      </c>
      <c r="DB15">
        <v>0.55000000000000004</v>
      </c>
      <c r="DD15">
        <v>0.375</v>
      </c>
      <c r="DF15">
        <v>0.4</v>
      </c>
      <c r="DH15">
        <v>0.5</v>
      </c>
      <c r="DJ15">
        <v>0.366666667</v>
      </c>
      <c r="DL15" s="26">
        <v>3</v>
      </c>
      <c r="DM15" t="s">
        <v>200</v>
      </c>
      <c r="DN15" s="25" t="s">
        <v>197</v>
      </c>
      <c r="DO15" s="26">
        <v>0.78333333299999997</v>
      </c>
      <c r="DP15" s="26">
        <v>0.64632836400000004</v>
      </c>
      <c r="DQ15" s="26">
        <v>0.8</v>
      </c>
      <c r="DR15" s="26">
        <v>0.614558147</v>
      </c>
      <c r="DS15" s="26">
        <v>0.77500000000000002</v>
      </c>
      <c r="DT15" s="26">
        <v>0.70237480799999996</v>
      </c>
      <c r="DU15" s="26">
        <v>0.75</v>
      </c>
      <c r="DV15" s="26">
        <v>0.68183310699999999</v>
      </c>
      <c r="DW15" s="26">
        <v>0.76666666699999997</v>
      </c>
      <c r="DX15" s="26">
        <v>0.60732219300000001</v>
      </c>
      <c r="DY15" s="26">
        <v>0.8</v>
      </c>
      <c r="DZ15" s="26">
        <v>0.74586466699999998</v>
      </c>
      <c r="EA15" t="s">
        <v>200</v>
      </c>
      <c r="EE15" s="50" t="s">
        <v>201</v>
      </c>
      <c r="EF15" s="51"/>
      <c r="EG15" s="51"/>
      <c r="EH15" s="50" t="s">
        <v>201</v>
      </c>
      <c r="EI15" s="51"/>
      <c r="EJ15" s="51"/>
      <c r="EK15" s="50" t="s">
        <v>197</v>
      </c>
      <c r="EL15" s="6" t="s">
        <v>259</v>
      </c>
      <c r="EM15" s="32">
        <v>58</v>
      </c>
      <c r="EN15" s="51" t="s">
        <v>198</v>
      </c>
      <c r="EO15" s="50" t="s">
        <v>197</v>
      </c>
      <c r="EP15" s="26" t="s">
        <v>259</v>
      </c>
      <c r="EQ15" s="26">
        <v>10</v>
      </c>
      <c r="ER15" s="26">
        <v>41</v>
      </c>
      <c r="ES15" s="26">
        <v>4</v>
      </c>
      <c r="ET15" s="51" t="s">
        <v>202</v>
      </c>
      <c r="EU15" s="50" t="s">
        <v>197</v>
      </c>
      <c r="EV15" s="6" t="s">
        <v>259</v>
      </c>
      <c r="EW15" s="6">
        <v>30</v>
      </c>
      <c r="EX15" s="6">
        <v>20</v>
      </c>
      <c r="EY15" s="6">
        <v>25</v>
      </c>
      <c r="EZ15" s="6">
        <v>20</v>
      </c>
      <c r="FA15" s="6">
        <v>15</v>
      </c>
      <c r="FB15" s="6">
        <v>19</v>
      </c>
      <c r="FC15" s="6">
        <v>35</v>
      </c>
      <c r="FD15" s="51" t="s">
        <v>198</v>
      </c>
      <c r="FE15" s="50" t="s">
        <v>197</v>
      </c>
      <c r="FF15" s="6" t="s">
        <v>259</v>
      </c>
      <c r="FG15" s="6">
        <v>5.0714285710000002</v>
      </c>
      <c r="FH15" s="6">
        <v>2.411764706</v>
      </c>
      <c r="FI15" s="6">
        <v>7.4705882350000001</v>
      </c>
      <c r="FJ15" s="6">
        <v>5.0408163269999999</v>
      </c>
      <c r="FK15" s="51" t="s">
        <v>198</v>
      </c>
      <c r="FL15" s="50" t="s">
        <v>197</v>
      </c>
      <c r="FM15" s="26" t="s">
        <v>259</v>
      </c>
      <c r="FN15" s="26">
        <v>5</v>
      </c>
      <c r="FO15" s="51" t="s">
        <v>198</v>
      </c>
      <c r="FP15" s="50" t="s">
        <v>197</v>
      </c>
      <c r="FQ15" s="6" t="s">
        <v>259</v>
      </c>
      <c r="FR15" s="6">
        <v>0</v>
      </c>
      <c r="FS15" s="6">
        <f>IF(FR15&gt;=20,5,IF(FR15&gt;=15,4,IF(FR15&gt;=10,3,IF(FR15&gt;=5,2,IF(FR15&gt;=0,1,0)))))</f>
        <v>1</v>
      </c>
      <c r="FT15" s="51" t="s">
        <v>198</v>
      </c>
      <c r="FU15" s="50" t="s">
        <v>197</v>
      </c>
      <c r="FV15" s="6" t="s">
        <v>259</v>
      </c>
      <c r="FW15" s="32">
        <v>5.5</v>
      </c>
      <c r="FX15" s="32">
        <v>5</v>
      </c>
      <c r="FY15" s="32">
        <v>6.5</v>
      </c>
      <c r="FZ15" s="32">
        <v>6</v>
      </c>
      <c r="GA15" s="32">
        <v>6</v>
      </c>
      <c r="GB15" s="51" t="s">
        <v>202</v>
      </c>
      <c r="GC15" s="50" t="s">
        <v>201</v>
      </c>
      <c r="GD15" s="51"/>
      <c r="GE15" s="51"/>
      <c r="GF15" s="50" t="s">
        <v>197</v>
      </c>
      <c r="GG15" s="34" t="s">
        <v>259</v>
      </c>
      <c r="GH15" s="34">
        <v>19.5</v>
      </c>
      <c r="GI15" s="34">
        <v>270</v>
      </c>
      <c r="GJ15" s="34">
        <v>640</v>
      </c>
      <c r="GK15" s="34">
        <v>930</v>
      </c>
      <c r="GL15" s="51" t="s">
        <v>202</v>
      </c>
      <c r="GM15" s="50" t="s">
        <v>197</v>
      </c>
      <c r="GN15" s="35" t="s">
        <v>259</v>
      </c>
      <c r="GO15" s="36">
        <v>190</v>
      </c>
      <c r="GP15" s="36">
        <v>54</v>
      </c>
      <c r="GQ15" s="36">
        <v>52</v>
      </c>
      <c r="GR15" s="36">
        <v>30</v>
      </c>
      <c r="GS15" s="36">
        <v>27</v>
      </c>
      <c r="GT15" s="36">
        <v>27</v>
      </c>
      <c r="GU15" s="51" t="s">
        <v>202</v>
      </c>
    </row>
    <row r="16" spans="1:203" ht="14.45" hidden="1">
      <c r="A16" t="s">
        <v>263</v>
      </c>
      <c r="L16" t="s">
        <v>219</v>
      </c>
      <c r="V16" s="26"/>
      <c r="W16" s="25" t="s">
        <v>201</v>
      </c>
      <c r="AD16" t="s">
        <v>199</v>
      </c>
      <c r="AE16" s="25" t="s">
        <v>201</v>
      </c>
      <c r="AF16" s="26"/>
      <c r="AL16" t="s">
        <v>199</v>
      </c>
      <c r="AM16" s="25" t="s">
        <v>201</v>
      </c>
      <c r="AQ16" t="s">
        <v>199</v>
      </c>
      <c r="AR16" s="25" t="s">
        <v>201</v>
      </c>
      <c r="AS16" s="26"/>
      <c r="AT16" s="26"/>
      <c r="AU16" s="26"/>
      <c r="AV16" s="26"/>
      <c r="BA16" s="26"/>
      <c r="BE16" t="s">
        <v>199</v>
      </c>
      <c r="BF16" s="25" t="s">
        <v>201</v>
      </c>
      <c r="BG16" s="26"/>
      <c r="BH16" s="26"/>
      <c r="BI16" s="26"/>
      <c r="BJ16" s="26"/>
      <c r="BO16" t="s">
        <v>199</v>
      </c>
      <c r="BP16" s="25" t="s">
        <v>201</v>
      </c>
      <c r="BZ16" t="s">
        <v>199</v>
      </c>
      <c r="CA16" s="25" t="s">
        <v>201</v>
      </c>
      <c r="CJ16" t="s">
        <v>199</v>
      </c>
      <c r="CK16" s="25" t="s">
        <v>197</v>
      </c>
      <c r="CL16">
        <v>0.76666666666666605</v>
      </c>
      <c r="CM16">
        <v>0.9</v>
      </c>
      <c r="CN16">
        <v>7.0000000000000007E-2</v>
      </c>
      <c r="CO16">
        <v>0.6</v>
      </c>
      <c r="CP16">
        <v>0.66666666659999996</v>
      </c>
      <c r="CQ16">
        <v>0.73333333332999995</v>
      </c>
      <c r="CR16">
        <v>0.83333333300000001</v>
      </c>
      <c r="CT16" t="s">
        <v>209</v>
      </c>
      <c r="CU16" s="25" t="s">
        <v>201</v>
      </c>
      <c r="CX16" t="s">
        <v>199</v>
      </c>
      <c r="CY16" s="25" t="s">
        <v>201</v>
      </c>
      <c r="DL16" s="26"/>
      <c r="DM16" t="s">
        <v>199</v>
      </c>
      <c r="DN16" s="25" t="s">
        <v>201</v>
      </c>
      <c r="EA16" t="s">
        <v>199</v>
      </c>
      <c r="EE16" s="50" t="s">
        <v>201</v>
      </c>
      <c r="EF16" s="51"/>
      <c r="EG16" s="51"/>
      <c r="EH16" s="50" t="s">
        <v>201</v>
      </c>
      <c r="EI16" s="51"/>
      <c r="EJ16" s="51"/>
      <c r="EK16" s="50" t="s">
        <v>201</v>
      </c>
      <c r="EL16" s="51"/>
      <c r="EM16" s="51"/>
      <c r="EN16" s="51"/>
      <c r="EO16" s="50" t="s">
        <v>201</v>
      </c>
      <c r="EP16" s="51"/>
      <c r="EQ16" s="51"/>
      <c r="ER16" s="51"/>
      <c r="ES16" s="51"/>
      <c r="ET16" s="51"/>
      <c r="EU16" s="50" t="s">
        <v>201</v>
      </c>
      <c r="EV16" s="51"/>
      <c r="EW16" s="51"/>
      <c r="EX16" s="51"/>
      <c r="EY16" s="51"/>
      <c r="EZ16" s="51"/>
      <c r="FA16" s="51"/>
      <c r="FB16" s="51"/>
      <c r="FC16" s="51"/>
      <c r="FD16" s="51"/>
      <c r="FE16" s="50" t="s">
        <v>201</v>
      </c>
      <c r="FF16" s="51"/>
      <c r="FG16" s="51"/>
      <c r="FH16" s="51"/>
      <c r="FI16" s="51"/>
      <c r="FJ16" s="51"/>
      <c r="FK16" s="51"/>
      <c r="FL16" s="50" t="s">
        <v>201</v>
      </c>
      <c r="FM16" s="51"/>
      <c r="FN16" s="51"/>
      <c r="FO16" s="51"/>
      <c r="FP16" s="50" t="s">
        <v>201</v>
      </c>
      <c r="FQ16" s="51"/>
      <c r="FR16" s="51"/>
      <c r="FS16" s="51"/>
      <c r="FT16" s="51"/>
      <c r="FU16" s="50" t="s">
        <v>201</v>
      </c>
      <c r="FV16" s="51"/>
      <c r="FW16" s="6"/>
      <c r="FX16" s="6"/>
      <c r="FY16" s="6"/>
      <c r="FZ16" s="6"/>
      <c r="GA16" s="6"/>
      <c r="GB16" s="51"/>
      <c r="GC16" s="50" t="s">
        <v>201</v>
      </c>
      <c r="GD16" s="51"/>
      <c r="GE16" s="51"/>
      <c r="GF16" s="50" t="s">
        <v>201</v>
      </c>
      <c r="GG16" s="51"/>
      <c r="GI16" s="51"/>
      <c r="GJ16" s="51"/>
      <c r="GK16" s="51"/>
      <c r="GL16" s="51"/>
      <c r="GM16" s="50" t="s">
        <v>201</v>
      </c>
      <c r="GN16" s="51"/>
      <c r="GO16" s="51"/>
      <c r="GP16" s="51"/>
      <c r="GQ16" s="51"/>
      <c r="GR16" s="51"/>
      <c r="GS16" s="51"/>
      <c r="GT16" s="51"/>
      <c r="GU16" s="51"/>
    </row>
    <row r="17" spans="1:203" ht="15.6">
      <c r="A17" t="s">
        <v>264</v>
      </c>
      <c r="B17" s="26" t="s">
        <v>265</v>
      </c>
      <c r="C17" s="26" t="s">
        <v>224</v>
      </c>
      <c r="D17" s="26">
        <v>57</v>
      </c>
      <c r="E17" s="26">
        <v>52</v>
      </c>
      <c r="F17" s="26">
        <v>17</v>
      </c>
      <c r="G17" s="26" t="s">
        <v>231</v>
      </c>
      <c r="H17" s="26" t="s">
        <v>191</v>
      </c>
      <c r="I17" s="26" t="s">
        <v>206</v>
      </c>
      <c r="L17" s="26" t="s">
        <v>266</v>
      </c>
      <c r="M17" s="26" t="s">
        <v>194</v>
      </c>
      <c r="N17" s="26" t="s">
        <v>267</v>
      </c>
      <c r="O17" s="26" t="s">
        <v>265</v>
      </c>
      <c r="P17" s="26">
        <v>17</v>
      </c>
      <c r="R17" s="26" t="s">
        <v>265</v>
      </c>
      <c r="S17" s="26" t="s">
        <v>264</v>
      </c>
      <c r="T17" s="26"/>
      <c r="U17" s="26">
        <v>57</v>
      </c>
      <c r="V17" s="26"/>
      <c r="W17" s="25" t="s">
        <v>197</v>
      </c>
      <c r="X17" s="26">
        <v>86.53125</v>
      </c>
      <c r="Y17" s="26">
        <v>0.90625</v>
      </c>
      <c r="Z17">
        <v>82</v>
      </c>
      <c r="AA17">
        <v>0.875</v>
      </c>
      <c r="AB17">
        <v>91.0625</v>
      </c>
      <c r="AC17">
        <v>0.9375</v>
      </c>
      <c r="AD17" t="s">
        <v>198</v>
      </c>
      <c r="AE17" s="25" t="s">
        <v>197</v>
      </c>
      <c r="AF17" s="26">
        <v>0.5625</v>
      </c>
      <c r="AG17" s="26">
        <v>0.375</v>
      </c>
      <c r="AH17" s="26">
        <v>0.3125</v>
      </c>
      <c r="AI17" s="26">
        <v>0.3125</v>
      </c>
      <c r="AJ17" s="26">
        <v>0.1875</v>
      </c>
      <c r="AK17" s="26">
        <v>6.25E-2</v>
      </c>
      <c r="AL17" t="s">
        <v>198</v>
      </c>
      <c r="AM17" s="25" t="s">
        <v>197</v>
      </c>
      <c r="AN17" s="26">
        <v>0.58333299999999999</v>
      </c>
      <c r="AO17" s="26">
        <v>5364.5320000000002</v>
      </c>
      <c r="AP17" s="26">
        <v>10</v>
      </c>
      <c r="AQ17" t="s">
        <v>198</v>
      </c>
      <c r="AR17" s="25" t="s">
        <v>197</v>
      </c>
      <c r="AS17" s="26">
        <v>0.9375</v>
      </c>
      <c r="AT17" s="26">
        <v>0.875</v>
      </c>
      <c r="AU17" s="26">
        <v>0.9375</v>
      </c>
      <c r="AV17" s="26">
        <v>0.91666700000000001</v>
      </c>
      <c r="AW17" s="26">
        <v>1610.04</v>
      </c>
      <c r="AX17" s="26">
        <v>3193.9250000000002</v>
      </c>
      <c r="AY17" s="26">
        <v>1475.9369999999999</v>
      </c>
      <c r="AZ17" s="26">
        <v>2093.3009999999999</v>
      </c>
      <c r="BA17" s="26">
        <v>7</v>
      </c>
      <c r="BB17" s="26">
        <v>6.75</v>
      </c>
      <c r="BC17" s="26">
        <v>6.9375</v>
      </c>
      <c r="BD17" s="26">
        <v>6.8958329999999997</v>
      </c>
      <c r="BE17" t="s">
        <v>198</v>
      </c>
      <c r="BF17" s="25" t="s">
        <v>197</v>
      </c>
      <c r="BG17" s="26">
        <v>1</v>
      </c>
      <c r="BH17" s="26">
        <v>0.9375</v>
      </c>
      <c r="BI17" s="26">
        <v>1</v>
      </c>
      <c r="BJ17" s="26">
        <v>0.97916700000000001</v>
      </c>
      <c r="BK17" s="26">
        <v>1291.1880000000001</v>
      </c>
      <c r="BL17" s="26">
        <v>1154.6469999999999</v>
      </c>
      <c r="BM17" s="26">
        <v>1162.2249999999999</v>
      </c>
      <c r="BN17" s="26">
        <v>1202.6859999999999</v>
      </c>
      <c r="BO17" t="s">
        <v>198</v>
      </c>
      <c r="BP17" s="25" t="s">
        <v>197</v>
      </c>
      <c r="BQ17" s="26">
        <v>1</v>
      </c>
      <c r="BR17" s="26">
        <v>92.05556</v>
      </c>
      <c r="BS17" s="26">
        <v>2912.2559999999999</v>
      </c>
      <c r="BT17" s="26">
        <v>0.83333299999999999</v>
      </c>
      <c r="BU17" s="26">
        <v>94</v>
      </c>
      <c r="BV17" s="26">
        <v>2659.3330000000001</v>
      </c>
      <c r="BW17" s="26">
        <v>0.91666700000000001</v>
      </c>
      <c r="BX17" s="26">
        <v>93.027780000000007</v>
      </c>
      <c r="BY17" s="26">
        <v>2785.7939999999999</v>
      </c>
      <c r="BZ17" t="s">
        <v>198</v>
      </c>
      <c r="CA17" s="25" t="s">
        <v>197</v>
      </c>
      <c r="CB17">
        <v>0.46666666666666601</v>
      </c>
      <c r="CC17">
        <v>0.6</v>
      </c>
      <c r="CD17">
        <v>0.4</v>
      </c>
      <c r="CE17">
        <v>0.2</v>
      </c>
      <c r="CF17">
        <v>0.33333333329999998</v>
      </c>
      <c r="CG17">
        <v>0.4</v>
      </c>
      <c r="CH17">
        <v>0.56666666666666599</v>
      </c>
      <c r="CI17">
        <v>18</v>
      </c>
      <c r="CJ17" t="s">
        <v>209</v>
      </c>
      <c r="CK17" s="25" t="s">
        <v>197</v>
      </c>
      <c r="CL17">
        <v>0.45</v>
      </c>
      <c r="CM17">
        <v>0.6</v>
      </c>
      <c r="CN17">
        <v>0.375</v>
      </c>
      <c r="CO17">
        <v>0.35</v>
      </c>
      <c r="CP17">
        <v>0.26666666659999999</v>
      </c>
      <c r="CQ17">
        <v>0.53333333329999999</v>
      </c>
      <c r="CR17">
        <v>0.5</v>
      </c>
      <c r="CT17" t="s">
        <v>209</v>
      </c>
      <c r="CU17" s="25" t="s">
        <v>197</v>
      </c>
      <c r="CV17" s="26">
        <v>89.958330000000004</v>
      </c>
      <c r="CW17" s="26">
        <v>0.83333299999999999</v>
      </c>
      <c r="CX17" t="s">
        <v>198</v>
      </c>
      <c r="CY17" s="25" t="s">
        <v>197</v>
      </c>
      <c r="CZ17">
        <v>0.25</v>
      </c>
      <c r="DB17">
        <v>0.25</v>
      </c>
      <c r="DD17">
        <v>0.25</v>
      </c>
      <c r="DF17">
        <v>0.15</v>
      </c>
      <c r="DH17">
        <v>0.3</v>
      </c>
      <c r="DJ17">
        <v>0.2</v>
      </c>
      <c r="DL17" s="26">
        <v>18</v>
      </c>
      <c r="DM17" t="s">
        <v>200</v>
      </c>
      <c r="DN17" s="25" t="s">
        <v>197</v>
      </c>
      <c r="DO17" s="26">
        <v>0.4</v>
      </c>
      <c r="DP17" s="26">
        <v>0.60078193499999999</v>
      </c>
      <c r="DQ17" s="26">
        <v>0.35</v>
      </c>
      <c r="DR17" s="26">
        <v>0.56764690600000001</v>
      </c>
      <c r="DS17" s="26">
        <v>0.42499999999999999</v>
      </c>
      <c r="DT17" s="26">
        <v>0.69634920600000005</v>
      </c>
      <c r="DU17" s="26">
        <v>0.4</v>
      </c>
      <c r="DV17" s="26">
        <v>0.65299508699999997</v>
      </c>
      <c r="DW17" s="26">
        <v>0.366666667</v>
      </c>
      <c r="DX17" s="26">
        <v>0.72481531899999996</v>
      </c>
      <c r="DY17" s="26">
        <v>0.43333333299999999</v>
      </c>
      <c r="DZ17" s="26">
        <v>0.607340659</v>
      </c>
      <c r="EA17" t="s">
        <v>200</v>
      </c>
      <c r="EE17" s="50" t="s">
        <v>201</v>
      </c>
      <c r="EF17" s="51"/>
      <c r="EG17" s="51"/>
      <c r="EH17" s="50" t="s">
        <v>201</v>
      </c>
      <c r="EI17" s="51"/>
      <c r="EJ17" s="51"/>
      <c r="EK17" s="50" t="s">
        <v>197</v>
      </c>
      <c r="EL17" s="6" t="s">
        <v>265</v>
      </c>
      <c r="EM17" s="32">
        <v>53</v>
      </c>
      <c r="EN17" s="51" t="s">
        <v>198</v>
      </c>
      <c r="EO17" s="50" t="s">
        <v>197</v>
      </c>
      <c r="EP17" s="26" t="s">
        <v>265</v>
      </c>
      <c r="EQ17" s="26">
        <v>7</v>
      </c>
      <c r="ER17" s="26">
        <v>23</v>
      </c>
      <c r="ES17" s="26">
        <v>3</v>
      </c>
      <c r="ET17" s="51" t="s">
        <v>202</v>
      </c>
      <c r="EU17" s="50" t="s">
        <v>197</v>
      </c>
      <c r="EV17" s="6" t="s">
        <v>265</v>
      </c>
      <c r="EW17" s="6">
        <v>30</v>
      </c>
      <c r="EX17" s="6">
        <v>12</v>
      </c>
      <c r="EY17" s="6">
        <v>20</v>
      </c>
      <c r="EZ17" s="6">
        <v>23</v>
      </c>
      <c r="FA17" s="6">
        <v>10</v>
      </c>
      <c r="FB17" s="6">
        <v>21</v>
      </c>
      <c r="FC17" s="6">
        <v>31</v>
      </c>
      <c r="FD17" s="51" t="s">
        <v>198</v>
      </c>
      <c r="FE17" s="50" t="s">
        <v>197</v>
      </c>
      <c r="FF17" s="6" t="s">
        <v>265</v>
      </c>
      <c r="FG17" s="6">
        <v>4.2857142860000002</v>
      </c>
      <c r="FH17" s="6">
        <v>4.6470588240000001</v>
      </c>
      <c r="FI17" s="6">
        <v>4.9411764710000003</v>
      </c>
      <c r="FJ17" s="6">
        <v>4.6122448980000001</v>
      </c>
      <c r="FK17" s="51" t="s">
        <v>198</v>
      </c>
      <c r="FL17" s="50" t="s">
        <v>197</v>
      </c>
      <c r="FM17" s="26" t="s">
        <v>265</v>
      </c>
      <c r="FN17" s="26">
        <v>4.8260870000000002</v>
      </c>
      <c r="FO17" s="51" t="s">
        <v>198</v>
      </c>
      <c r="FP17" s="50" t="s">
        <v>197</v>
      </c>
      <c r="FQ17" s="6" t="s">
        <v>265</v>
      </c>
      <c r="FR17" s="6">
        <v>1</v>
      </c>
      <c r="FS17" s="6">
        <f t="shared" ref="FS17:FS19" si="1">IF(FR17&gt;=20,5,IF(FR17&gt;=15,4,IF(FR17&gt;=10,3,IF(FR17&gt;=5,2,IF(FR17&gt;=0,1,0)))))</f>
        <v>1</v>
      </c>
      <c r="FT17" s="51" t="s">
        <v>198</v>
      </c>
      <c r="FU17" s="50" t="s">
        <v>197</v>
      </c>
      <c r="FV17" s="6" t="s">
        <v>265</v>
      </c>
      <c r="FW17" s="32">
        <v>2.5</v>
      </c>
      <c r="FX17" s="32">
        <v>5.5</v>
      </c>
      <c r="FY17" s="32">
        <v>6.5</v>
      </c>
      <c r="FZ17" s="32">
        <v>4.5</v>
      </c>
      <c r="GA17" s="32">
        <v>5</v>
      </c>
      <c r="GB17" s="51" t="s">
        <v>202</v>
      </c>
      <c r="GC17" s="50" t="s">
        <v>201</v>
      </c>
      <c r="GD17" s="51"/>
      <c r="GE17" s="51"/>
      <c r="GF17" s="50" t="s">
        <v>197</v>
      </c>
      <c r="GG17" s="34" t="s">
        <v>265</v>
      </c>
      <c r="GH17" s="34">
        <v>0</v>
      </c>
      <c r="GI17" s="34">
        <v>140</v>
      </c>
      <c r="GJ17" s="34">
        <v>640</v>
      </c>
      <c r="GK17" s="34">
        <v>780</v>
      </c>
      <c r="GL17" s="51" t="s">
        <v>202</v>
      </c>
      <c r="GM17" s="50" t="s">
        <v>197</v>
      </c>
      <c r="GN17" s="35" t="s">
        <v>265</v>
      </c>
      <c r="GO17" s="36">
        <v>166</v>
      </c>
      <c r="GP17" s="36">
        <v>47</v>
      </c>
      <c r="GQ17" s="36">
        <v>38</v>
      </c>
      <c r="GR17" s="36">
        <v>24</v>
      </c>
      <c r="GS17" s="36">
        <v>26</v>
      </c>
      <c r="GT17" s="36">
        <v>31</v>
      </c>
      <c r="GU17" s="51" t="s">
        <v>202</v>
      </c>
    </row>
    <row r="18" spans="1:203" ht="15.6">
      <c r="A18" t="s">
        <v>268</v>
      </c>
      <c r="B18" s="26" t="s">
        <v>269</v>
      </c>
      <c r="C18" s="26" t="s">
        <v>189</v>
      </c>
      <c r="D18" s="26">
        <v>65</v>
      </c>
      <c r="E18" s="26">
        <v>51</v>
      </c>
      <c r="F18" s="26">
        <v>2</v>
      </c>
      <c r="G18" s="26" t="s">
        <v>231</v>
      </c>
      <c r="H18" s="26" t="s">
        <v>191</v>
      </c>
      <c r="I18" s="26" t="s">
        <v>206</v>
      </c>
      <c r="L18" t="s">
        <v>193</v>
      </c>
      <c r="M18" s="26" t="s">
        <v>194</v>
      </c>
      <c r="N18" s="26" t="s">
        <v>270</v>
      </c>
      <c r="O18" s="26" t="s">
        <v>269</v>
      </c>
      <c r="P18" s="26">
        <v>0</v>
      </c>
      <c r="R18" s="26" t="s">
        <v>269</v>
      </c>
      <c r="S18" s="26" t="s">
        <v>271</v>
      </c>
      <c r="T18" s="26" t="s">
        <v>189</v>
      </c>
      <c r="U18" s="26">
        <v>65</v>
      </c>
      <c r="V18" s="26"/>
      <c r="W18" s="25" t="s">
        <v>197</v>
      </c>
      <c r="X18" s="26">
        <v>54.34375</v>
      </c>
      <c r="Y18" s="26">
        <v>0.6875</v>
      </c>
      <c r="Z18">
        <v>58.5625</v>
      </c>
      <c r="AA18">
        <v>0.625</v>
      </c>
      <c r="AB18">
        <v>50.125</v>
      </c>
      <c r="AC18">
        <v>0.75</v>
      </c>
      <c r="AD18" t="s">
        <v>198</v>
      </c>
      <c r="AE18" s="25" t="s">
        <v>197</v>
      </c>
      <c r="AF18" s="26">
        <v>0.25</v>
      </c>
      <c r="AG18" s="26">
        <v>0.125</v>
      </c>
      <c r="AH18" s="26">
        <v>0.125</v>
      </c>
      <c r="AI18" s="26">
        <v>0.125</v>
      </c>
      <c r="AJ18" s="26">
        <v>0.375</v>
      </c>
      <c r="AK18" s="26">
        <v>0.125</v>
      </c>
      <c r="AL18" t="s">
        <v>198</v>
      </c>
      <c r="AM18" s="25" t="s">
        <v>197</v>
      </c>
      <c r="AN18" s="26">
        <v>0.5</v>
      </c>
      <c r="AO18" s="26">
        <v>4290.2920000000004</v>
      </c>
      <c r="AP18" s="26">
        <v>10</v>
      </c>
      <c r="AQ18" t="s">
        <v>198</v>
      </c>
      <c r="AR18" s="25" t="s">
        <v>197</v>
      </c>
      <c r="AS18" s="26">
        <v>0.8125</v>
      </c>
      <c r="AT18" s="26">
        <v>0.78125</v>
      </c>
      <c r="AU18" s="26">
        <v>0.90625</v>
      </c>
      <c r="AV18" s="26">
        <v>0.83333299999999999</v>
      </c>
      <c r="AW18" s="26">
        <v>2541.6080000000002</v>
      </c>
      <c r="AX18" s="26">
        <v>3288.5720000000001</v>
      </c>
      <c r="AY18" s="26">
        <v>2626.1619999999998</v>
      </c>
      <c r="AZ18" s="26">
        <v>2818.7809999999999</v>
      </c>
      <c r="BA18" s="26">
        <v>5.0625</v>
      </c>
      <c r="BB18" s="26">
        <v>5.09375</v>
      </c>
      <c r="BC18" s="26">
        <v>5.5625</v>
      </c>
      <c r="BD18" s="26">
        <v>5.2395829999999997</v>
      </c>
      <c r="BE18" t="s">
        <v>198</v>
      </c>
      <c r="BF18" s="25" t="s">
        <v>197</v>
      </c>
      <c r="BG18" s="26">
        <v>0.875</v>
      </c>
      <c r="BH18" s="26">
        <v>0.75</v>
      </c>
      <c r="BI18" s="26">
        <v>0.8125</v>
      </c>
      <c r="BJ18" s="26">
        <v>0.8125</v>
      </c>
      <c r="BK18" s="26">
        <v>2505.1709999999998</v>
      </c>
      <c r="BL18" s="26">
        <v>1883.3579999999999</v>
      </c>
      <c r="BM18" s="26">
        <v>1498.9849999999999</v>
      </c>
      <c r="BN18" s="26">
        <v>1962.5050000000001</v>
      </c>
      <c r="BO18" t="s">
        <v>198</v>
      </c>
      <c r="BP18" s="25" t="s">
        <v>197</v>
      </c>
      <c r="BQ18" s="26">
        <v>0.94444399999999995</v>
      </c>
      <c r="BR18" s="26">
        <v>70.529409999999999</v>
      </c>
      <c r="BS18" s="26">
        <v>1939.5350000000001</v>
      </c>
      <c r="BT18" s="26">
        <v>0.77777799999999997</v>
      </c>
      <c r="BU18" s="26">
        <v>71.642859999999999</v>
      </c>
      <c r="BV18" s="26">
        <v>1714.279</v>
      </c>
      <c r="BW18" s="26">
        <v>0.86111099999999996</v>
      </c>
      <c r="BX18" s="26">
        <v>71.086129999999997</v>
      </c>
      <c r="BY18" s="26">
        <v>1826.9069999999999</v>
      </c>
      <c r="BZ18" t="s">
        <v>198</v>
      </c>
      <c r="CA18" s="25" t="s">
        <v>197</v>
      </c>
      <c r="CB18">
        <v>0.25</v>
      </c>
      <c r="CC18">
        <v>0.35</v>
      </c>
      <c r="CD18">
        <v>0.2</v>
      </c>
      <c r="CE18">
        <v>0.15</v>
      </c>
      <c r="CF18">
        <v>0</v>
      </c>
      <c r="CG18">
        <v>0.2</v>
      </c>
      <c r="CH18">
        <v>0.4</v>
      </c>
      <c r="CI18">
        <v>18</v>
      </c>
      <c r="CJ18" t="s">
        <v>209</v>
      </c>
      <c r="CK18" s="25" t="s">
        <v>197</v>
      </c>
      <c r="CL18">
        <v>0.35</v>
      </c>
      <c r="CM18">
        <v>0.45</v>
      </c>
      <c r="CN18">
        <v>0.3</v>
      </c>
      <c r="CO18">
        <v>0.2</v>
      </c>
      <c r="CP18">
        <v>0.33333333333300003</v>
      </c>
      <c r="CQ18">
        <v>0.1333333333</v>
      </c>
      <c r="CR18">
        <v>0.46666666666599999</v>
      </c>
      <c r="CT18" t="s">
        <v>209</v>
      </c>
      <c r="CU18" s="25" t="s">
        <v>197</v>
      </c>
      <c r="CV18" s="26">
        <v>62.958329999999997</v>
      </c>
      <c r="CW18" s="26">
        <v>0.79166700000000001</v>
      </c>
      <c r="CX18" t="s">
        <v>198</v>
      </c>
      <c r="CY18" s="25" t="s">
        <v>197</v>
      </c>
      <c r="CZ18">
        <v>0.26666666700000002</v>
      </c>
      <c r="DB18">
        <v>0.35</v>
      </c>
      <c r="DD18">
        <v>0.22500000000000001</v>
      </c>
      <c r="DF18">
        <v>0.1</v>
      </c>
      <c r="DH18">
        <v>0.366666667</v>
      </c>
      <c r="DJ18">
        <v>0.16666666699999999</v>
      </c>
      <c r="DL18" s="26">
        <v>18</v>
      </c>
      <c r="DM18" t="s">
        <v>200</v>
      </c>
      <c r="DN18" s="25" t="s">
        <v>197</v>
      </c>
      <c r="DO18" s="26">
        <v>0.31666666700000001</v>
      </c>
      <c r="DP18" s="26">
        <v>0.97874782199999999</v>
      </c>
      <c r="DQ18" s="26">
        <v>0.5</v>
      </c>
      <c r="DR18" s="26">
        <v>0.96724489800000002</v>
      </c>
      <c r="DS18" s="26">
        <v>0.22500000000000001</v>
      </c>
      <c r="DT18" s="26">
        <v>1.206472159</v>
      </c>
      <c r="DU18" s="26">
        <v>0.25</v>
      </c>
      <c r="DV18" s="26">
        <v>1.336472109</v>
      </c>
      <c r="DW18" s="26">
        <v>0.366666667</v>
      </c>
      <c r="DX18" s="26">
        <v>1.123510204</v>
      </c>
      <c r="DY18" s="26">
        <v>0.26666666700000002</v>
      </c>
      <c r="DZ18" s="26">
        <v>1.060577098</v>
      </c>
      <c r="EA18" t="s">
        <v>200</v>
      </c>
      <c r="EE18" s="50" t="s">
        <v>201</v>
      </c>
      <c r="EF18" s="51"/>
      <c r="EG18" s="51"/>
      <c r="EH18" s="50" t="s">
        <v>201</v>
      </c>
      <c r="EI18" s="51"/>
      <c r="EJ18" s="51"/>
      <c r="EK18" s="50" t="s">
        <v>197</v>
      </c>
      <c r="EL18" s="6" t="s">
        <v>269</v>
      </c>
      <c r="EM18" s="32">
        <v>36</v>
      </c>
      <c r="EN18" s="51" t="s">
        <v>198</v>
      </c>
      <c r="EO18" s="50" t="s">
        <v>197</v>
      </c>
      <c r="EP18" s="26" t="s">
        <v>269</v>
      </c>
      <c r="EQ18" s="26">
        <v>4</v>
      </c>
      <c r="ER18" s="26">
        <v>9</v>
      </c>
      <c r="ES18" s="26">
        <v>1</v>
      </c>
      <c r="ET18" s="51" t="s">
        <v>202</v>
      </c>
      <c r="EU18" s="50" t="s">
        <v>197</v>
      </c>
      <c r="EV18" s="6" t="s">
        <v>269</v>
      </c>
      <c r="EW18" s="6">
        <v>24</v>
      </c>
      <c r="EX18" s="6">
        <v>11</v>
      </c>
      <c r="EY18" s="6">
        <v>9</v>
      </c>
      <c r="EZ18" s="6">
        <v>15</v>
      </c>
      <c r="FA18" s="6">
        <v>11</v>
      </c>
      <c r="FB18" s="6">
        <v>16</v>
      </c>
      <c r="FC18" s="6">
        <v>26</v>
      </c>
      <c r="FD18" s="51" t="s">
        <v>198</v>
      </c>
      <c r="FE18" s="50" t="s">
        <v>197</v>
      </c>
      <c r="FF18" s="6" t="s">
        <v>269</v>
      </c>
      <c r="FG18" s="6">
        <v>3.9285714289999998</v>
      </c>
      <c r="FH18" s="6">
        <v>3.2352941180000001</v>
      </c>
      <c r="FI18" s="6">
        <v>3.6470588240000001</v>
      </c>
      <c r="FJ18" s="6">
        <v>3.5918367349999998</v>
      </c>
      <c r="FK18" s="51" t="s">
        <v>198</v>
      </c>
      <c r="FL18" s="50" t="s">
        <v>197</v>
      </c>
      <c r="FM18" s="26" t="s">
        <v>269</v>
      </c>
      <c r="FN18" s="26">
        <v>2.7826089999999999</v>
      </c>
      <c r="FO18" s="51" t="s">
        <v>198</v>
      </c>
      <c r="FP18" s="50" t="s">
        <v>197</v>
      </c>
      <c r="FQ18" s="6" t="s">
        <v>269</v>
      </c>
      <c r="FR18" s="6">
        <v>4</v>
      </c>
      <c r="FS18" s="6">
        <f t="shared" si="1"/>
        <v>1</v>
      </c>
      <c r="FT18" s="51" t="s">
        <v>198</v>
      </c>
      <c r="FU18" s="50" t="s">
        <v>197</v>
      </c>
      <c r="FV18" s="6" t="s">
        <v>269</v>
      </c>
      <c r="FW18" s="32">
        <v>2.5</v>
      </c>
      <c r="FX18" s="32">
        <v>4.5</v>
      </c>
      <c r="FY18" s="32">
        <v>6</v>
      </c>
      <c r="FZ18" s="32">
        <v>2</v>
      </c>
      <c r="GA18" s="32">
        <v>6</v>
      </c>
      <c r="GB18" s="51" t="s">
        <v>202</v>
      </c>
      <c r="GC18" s="50" t="s">
        <v>201</v>
      </c>
      <c r="GD18" s="51"/>
      <c r="GE18" s="51"/>
      <c r="GF18" s="50" t="s">
        <v>197</v>
      </c>
      <c r="GG18" s="34" t="s">
        <v>269</v>
      </c>
      <c r="GH18" s="34">
        <v>0</v>
      </c>
      <c r="GI18" s="34">
        <v>0</v>
      </c>
      <c r="GJ18" s="34">
        <v>45</v>
      </c>
      <c r="GK18" s="34">
        <v>45</v>
      </c>
      <c r="GL18" s="51" t="s">
        <v>202</v>
      </c>
      <c r="GM18" s="50" t="s">
        <v>197</v>
      </c>
      <c r="GN18" s="35" t="s">
        <v>269</v>
      </c>
      <c r="GO18" s="36">
        <v>128</v>
      </c>
      <c r="GP18" s="36">
        <v>36</v>
      </c>
      <c r="GQ18" s="36">
        <v>36</v>
      </c>
      <c r="GR18" s="36">
        <v>20</v>
      </c>
      <c r="GS18" s="36">
        <v>10</v>
      </c>
      <c r="GT18" s="36">
        <v>26</v>
      </c>
      <c r="GU18" s="51" t="s">
        <v>202</v>
      </c>
    </row>
    <row r="19" spans="1:203" ht="15.6">
      <c r="A19" t="s">
        <v>272</v>
      </c>
      <c r="B19" s="26" t="s">
        <v>273</v>
      </c>
      <c r="C19" s="26" t="s">
        <v>189</v>
      </c>
      <c r="D19" s="26">
        <v>72</v>
      </c>
      <c r="E19" s="26">
        <v>70</v>
      </c>
      <c r="F19" s="26">
        <v>4</v>
      </c>
      <c r="G19" s="26" t="s">
        <v>205</v>
      </c>
      <c r="H19" s="26" t="s">
        <v>191</v>
      </c>
      <c r="I19" s="26" t="s">
        <v>192</v>
      </c>
      <c r="L19" s="26" t="s">
        <v>274</v>
      </c>
      <c r="M19" s="26" t="s">
        <v>194</v>
      </c>
      <c r="N19" s="26" t="s">
        <v>275</v>
      </c>
      <c r="O19" s="26" t="s">
        <v>273</v>
      </c>
      <c r="P19" s="26">
        <v>18</v>
      </c>
      <c r="R19" s="26" t="s">
        <v>273</v>
      </c>
      <c r="S19" s="26" t="s">
        <v>276</v>
      </c>
      <c r="T19" s="26" t="s">
        <v>189</v>
      </c>
      <c r="U19" s="26">
        <v>72</v>
      </c>
      <c r="V19" s="26"/>
      <c r="W19" s="25" t="s">
        <v>197</v>
      </c>
      <c r="X19" s="26">
        <v>69.46875</v>
      </c>
      <c r="Y19" s="26">
        <v>0.9375</v>
      </c>
      <c r="Z19">
        <v>64.3125</v>
      </c>
      <c r="AA19">
        <v>0.875</v>
      </c>
      <c r="AB19">
        <v>74.625</v>
      </c>
      <c r="AC19">
        <v>1</v>
      </c>
      <c r="AD19" t="s">
        <v>198</v>
      </c>
      <c r="AE19" s="25" t="s">
        <v>197</v>
      </c>
      <c r="AF19" s="26">
        <v>0.125</v>
      </c>
      <c r="AG19" s="26">
        <v>6.25E-2</v>
      </c>
      <c r="AH19" s="26">
        <v>0.125</v>
      </c>
      <c r="AI19" s="26">
        <v>0.25</v>
      </c>
      <c r="AJ19" s="26">
        <v>0.4375</v>
      </c>
      <c r="AK19" s="26">
        <v>0.1875</v>
      </c>
      <c r="AL19" t="s">
        <v>198</v>
      </c>
      <c r="AM19" s="25" t="s">
        <v>197</v>
      </c>
      <c r="AN19" s="26">
        <v>0.64583299999999999</v>
      </c>
      <c r="AO19" s="26">
        <v>4166.335</v>
      </c>
      <c r="AP19" s="26">
        <v>10</v>
      </c>
      <c r="AQ19" t="s">
        <v>198</v>
      </c>
      <c r="AR19" s="25" t="s">
        <v>197</v>
      </c>
      <c r="AS19" s="26">
        <v>0.9375</v>
      </c>
      <c r="AT19" s="26">
        <v>0.90625</v>
      </c>
      <c r="AU19" s="26">
        <v>0.96875</v>
      </c>
      <c r="AV19" s="26">
        <v>0.9375</v>
      </c>
      <c r="AW19" s="26">
        <v>2109.52</v>
      </c>
      <c r="AX19" s="26">
        <v>2547.6379999999999</v>
      </c>
      <c r="AY19" s="26">
        <v>1848.4480000000001</v>
      </c>
      <c r="AZ19" s="26">
        <v>2168.5349999999999</v>
      </c>
      <c r="BA19" s="26">
        <v>5.375</v>
      </c>
      <c r="BB19" s="26">
        <v>4.25</v>
      </c>
      <c r="BC19" s="26">
        <v>5.28125</v>
      </c>
      <c r="BD19" s="26">
        <v>4.96875</v>
      </c>
      <c r="BE19" t="s">
        <v>198</v>
      </c>
      <c r="BF19" s="25" t="s">
        <v>197</v>
      </c>
      <c r="BG19" s="26">
        <v>1</v>
      </c>
      <c r="BH19" s="26">
        <v>0.875</v>
      </c>
      <c r="BI19" s="26">
        <v>1</v>
      </c>
      <c r="BJ19" s="26">
        <v>0.95833299999999999</v>
      </c>
      <c r="BK19" s="26">
        <v>1272.175</v>
      </c>
      <c r="BL19" s="26">
        <v>1043.6500000000001</v>
      </c>
      <c r="BM19" s="26">
        <v>978.02499999999998</v>
      </c>
      <c r="BN19" s="26">
        <v>1097.95</v>
      </c>
      <c r="BO19" t="s">
        <v>198</v>
      </c>
      <c r="BP19" s="25" t="s">
        <v>197</v>
      </c>
      <c r="BQ19" s="26">
        <v>0.72222200000000003</v>
      </c>
      <c r="BR19" s="26">
        <v>58.153849999999998</v>
      </c>
      <c r="BS19" s="26">
        <v>2178.6849999999999</v>
      </c>
      <c r="BT19" s="26">
        <v>0.83333299999999999</v>
      </c>
      <c r="BU19" s="26">
        <v>65.066670000000002</v>
      </c>
      <c r="BV19" s="26">
        <v>2585.62</v>
      </c>
      <c r="BW19" s="26">
        <v>0.77777799999999997</v>
      </c>
      <c r="BX19" s="26">
        <v>61.610259999999997</v>
      </c>
      <c r="BY19" s="26">
        <v>2382.152</v>
      </c>
      <c r="BZ19" t="s">
        <v>198</v>
      </c>
      <c r="CA19" s="25" t="s">
        <v>197</v>
      </c>
      <c r="CB19">
        <v>0.35</v>
      </c>
      <c r="CC19">
        <v>0.55000000000000004</v>
      </c>
      <c r="CD19">
        <v>0.25</v>
      </c>
      <c r="CE19">
        <v>0.1</v>
      </c>
      <c r="CF19">
        <v>0.133333333</v>
      </c>
      <c r="CG19">
        <v>0.26666666666</v>
      </c>
      <c r="CH19">
        <v>0.5</v>
      </c>
      <c r="CI19">
        <v>13</v>
      </c>
      <c r="CJ19" t="s">
        <v>209</v>
      </c>
      <c r="CK19" s="25" t="s">
        <v>197</v>
      </c>
      <c r="CL19">
        <v>0.65</v>
      </c>
      <c r="CM19">
        <v>0.95</v>
      </c>
      <c r="CN19">
        <v>0.5</v>
      </c>
      <c r="CO19">
        <v>0.35</v>
      </c>
      <c r="CP19">
        <v>0.53333333000000005</v>
      </c>
      <c r="CQ19">
        <v>0.6</v>
      </c>
      <c r="CR19">
        <v>0.73333333332999995</v>
      </c>
      <c r="CT19" t="s">
        <v>209</v>
      </c>
      <c r="CU19" s="25" t="s">
        <v>197</v>
      </c>
      <c r="CV19" s="26">
        <v>70.166669999999996</v>
      </c>
      <c r="CW19" s="26">
        <v>0.79166700000000001</v>
      </c>
      <c r="CX19" t="s">
        <v>198</v>
      </c>
      <c r="CY19" s="25" t="s">
        <v>197</v>
      </c>
      <c r="CZ19">
        <v>0.4</v>
      </c>
      <c r="DB19">
        <v>0.6</v>
      </c>
      <c r="DD19">
        <v>0.3</v>
      </c>
      <c r="DF19">
        <v>0.3</v>
      </c>
      <c r="DH19">
        <v>0.46666666699999998</v>
      </c>
      <c r="DJ19">
        <v>0.33333333300000001</v>
      </c>
      <c r="DL19" s="26">
        <v>13</v>
      </c>
      <c r="DM19" t="s">
        <v>200</v>
      </c>
      <c r="DN19" s="25" t="s">
        <v>197</v>
      </c>
      <c r="DO19" s="26">
        <v>0.48333333299999998</v>
      </c>
      <c r="DP19" s="26">
        <v>0.773623426</v>
      </c>
      <c r="DQ19" s="26">
        <v>0.65</v>
      </c>
      <c r="DR19" s="26">
        <v>0.75567762699999996</v>
      </c>
      <c r="DS19" s="26">
        <v>0.4</v>
      </c>
      <c r="DT19" s="26">
        <v>0.83543423999999999</v>
      </c>
      <c r="DU19" s="26">
        <v>0.35</v>
      </c>
      <c r="DV19" s="26">
        <v>0.82249659900000005</v>
      </c>
      <c r="DW19" s="26">
        <v>0.4</v>
      </c>
      <c r="DX19" s="26">
        <v>0.82175264599999998</v>
      </c>
      <c r="DY19" s="26">
        <v>0.56666666700000001</v>
      </c>
      <c r="DZ19" s="26">
        <v>0.78587797599999998</v>
      </c>
      <c r="EA19" t="s">
        <v>200</v>
      </c>
      <c r="EE19" s="50" t="s">
        <v>201</v>
      </c>
      <c r="EF19" s="51"/>
      <c r="EG19" s="51"/>
      <c r="EH19" s="50" t="s">
        <v>201</v>
      </c>
      <c r="EI19" s="51"/>
      <c r="EJ19" s="51"/>
      <c r="EK19" s="50" t="s">
        <v>197</v>
      </c>
      <c r="EL19" s="6" t="s">
        <v>273</v>
      </c>
      <c r="EM19" s="32">
        <v>53</v>
      </c>
      <c r="EN19" s="51" t="s">
        <v>198</v>
      </c>
      <c r="EO19" s="50" t="s">
        <v>197</v>
      </c>
      <c r="EP19" s="26" t="s">
        <v>273</v>
      </c>
      <c r="EQ19" s="26">
        <v>6</v>
      </c>
      <c r="ER19" s="26">
        <v>8</v>
      </c>
      <c r="ES19" s="26">
        <v>0</v>
      </c>
      <c r="ET19" s="51" t="s">
        <v>202</v>
      </c>
      <c r="EU19" s="50" t="s">
        <v>197</v>
      </c>
      <c r="EV19" s="6" t="s">
        <v>273</v>
      </c>
      <c r="EW19" s="6">
        <v>39</v>
      </c>
      <c r="EX19" s="6">
        <v>22</v>
      </c>
      <c r="EY19" s="6">
        <v>15</v>
      </c>
      <c r="EZ19" s="6">
        <v>19</v>
      </c>
      <c r="FA19" s="6">
        <v>18</v>
      </c>
      <c r="FB19" s="6">
        <v>23</v>
      </c>
      <c r="FC19" s="6">
        <v>42</v>
      </c>
      <c r="FD19" s="51" t="s">
        <v>198</v>
      </c>
      <c r="FE19" s="50" t="s">
        <v>197</v>
      </c>
      <c r="FF19" s="6" t="s">
        <v>273</v>
      </c>
      <c r="FG19" s="6">
        <v>5.8571428570000004</v>
      </c>
      <c r="FH19" s="6">
        <v>3.411764706</v>
      </c>
      <c r="FI19" s="6">
        <v>5.9411764710000003</v>
      </c>
      <c r="FJ19" s="6">
        <v>5.0816326529999998</v>
      </c>
      <c r="FK19" s="51" t="s">
        <v>198</v>
      </c>
      <c r="FL19" s="50" t="s">
        <v>197</v>
      </c>
      <c r="FM19" s="26" t="s">
        <v>273</v>
      </c>
      <c r="FN19" s="26">
        <v>4.6956519999999999</v>
      </c>
      <c r="FO19" s="51" t="s">
        <v>198</v>
      </c>
      <c r="FP19" s="50" t="s">
        <v>197</v>
      </c>
      <c r="FQ19" s="6" t="s">
        <v>273</v>
      </c>
      <c r="FR19" s="6">
        <v>1</v>
      </c>
      <c r="FS19" s="6">
        <f t="shared" si="1"/>
        <v>1</v>
      </c>
      <c r="FT19" s="51" t="s">
        <v>198</v>
      </c>
      <c r="FU19" s="50" t="s">
        <v>197</v>
      </c>
      <c r="FV19" s="6" t="s">
        <v>273</v>
      </c>
      <c r="FW19" s="32">
        <v>7</v>
      </c>
      <c r="FX19" s="32">
        <v>6.5</v>
      </c>
      <c r="FY19" s="32">
        <v>7</v>
      </c>
      <c r="FZ19" s="32">
        <v>7</v>
      </c>
      <c r="GA19" s="32">
        <v>7</v>
      </c>
      <c r="GB19" s="51" t="s">
        <v>202</v>
      </c>
      <c r="GC19" s="50" t="s">
        <v>201</v>
      </c>
      <c r="GD19" s="51"/>
      <c r="GE19" s="51"/>
      <c r="GF19" s="50" t="s">
        <v>197</v>
      </c>
      <c r="GG19" s="34" t="s">
        <v>273</v>
      </c>
      <c r="GH19" s="34">
        <v>5</v>
      </c>
      <c r="GI19" s="34">
        <v>85</v>
      </c>
      <c r="GJ19" s="34">
        <v>435</v>
      </c>
      <c r="GK19" s="34">
        <v>525</v>
      </c>
      <c r="GL19" s="51" t="s">
        <v>202</v>
      </c>
      <c r="GM19" s="50" t="s">
        <v>197</v>
      </c>
      <c r="GN19" s="35" t="s">
        <v>273</v>
      </c>
      <c r="GO19" s="36">
        <v>201</v>
      </c>
      <c r="GP19" s="36">
        <v>55</v>
      </c>
      <c r="GQ19" s="36">
        <v>49</v>
      </c>
      <c r="GR19" s="36">
        <v>43</v>
      </c>
      <c r="GS19" s="36">
        <v>13</v>
      </c>
      <c r="GT19" s="36">
        <v>41</v>
      </c>
      <c r="GU19" s="51" t="s">
        <v>202</v>
      </c>
    </row>
    <row r="20" spans="1:203" ht="16.5" customHeight="1">
      <c r="A20" t="s">
        <v>277</v>
      </c>
      <c r="B20" s="26" t="s">
        <v>278</v>
      </c>
      <c r="C20" s="26" t="s">
        <v>189</v>
      </c>
      <c r="D20" s="26">
        <v>60</v>
      </c>
      <c r="E20" s="26">
        <v>50</v>
      </c>
      <c r="F20" s="26">
        <v>1</v>
      </c>
      <c r="G20" s="26" t="s">
        <v>17</v>
      </c>
      <c r="H20" s="26" t="s">
        <v>279</v>
      </c>
      <c r="I20" s="26" t="s">
        <v>192</v>
      </c>
      <c r="L20" s="26" t="s">
        <v>241</v>
      </c>
      <c r="M20" s="26" t="s">
        <v>194</v>
      </c>
      <c r="N20" s="26" t="s">
        <v>280</v>
      </c>
      <c r="O20" s="26" t="s">
        <v>278</v>
      </c>
      <c r="P20" s="26">
        <v>19</v>
      </c>
      <c r="R20" s="26" t="s">
        <v>278</v>
      </c>
      <c r="S20" s="26" t="s">
        <v>281</v>
      </c>
      <c r="T20" s="26" t="s">
        <v>189</v>
      </c>
      <c r="U20" s="26">
        <v>60</v>
      </c>
      <c r="V20" s="26"/>
      <c r="W20" s="25" t="s">
        <v>197</v>
      </c>
      <c r="X20" s="26">
        <v>92.6875</v>
      </c>
      <c r="Y20" s="26">
        <v>0.90625</v>
      </c>
      <c r="Z20">
        <v>87.3125</v>
      </c>
      <c r="AA20">
        <v>0.8125</v>
      </c>
      <c r="AB20">
        <v>98.0625</v>
      </c>
      <c r="AC20">
        <v>1</v>
      </c>
      <c r="AD20" t="s">
        <v>198</v>
      </c>
      <c r="AE20" t="s">
        <v>199</v>
      </c>
      <c r="AF20" s="26"/>
      <c r="AL20" t="s">
        <v>199</v>
      </c>
      <c r="AM20" t="s">
        <v>199</v>
      </c>
      <c r="AQ20" t="s">
        <v>199</v>
      </c>
      <c r="AR20" s="25" t="s">
        <v>197</v>
      </c>
      <c r="AS20" s="26">
        <v>0.8125</v>
      </c>
      <c r="AT20" s="26">
        <v>0.9375</v>
      </c>
      <c r="AU20" s="26">
        <v>1</v>
      </c>
      <c r="AV20" s="26">
        <v>0.91666700000000001</v>
      </c>
      <c r="AW20" s="26">
        <v>2129.723</v>
      </c>
      <c r="AX20" s="26">
        <v>1951.0930000000001</v>
      </c>
      <c r="AY20" s="26">
        <v>1874.25</v>
      </c>
      <c r="AZ20" s="26">
        <v>1985.0219999999999</v>
      </c>
      <c r="BA20" s="26">
        <v>5.9375</v>
      </c>
      <c r="BB20" s="26">
        <v>6.3125</v>
      </c>
      <c r="BC20" s="26">
        <v>6.4375</v>
      </c>
      <c r="BD20" s="26">
        <v>6.2291670000000003</v>
      </c>
      <c r="BE20" t="s">
        <v>198</v>
      </c>
      <c r="BF20" s="25" t="s">
        <v>197</v>
      </c>
      <c r="BG20" s="26">
        <v>1</v>
      </c>
      <c r="BH20" s="26">
        <v>0.9375</v>
      </c>
      <c r="BI20" s="26">
        <v>1</v>
      </c>
      <c r="BJ20" s="26">
        <v>0.97916700000000001</v>
      </c>
      <c r="BK20" s="26">
        <v>905.23749999999995</v>
      </c>
      <c r="BL20" s="26">
        <v>820.72670000000005</v>
      </c>
      <c r="BM20" s="26">
        <v>676.65</v>
      </c>
      <c r="BN20" s="26">
        <v>800.87139999999999</v>
      </c>
      <c r="BO20" t="s">
        <v>198</v>
      </c>
      <c r="BP20" t="s">
        <v>199</v>
      </c>
      <c r="BZ20" t="s">
        <v>199</v>
      </c>
      <c r="CA20" t="s">
        <v>199</v>
      </c>
      <c r="CJ20" t="s">
        <v>199</v>
      </c>
      <c r="CK20" s="25" t="s">
        <v>197</v>
      </c>
      <c r="CL20">
        <v>0.66666666666666596</v>
      </c>
      <c r="CM20">
        <v>0.8</v>
      </c>
      <c r="CN20">
        <v>0.6</v>
      </c>
      <c r="CO20">
        <v>0.35</v>
      </c>
      <c r="CP20">
        <v>0.46666666600000001</v>
      </c>
      <c r="CQ20">
        <v>0.53333333000000005</v>
      </c>
      <c r="CR20">
        <v>0.83333332999999998</v>
      </c>
      <c r="CT20" t="s">
        <v>209</v>
      </c>
      <c r="CU20" t="s">
        <v>199</v>
      </c>
      <c r="CX20" t="s">
        <v>199</v>
      </c>
      <c r="CY20" t="s">
        <v>199</v>
      </c>
      <c r="DL20" s="26"/>
      <c r="DM20" t="s">
        <v>199</v>
      </c>
      <c r="DN20" t="s">
        <v>199</v>
      </c>
      <c r="EA20" t="s">
        <v>199</v>
      </c>
      <c r="EE20" s="50" t="s">
        <v>201</v>
      </c>
      <c r="EF20" s="51"/>
      <c r="EG20" s="51"/>
      <c r="EH20" s="50" t="s">
        <v>201</v>
      </c>
      <c r="EI20" s="51"/>
      <c r="EJ20" s="51"/>
      <c r="EK20" s="50" t="s">
        <v>197</v>
      </c>
      <c r="EL20" s="6" t="s">
        <v>278</v>
      </c>
      <c r="EM20" s="32">
        <v>53</v>
      </c>
      <c r="EN20" s="51" t="s">
        <v>198</v>
      </c>
      <c r="EO20" s="50" t="s">
        <v>201</v>
      </c>
      <c r="EP20" s="26"/>
      <c r="EQ20" s="26"/>
      <c r="ER20" s="26"/>
      <c r="ES20" s="26"/>
      <c r="ET20" s="51"/>
      <c r="EU20" s="50" t="s">
        <v>201</v>
      </c>
      <c r="EV20" s="6"/>
      <c r="EW20" s="6"/>
      <c r="EX20" s="6"/>
      <c r="EY20" s="6"/>
      <c r="EZ20" s="6"/>
      <c r="FA20" s="6"/>
      <c r="FB20" s="6"/>
      <c r="FC20" s="6"/>
      <c r="FD20" s="51"/>
      <c r="FE20" s="50" t="s">
        <v>201</v>
      </c>
      <c r="FF20" s="6" t="s">
        <v>278</v>
      </c>
      <c r="FG20" s="6"/>
      <c r="FH20" s="6"/>
      <c r="FI20" s="6"/>
      <c r="FJ20" s="6"/>
      <c r="FK20" s="51"/>
      <c r="FL20" s="50" t="s">
        <v>201</v>
      </c>
      <c r="FM20" s="51"/>
      <c r="FN20" s="51"/>
      <c r="FO20" s="51"/>
      <c r="FP20" s="50" t="s">
        <v>201</v>
      </c>
      <c r="FQ20" s="6"/>
      <c r="FR20" s="6"/>
      <c r="FS20" s="6"/>
      <c r="FT20" s="51"/>
      <c r="FU20" s="50" t="s">
        <v>201</v>
      </c>
      <c r="FV20" s="6"/>
      <c r="FW20" s="32"/>
      <c r="FX20" s="32"/>
      <c r="FY20" s="32"/>
      <c r="FZ20" s="32"/>
      <c r="GA20" s="32"/>
      <c r="GB20" s="51"/>
      <c r="GC20" s="50" t="s">
        <v>201</v>
      </c>
      <c r="GD20" s="51"/>
      <c r="GE20" s="51"/>
      <c r="GF20" s="50" t="s">
        <v>201</v>
      </c>
      <c r="GG20" s="51"/>
      <c r="GI20" s="51"/>
      <c r="GJ20" s="51"/>
      <c r="GK20" s="51"/>
      <c r="GL20" s="51"/>
      <c r="GM20" s="50" t="s">
        <v>201</v>
      </c>
      <c r="GN20" s="35"/>
      <c r="GO20" s="36" t="s">
        <v>210</v>
      </c>
      <c r="GP20" s="36" t="s">
        <v>210</v>
      </c>
      <c r="GQ20" s="36" t="s">
        <v>210</v>
      </c>
      <c r="GR20" s="36" t="s">
        <v>210</v>
      </c>
      <c r="GS20" s="36" t="s">
        <v>210</v>
      </c>
      <c r="GT20" s="36" t="s">
        <v>210</v>
      </c>
      <c r="GU20" s="51"/>
    </row>
    <row r="21" spans="1:203" ht="15.6">
      <c r="A21" t="s">
        <v>282</v>
      </c>
      <c r="B21" s="26" t="s">
        <v>283</v>
      </c>
      <c r="C21" s="26" t="s">
        <v>189</v>
      </c>
      <c r="D21" s="26">
        <v>60</v>
      </c>
      <c r="E21" s="26">
        <v>36</v>
      </c>
      <c r="F21" s="26">
        <v>9</v>
      </c>
      <c r="G21" s="26" t="s">
        <v>17</v>
      </c>
      <c r="H21" s="26" t="s">
        <v>279</v>
      </c>
      <c r="I21" s="26" t="s">
        <v>192</v>
      </c>
      <c r="L21" s="26" t="s">
        <v>284</v>
      </c>
      <c r="M21" s="26" t="s">
        <v>194</v>
      </c>
      <c r="N21" s="26" t="s">
        <v>285</v>
      </c>
      <c r="O21" s="26" t="s">
        <v>283</v>
      </c>
      <c r="P21" s="26">
        <v>12</v>
      </c>
      <c r="R21" s="26" t="s">
        <v>283</v>
      </c>
      <c r="S21" s="26" t="s">
        <v>286</v>
      </c>
      <c r="T21" s="26" t="s">
        <v>189</v>
      </c>
      <c r="U21" s="26">
        <v>60</v>
      </c>
      <c r="V21" s="26"/>
      <c r="W21" s="25" t="s">
        <v>197</v>
      </c>
      <c r="X21" s="26">
        <v>94.5625</v>
      </c>
      <c r="Y21" s="26">
        <v>0.8125</v>
      </c>
      <c r="Z21">
        <v>91.875</v>
      </c>
      <c r="AA21">
        <v>0.625</v>
      </c>
      <c r="AB21">
        <v>97.25</v>
      </c>
      <c r="AC21">
        <v>1</v>
      </c>
      <c r="AD21" t="s">
        <v>198</v>
      </c>
      <c r="AE21" s="25" t="s">
        <v>197</v>
      </c>
      <c r="AF21" s="26">
        <v>0.75</v>
      </c>
      <c r="AG21" s="26">
        <v>0</v>
      </c>
      <c r="AH21" s="26">
        <v>0.1875</v>
      </c>
      <c r="AI21" s="26">
        <v>0.125</v>
      </c>
      <c r="AJ21" s="26">
        <v>0.375</v>
      </c>
      <c r="AK21" s="26">
        <v>0.375</v>
      </c>
      <c r="AL21" t="s">
        <v>198</v>
      </c>
      <c r="AM21" s="25" t="s">
        <v>197</v>
      </c>
      <c r="AN21" s="26">
        <v>0.77083299999999999</v>
      </c>
      <c r="AO21" s="26">
        <v>3256.319</v>
      </c>
      <c r="AP21" s="26">
        <v>10</v>
      </c>
      <c r="AQ21" t="s">
        <v>198</v>
      </c>
      <c r="AR21" s="25" t="s">
        <v>197</v>
      </c>
      <c r="AS21" s="26">
        <v>1</v>
      </c>
      <c r="AT21" s="26">
        <v>0.90625</v>
      </c>
      <c r="AU21" s="26">
        <v>0.96875</v>
      </c>
      <c r="AV21" s="26">
        <v>0.95833299999999999</v>
      </c>
      <c r="AW21" s="26">
        <v>1162.019</v>
      </c>
      <c r="AX21" s="26">
        <v>1652.4549999999999</v>
      </c>
      <c r="AY21" s="26">
        <v>1014.165</v>
      </c>
      <c r="AZ21" s="26">
        <v>1276.213</v>
      </c>
      <c r="BA21" s="26">
        <v>7</v>
      </c>
      <c r="BB21" s="26">
        <v>6.4375</v>
      </c>
      <c r="BC21" s="26">
        <v>6.84375</v>
      </c>
      <c r="BD21" s="26">
        <v>6.7604170000000003</v>
      </c>
      <c r="BE21" t="s">
        <v>198</v>
      </c>
      <c r="BF21" s="25" t="s">
        <v>197</v>
      </c>
      <c r="BG21" s="26">
        <v>1</v>
      </c>
      <c r="BH21" s="26">
        <v>0.9375</v>
      </c>
      <c r="BI21" s="26">
        <v>1</v>
      </c>
      <c r="BJ21" s="26">
        <v>0.97916700000000001</v>
      </c>
      <c r="BK21" s="26">
        <v>944.5625</v>
      </c>
      <c r="BL21" s="26">
        <v>928.36</v>
      </c>
      <c r="BM21" s="26">
        <v>361.46879999999999</v>
      </c>
      <c r="BN21" s="26">
        <v>744.7971</v>
      </c>
      <c r="BO21" t="s">
        <v>198</v>
      </c>
      <c r="BP21" s="25" t="s">
        <v>197</v>
      </c>
      <c r="BQ21" s="26">
        <v>0.66666700000000001</v>
      </c>
      <c r="BR21" s="26">
        <v>54.333329999999997</v>
      </c>
      <c r="BS21" s="26">
        <v>1155.1500000000001</v>
      </c>
      <c r="BT21" s="26">
        <v>0.61111099999999996</v>
      </c>
      <c r="BU21" s="26">
        <v>66.363640000000004</v>
      </c>
      <c r="BV21" s="26">
        <v>1102.482</v>
      </c>
      <c r="BW21" s="26">
        <v>0.63888900000000004</v>
      </c>
      <c r="BX21" s="26">
        <v>60.348480000000002</v>
      </c>
      <c r="BY21" s="26">
        <v>1128.816</v>
      </c>
      <c r="BZ21" t="s">
        <v>198</v>
      </c>
      <c r="CA21" s="25" t="s">
        <v>197</v>
      </c>
      <c r="CB21">
        <v>0.26666666666666</v>
      </c>
      <c r="CC21">
        <v>0.5</v>
      </c>
      <c r="CD21">
        <v>0.15</v>
      </c>
      <c r="CE21">
        <v>0.15</v>
      </c>
      <c r="CF21">
        <v>0.2</v>
      </c>
      <c r="CG21">
        <v>0.1333333333</v>
      </c>
      <c r="CH21">
        <v>0.36666666660000002</v>
      </c>
      <c r="CI21">
        <v>11</v>
      </c>
      <c r="CJ21" t="s">
        <v>209</v>
      </c>
      <c r="CK21" s="25" t="s">
        <v>197</v>
      </c>
      <c r="CL21" s="26">
        <v>0.5</v>
      </c>
      <c r="CM21" s="26">
        <v>0.5</v>
      </c>
      <c r="CN21" s="26">
        <v>0.5</v>
      </c>
      <c r="CO21" s="26">
        <v>0.4</v>
      </c>
      <c r="CP21" s="26">
        <v>0.33333333300000001</v>
      </c>
      <c r="CQ21" s="26">
        <v>0.4</v>
      </c>
      <c r="CR21" s="26">
        <v>0.63333333300000005</v>
      </c>
      <c r="CS21" s="26"/>
      <c r="CT21" t="s">
        <v>209</v>
      </c>
      <c r="CU21" s="25" t="s">
        <v>197</v>
      </c>
      <c r="CV21" s="26">
        <v>69.75</v>
      </c>
      <c r="CW21" s="26">
        <v>0.83333299999999999</v>
      </c>
      <c r="CX21" t="s">
        <v>198</v>
      </c>
      <c r="CY21" s="25" t="s">
        <v>197</v>
      </c>
      <c r="CZ21">
        <v>0.2</v>
      </c>
      <c r="DB21">
        <v>0.25</v>
      </c>
      <c r="DD21">
        <v>0.17499999999999999</v>
      </c>
      <c r="DF21">
        <v>0</v>
      </c>
      <c r="DH21">
        <v>0.26666666700000002</v>
      </c>
      <c r="DJ21">
        <v>0.133333333</v>
      </c>
      <c r="DL21" s="26">
        <v>13</v>
      </c>
      <c r="DM21" t="s">
        <v>200</v>
      </c>
      <c r="DN21" s="25" t="s">
        <v>197</v>
      </c>
      <c r="DO21">
        <v>0.43333333299999999</v>
      </c>
      <c r="DP21" s="1">
        <v>0.50158459799999999</v>
      </c>
      <c r="DQ21" s="25">
        <v>0.7</v>
      </c>
      <c r="DR21" s="25">
        <v>0.48826222899999999</v>
      </c>
      <c r="DS21" s="25">
        <v>0.3</v>
      </c>
      <c r="DT21" s="25">
        <v>0.51712736199999998</v>
      </c>
      <c r="DU21" s="25">
        <v>0.05</v>
      </c>
      <c r="DV21" s="25">
        <v>0.55679818599999997</v>
      </c>
      <c r="DW21" s="25">
        <v>0.53333333299999997</v>
      </c>
      <c r="DX21" s="25">
        <v>0.48280909900000002</v>
      </c>
      <c r="DY21" s="25">
        <v>0.33333333300000001</v>
      </c>
      <c r="DZ21">
        <v>0.531625397</v>
      </c>
      <c r="EA21" t="s">
        <v>200</v>
      </c>
      <c r="EE21" s="50" t="s">
        <v>201</v>
      </c>
      <c r="EF21" s="51"/>
      <c r="EG21" s="51"/>
      <c r="EH21" s="50" t="s">
        <v>201</v>
      </c>
      <c r="EI21" s="51"/>
      <c r="EJ21" s="51"/>
      <c r="EK21" s="50" t="s">
        <v>197</v>
      </c>
      <c r="EL21" s="6" t="s">
        <v>283</v>
      </c>
      <c r="EM21" s="32">
        <v>36</v>
      </c>
      <c r="EN21" s="51" t="s">
        <v>198</v>
      </c>
      <c r="EO21" s="50" t="s">
        <v>197</v>
      </c>
      <c r="EP21" s="26" t="s">
        <v>283</v>
      </c>
      <c r="EQ21" s="26">
        <v>7</v>
      </c>
      <c r="ER21" s="26">
        <v>32</v>
      </c>
      <c r="ES21" s="26">
        <v>3</v>
      </c>
      <c r="ET21" s="51" t="s">
        <v>202</v>
      </c>
      <c r="EU21" s="50" t="s">
        <v>197</v>
      </c>
      <c r="EV21" s="6" t="s">
        <v>283</v>
      </c>
      <c r="EW21" s="6">
        <v>26</v>
      </c>
      <c r="EX21" s="6">
        <v>17</v>
      </c>
      <c r="EY21" s="6">
        <v>17</v>
      </c>
      <c r="EZ21" s="6">
        <v>19</v>
      </c>
      <c r="FA21" s="6">
        <v>10</v>
      </c>
      <c r="FB21" s="6">
        <v>23</v>
      </c>
      <c r="FC21" s="6">
        <v>33</v>
      </c>
      <c r="FD21" s="51" t="s">
        <v>198</v>
      </c>
      <c r="FE21" s="50" t="s">
        <v>197</v>
      </c>
      <c r="FF21" s="6" t="s">
        <v>283</v>
      </c>
      <c r="FG21" s="6"/>
      <c r="FH21" s="6"/>
      <c r="FI21" s="6"/>
      <c r="FJ21" s="6"/>
      <c r="FK21" s="51" t="s">
        <v>198</v>
      </c>
      <c r="FL21" s="50" t="s">
        <v>201</v>
      </c>
      <c r="FM21" s="51"/>
      <c r="FN21" s="51"/>
      <c r="FO21" s="51"/>
      <c r="FP21" s="50" t="s">
        <v>201</v>
      </c>
      <c r="FQ21" s="6"/>
      <c r="FR21" s="6"/>
      <c r="FS21" s="6"/>
      <c r="FT21" s="51"/>
      <c r="FU21" s="50" t="s">
        <v>197</v>
      </c>
      <c r="FV21" s="6" t="s">
        <v>283</v>
      </c>
      <c r="FW21" s="32">
        <v>4</v>
      </c>
      <c r="FX21" s="32">
        <v>2.5</v>
      </c>
      <c r="FY21" s="32">
        <v>5</v>
      </c>
      <c r="FZ21" s="32">
        <v>4.5</v>
      </c>
      <c r="GA21" s="32">
        <v>3.5</v>
      </c>
      <c r="GB21" s="51" t="s">
        <v>202</v>
      </c>
      <c r="GC21" s="50" t="s">
        <v>201</v>
      </c>
      <c r="GD21" s="51"/>
      <c r="GE21" s="51"/>
      <c r="GF21" s="50" t="s">
        <v>197</v>
      </c>
      <c r="GG21" s="34" t="s">
        <v>283</v>
      </c>
      <c r="GH21" s="34">
        <v>16</v>
      </c>
      <c r="GI21" s="34">
        <v>170</v>
      </c>
      <c r="GJ21" s="34">
        <v>660</v>
      </c>
      <c r="GK21" s="34">
        <v>846</v>
      </c>
      <c r="GL21" s="51" t="s">
        <v>202</v>
      </c>
      <c r="GM21" s="50" t="s">
        <v>201</v>
      </c>
      <c r="GN21" s="35"/>
      <c r="GO21" s="36" t="s">
        <v>210</v>
      </c>
      <c r="GP21" s="36" t="s">
        <v>210</v>
      </c>
      <c r="GQ21" s="36" t="s">
        <v>210</v>
      </c>
      <c r="GR21" s="36" t="s">
        <v>210</v>
      </c>
      <c r="GS21" s="36" t="s">
        <v>210</v>
      </c>
      <c r="GT21" s="36" t="s">
        <v>210</v>
      </c>
      <c r="GU21" s="51"/>
    </row>
    <row r="22" spans="1:203" ht="15.75" customHeight="1">
      <c r="A22" t="s">
        <v>287</v>
      </c>
      <c r="B22" s="26" t="s">
        <v>288</v>
      </c>
      <c r="C22" s="26" t="s">
        <v>224</v>
      </c>
      <c r="D22" s="26">
        <v>18</v>
      </c>
      <c r="E22" s="26" t="s">
        <v>289</v>
      </c>
      <c r="F22" s="26">
        <v>0</v>
      </c>
      <c r="G22" s="26" t="s">
        <v>17</v>
      </c>
      <c r="H22" s="26" t="s">
        <v>279</v>
      </c>
      <c r="I22" s="26" t="s">
        <v>192</v>
      </c>
      <c r="L22" s="26"/>
      <c r="M22" s="26" t="s">
        <v>194</v>
      </c>
      <c r="N22" s="26" t="s">
        <v>290</v>
      </c>
      <c r="O22" s="26" t="s">
        <v>288</v>
      </c>
      <c r="P22" s="26">
        <v>13</v>
      </c>
      <c r="R22" s="26" t="s">
        <v>288</v>
      </c>
      <c r="S22" s="26" t="s">
        <v>291</v>
      </c>
      <c r="T22" s="26" t="s">
        <v>224</v>
      </c>
      <c r="U22" s="26">
        <v>18</v>
      </c>
      <c r="V22" s="26"/>
      <c r="W22" s="25" t="s">
        <v>197</v>
      </c>
      <c r="X22" s="26">
        <v>92.4375</v>
      </c>
      <c r="Y22" s="26">
        <v>0.875</v>
      </c>
      <c r="Z22">
        <v>94</v>
      </c>
      <c r="AA22">
        <v>0.875</v>
      </c>
      <c r="AB22" s="26">
        <v>90.875</v>
      </c>
      <c r="AC22" s="26">
        <v>0.875</v>
      </c>
      <c r="AD22" t="s">
        <v>198</v>
      </c>
      <c r="AE22" s="25" t="s">
        <v>197</v>
      </c>
      <c r="AF22" s="26">
        <v>0.25</v>
      </c>
      <c r="AG22" s="26">
        <v>0.125</v>
      </c>
      <c r="AH22" s="26">
        <v>0.125</v>
      </c>
      <c r="AI22" s="26">
        <v>0.1875</v>
      </c>
      <c r="AJ22" s="26">
        <v>0.25</v>
      </c>
      <c r="AK22" s="26">
        <v>0.1875</v>
      </c>
      <c r="AL22" t="s">
        <v>198</v>
      </c>
      <c r="AM22" s="25" t="s">
        <v>197</v>
      </c>
      <c r="AN22" s="26">
        <v>0.64583299999999999</v>
      </c>
      <c r="AO22" s="26">
        <v>3393.181</v>
      </c>
      <c r="AP22" s="26">
        <v>10</v>
      </c>
      <c r="AQ22" t="s">
        <v>198</v>
      </c>
      <c r="AR22" s="25" t="s">
        <v>197</v>
      </c>
      <c r="AS22" s="26">
        <v>0.9375</v>
      </c>
      <c r="AT22" s="26">
        <v>0.875</v>
      </c>
      <c r="AU22" s="26">
        <v>0.90625</v>
      </c>
      <c r="AV22" s="26">
        <v>0.90625</v>
      </c>
      <c r="AW22" s="26">
        <v>2374.9929999999999</v>
      </c>
      <c r="AX22" s="26">
        <v>1950.114</v>
      </c>
      <c r="AY22" s="26">
        <v>1607.5239999999999</v>
      </c>
      <c r="AZ22" s="26">
        <v>1977.5440000000001</v>
      </c>
      <c r="BA22" s="26">
        <v>6.0625</v>
      </c>
      <c r="BB22" s="26">
        <v>6</v>
      </c>
      <c r="BC22" s="26">
        <v>6.53125</v>
      </c>
      <c r="BD22" s="26">
        <v>6.1979170000000003</v>
      </c>
      <c r="BE22" t="s">
        <v>198</v>
      </c>
      <c r="BF22" s="25" t="s">
        <v>197</v>
      </c>
      <c r="BG22" s="26">
        <v>0.875</v>
      </c>
      <c r="BH22" s="26">
        <v>0.875</v>
      </c>
      <c r="BI22" s="26">
        <v>1</v>
      </c>
      <c r="BJ22" s="26">
        <v>0.91666700000000001</v>
      </c>
      <c r="BK22" s="26">
        <v>1110.9290000000001</v>
      </c>
      <c r="BL22" s="26">
        <v>1572.3140000000001</v>
      </c>
      <c r="BM22" s="26">
        <v>775.33749999999998</v>
      </c>
      <c r="BN22" s="26">
        <v>1152.8599999999999</v>
      </c>
      <c r="BO22" t="s">
        <v>198</v>
      </c>
      <c r="BP22" s="25" t="s">
        <v>197</v>
      </c>
      <c r="BQ22" s="26">
        <v>0.94444399999999995</v>
      </c>
      <c r="BR22" s="26">
        <v>72.352940000000004</v>
      </c>
      <c r="BS22" s="26">
        <v>4079.8939999999998</v>
      </c>
      <c r="BT22" s="26">
        <v>0.72222200000000003</v>
      </c>
      <c r="BU22" s="26">
        <v>65.769229999999993</v>
      </c>
      <c r="BV22" s="26">
        <v>4368.3310000000001</v>
      </c>
      <c r="BW22" s="26">
        <v>0.83333299999999999</v>
      </c>
      <c r="BX22" s="26">
        <v>69.061089999999993</v>
      </c>
      <c r="BY22" s="26">
        <v>4224.1120000000001</v>
      </c>
      <c r="BZ22" t="s">
        <v>198</v>
      </c>
      <c r="CA22" s="25" t="s">
        <v>197</v>
      </c>
      <c r="CB22">
        <v>0.2166666666</v>
      </c>
      <c r="CC22">
        <v>0.25</v>
      </c>
      <c r="CD22">
        <v>0.2</v>
      </c>
      <c r="CE22">
        <v>0.15</v>
      </c>
      <c r="CF22">
        <v>0</v>
      </c>
      <c r="CG22">
        <v>0.26666666</v>
      </c>
      <c r="CH22">
        <v>0.3</v>
      </c>
      <c r="CI22">
        <v>8</v>
      </c>
      <c r="CJ22" t="s">
        <v>209</v>
      </c>
      <c r="CK22" s="25" t="s">
        <v>197</v>
      </c>
      <c r="CL22">
        <v>0.55000000000000004</v>
      </c>
      <c r="CM22">
        <v>0.95</v>
      </c>
      <c r="CN22">
        <v>0.35</v>
      </c>
      <c r="CO22">
        <v>0.45</v>
      </c>
      <c r="CP22">
        <v>0.4</v>
      </c>
      <c r="CQ22">
        <v>0.3333333</v>
      </c>
      <c r="CR22">
        <v>0.73333333000000001</v>
      </c>
      <c r="CT22" t="s">
        <v>209</v>
      </c>
      <c r="CU22" s="25" t="s">
        <v>197</v>
      </c>
      <c r="CV22" s="26">
        <v>79.625</v>
      </c>
      <c r="CW22" s="26">
        <v>0.83333299999999999</v>
      </c>
      <c r="CX22" t="s">
        <v>198</v>
      </c>
      <c r="CY22" s="25" t="s">
        <v>197</v>
      </c>
      <c r="CZ22">
        <v>0.25</v>
      </c>
      <c r="DB22">
        <v>0.4</v>
      </c>
      <c r="DD22">
        <v>0.17499999999999999</v>
      </c>
      <c r="DF22">
        <v>0.2</v>
      </c>
      <c r="DH22">
        <v>0.2</v>
      </c>
      <c r="DJ22">
        <v>0.2</v>
      </c>
      <c r="DL22" s="26">
        <v>7</v>
      </c>
      <c r="DM22" t="s">
        <v>200</v>
      </c>
      <c r="DN22" s="25" t="s">
        <v>197</v>
      </c>
      <c r="DO22" s="26">
        <v>0.5</v>
      </c>
      <c r="DP22" s="26">
        <v>0.62816810300000003</v>
      </c>
      <c r="DQ22" s="26">
        <v>0.8</v>
      </c>
      <c r="DR22" s="26">
        <v>0.63521687699999996</v>
      </c>
      <c r="DS22" s="26">
        <v>0.35</v>
      </c>
      <c r="DT22" s="26">
        <v>0.71085762900000005</v>
      </c>
      <c r="DU22" s="26">
        <v>0.35</v>
      </c>
      <c r="DV22" s="26">
        <v>0.64679332700000003</v>
      </c>
      <c r="DW22" s="26">
        <v>0.4</v>
      </c>
      <c r="DX22" s="26">
        <v>0.64695609200000004</v>
      </c>
      <c r="DY22" s="26">
        <v>0.6</v>
      </c>
      <c r="DZ22" s="26">
        <v>0.68991329899999998</v>
      </c>
      <c r="EA22" t="s">
        <v>200</v>
      </c>
      <c r="EE22" s="50" t="s">
        <v>201</v>
      </c>
      <c r="EF22" s="51"/>
      <c r="EG22" s="51"/>
      <c r="EH22" s="50" t="s">
        <v>201</v>
      </c>
      <c r="EI22" s="51"/>
      <c r="EJ22" s="51"/>
      <c r="EK22" s="50" t="s">
        <v>197</v>
      </c>
      <c r="EL22" s="6" t="s">
        <v>288</v>
      </c>
      <c r="EM22" s="32">
        <v>52</v>
      </c>
      <c r="EN22" s="51" t="s">
        <v>198</v>
      </c>
      <c r="EO22" s="50" t="s">
        <v>197</v>
      </c>
      <c r="EP22" s="26" t="s">
        <v>288</v>
      </c>
      <c r="EQ22" s="26">
        <v>8</v>
      </c>
      <c r="ER22" s="26">
        <v>25</v>
      </c>
      <c r="ES22" s="26">
        <v>3</v>
      </c>
      <c r="ET22" s="51" t="s">
        <v>202</v>
      </c>
      <c r="EU22" s="50" t="s">
        <v>197</v>
      </c>
      <c r="EV22" s="6" t="s">
        <v>288</v>
      </c>
      <c r="EW22" s="6">
        <v>29</v>
      </c>
      <c r="EX22" s="6">
        <v>15</v>
      </c>
      <c r="EY22" s="6">
        <v>21</v>
      </c>
      <c r="EZ22" s="6">
        <v>22</v>
      </c>
      <c r="FA22" s="6">
        <v>10</v>
      </c>
      <c r="FB22" s="6">
        <v>19</v>
      </c>
      <c r="FC22" s="6">
        <v>30</v>
      </c>
      <c r="FD22" s="51" t="s">
        <v>198</v>
      </c>
      <c r="FE22" s="50" t="s">
        <v>197</v>
      </c>
      <c r="FF22" s="6" t="s">
        <v>288</v>
      </c>
      <c r="FG22" s="6">
        <v>6</v>
      </c>
      <c r="FH22" s="6">
        <v>9.0588235289999997</v>
      </c>
      <c r="FI22" s="6">
        <v>7.6470588240000001</v>
      </c>
      <c r="FJ22" s="6">
        <v>7.7659574469999999</v>
      </c>
      <c r="FK22" s="51" t="s">
        <v>198</v>
      </c>
      <c r="FL22" s="50" t="s">
        <v>197</v>
      </c>
      <c r="FM22" s="26" t="s">
        <v>288</v>
      </c>
      <c r="FN22" s="26">
        <v>4.5217390000000002</v>
      </c>
      <c r="FO22" s="51" t="s">
        <v>198</v>
      </c>
      <c r="FP22" s="50" t="s">
        <v>197</v>
      </c>
      <c r="FQ22" s="6" t="s">
        <v>288</v>
      </c>
      <c r="FR22" s="6">
        <v>4</v>
      </c>
      <c r="FS22" s="6">
        <f>IF(FR22&gt;=20,5,IF(FR22&gt;=15,4,IF(FR22&gt;=10,3,IF(FR22&gt;=5,2,IF(FR22&gt;=0,1,0)))))</f>
        <v>1</v>
      </c>
      <c r="FT22" s="51" t="s">
        <v>198</v>
      </c>
      <c r="FU22" s="50" t="s">
        <v>197</v>
      </c>
      <c r="FV22" s="6" t="s">
        <v>288</v>
      </c>
      <c r="FW22" s="32">
        <v>1.5</v>
      </c>
      <c r="FX22" s="32">
        <v>4</v>
      </c>
      <c r="FY22" s="32">
        <v>6</v>
      </c>
      <c r="FZ22" s="32">
        <v>4.5</v>
      </c>
      <c r="GA22" s="32">
        <v>4</v>
      </c>
      <c r="GB22" s="51" t="s">
        <v>202</v>
      </c>
      <c r="GC22" s="50" t="s">
        <v>201</v>
      </c>
      <c r="GD22" s="51"/>
      <c r="GE22" s="51"/>
      <c r="GF22" s="50" t="s">
        <v>197</v>
      </c>
      <c r="GG22" s="34" t="s">
        <v>288</v>
      </c>
      <c r="GH22" s="34">
        <v>15</v>
      </c>
      <c r="GI22" s="34">
        <v>595</v>
      </c>
      <c r="GJ22" s="34">
        <v>335</v>
      </c>
      <c r="GK22" s="34">
        <v>945</v>
      </c>
      <c r="GL22" s="51" t="s">
        <v>202</v>
      </c>
      <c r="GM22" s="50" t="s">
        <v>197</v>
      </c>
      <c r="GN22" s="35" t="s">
        <v>288</v>
      </c>
      <c r="GO22" s="36">
        <v>170</v>
      </c>
      <c r="GP22" s="36">
        <v>35</v>
      </c>
      <c r="GQ22" s="36">
        <v>45</v>
      </c>
      <c r="GR22" s="36">
        <v>27</v>
      </c>
      <c r="GS22" s="36">
        <v>32</v>
      </c>
      <c r="GT22" s="36">
        <v>31</v>
      </c>
      <c r="GU22" s="51" t="s">
        <v>202</v>
      </c>
    </row>
    <row r="23" spans="1:203" ht="14.45" hidden="1">
      <c r="A23" t="s">
        <v>292</v>
      </c>
      <c r="V23" s="26"/>
      <c r="W23" s="25" t="s">
        <v>201</v>
      </c>
      <c r="AE23" s="25" t="s">
        <v>201</v>
      </c>
      <c r="AF23" s="26"/>
      <c r="AM23" s="25" t="s">
        <v>201</v>
      </c>
      <c r="AR23" s="25" t="s">
        <v>201</v>
      </c>
      <c r="AS23" s="26"/>
      <c r="AT23" s="26"/>
      <c r="AU23" s="26"/>
      <c r="BA23" s="26"/>
      <c r="BF23" s="25" t="s">
        <v>201</v>
      </c>
      <c r="BG23" s="26"/>
      <c r="BH23" s="26"/>
      <c r="BI23" s="26"/>
      <c r="BP23" s="25" t="s">
        <v>201</v>
      </c>
      <c r="CA23" s="25" t="s">
        <v>201</v>
      </c>
      <c r="CK23" s="25" t="s">
        <v>201</v>
      </c>
      <c r="CU23" s="25" t="s">
        <v>201</v>
      </c>
      <c r="CY23" s="25" t="s">
        <v>201</v>
      </c>
      <c r="DN23" s="25" t="s">
        <v>201</v>
      </c>
      <c r="EE23" s="50" t="s">
        <v>201</v>
      </c>
      <c r="EF23" s="51"/>
      <c r="EG23" s="51"/>
      <c r="EH23" s="50" t="s">
        <v>201</v>
      </c>
      <c r="EI23" s="51"/>
      <c r="EJ23" s="51"/>
      <c r="EK23" s="50" t="s">
        <v>201</v>
      </c>
      <c r="EL23" s="51"/>
      <c r="EM23" s="51"/>
      <c r="EN23" s="51"/>
      <c r="EO23" s="50" t="s">
        <v>201</v>
      </c>
      <c r="EP23" s="51"/>
      <c r="EQ23" s="51"/>
      <c r="ER23" s="51"/>
      <c r="ES23" s="51"/>
      <c r="ET23" s="51"/>
      <c r="EU23" s="50" t="s">
        <v>201</v>
      </c>
      <c r="EV23" s="51"/>
      <c r="EW23" s="51"/>
      <c r="EX23" s="51"/>
      <c r="EY23" s="51"/>
      <c r="EZ23" s="51"/>
      <c r="FA23" s="51"/>
      <c r="FB23" s="51"/>
      <c r="FC23" s="51"/>
      <c r="FD23" s="51"/>
      <c r="FE23" s="50" t="s">
        <v>201</v>
      </c>
      <c r="FF23" s="51"/>
      <c r="FG23" s="51"/>
      <c r="FH23" s="51"/>
      <c r="FI23" s="51"/>
      <c r="FJ23" s="51"/>
      <c r="FK23" s="51"/>
      <c r="FL23" s="50" t="s">
        <v>201</v>
      </c>
      <c r="FM23" s="51"/>
      <c r="FN23" s="51"/>
      <c r="FO23" s="51"/>
      <c r="FP23" s="50" t="s">
        <v>201</v>
      </c>
      <c r="FQ23" s="51"/>
      <c r="FR23" s="51"/>
      <c r="FS23" s="51"/>
      <c r="FT23" s="51"/>
      <c r="FU23" s="50" t="s">
        <v>201</v>
      </c>
      <c r="FV23" s="51"/>
      <c r="FW23" s="6"/>
      <c r="FX23" s="6"/>
      <c r="FY23" s="6"/>
      <c r="FZ23" s="6"/>
      <c r="GA23" s="6"/>
      <c r="GB23" s="51"/>
      <c r="GC23" s="50" t="s">
        <v>201</v>
      </c>
      <c r="GD23" s="51"/>
      <c r="GE23" s="51"/>
      <c r="GF23" s="50" t="s">
        <v>201</v>
      </c>
      <c r="GG23" s="51"/>
      <c r="GI23" s="51"/>
      <c r="GJ23" s="51"/>
      <c r="GK23" s="51"/>
      <c r="GL23" s="51"/>
      <c r="GM23" s="50" t="s">
        <v>201</v>
      </c>
      <c r="GN23" s="51"/>
      <c r="GO23" s="51"/>
      <c r="GP23" s="51"/>
      <c r="GQ23" s="51"/>
      <c r="GR23" s="51"/>
      <c r="GS23" s="51"/>
      <c r="GT23" s="51"/>
      <c r="GU23" s="51"/>
    </row>
    <row r="24" spans="1:203" ht="15.6">
      <c r="A24" t="s">
        <v>293</v>
      </c>
      <c r="B24" s="26" t="s">
        <v>294</v>
      </c>
      <c r="C24" s="26" t="s">
        <v>189</v>
      </c>
      <c r="D24" s="26">
        <v>49</v>
      </c>
      <c r="E24" s="26" t="s">
        <v>295</v>
      </c>
      <c r="F24" s="26">
        <v>23</v>
      </c>
      <c r="G24" s="26" t="s">
        <v>17</v>
      </c>
      <c r="H24" s="26" t="s">
        <v>279</v>
      </c>
      <c r="I24" s="26" t="s">
        <v>192</v>
      </c>
      <c r="L24" s="26" t="s">
        <v>296</v>
      </c>
      <c r="M24" s="26" t="s">
        <v>194</v>
      </c>
      <c r="N24" s="26" t="s">
        <v>297</v>
      </c>
      <c r="O24" s="26" t="s">
        <v>294</v>
      </c>
      <c r="P24" s="26">
        <v>20</v>
      </c>
      <c r="R24" s="26" t="s">
        <v>294</v>
      </c>
      <c r="S24" s="26" t="s">
        <v>298</v>
      </c>
      <c r="T24" s="26" t="s">
        <v>189</v>
      </c>
      <c r="U24" s="26">
        <v>49</v>
      </c>
      <c r="V24" s="26"/>
      <c r="W24" s="25" t="s">
        <v>197</v>
      </c>
      <c r="X24" s="26">
        <v>67.90625</v>
      </c>
      <c r="Y24" s="26">
        <v>0.75</v>
      </c>
      <c r="Z24">
        <v>54.75</v>
      </c>
      <c r="AA24">
        <v>0.625</v>
      </c>
      <c r="AB24" s="26">
        <v>81.0625</v>
      </c>
      <c r="AC24" s="26">
        <v>0.875</v>
      </c>
      <c r="AD24" t="s">
        <v>198</v>
      </c>
      <c r="AE24" s="25" t="s">
        <v>197</v>
      </c>
      <c r="AF24" s="26">
        <v>0.1875</v>
      </c>
      <c r="AG24" s="26">
        <v>0.125</v>
      </c>
      <c r="AH24" s="26">
        <v>0.1875</v>
      </c>
      <c r="AI24" s="26">
        <v>0.125</v>
      </c>
      <c r="AJ24" s="26">
        <v>0.25</v>
      </c>
      <c r="AK24" s="26">
        <v>0.125</v>
      </c>
      <c r="AL24" t="s">
        <v>198</v>
      </c>
      <c r="AM24" s="25" t="s">
        <v>197</v>
      </c>
      <c r="AN24" s="26">
        <v>0.70833299999999999</v>
      </c>
      <c r="AO24" s="26">
        <v>5139.915</v>
      </c>
      <c r="AP24" s="26">
        <v>10</v>
      </c>
      <c r="AQ24" t="s">
        <v>198</v>
      </c>
      <c r="AR24" s="25" t="s">
        <v>197</v>
      </c>
      <c r="AS24" s="26">
        <v>0.8125</v>
      </c>
      <c r="AT24" s="26">
        <v>0.90625</v>
      </c>
      <c r="AU24" s="26">
        <v>0.84375</v>
      </c>
      <c r="AV24" s="26">
        <v>0.85416700000000001</v>
      </c>
      <c r="AW24" s="26">
        <v>3917.4229999999998</v>
      </c>
      <c r="AX24" s="26">
        <v>3969.5239999999999</v>
      </c>
      <c r="AY24" s="26">
        <v>3617.422</v>
      </c>
      <c r="AZ24" s="26">
        <v>3834.79</v>
      </c>
      <c r="BA24" s="26">
        <v>4.0625</v>
      </c>
      <c r="BB24" s="26">
        <v>4.40625</v>
      </c>
      <c r="BC24" s="26">
        <v>4.71875</v>
      </c>
      <c r="BD24" s="26">
        <v>4.3958329999999997</v>
      </c>
      <c r="BE24" t="s">
        <v>198</v>
      </c>
      <c r="BF24" s="25" t="s">
        <v>197</v>
      </c>
      <c r="BG24" s="26">
        <v>0.875</v>
      </c>
      <c r="BH24" s="26">
        <v>0.8125</v>
      </c>
      <c r="BI24" s="26">
        <v>0.8125</v>
      </c>
      <c r="BJ24" s="26">
        <v>0.83333299999999999</v>
      </c>
      <c r="BK24" s="26">
        <v>2235.4430000000002</v>
      </c>
      <c r="BL24" s="26">
        <v>2326.3310000000001</v>
      </c>
      <c r="BM24" s="26">
        <v>2063.3850000000002</v>
      </c>
      <c r="BN24" s="26">
        <v>2208.386</v>
      </c>
      <c r="BO24" t="s">
        <v>198</v>
      </c>
      <c r="BP24" s="25" t="s">
        <v>197</v>
      </c>
      <c r="BQ24" s="26">
        <v>0.72222200000000003</v>
      </c>
      <c r="BR24" s="26">
        <v>65.461539999999999</v>
      </c>
      <c r="BS24" s="26">
        <v>1844.7919999999999</v>
      </c>
      <c r="BT24" s="26">
        <v>0.61111099999999996</v>
      </c>
      <c r="BU24" s="26">
        <v>62.727269999999997</v>
      </c>
      <c r="BV24" s="26">
        <v>1798.627</v>
      </c>
      <c r="BW24" s="26">
        <v>0.66666700000000001</v>
      </c>
      <c r="BX24" s="26">
        <v>64.094409999999996</v>
      </c>
      <c r="BY24" s="26">
        <v>1821.71</v>
      </c>
      <c r="BZ24" t="s">
        <v>198</v>
      </c>
      <c r="CA24" s="25" t="s">
        <v>197</v>
      </c>
      <c r="CB24">
        <v>0.36666666660000002</v>
      </c>
      <c r="CC24">
        <v>0.45</v>
      </c>
      <c r="CD24">
        <v>0.32500000000000001</v>
      </c>
      <c r="CE24">
        <v>0.35</v>
      </c>
      <c r="CF24">
        <v>0.1333333333</v>
      </c>
      <c r="CG24">
        <v>0.33333333333332998</v>
      </c>
      <c r="CH24">
        <v>0.5</v>
      </c>
      <c r="CI24">
        <v>12</v>
      </c>
      <c r="CJ24" t="s">
        <v>209</v>
      </c>
      <c r="CK24" s="25" t="s">
        <v>197</v>
      </c>
      <c r="CL24">
        <v>0.21666666666660001</v>
      </c>
      <c r="CM24">
        <v>0.05</v>
      </c>
      <c r="CN24">
        <v>0.3</v>
      </c>
      <c r="CO24">
        <v>0.05</v>
      </c>
      <c r="CP24">
        <v>0.2</v>
      </c>
      <c r="CQ24">
        <v>0.133333333</v>
      </c>
      <c r="CR24">
        <v>0.266666666666666</v>
      </c>
      <c r="CT24" t="s">
        <v>209</v>
      </c>
      <c r="CU24" s="25" t="s">
        <v>197</v>
      </c>
      <c r="CV24" s="26">
        <v>49.791670000000003</v>
      </c>
      <c r="CW24" s="26">
        <v>0.54166700000000001</v>
      </c>
      <c r="CX24" t="s">
        <v>198</v>
      </c>
      <c r="CY24" s="25" t="s">
        <v>197</v>
      </c>
      <c r="CZ24">
        <v>0.116666667</v>
      </c>
      <c r="DB24">
        <v>0.1</v>
      </c>
      <c r="DD24">
        <v>0.125</v>
      </c>
      <c r="DF24">
        <v>0</v>
      </c>
      <c r="DH24" s="29">
        <v>0.16666666699999999</v>
      </c>
      <c r="DJ24" s="29">
        <v>6.6666666999999999E-2</v>
      </c>
      <c r="DL24" s="26">
        <v>17</v>
      </c>
      <c r="DM24" t="s">
        <v>200</v>
      </c>
      <c r="DN24" s="25" t="s">
        <v>197</v>
      </c>
      <c r="DO24">
        <v>0.16666666699999999</v>
      </c>
      <c r="DP24" s="1">
        <v>1.9959544220000001</v>
      </c>
      <c r="DQ24" s="1">
        <v>0.1</v>
      </c>
      <c r="DR24" s="1">
        <v>1.84422789</v>
      </c>
      <c r="DS24" s="1">
        <v>0.2</v>
      </c>
      <c r="DT24" s="1">
        <v>2.0338860539999999</v>
      </c>
      <c r="DU24" s="1">
        <v>0.5</v>
      </c>
      <c r="DV24" s="1">
        <v>1.8954104300000001</v>
      </c>
      <c r="DW24" s="1">
        <v>0.66666700000000001</v>
      </c>
      <c r="DX24" s="1">
        <v>1.794346032</v>
      </c>
      <c r="DY24" s="1">
        <v>0.1666667</v>
      </c>
      <c r="DZ24">
        <v>2.1975628120000001</v>
      </c>
      <c r="EA24" t="s">
        <v>200</v>
      </c>
      <c r="EE24" s="50" t="s">
        <v>201</v>
      </c>
      <c r="EF24" s="51"/>
      <c r="EG24" s="51"/>
      <c r="EH24" s="50" t="s">
        <v>201</v>
      </c>
      <c r="EI24" s="51"/>
      <c r="EJ24" s="51"/>
      <c r="EK24" s="50" t="s">
        <v>197</v>
      </c>
      <c r="EL24" s="6" t="s">
        <v>294</v>
      </c>
      <c r="EM24" s="32">
        <v>37</v>
      </c>
      <c r="EN24" s="51" t="s">
        <v>198</v>
      </c>
      <c r="EO24" s="50" t="s">
        <v>197</v>
      </c>
      <c r="EP24" s="26" t="s">
        <v>294</v>
      </c>
      <c r="EQ24" s="26">
        <v>6</v>
      </c>
      <c r="ER24" s="26">
        <v>12</v>
      </c>
      <c r="ES24" s="26">
        <v>1</v>
      </c>
      <c r="ET24" s="51" t="s">
        <v>202</v>
      </c>
      <c r="EU24" s="50" t="s">
        <v>197</v>
      </c>
      <c r="EV24" s="6" t="s">
        <v>294</v>
      </c>
      <c r="EW24" s="6">
        <v>32</v>
      </c>
      <c r="EX24" s="6">
        <v>17</v>
      </c>
      <c r="EY24" s="6">
        <v>17</v>
      </c>
      <c r="EZ24" s="6">
        <v>20</v>
      </c>
      <c r="FA24" s="6">
        <v>14</v>
      </c>
      <c r="FB24" s="6">
        <v>19</v>
      </c>
      <c r="FC24" s="6">
        <v>32</v>
      </c>
      <c r="FD24" s="51" t="s">
        <v>198</v>
      </c>
      <c r="FE24" s="50" t="s">
        <v>197</v>
      </c>
      <c r="FF24" s="6" t="s">
        <v>294</v>
      </c>
      <c r="FG24" s="6">
        <v>4.9285714289999998</v>
      </c>
      <c r="FH24" s="6">
        <v>5.9411764710000003</v>
      </c>
      <c r="FI24" s="6">
        <v>5.5882352940000004</v>
      </c>
      <c r="FJ24" s="6">
        <v>5.5714285710000002</v>
      </c>
      <c r="FK24" s="51" t="s">
        <v>198</v>
      </c>
      <c r="FL24" s="50" t="s">
        <v>197</v>
      </c>
      <c r="FM24" s="26" t="s">
        <v>294</v>
      </c>
      <c r="FN24" s="26">
        <v>3.9565220000000001</v>
      </c>
      <c r="FO24" s="51" t="s">
        <v>198</v>
      </c>
      <c r="FP24" s="50" t="s">
        <v>197</v>
      </c>
      <c r="FQ24" s="6" t="s">
        <v>294</v>
      </c>
      <c r="FR24" s="6">
        <v>2</v>
      </c>
      <c r="FS24" s="6">
        <f>IF(FR24&gt;=20,5,IF(FR24&gt;=15,4,IF(FR24&gt;=10,3,IF(FR24&gt;=5,2,IF(FR24&gt;=0,1,0)))))</f>
        <v>1</v>
      </c>
      <c r="FT24" s="51" t="s">
        <v>198</v>
      </c>
      <c r="FU24" s="50" t="s">
        <v>197</v>
      </c>
      <c r="FV24" s="6" t="s">
        <v>294</v>
      </c>
      <c r="FW24" s="32">
        <v>5.5</v>
      </c>
      <c r="FX24" s="32">
        <v>5</v>
      </c>
      <c r="FY24" s="32">
        <v>5</v>
      </c>
      <c r="FZ24" s="32">
        <v>5</v>
      </c>
      <c r="GA24" s="32">
        <v>6</v>
      </c>
      <c r="GB24" s="51" t="s">
        <v>202</v>
      </c>
      <c r="GC24" s="50" t="s">
        <v>201</v>
      </c>
      <c r="GD24" s="51"/>
      <c r="GE24" s="51"/>
      <c r="GF24" s="50" t="s">
        <v>197</v>
      </c>
      <c r="GG24" s="34" t="s">
        <v>294</v>
      </c>
      <c r="GH24" s="34">
        <v>14</v>
      </c>
      <c r="GI24" s="34">
        <v>215</v>
      </c>
      <c r="GJ24" s="34">
        <v>375</v>
      </c>
      <c r="GK24" s="34">
        <v>604</v>
      </c>
      <c r="GL24" s="51" t="s">
        <v>202</v>
      </c>
      <c r="GM24" s="50" t="s">
        <v>197</v>
      </c>
      <c r="GN24" s="35" t="s">
        <v>294</v>
      </c>
      <c r="GO24" s="36">
        <v>160</v>
      </c>
      <c r="GP24" s="36">
        <v>37</v>
      </c>
      <c r="GQ24" s="36">
        <v>38</v>
      </c>
      <c r="GR24" s="36">
        <v>22</v>
      </c>
      <c r="GS24" s="36">
        <v>30</v>
      </c>
      <c r="GT24" s="36">
        <v>33</v>
      </c>
      <c r="GU24" s="51" t="s">
        <v>202</v>
      </c>
    </row>
    <row r="25" spans="1:203" ht="14.45" hidden="1">
      <c r="A25" t="s">
        <v>299</v>
      </c>
      <c r="L25" t="s">
        <v>219</v>
      </c>
      <c r="V25" s="26"/>
      <c r="W25" s="25" t="s">
        <v>201</v>
      </c>
      <c r="AE25" s="25" t="s">
        <v>201</v>
      </c>
      <c r="AF25" s="26"/>
      <c r="AM25" s="25" t="s">
        <v>201</v>
      </c>
      <c r="AR25" s="25" t="s">
        <v>201</v>
      </c>
      <c r="AS25" s="26"/>
      <c r="AT25" s="26"/>
      <c r="AU25" s="26"/>
      <c r="BA25" s="26"/>
      <c r="BF25" s="25" t="s">
        <v>201</v>
      </c>
      <c r="BG25" s="26"/>
      <c r="BH25" s="26"/>
      <c r="BI25" s="26"/>
      <c r="BP25" s="25" t="s">
        <v>201</v>
      </c>
      <c r="CA25" s="25" t="s">
        <v>201</v>
      </c>
      <c r="CK25" s="25" t="s">
        <v>201</v>
      </c>
      <c r="CU25" s="25" t="s">
        <v>201</v>
      </c>
      <c r="CY25" s="25" t="s">
        <v>201</v>
      </c>
      <c r="DN25" s="25" t="s">
        <v>201</v>
      </c>
      <c r="EE25" s="50" t="s">
        <v>201</v>
      </c>
      <c r="EF25" s="51"/>
      <c r="EG25" s="51"/>
      <c r="EH25" s="50" t="s">
        <v>201</v>
      </c>
      <c r="EI25" s="51"/>
      <c r="EJ25" s="51"/>
      <c r="EK25" s="50" t="s">
        <v>201</v>
      </c>
      <c r="EL25" s="51"/>
      <c r="EM25" s="51"/>
      <c r="EN25" s="51"/>
      <c r="EO25" s="50" t="s">
        <v>201</v>
      </c>
      <c r="EP25" s="51"/>
      <c r="EQ25" s="51"/>
      <c r="ER25" s="51"/>
      <c r="ES25" s="51"/>
      <c r="ET25" s="51"/>
      <c r="EU25" s="50" t="s">
        <v>201</v>
      </c>
      <c r="EV25" s="51"/>
      <c r="EW25" s="51"/>
      <c r="EX25" s="51"/>
      <c r="EY25" s="51"/>
      <c r="EZ25" s="51"/>
      <c r="FA25" s="51"/>
      <c r="FB25" s="51"/>
      <c r="FC25" s="51"/>
      <c r="FD25" s="51"/>
      <c r="FE25" s="50" t="s">
        <v>201</v>
      </c>
      <c r="FF25" s="51"/>
      <c r="FG25" s="51"/>
      <c r="FH25" s="51"/>
      <c r="FI25" s="51"/>
      <c r="FJ25" s="51"/>
      <c r="FK25" s="51"/>
      <c r="FL25" s="50" t="s">
        <v>201</v>
      </c>
      <c r="FM25" s="51"/>
      <c r="FN25" s="51"/>
      <c r="FO25" s="51"/>
      <c r="FP25" s="50" t="s">
        <v>201</v>
      </c>
      <c r="FQ25" s="51"/>
      <c r="FR25" s="51"/>
      <c r="FS25" s="51"/>
      <c r="FT25" s="51"/>
      <c r="FU25" s="50" t="s">
        <v>201</v>
      </c>
      <c r="FV25" s="51"/>
      <c r="FW25" s="6"/>
      <c r="FX25" s="6"/>
      <c r="FY25" s="6"/>
      <c r="FZ25" s="6"/>
      <c r="GA25" s="6"/>
      <c r="GB25" s="51"/>
      <c r="GC25" s="50" t="s">
        <v>201</v>
      </c>
      <c r="GD25" s="51"/>
      <c r="GE25" s="51"/>
      <c r="GF25" s="50" t="s">
        <v>201</v>
      </c>
      <c r="GG25" s="51"/>
      <c r="GI25" s="51"/>
      <c r="GJ25" s="51"/>
      <c r="GK25" s="51"/>
      <c r="GL25" s="51"/>
      <c r="GM25" s="50" t="s">
        <v>201</v>
      </c>
      <c r="GN25" s="51"/>
      <c r="GO25" s="51"/>
      <c r="GP25" s="51"/>
      <c r="GQ25" s="51"/>
      <c r="GR25" s="51"/>
      <c r="GS25" s="51"/>
      <c r="GT25" s="51"/>
      <c r="GU25" s="51"/>
    </row>
    <row r="26" spans="1:203" ht="13.5" customHeight="1">
      <c r="A26" t="s">
        <v>300</v>
      </c>
      <c r="B26" s="26" t="s">
        <v>301</v>
      </c>
      <c r="C26" s="26" t="s">
        <v>189</v>
      </c>
      <c r="D26" s="26">
        <v>68</v>
      </c>
      <c r="E26" s="26" t="s">
        <v>302</v>
      </c>
      <c r="F26" s="26">
        <v>2</v>
      </c>
      <c r="G26" s="26" t="s">
        <v>17</v>
      </c>
      <c r="H26" s="26" t="s">
        <v>191</v>
      </c>
      <c r="I26" s="26" t="s">
        <v>192</v>
      </c>
      <c r="L26" t="s">
        <v>193</v>
      </c>
      <c r="M26" s="26" t="s">
        <v>194</v>
      </c>
      <c r="N26" s="26" t="s">
        <v>227</v>
      </c>
      <c r="O26" s="26" t="s">
        <v>301</v>
      </c>
      <c r="P26" s="26">
        <v>14</v>
      </c>
      <c r="R26" s="26" t="s">
        <v>301</v>
      </c>
      <c r="S26" s="26" t="s">
        <v>303</v>
      </c>
      <c r="T26" s="26" t="s">
        <v>189</v>
      </c>
      <c r="U26" s="26">
        <v>68</v>
      </c>
      <c r="V26" s="26"/>
      <c r="W26" s="25" t="s">
        <v>197</v>
      </c>
      <c r="X26" s="26">
        <v>57.09375</v>
      </c>
      <c r="Y26" s="26">
        <v>0.625</v>
      </c>
      <c r="Z26">
        <v>42</v>
      </c>
      <c r="AA26">
        <v>0.4375</v>
      </c>
      <c r="AB26" s="26">
        <v>72.1875</v>
      </c>
      <c r="AC26" s="26">
        <v>0.8125</v>
      </c>
      <c r="AD26" t="s">
        <v>198</v>
      </c>
      <c r="AE26" s="25" t="s">
        <v>197</v>
      </c>
      <c r="AF26" s="26">
        <v>0.25</v>
      </c>
      <c r="AG26" s="26">
        <v>0.25</v>
      </c>
      <c r="AH26" s="26">
        <v>0.3125</v>
      </c>
      <c r="AI26" s="26">
        <v>0.125</v>
      </c>
      <c r="AJ26" s="26">
        <v>0.4375</v>
      </c>
      <c r="AK26" s="26">
        <v>0</v>
      </c>
      <c r="AL26" t="s">
        <v>198</v>
      </c>
      <c r="AM26" s="25" t="s">
        <v>197</v>
      </c>
      <c r="AN26" s="26">
        <v>0.5625</v>
      </c>
      <c r="AO26" s="26">
        <v>10866.07</v>
      </c>
      <c r="AP26" s="26">
        <v>10</v>
      </c>
      <c r="AQ26" t="s">
        <v>198</v>
      </c>
      <c r="AR26" t="s">
        <v>199</v>
      </c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t="s">
        <v>199</v>
      </c>
      <c r="BF26" t="s">
        <v>199</v>
      </c>
      <c r="BG26" s="26"/>
      <c r="BH26" s="26"/>
      <c r="BI26" s="26"/>
      <c r="BJ26" s="26"/>
      <c r="BK26" s="26"/>
      <c r="BL26" s="26"/>
      <c r="BM26" s="26"/>
      <c r="BN26" s="26"/>
      <c r="BO26" t="s">
        <v>199</v>
      </c>
      <c r="BP26" s="25" t="s">
        <v>197</v>
      </c>
      <c r="BQ26" s="26">
        <v>0.94444399999999995</v>
      </c>
      <c r="BR26" s="26">
        <v>69.235290000000006</v>
      </c>
      <c r="BS26" s="26">
        <v>2967.6469999999999</v>
      </c>
      <c r="BT26" s="26">
        <v>0.66666700000000001</v>
      </c>
      <c r="BU26" s="26">
        <v>63.833329999999997</v>
      </c>
      <c r="BV26" s="26">
        <v>3880.8330000000001</v>
      </c>
      <c r="BW26" s="26">
        <v>0.80555600000000005</v>
      </c>
      <c r="BX26" s="26">
        <v>66.534310000000005</v>
      </c>
      <c r="BY26" s="26">
        <v>3424.24</v>
      </c>
      <c r="BZ26" t="s">
        <v>198</v>
      </c>
      <c r="CA26" s="25" t="s">
        <v>197</v>
      </c>
      <c r="CB26">
        <v>0.15</v>
      </c>
      <c r="CC26">
        <v>0.2</v>
      </c>
      <c r="CD26">
        <v>0.125</v>
      </c>
      <c r="CE26">
        <v>0.1</v>
      </c>
      <c r="CF26">
        <v>0.66666666666666596</v>
      </c>
      <c r="CG26">
        <v>0.133333333333333</v>
      </c>
      <c r="CH26">
        <v>0.2</v>
      </c>
      <c r="CI26">
        <v>18</v>
      </c>
      <c r="CJ26" t="s">
        <v>209</v>
      </c>
      <c r="CK26" s="25" t="s">
        <v>197</v>
      </c>
      <c r="CL26">
        <v>0.3</v>
      </c>
      <c r="CM26">
        <v>0.45</v>
      </c>
      <c r="CN26">
        <v>0.22500000000000001</v>
      </c>
      <c r="CO26">
        <v>0.1</v>
      </c>
      <c r="CP26">
        <v>0.13333333</v>
      </c>
      <c r="CQ26">
        <v>0.26666666659999999</v>
      </c>
      <c r="CR26">
        <v>0.4</v>
      </c>
      <c r="CT26" t="s">
        <v>209</v>
      </c>
      <c r="CU26" s="25" t="s">
        <v>197</v>
      </c>
      <c r="CV26" s="26">
        <v>60.333329999999997</v>
      </c>
      <c r="CW26" s="26">
        <v>0.79166700000000001</v>
      </c>
      <c r="CX26" t="s">
        <v>198</v>
      </c>
      <c r="CY26" s="25" t="s">
        <v>197</v>
      </c>
      <c r="CZ26">
        <v>6.6666666999999999E-2</v>
      </c>
      <c r="DB26">
        <v>0.05</v>
      </c>
      <c r="DD26">
        <v>7.4999999999999997E-2</v>
      </c>
      <c r="DF26">
        <v>0.05</v>
      </c>
      <c r="DH26">
        <v>0.133333333</v>
      </c>
      <c r="DJ26">
        <v>0</v>
      </c>
      <c r="DL26" s="26">
        <v>18</v>
      </c>
      <c r="DM26" t="s">
        <v>200</v>
      </c>
      <c r="DN26" s="25" t="s">
        <v>197</v>
      </c>
      <c r="DO26" s="26">
        <v>0.116666667</v>
      </c>
      <c r="DP26" s="26">
        <v>1.4714735990000001</v>
      </c>
      <c r="DQ26" s="26">
        <v>0.15</v>
      </c>
      <c r="DR26" s="26">
        <v>1.5332789120000001</v>
      </c>
      <c r="DS26" s="26">
        <v>0.1</v>
      </c>
      <c r="DT26" s="26">
        <v>1.4251196150000001</v>
      </c>
      <c r="DU26" s="26">
        <v>0</v>
      </c>
      <c r="DV26" s="26" t="e">
        <v>#DIV/0!</v>
      </c>
      <c r="DW26" s="26">
        <v>0.1</v>
      </c>
      <c r="DX26" s="26">
        <v>1.4950332580000001</v>
      </c>
      <c r="DY26" s="26">
        <v>0.133333333</v>
      </c>
      <c r="DZ26" s="26">
        <v>1.4538038550000001</v>
      </c>
      <c r="EA26" t="s">
        <v>200</v>
      </c>
      <c r="EE26" s="50" t="s">
        <v>201</v>
      </c>
      <c r="EF26" s="51"/>
      <c r="EG26" s="51"/>
      <c r="EH26" s="50" t="s">
        <v>201</v>
      </c>
      <c r="EI26" s="51"/>
      <c r="EJ26" s="51"/>
      <c r="EK26" s="50" t="s">
        <v>197</v>
      </c>
      <c r="EL26" s="6" t="s">
        <v>301</v>
      </c>
      <c r="EM26" s="32">
        <v>61</v>
      </c>
      <c r="EN26" s="51" t="s">
        <v>198</v>
      </c>
      <c r="EO26" s="50" t="s">
        <v>197</v>
      </c>
      <c r="EP26" s="26" t="s">
        <v>301</v>
      </c>
      <c r="EQ26" s="26">
        <v>6</v>
      </c>
      <c r="ER26" s="26">
        <v>28</v>
      </c>
      <c r="ES26" s="26">
        <v>2</v>
      </c>
      <c r="ET26" s="51" t="s">
        <v>202</v>
      </c>
      <c r="EU26" s="50" t="s">
        <v>197</v>
      </c>
      <c r="EV26" s="6" t="s">
        <v>301</v>
      </c>
      <c r="EW26" s="6">
        <v>33</v>
      </c>
      <c r="EX26" s="6">
        <v>20</v>
      </c>
      <c r="EY26" s="6">
        <v>25</v>
      </c>
      <c r="EZ26" s="6">
        <v>21</v>
      </c>
      <c r="FA26" s="6">
        <v>13</v>
      </c>
      <c r="FB26" s="6">
        <v>23</v>
      </c>
      <c r="FC26" s="6">
        <v>38</v>
      </c>
      <c r="FD26" s="51" t="s">
        <v>198</v>
      </c>
      <c r="FE26" s="50" t="s">
        <v>197</v>
      </c>
      <c r="FF26" s="6" t="s">
        <v>301</v>
      </c>
      <c r="FG26" s="6">
        <v>3.6428571430000001</v>
      </c>
      <c r="FH26" s="6">
        <v>5</v>
      </c>
      <c r="FI26" s="6">
        <v>6.3529411759999999</v>
      </c>
      <c r="FJ26" s="6">
        <v>5.1428571429999996</v>
      </c>
      <c r="FK26" s="51" t="s">
        <v>198</v>
      </c>
      <c r="FL26" s="50" t="s">
        <v>201</v>
      </c>
      <c r="FM26" s="51"/>
      <c r="FN26" s="51"/>
      <c r="FO26" s="51"/>
      <c r="FP26" s="50" t="s">
        <v>201</v>
      </c>
      <c r="FQ26" s="6"/>
      <c r="FR26" s="6"/>
      <c r="FS26" s="6"/>
      <c r="FT26" s="51"/>
      <c r="FU26" s="50" t="s">
        <v>197</v>
      </c>
      <c r="FV26" s="6" t="s">
        <v>301</v>
      </c>
      <c r="FW26" s="32">
        <v>6</v>
      </c>
      <c r="FX26" s="32">
        <v>4.5</v>
      </c>
      <c r="FY26" s="32">
        <v>6.5</v>
      </c>
      <c r="FZ26" s="32">
        <v>3.5</v>
      </c>
      <c r="GA26" s="32">
        <v>6.5</v>
      </c>
      <c r="GB26" s="51" t="s">
        <v>202</v>
      </c>
      <c r="GC26" s="50" t="s">
        <v>201</v>
      </c>
      <c r="GD26" s="51"/>
      <c r="GE26" s="51"/>
      <c r="GF26" s="50" t="s">
        <v>197</v>
      </c>
      <c r="GG26" s="34" t="s">
        <v>301</v>
      </c>
      <c r="GH26" s="34">
        <v>10</v>
      </c>
      <c r="GI26" s="34">
        <v>75</v>
      </c>
      <c r="GJ26" s="34">
        <v>115</v>
      </c>
      <c r="GK26" s="34">
        <v>200</v>
      </c>
      <c r="GL26" s="51" t="s">
        <v>202</v>
      </c>
      <c r="GM26" s="50" t="s">
        <v>201</v>
      </c>
      <c r="GN26" s="35"/>
      <c r="GO26" s="36" t="s">
        <v>210</v>
      </c>
      <c r="GP26" s="36" t="s">
        <v>210</v>
      </c>
      <c r="GQ26" s="36" t="s">
        <v>210</v>
      </c>
      <c r="GR26" s="36" t="s">
        <v>210</v>
      </c>
      <c r="GS26" s="36" t="s">
        <v>210</v>
      </c>
      <c r="GT26" s="36" t="s">
        <v>210</v>
      </c>
      <c r="GU26" s="51"/>
    </row>
    <row r="27" spans="1:203" ht="15.6" hidden="1">
      <c r="A27" t="s">
        <v>304</v>
      </c>
      <c r="B27" s="26" t="s">
        <v>305</v>
      </c>
      <c r="C27" s="26" t="s">
        <v>224</v>
      </c>
      <c r="D27" s="26">
        <v>75</v>
      </c>
      <c r="E27" s="26"/>
      <c r="F27" s="26" t="s">
        <v>210</v>
      </c>
      <c r="G27" s="26" t="s">
        <v>210</v>
      </c>
      <c r="H27" s="26" t="s">
        <v>210</v>
      </c>
      <c r="I27" s="26" t="s">
        <v>210</v>
      </c>
      <c r="L27" t="s">
        <v>219</v>
      </c>
      <c r="M27" s="26" t="s">
        <v>210</v>
      </c>
      <c r="N27" s="26"/>
      <c r="O27" s="26" t="s">
        <v>305</v>
      </c>
      <c r="P27" s="26"/>
      <c r="R27" s="26" t="s">
        <v>305</v>
      </c>
      <c r="S27" s="26" t="s">
        <v>306</v>
      </c>
      <c r="T27" s="26" t="s">
        <v>224</v>
      </c>
      <c r="U27" s="26">
        <v>75</v>
      </c>
      <c r="V27" s="26"/>
      <c r="W27" s="25" t="s">
        <v>201</v>
      </c>
      <c r="AE27" s="25" t="s">
        <v>201</v>
      </c>
      <c r="AF27" s="26"/>
      <c r="AM27" s="25" t="s">
        <v>201</v>
      </c>
      <c r="AR27" s="25" t="s">
        <v>201</v>
      </c>
      <c r="BA27" s="26"/>
      <c r="BF27" s="25" t="s">
        <v>201</v>
      </c>
      <c r="BP27" s="25" t="s">
        <v>201</v>
      </c>
      <c r="CA27" s="25" t="s">
        <v>201</v>
      </c>
      <c r="CK27" s="25" t="s">
        <v>201</v>
      </c>
      <c r="CU27" s="25" t="s">
        <v>201</v>
      </c>
      <c r="CY27" s="25" t="s">
        <v>201</v>
      </c>
      <c r="DN27" s="25" t="s">
        <v>201</v>
      </c>
      <c r="EE27" s="50" t="s">
        <v>201</v>
      </c>
      <c r="EF27" s="51"/>
      <c r="EG27" s="51"/>
      <c r="EH27" s="50" t="s">
        <v>201</v>
      </c>
      <c r="EI27" s="51"/>
      <c r="EJ27" s="51"/>
      <c r="EK27" s="50" t="s">
        <v>201</v>
      </c>
      <c r="EL27" s="6" t="s">
        <v>305</v>
      </c>
      <c r="EM27" s="32"/>
      <c r="EN27" s="51"/>
      <c r="EO27" s="50" t="s">
        <v>201</v>
      </c>
      <c r="EP27" s="26"/>
      <c r="EQ27" s="26"/>
      <c r="ER27" s="26"/>
      <c r="ES27" s="26"/>
      <c r="ET27" s="51"/>
      <c r="EU27" s="50" t="s">
        <v>201</v>
      </c>
      <c r="EV27" s="6"/>
      <c r="EW27" s="6"/>
      <c r="EX27" s="6"/>
      <c r="EY27" s="6"/>
      <c r="EZ27" s="6"/>
      <c r="FA27" s="6"/>
      <c r="FB27" s="6"/>
      <c r="FC27" s="6"/>
      <c r="FD27" s="51"/>
      <c r="FE27" s="50" t="s">
        <v>201</v>
      </c>
      <c r="FF27" s="6"/>
      <c r="FG27" s="6"/>
      <c r="FH27" s="6"/>
      <c r="FI27" s="6"/>
      <c r="FJ27" s="6"/>
      <c r="FK27" s="51"/>
      <c r="FL27" s="50" t="s">
        <v>201</v>
      </c>
      <c r="FM27" s="51"/>
      <c r="FN27" s="51"/>
      <c r="FO27" s="51"/>
      <c r="FP27" s="50" t="s">
        <v>201</v>
      </c>
      <c r="FQ27" s="6"/>
      <c r="FR27" s="6"/>
      <c r="FS27" s="6"/>
      <c r="FT27" s="51"/>
      <c r="FU27" s="50" t="s">
        <v>201</v>
      </c>
      <c r="FV27" s="6"/>
      <c r="FW27" s="32"/>
      <c r="FX27" s="32"/>
      <c r="FY27" s="32"/>
      <c r="FZ27" s="32"/>
      <c r="GA27" s="32"/>
      <c r="GB27" s="51"/>
      <c r="GC27" s="50" t="s">
        <v>201</v>
      </c>
      <c r="GD27" s="51"/>
      <c r="GE27" s="51"/>
      <c r="GF27" s="50" t="s">
        <v>201</v>
      </c>
      <c r="GG27" s="51"/>
      <c r="GI27" s="51"/>
      <c r="GJ27" s="51"/>
      <c r="GK27" s="51"/>
      <c r="GL27" s="51"/>
      <c r="GM27" s="50" t="s">
        <v>201</v>
      </c>
      <c r="GN27" s="35"/>
      <c r="GO27" s="36" t="s">
        <v>210</v>
      </c>
      <c r="GP27" s="36" t="s">
        <v>210</v>
      </c>
      <c r="GQ27" s="36" t="s">
        <v>210</v>
      </c>
      <c r="GR27" s="36" t="s">
        <v>210</v>
      </c>
      <c r="GS27" s="36" t="s">
        <v>210</v>
      </c>
      <c r="GT27" s="36" t="s">
        <v>210</v>
      </c>
      <c r="GU27" s="51"/>
    </row>
    <row r="28" spans="1:203" ht="15.6">
      <c r="A28" t="s">
        <v>307</v>
      </c>
      <c r="B28" s="26" t="s">
        <v>308</v>
      </c>
      <c r="C28" s="26" t="s">
        <v>189</v>
      </c>
      <c r="D28" s="26">
        <v>71</v>
      </c>
      <c r="E28" s="26">
        <v>64</v>
      </c>
      <c r="F28" s="26">
        <v>1</v>
      </c>
      <c r="G28" s="26" t="s">
        <v>205</v>
      </c>
      <c r="H28" s="26" t="s">
        <v>191</v>
      </c>
      <c r="I28" s="26" t="s">
        <v>206</v>
      </c>
      <c r="L28" t="s">
        <v>193</v>
      </c>
      <c r="M28" s="26" t="s">
        <v>194</v>
      </c>
      <c r="N28" s="26" t="s">
        <v>309</v>
      </c>
      <c r="O28" s="26" t="s">
        <v>308</v>
      </c>
      <c r="P28" s="26">
        <v>15</v>
      </c>
      <c r="R28" s="26" t="s">
        <v>308</v>
      </c>
      <c r="S28" s="26" t="s">
        <v>310</v>
      </c>
      <c r="T28" s="26" t="s">
        <v>189</v>
      </c>
      <c r="U28" s="26">
        <v>71</v>
      </c>
      <c r="V28" s="26"/>
      <c r="W28" s="25" t="s">
        <v>197</v>
      </c>
      <c r="X28" s="26">
        <v>74.9375</v>
      </c>
      <c r="Y28" s="26">
        <v>0.78125</v>
      </c>
      <c r="Z28">
        <v>73.5625</v>
      </c>
      <c r="AA28">
        <v>0.75</v>
      </c>
      <c r="AB28">
        <v>76.3125</v>
      </c>
      <c r="AC28">
        <v>0.8125</v>
      </c>
      <c r="AD28" t="s">
        <v>198</v>
      </c>
      <c r="AE28" s="25" t="s">
        <v>197</v>
      </c>
      <c r="AF28" s="26">
        <v>0.25</v>
      </c>
      <c r="AG28" s="26">
        <v>0.3125</v>
      </c>
      <c r="AH28" s="26">
        <v>0.1875</v>
      </c>
      <c r="AI28" s="26">
        <v>0.1875</v>
      </c>
      <c r="AJ28" s="26">
        <v>0.4375</v>
      </c>
      <c r="AK28" s="26">
        <v>0.125</v>
      </c>
      <c r="AL28" t="s">
        <v>198</v>
      </c>
      <c r="AM28" s="25" t="s">
        <v>197</v>
      </c>
      <c r="AN28" s="26">
        <v>0.58333299999999999</v>
      </c>
      <c r="AO28" s="26">
        <v>5757.107</v>
      </c>
      <c r="AP28" s="26">
        <v>10</v>
      </c>
      <c r="AQ28" t="s">
        <v>198</v>
      </c>
      <c r="AR28" s="25" t="s">
        <v>197</v>
      </c>
      <c r="AS28" s="26">
        <v>0.8125</v>
      </c>
      <c r="AT28" s="26">
        <v>0.6875</v>
      </c>
      <c r="AU28" s="26">
        <v>0.8125</v>
      </c>
      <c r="AV28" s="26">
        <v>0.77083299999999999</v>
      </c>
      <c r="AW28" s="26">
        <v>2070.9229999999998</v>
      </c>
      <c r="AX28" s="26">
        <v>2635.7550000000001</v>
      </c>
      <c r="AY28" s="26">
        <v>2241.75</v>
      </c>
      <c r="AZ28" s="26">
        <v>2316.143</v>
      </c>
      <c r="BA28" s="26">
        <v>6.125</v>
      </c>
      <c r="BB28" s="26">
        <v>5.96875</v>
      </c>
      <c r="BC28" s="26">
        <v>6</v>
      </c>
      <c r="BD28" s="26">
        <v>6.03125</v>
      </c>
      <c r="BE28" t="s">
        <v>198</v>
      </c>
      <c r="BF28" s="25" t="s">
        <v>197</v>
      </c>
      <c r="BG28" s="26">
        <v>0.875</v>
      </c>
      <c r="BH28" s="26">
        <v>0.625</v>
      </c>
      <c r="BI28" s="26">
        <v>0.875</v>
      </c>
      <c r="BJ28" s="26">
        <v>0.79166700000000001</v>
      </c>
      <c r="BK28" s="26">
        <v>1875.7570000000001</v>
      </c>
      <c r="BL28" s="26">
        <v>1691</v>
      </c>
      <c r="BM28" s="26">
        <v>1641.579</v>
      </c>
      <c r="BN28" s="26">
        <v>1736.1120000000001</v>
      </c>
      <c r="BO28" t="s">
        <v>198</v>
      </c>
      <c r="BP28" s="25" t="s">
        <v>197</v>
      </c>
      <c r="BQ28" s="26">
        <v>0.44444400000000001</v>
      </c>
      <c r="BR28" s="26">
        <v>60</v>
      </c>
      <c r="BS28" s="26">
        <v>6169.6</v>
      </c>
      <c r="BT28" s="26">
        <v>0.83333299999999999</v>
      </c>
      <c r="BU28" s="26">
        <v>58.133330000000001</v>
      </c>
      <c r="BV28" s="26">
        <v>7725.9930000000004</v>
      </c>
      <c r="BW28" s="26">
        <v>0.63888900000000004</v>
      </c>
      <c r="BX28" s="26">
        <v>59.066670000000002</v>
      </c>
      <c r="BY28" s="26">
        <v>6947.7969999999996</v>
      </c>
      <c r="BZ28" t="s">
        <v>198</v>
      </c>
      <c r="CA28" s="25" t="s">
        <v>197</v>
      </c>
      <c r="CB28">
        <v>0.2333333333333</v>
      </c>
      <c r="CC28">
        <v>0.45</v>
      </c>
      <c r="CD28">
        <v>0.125</v>
      </c>
      <c r="CE28">
        <v>0.1</v>
      </c>
      <c r="CF28">
        <v>0</v>
      </c>
      <c r="CG28">
        <v>6.6666666666660004E-2</v>
      </c>
      <c r="CH28">
        <v>0.43333333333329999</v>
      </c>
      <c r="CI28">
        <v>13</v>
      </c>
      <c r="CJ28" t="s">
        <v>209</v>
      </c>
      <c r="CK28" s="25" t="s">
        <v>197</v>
      </c>
      <c r="CL28">
        <v>0.51666666666659999</v>
      </c>
      <c r="CM28">
        <v>0.5</v>
      </c>
      <c r="CN28">
        <v>0.52500000000000002</v>
      </c>
      <c r="CO28">
        <v>0.5</v>
      </c>
      <c r="CP28">
        <v>0.26666666666666</v>
      </c>
      <c r="CQ28">
        <v>0.4666666666</v>
      </c>
      <c r="CR28">
        <v>0.66666666665999996</v>
      </c>
      <c r="CT28" t="s">
        <v>209</v>
      </c>
      <c r="CU28" t="s">
        <v>199</v>
      </c>
      <c r="CX28" t="s">
        <v>199</v>
      </c>
      <c r="CY28" s="25" t="s">
        <v>197</v>
      </c>
      <c r="CZ28">
        <v>0.233333333</v>
      </c>
      <c r="DB28">
        <v>0.2</v>
      </c>
      <c r="DD28">
        <v>0.25</v>
      </c>
      <c r="DF28">
        <v>0.15</v>
      </c>
      <c r="DH28">
        <v>0.3</v>
      </c>
      <c r="DJ28">
        <v>0.16666666699999999</v>
      </c>
      <c r="DL28" s="26">
        <v>16</v>
      </c>
      <c r="DM28" t="s">
        <v>200</v>
      </c>
      <c r="DN28" t="s">
        <v>311</v>
      </c>
      <c r="EA28" t="s">
        <v>311</v>
      </c>
      <c r="EE28" s="50" t="s">
        <v>201</v>
      </c>
      <c r="EF28" s="51"/>
      <c r="EG28" s="51"/>
      <c r="EH28" s="50" t="s">
        <v>201</v>
      </c>
      <c r="EI28" s="51"/>
      <c r="EJ28" s="51"/>
      <c r="EK28" s="50" t="s">
        <v>197</v>
      </c>
      <c r="EL28" s="6" t="s">
        <v>308</v>
      </c>
      <c r="EM28" s="32">
        <v>55</v>
      </c>
      <c r="EN28" s="51" t="s">
        <v>198</v>
      </c>
      <c r="EO28" s="50" t="s">
        <v>197</v>
      </c>
      <c r="EP28" s="26" t="s">
        <v>308</v>
      </c>
      <c r="EQ28" s="26">
        <v>6</v>
      </c>
      <c r="ER28" s="26">
        <v>23</v>
      </c>
      <c r="ES28" s="26">
        <v>5</v>
      </c>
      <c r="ET28" s="51" t="s">
        <v>202</v>
      </c>
      <c r="EU28" s="50" t="s">
        <v>197</v>
      </c>
      <c r="EV28" s="6" t="s">
        <v>308</v>
      </c>
      <c r="EW28" s="6">
        <v>22</v>
      </c>
      <c r="EX28" s="6">
        <v>13</v>
      </c>
      <c r="EY28" s="6">
        <v>20</v>
      </c>
      <c r="EZ28" s="6">
        <v>17</v>
      </c>
      <c r="FA28" s="6">
        <v>9</v>
      </c>
      <c r="FB28" s="6">
        <v>18</v>
      </c>
      <c r="FC28" s="6">
        <v>26</v>
      </c>
      <c r="FD28" s="51" t="s">
        <v>198</v>
      </c>
      <c r="FE28" s="50" t="s">
        <v>197</v>
      </c>
      <c r="FF28" s="6" t="s">
        <v>308</v>
      </c>
      <c r="FG28" s="6">
        <v>3.4285714289999998</v>
      </c>
      <c r="FH28" s="6">
        <v>3.2941176470000002</v>
      </c>
      <c r="FI28" s="6">
        <v>4.2352941179999997</v>
      </c>
      <c r="FJ28" s="6">
        <v>3.6122448980000001</v>
      </c>
      <c r="FK28" s="51" t="s">
        <v>198</v>
      </c>
      <c r="FL28" s="50" t="s">
        <v>201</v>
      </c>
      <c r="FM28" s="51"/>
      <c r="FN28" s="51"/>
      <c r="FO28" s="51"/>
      <c r="FP28" s="50" t="s">
        <v>201</v>
      </c>
      <c r="FQ28" s="6"/>
      <c r="FR28" s="6"/>
      <c r="FS28" s="6"/>
      <c r="FT28" s="51"/>
      <c r="FU28" s="50" t="s">
        <v>197</v>
      </c>
      <c r="FV28" s="6" t="s">
        <v>308</v>
      </c>
      <c r="FW28" s="32">
        <v>7</v>
      </c>
      <c r="FX28" s="32">
        <v>5</v>
      </c>
      <c r="FY28" s="32">
        <v>7</v>
      </c>
      <c r="FZ28" s="32">
        <v>5</v>
      </c>
      <c r="GA28" s="32">
        <v>2.5</v>
      </c>
      <c r="GB28" s="51" t="s">
        <v>202</v>
      </c>
      <c r="GC28" s="50" t="s">
        <v>201</v>
      </c>
      <c r="GD28" s="51"/>
      <c r="GE28" s="51"/>
      <c r="GF28" s="50" t="s">
        <v>197</v>
      </c>
      <c r="GG28" s="34" t="s">
        <v>308</v>
      </c>
      <c r="GH28" s="34">
        <v>18</v>
      </c>
      <c r="GI28" s="34">
        <v>160</v>
      </c>
      <c r="GJ28" s="34">
        <v>385</v>
      </c>
      <c r="GK28" s="34">
        <v>563</v>
      </c>
      <c r="GL28" s="51" t="s">
        <v>202</v>
      </c>
      <c r="GM28" s="50" t="s">
        <v>201</v>
      </c>
      <c r="GN28" s="35"/>
      <c r="GO28" s="36" t="s">
        <v>210</v>
      </c>
      <c r="GP28" s="36" t="s">
        <v>210</v>
      </c>
      <c r="GQ28" s="36" t="s">
        <v>210</v>
      </c>
      <c r="GR28" s="36" t="s">
        <v>210</v>
      </c>
      <c r="GS28" s="36" t="s">
        <v>210</v>
      </c>
      <c r="GT28" s="36" t="s">
        <v>210</v>
      </c>
      <c r="GU28" s="51"/>
    </row>
    <row r="29" spans="1:203" ht="15.6">
      <c r="A29" t="s">
        <v>312</v>
      </c>
      <c r="B29" s="26" t="s">
        <v>313</v>
      </c>
      <c r="C29" s="26" t="s">
        <v>189</v>
      </c>
      <c r="D29" s="26">
        <v>51</v>
      </c>
      <c r="E29" s="26">
        <v>35</v>
      </c>
      <c r="F29" s="26">
        <v>31</v>
      </c>
      <c r="G29" s="26" t="s">
        <v>205</v>
      </c>
      <c r="H29" s="26" t="s">
        <v>279</v>
      </c>
      <c r="I29" s="26" t="s">
        <v>192</v>
      </c>
      <c r="L29" t="s">
        <v>219</v>
      </c>
      <c r="M29" s="26" t="s">
        <v>194</v>
      </c>
      <c r="N29" s="26" t="s">
        <v>314</v>
      </c>
      <c r="O29" s="26" t="s">
        <v>313</v>
      </c>
      <c r="P29" s="26">
        <v>14</v>
      </c>
      <c r="R29" s="26" t="s">
        <v>313</v>
      </c>
      <c r="S29" s="26" t="s">
        <v>315</v>
      </c>
      <c r="T29" s="26" t="s">
        <v>189</v>
      </c>
      <c r="U29" s="26">
        <v>51</v>
      </c>
      <c r="V29" s="26"/>
      <c r="W29" s="25" t="s">
        <v>197</v>
      </c>
      <c r="X29" s="26">
        <v>68.53125</v>
      </c>
      <c r="Y29" s="26">
        <v>0.9375</v>
      </c>
      <c r="Z29">
        <v>61.1875</v>
      </c>
      <c r="AA29">
        <v>0.875</v>
      </c>
      <c r="AB29">
        <v>75.875</v>
      </c>
      <c r="AC29">
        <v>1</v>
      </c>
      <c r="AD29" t="s">
        <v>198</v>
      </c>
      <c r="AE29" s="25" t="s">
        <v>197</v>
      </c>
      <c r="AF29" s="26">
        <v>0.3125</v>
      </c>
      <c r="AG29" s="26">
        <v>0.25</v>
      </c>
      <c r="AH29" s="26">
        <v>0.125</v>
      </c>
      <c r="AI29" s="26">
        <v>0.1875</v>
      </c>
      <c r="AJ29" s="26">
        <v>0.375</v>
      </c>
      <c r="AK29" s="26">
        <v>0.1875</v>
      </c>
      <c r="AL29" t="s">
        <v>198</v>
      </c>
      <c r="AM29" s="25" t="s">
        <v>197</v>
      </c>
      <c r="AN29" s="26">
        <v>0.70833299999999999</v>
      </c>
      <c r="AO29" s="26">
        <v>3851.165</v>
      </c>
      <c r="AP29" s="26">
        <v>10</v>
      </c>
      <c r="AQ29" t="s">
        <v>198</v>
      </c>
      <c r="AR29" s="25" t="s">
        <v>197</v>
      </c>
      <c r="AS29" s="26">
        <v>0.875</v>
      </c>
      <c r="AT29" s="26">
        <v>0.875</v>
      </c>
      <c r="AU29" s="26">
        <v>1</v>
      </c>
      <c r="AV29" s="26">
        <v>0.91666700000000001</v>
      </c>
      <c r="AW29" s="26">
        <v>2589.4140000000002</v>
      </c>
      <c r="AX29" s="26">
        <v>2527.7890000000002</v>
      </c>
      <c r="AY29" s="26">
        <v>2086.2469999999998</v>
      </c>
      <c r="AZ29" s="26">
        <v>2401.15</v>
      </c>
      <c r="BA29" s="26">
        <v>6.625</v>
      </c>
      <c r="BB29" s="26">
        <v>6.375</v>
      </c>
      <c r="BC29" s="26">
        <v>6.9375</v>
      </c>
      <c r="BD29" s="26">
        <v>6.6458329999999997</v>
      </c>
      <c r="BE29" t="s">
        <v>198</v>
      </c>
      <c r="BF29" s="25" t="s">
        <v>197</v>
      </c>
      <c r="BG29" s="26">
        <v>1</v>
      </c>
      <c r="BH29" s="26">
        <v>0.875</v>
      </c>
      <c r="BI29" s="26">
        <v>1</v>
      </c>
      <c r="BJ29" s="26">
        <v>0.95833299999999999</v>
      </c>
      <c r="BK29" s="26">
        <v>1285.2629999999999</v>
      </c>
      <c r="BL29" s="26">
        <v>958.08569999999997</v>
      </c>
      <c r="BM29" s="26">
        <v>1684.3879999999999</v>
      </c>
      <c r="BN29" s="26">
        <v>1309.2449999999999</v>
      </c>
      <c r="BO29" t="s">
        <v>198</v>
      </c>
      <c r="BP29" s="25" t="s">
        <v>197</v>
      </c>
      <c r="BQ29" s="26">
        <v>0.88888900000000004</v>
      </c>
      <c r="BR29" s="26">
        <v>56.375</v>
      </c>
      <c r="BS29" s="26">
        <v>1378.6869999999999</v>
      </c>
      <c r="BT29" s="26">
        <v>0.77777799999999997</v>
      </c>
      <c r="BU29" s="26">
        <v>57.071429999999999</v>
      </c>
      <c r="BV29" s="26">
        <v>2796.85</v>
      </c>
      <c r="BW29" s="26">
        <v>0.83333299999999999</v>
      </c>
      <c r="BX29" s="26">
        <v>56.723210000000002</v>
      </c>
      <c r="BY29" s="26">
        <v>2087.7689999999998</v>
      </c>
      <c r="BZ29" t="s">
        <v>198</v>
      </c>
      <c r="CA29" s="25" t="s">
        <v>197</v>
      </c>
      <c r="CB29">
        <v>0.25</v>
      </c>
      <c r="CC29">
        <v>0.35</v>
      </c>
      <c r="CD29">
        <v>0.2</v>
      </c>
      <c r="CE29">
        <v>0.15</v>
      </c>
      <c r="CF29">
        <v>0.13333329999999999</v>
      </c>
      <c r="CG29">
        <v>0.66666666600000002</v>
      </c>
      <c r="CH29">
        <v>0.4</v>
      </c>
      <c r="CI29">
        <v>14</v>
      </c>
      <c r="CJ29" t="s">
        <v>209</v>
      </c>
      <c r="CK29" s="25" t="s">
        <v>197</v>
      </c>
      <c r="CL29">
        <v>0.41666666666660002</v>
      </c>
      <c r="CM29">
        <v>0.75</v>
      </c>
      <c r="CN29">
        <v>0.25</v>
      </c>
      <c r="CO29">
        <v>0.1</v>
      </c>
      <c r="CP29">
        <v>0.2</v>
      </c>
      <c r="CQ29">
        <v>0.33333333333332998</v>
      </c>
      <c r="CR29">
        <v>0.56666666659999998</v>
      </c>
      <c r="CT29" t="s">
        <v>209</v>
      </c>
      <c r="CU29" s="25" t="s">
        <v>197</v>
      </c>
      <c r="CV29" s="26">
        <v>65.041669999999996</v>
      </c>
      <c r="CW29" s="26">
        <v>0.75</v>
      </c>
      <c r="CX29" t="s">
        <v>198</v>
      </c>
      <c r="CY29" s="25" t="s">
        <v>197</v>
      </c>
      <c r="CZ29">
        <v>0.41666666699999999</v>
      </c>
      <c r="DB29">
        <v>0.6</v>
      </c>
      <c r="DD29">
        <v>0.32500000000000001</v>
      </c>
      <c r="DF29">
        <v>0.3</v>
      </c>
      <c r="DH29">
        <v>0.43333333299999999</v>
      </c>
      <c r="DJ29">
        <v>0.4</v>
      </c>
      <c r="DL29" s="26">
        <v>17</v>
      </c>
      <c r="DM29" t="s">
        <v>200</v>
      </c>
      <c r="DN29" s="25" t="s">
        <v>197</v>
      </c>
      <c r="DO29" s="26">
        <v>0.26666666700000002</v>
      </c>
      <c r="DP29" s="26">
        <v>0.66356349199999998</v>
      </c>
      <c r="DQ29" s="26">
        <v>0.55000000000000004</v>
      </c>
      <c r="DR29" s="26">
        <v>0.58650566900000001</v>
      </c>
      <c r="DS29" s="26">
        <v>0.22500000000000001</v>
      </c>
      <c r="DT29" s="26">
        <v>0.82731317699999996</v>
      </c>
      <c r="DU29" s="26">
        <v>0.1</v>
      </c>
      <c r="DV29" s="26">
        <v>1.5755702949999999</v>
      </c>
      <c r="DW29" s="26">
        <v>0.5</v>
      </c>
      <c r="DX29" s="26">
        <v>0.65809702000000003</v>
      </c>
      <c r="DY29" s="26">
        <v>0.16666666699999999</v>
      </c>
      <c r="DZ29" s="26">
        <v>0.87775283400000004</v>
      </c>
      <c r="EA29" t="s">
        <v>200</v>
      </c>
      <c r="EE29" s="50" t="s">
        <v>201</v>
      </c>
      <c r="EF29" s="51"/>
      <c r="EG29" s="51"/>
      <c r="EH29" s="50" t="s">
        <v>201</v>
      </c>
      <c r="EI29" s="51"/>
      <c r="EJ29" s="51"/>
      <c r="EK29" s="50" t="s">
        <v>197</v>
      </c>
      <c r="EL29" s="6" t="s">
        <v>313</v>
      </c>
      <c r="EM29" s="32">
        <v>57</v>
      </c>
      <c r="EN29" s="51" t="s">
        <v>198</v>
      </c>
      <c r="EO29" s="50" t="s">
        <v>197</v>
      </c>
      <c r="EP29" s="26" t="s">
        <v>313</v>
      </c>
      <c r="EQ29" s="26">
        <v>5</v>
      </c>
      <c r="ER29" s="26">
        <v>14</v>
      </c>
      <c r="ES29" s="26">
        <v>2</v>
      </c>
      <c r="ET29" s="51" t="s">
        <v>202</v>
      </c>
      <c r="EU29" s="50" t="s">
        <v>197</v>
      </c>
      <c r="EV29" s="6" t="s">
        <v>313</v>
      </c>
      <c r="EW29" s="6">
        <v>30</v>
      </c>
      <c r="EX29" s="6">
        <v>19</v>
      </c>
      <c r="EY29" s="6">
        <v>17</v>
      </c>
      <c r="EZ29" s="6">
        <v>23</v>
      </c>
      <c r="FA29" s="6">
        <v>15</v>
      </c>
      <c r="FB29" s="6">
        <v>19</v>
      </c>
      <c r="FC29" s="6">
        <v>34</v>
      </c>
      <c r="FD29" s="51" t="s">
        <v>198</v>
      </c>
      <c r="FE29" s="50" t="s">
        <v>197</v>
      </c>
      <c r="FF29" s="6" t="s">
        <v>313</v>
      </c>
      <c r="FG29" s="6">
        <v>4.5714285710000002</v>
      </c>
      <c r="FH29" s="6">
        <v>5.4705882350000001</v>
      </c>
      <c r="FI29" s="6">
        <v>6.8823529409999997</v>
      </c>
      <c r="FJ29" s="6">
        <v>5.7142857139999998</v>
      </c>
      <c r="FK29" s="51" t="s">
        <v>198</v>
      </c>
      <c r="FL29" s="50" t="s">
        <v>197</v>
      </c>
      <c r="FM29" s="26" t="s">
        <v>313</v>
      </c>
      <c r="FN29" s="26">
        <v>4.9565219999999997</v>
      </c>
      <c r="FO29" s="51" t="s">
        <v>198</v>
      </c>
      <c r="FP29" s="50" t="s">
        <v>197</v>
      </c>
      <c r="FQ29" s="6" t="s">
        <v>313</v>
      </c>
      <c r="FR29" s="6">
        <v>2</v>
      </c>
      <c r="FS29" s="6">
        <f t="shared" ref="FS29:FS31" si="2">IF(FR29&gt;=20,5,IF(FR29&gt;=15,4,IF(FR29&gt;=10,3,IF(FR29&gt;=5,2,IF(FR29&gt;=0,1,0)))))</f>
        <v>1</v>
      </c>
      <c r="FT29" s="51" t="s">
        <v>198</v>
      </c>
      <c r="FU29" s="50" t="s">
        <v>197</v>
      </c>
      <c r="FV29" s="6" t="s">
        <v>313</v>
      </c>
      <c r="FW29" s="32">
        <v>4.5</v>
      </c>
      <c r="FX29" s="32">
        <v>6.5</v>
      </c>
      <c r="FY29" s="32">
        <v>4.5</v>
      </c>
      <c r="FZ29" s="32">
        <v>5.5</v>
      </c>
      <c r="GA29" s="32">
        <v>4.5</v>
      </c>
      <c r="GB29" s="51" t="s">
        <v>202</v>
      </c>
      <c r="GC29" s="50" t="s">
        <v>201</v>
      </c>
      <c r="GD29" s="51"/>
      <c r="GE29" s="51"/>
      <c r="GF29" s="50" t="s">
        <v>197</v>
      </c>
      <c r="GG29" s="34" t="s">
        <v>313</v>
      </c>
      <c r="GH29" s="34">
        <v>2</v>
      </c>
      <c r="GI29" s="34">
        <v>390</v>
      </c>
      <c r="GJ29" s="34">
        <v>250</v>
      </c>
      <c r="GK29" s="34">
        <v>642</v>
      </c>
      <c r="GL29" s="51" t="s">
        <v>202</v>
      </c>
      <c r="GM29" s="50" t="s">
        <v>197</v>
      </c>
      <c r="GN29" s="35" t="s">
        <v>313</v>
      </c>
      <c r="GO29" s="36">
        <v>138</v>
      </c>
      <c r="GP29" s="36">
        <v>37</v>
      </c>
      <c r="GQ29" s="36">
        <v>27</v>
      </c>
      <c r="GR29" s="36">
        <v>28</v>
      </c>
      <c r="GS29" s="36">
        <v>20</v>
      </c>
      <c r="GT29" s="36">
        <v>26</v>
      </c>
      <c r="GU29" s="51" t="s">
        <v>202</v>
      </c>
    </row>
    <row r="30" spans="1:203" ht="15.6">
      <c r="A30" t="s">
        <v>316</v>
      </c>
      <c r="B30" s="26" t="s">
        <v>317</v>
      </c>
      <c r="C30" s="26" t="s">
        <v>224</v>
      </c>
      <c r="D30" s="26">
        <v>47</v>
      </c>
      <c r="E30" s="26">
        <v>38</v>
      </c>
      <c r="F30" s="26">
        <v>38</v>
      </c>
      <c r="G30" s="26" t="s">
        <v>17</v>
      </c>
      <c r="H30" s="26" t="s">
        <v>279</v>
      </c>
      <c r="I30" s="26" t="s">
        <v>192</v>
      </c>
      <c r="L30" s="26" t="s">
        <v>318</v>
      </c>
      <c r="M30" s="26" t="s">
        <v>194</v>
      </c>
      <c r="N30" s="26" t="s">
        <v>319</v>
      </c>
      <c r="O30" s="26" t="s">
        <v>317</v>
      </c>
      <c r="P30" s="26">
        <v>6</v>
      </c>
      <c r="R30" s="26" t="s">
        <v>317</v>
      </c>
      <c r="S30" s="26" t="s">
        <v>320</v>
      </c>
      <c r="T30" s="26" t="s">
        <v>224</v>
      </c>
      <c r="U30" s="26">
        <v>47</v>
      </c>
      <c r="V30" s="26"/>
      <c r="W30" s="25" t="s">
        <v>197</v>
      </c>
      <c r="X30" s="26">
        <v>63.78125</v>
      </c>
      <c r="Y30" s="26">
        <v>0.84375</v>
      </c>
      <c r="Z30">
        <v>57.8125</v>
      </c>
      <c r="AA30">
        <v>0.8125</v>
      </c>
      <c r="AB30">
        <v>69.75</v>
      </c>
      <c r="AC30">
        <v>0.875</v>
      </c>
      <c r="AD30" t="s">
        <v>198</v>
      </c>
      <c r="AE30" s="25" t="s">
        <v>197</v>
      </c>
      <c r="AF30" s="26">
        <v>0.25</v>
      </c>
      <c r="AG30" s="26">
        <v>0.125</v>
      </c>
      <c r="AH30" s="26">
        <v>0.3125</v>
      </c>
      <c r="AI30" s="26">
        <v>0.375</v>
      </c>
      <c r="AJ30" s="26">
        <v>0.3125</v>
      </c>
      <c r="AK30" s="26">
        <v>0.1875</v>
      </c>
      <c r="AL30" t="s">
        <v>198</v>
      </c>
      <c r="AM30" s="25" t="s">
        <v>197</v>
      </c>
      <c r="AN30" s="26">
        <v>0.66666700000000001</v>
      </c>
      <c r="AO30" s="26">
        <v>5024.9970000000003</v>
      </c>
      <c r="AP30" s="26">
        <v>10</v>
      </c>
      <c r="AQ30" t="s">
        <v>198</v>
      </c>
      <c r="AR30" s="25" t="s">
        <v>197</v>
      </c>
      <c r="AS30" s="26">
        <v>0.8125</v>
      </c>
      <c r="AT30" s="26">
        <v>0.8125</v>
      </c>
      <c r="AU30" s="26">
        <v>0.71875</v>
      </c>
      <c r="AV30" s="26">
        <v>0.78125</v>
      </c>
      <c r="AW30" s="26">
        <v>2557.7379999999998</v>
      </c>
      <c r="AX30" s="26">
        <v>2256.6770000000001</v>
      </c>
      <c r="AY30" s="26">
        <v>2035.4570000000001</v>
      </c>
      <c r="AZ30" s="26">
        <v>2283.2910000000002</v>
      </c>
      <c r="BA30" s="26">
        <v>5.6875</v>
      </c>
      <c r="BB30" s="26">
        <v>5.65625</v>
      </c>
      <c r="BC30" s="26">
        <v>5.90625</v>
      </c>
      <c r="BD30" s="26">
        <v>5.75</v>
      </c>
      <c r="BE30" t="s">
        <v>198</v>
      </c>
      <c r="BF30" s="25" t="s">
        <v>197</v>
      </c>
      <c r="BG30" s="26">
        <v>0.875</v>
      </c>
      <c r="BH30" s="26">
        <v>0.875</v>
      </c>
      <c r="BI30" s="26">
        <v>0.875</v>
      </c>
      <c r="BJ30" s="26">
        <v>0.875</v>
      </c>
      <c r="BK30" s="26">
        <v>1111.4860000000001</v>
      </c>
      <c r="BL30" s="26">
        <v>1568.7070000000001</v>
      </c>
      <c r="BM30" s="26">
        <v>1381.3</v>
      </c>
      <c r="BN30" s="26">
        <v>1353.8309999999999</v>
      </c>
      <c r="BO30" t="s">
        <v>198</v>
      </c>
      <c r="BP30" s="25" t="s">
        <v>197</v>
      </c>
      <c r="BQ30" s="26">
        <v>0.88888900000000004</v>
      </c>
      <c r="BR30" s="26">
        <v>74.5</v>
      </c>
      <c r="BS30" s="26">
        <v>1938.088</v>
      </c>
      <c r="BT30" s="26">
        <v>0.55555600000000005</v>
      </c>
      <c r="BU30" s="26">
        <v>65.599999999999994</v>
      </c>
      <c r="BV30" s="26">
        <v>3317.43</v>
      </c>
      <c r="BW30" s="26">
        <v>0.72222200000000003</v>
      </c>
      <c r="BX30" s="26">
        <v>70.05</v>
      </c>
      <c r="BY30" s="26">
        <v>2627.759</v>
      </c>
      <c r="BZ30" t="s">
        <v>198</v>
      </c>
      <c r="CA30" s="25" t="s">
        <v>197</v>
      </c>
      <c r="CB30">
        <v>0.4666666666</v>
      </c>
      <c r="CC30">
        <v>0.65</v>
      </c>
      <c r="CD30">
        <v>0.375</v>
      </c>
      <c r="CE30">
        <v>0.25</v>
      </c>
      <c r="CF30">
        <v>0.2</v>
      </c>
      <c r="CG30">
        <v>0.4</v>
      </c>
      <c r="CH30">
        <v>0.63333333333333297</v>
      </c>
      <c r="CI30">
        <v>11</v>
      </c>
      <c r="CJ30" t="s">
        <v>209</v>
      </c>
      <c r="CK30" s="25" t="s">
        <v>197</v>
      </c>
      <c r="CL30">
        <v>0.625</v>
      </c>
      <c r="CM30">
        <v>0.8</v>
      </c>
      <c r="CN30">
        <v>0.45</v>
      </c>
      <c r="CO30">
        <v>0.45</v>
      </c>
      <c r="CP30">
        <v>0.4</v>
      </c>
      <c r="CQ30">
        <v>0.4</v>
      </c>
      <c r="CR30">
        <v>0.85</v>
      </c>
      <c r="CS30" t="s">
        <v>321</v>
      </c>
      <c r="CT30" t="s">
        <v>209</v>
      </c>
      <c r="CU30" s="25" t="s">
        <v>197</v>
      </c>
      <c r="CV30" s="26">
        <v>56.083329999999997</v>
      </c>
      <c r="CW30" s="26">
        <v>0.83333299999999999</v>
      </c>
      <c r="CX30" t="s">
        <v>198</v>
      </c>
      <c r="CY30" s="25" t="s">
        <v>197</v>
      </c>
      <c r="CZ30">
        <v>0.43333333299999999</v>
      </c>
      <c r="DB30">
        <v>0.5</v>
      </c>
      <c r="DD30">
        <v>0.4</v>
      </c>
      <c r="DF30">
        <v>0.3</v>
      </c>
      <c r="DH30">
        <v>0.5</v>
      </c>
      <c r="DJ30">
        <v>0.366666667</v>
      </c>
      <c r="DL30" s="26">
        <v>12</v>
      </c>
      <c r="DM30" t="s">
        <v>200</v>
      </c>
      <c r="DN30" s="25" t="s">
        <v>197</v>
      </c>
      <c r="DO30" s="26">
        <v>0.45</v>
      </c>
      <c r="DP30" s="26">
        <v>0.97121934399999998</v>
      </c>
      <c r="DQ30" s="26">
        <v>0.6</v>
      </c>
      <c r="DR30" s="26">
        <v>0.86647680900000001</v>
      </c>
      <c r="DS30" s="26">
        <v>0.375</v>
      </c>
      <c r="DT30" s="26">
        <v>1.048030537</v>
      </c>
      <c r="DU30" s="26">
        <v>0.15</v>
      </c>
      <c r="DV30" s="26">
        <v>1.12613681</v>
      </c>
      <c r="DW30" s="26">
        <v>0.53333333299999997</v>
      </c>
      <c r="DX30" s="26">
        <v>0.90110090700000001</v>
      </c>
      <c r="DY30" s="26">
        <v>0.366666667</v>
      </c>
      <c r="DZ30" s="26">
        <v>1.083408844</v>
      </c>
      <c r="EA30" t="s">
        <v>200</v>
      </c>
      <c r="EE30" s="50" t="s">
        <v>201</v>
      </c>
      <c r="EF30" s="51"/>
      <c r="EG30" s="51"/>
      <c r="EH30" s="50" t="s">
        <v>201</v>
      </c>
      <c r="EI30" s="51"/>
      <c r="EJ30" s="51"/>
      <c r="EK30" s="50" t="s">
        <v>197</v>
      </c>
      <c r="EL30" s="6" t="s">
        <v>317</v>
      </c>
      <c r="EM30" s="32">
        <v>55</v>
      </c>
      <c r="EN30" s="51" t="s">
        <v>198</v>
      </c>
      <c r="EO30" s="50" t="s">
        <v>197</v>
      </c>
      <c r="EP30" s="26" t="s">
        <v>317</v>
      </c>
      <c r="EQ30" s="26">
        <v>8</v>
      </c>
      <c r="ER30" s="26">
        <v>52</v>
      </c>
      <c r="ES30" s="26">
        <v>4</v>
      </c>
      <c r="ET30" s="51" t="s">
        <v>202</v>
      </c>
      <c r="EU30" s="50" t="s">
        <v>197</v>
      </c>
      <c r="EV30" s="6" t="s">
        <v>317</v>
      </c>
      <c r="EW30" s="6">
        <v>36</v>
      </c>
      <c r="EX30" s="6">
        <v>19</v>
      </c>
      <c r="EY30" s="6">
        <v>25</v>
      </c>
      <c r="EZ30" s="6">
        <v>24</v>
      </c>
      <c r="FA30" s="6">
        <v>19</v>
      </c>
      <c r="FB30" s="6">
        <v>21</v>
      </c>
      <c r="FC30" s="6">
        <v>39</v>
      </c>
      <c r="FD30" s="51" t="s">
        <v>198</v>
      </c>
      <c r="FE30" s="50" t="s">
        <v>197</v>
      </c>
      <c r="FF30" s="6" t="s">
        <v>317</v>
      </c>
      <c r="FG30" s="6">
        <v>6.6428571429999996</v>
      </c>
      <c r="FH30" s="6">
        <v>7.2941176470000002</v>
      </c>
      <c r="FI30" s="6">
        <v>7.5294117649999999</v>
      </c>
      <c r="FJ30" s="6">
        <v>7.1836734690000004</v>
      </c>
      <c r="FK30" s="51" t="s">
        <v>198</v>
      </c>
      <c r="FL30" s="50" t="s">
        <v>197</v>
      </c>
      <c r="FM30" s="26" t="s">
        <v>317</v>
      </c>
      <c r="FN30" s="26">
        <v>4.4347830000000004</v>
      </c>
      <c r="FO30" s="51" t="s">
        <v>198</v>
      </c>
      <c r="FP30" s="50" t="s">
        <v>197</v>
      </c>
      <c r="FQ30" s="6" t="s">
        <v>317</v>
      </c>
      <c r="FR30" s="6">
        <v>4</v>
      </c>
      <c r="FS30" s="6">
        <f t="shared" si="2"/>
        <v>1</v>
      </c>
      <c r="FT30" s="51" t="s">
        <v>198</v>
      </c>
      <c r="FU30" s="50" t="s">
        <v>197</v>
      </c>
      <c r="FV30" s="6" t="s">
        <v>317</v>
      </c>
      <c r="FW30" s="32">
        <v>3</v>
      </c>
      <c r="FX30" s="32">
        <v>4</v>
      </c>
      <c r="FY30" s="32">
        <v>6</v>
      </c>
      <c r="FZ30" s="32">
        <v>5.5</v>
      </c>
      <c r="GA30" s="32">
        <v>5.5</v>
      </c>
      <c r="GB30" s="51" t="s">
        <v>202</v>
      </c>
      <c r="GC30" s="50" t="s">
        <v>201</v>
      </c>
      <c r="GD30" s="51"/>
      <c r="GE30" s="51"/>
      <c r="GF30" s="50" t="s">
        <v>197</v>
      </c>
      <c r="GG30" s="34" t="s">
        <v>317</v>
      </c>
      <c r="GH30" s="34">
        <v>15</v>
      </c>
      <c r="GI30" s="34">
        <v>10</v>
      </c>
      <c r="GJ30" s="34">
        <v>225</v>
      </c>
      <c r="GK30" s="34">
        <v>250</v>
      </c>
      <c r="GL30" s="51" t="s">
        <v>202</v>
      </c>
      <c r="GM30" s="50" t="s">
        <v>197</v>
      </c>
      <c r="GN30" s="35" t="s">
        <v>317</v>
      </c>
      <c r="GO30" s="36">
        <v>175</v>
      </c>
      <c r="GP30" s="36">
        <v>41</v>
      </c>
      <c r="GQ30" s="36">
        <v>38</v>
      </c>
      <c r="GR30" s="36">
        <v>30</v>
      </c>
      <c r="GS30" s="36">
        <v>30</v>
      </c>
      <c r="GT30" s="36">
        <v>36</v>
      </c>
      <c r="GU30" s="51" t="s">
        <v>202</v>
      </c>
    </row>
    <row r="31" spans="1:203" ht="15.6">
      <c r="A31" t="s">
        <v>322</v>
      </c>
      <c r="B31" s="26" t="s">
        <v>323</v>
      </c>
      <c r="C31" s="26" t="s">
        <v>189</v>
      </c>
      <c r="D31" s="26">
        <v>71</v>
      </c>
      <c r="E31" s="26">
        <v>60</v>
      </c>
      <c r="F31" s="26">
        <v>0</v>
      </c>
      <c r="G31" s="26" t="s">
        <v>231</v>
      </c>
      <c r="H31" s="26" t="s">
        <v>191</v>
      </c>
      <c r="I31" s="26" t="s">
        <v>206</v>
      </c>
      <c r="L31" t="s">
        <v>193</v>
      </c>
      <c r="M31" s="26" t="s">
        <v>194</v>
      </c>
      <c r="N31" s="26" t="s">
        <v>227</v>
      </c>
      <c r="O31" s="26" t="s">
        <v>323</v>
      </c>
      <c r="P31" s="26">
        <v>14</v>
      </c>
      <c r="R31" s="26" t="s">
        <v>323</v>
      </c>
      <c r="S31" s="26" t="s">
        <v>324</v>
      </c>
      <c r="T31" s="26" t="s">
        <v>189</v>
      </c>
      <c r="U31" s="26">
        <v>71</v>
      </c>
      <c r="V31" s="26"/>
      <c r="W31" s="25" t="s">
        <v>197</v>
      </c>
      <c r="X31" s="26">
        <v>39</v>
      </c>
      <c r="Y31" s="26">
        <v>0.8125</v>
      </c>
      <c r="Z31">
        <v>18.1875</v>
      </c>
      <c r="AA31">
        <v>0.75</v>
      </c>
      <c r="AB31" s="26">
        <v>59.8125</v>
      </c>
      <c r="AC31" s="26">
        <v>0.875</v>
      </c>
      <c r="AD31" t="s">
        <v>198</v>
      </c>
      <c r="AE31" s="25" t="s">
        <v>197</v>
      </c>
      <c r="AF31" s="26">
        <v>0.1875</v>
      </c>
      <c r="AG31" s="26">
        <v>0.125</v>
      </c>
      <c r="AH31" s="26">
        <v>0.125</v>
      </c>
      <c r="AI31" s="26">
        <v>0.1875</v>
      </c>
      <c r="AJ31" s="26">
        <v>0</v>
      </c>
      <c r="AK31" s="26">
        <v>0.125</v>
      </c>
      <c r="AL31" t="s">
        <v>198</v>
      </c>
      <c r="AM31" s="25" t="s">
        <v>197</v>
      </c>
      <c r="AN31" s="26">
        <v>0.70833299999999999</v>
      </c>
      <c r="AO31" s="26">
        <v>6000.1090000000004</v>
      </c>
      <c r="AP31" s="26">
        <v>10</v>
      </c>
      <c r="AQ31" t="s">
        <v>198</v>
      </c>
      <c r="AR31" s="25" t="s">
        <v>197</v>
      </c>
      <c r="AS31" s="26">
        <v>0.6875</v>
      </c>
      <c r="AT31" s="26">
        <v>0.65625</v>
      </c>
      <c r="AU31" s="26">
        <v>0.84375</v>
      </c>
      <c r="AV31" s="26">
        <v>0.72916700000000001</v>
      </c>
      <c r="AW31" s="26">
        <v>2981.2269999999999</v>
      </c>
      <c r="AX31" s="26">
        <v>5762.7479999999996</v>
      </c>
      <c r="AY31" s="26">
        <v>5361.17</v>
      </c>
      <c r="AZ31" s="26">
        <v>4701.7150000000001</v>
      </c>
      <c r="BA31" s="26">
        <v>4.0625</v>
      </c>
      <c r="BB31" s="26">
        <v>3.3125</v>
      </c>
      <c r="BC31" s="26">
        <v>4.78125</v>
      </c>
      <c r="BD31" s="26">
        <v>4.0520829999999997</v>
      </c>
      <c r="BE31" t="s">
        <v>198</v>
      </c>
      <c r="BF31" s="25" t="s">
        <v>197</v>
      </c>
      <c r="BG31" s="26">
        <v>1</v>
      </c>
      <c r="BH31" s="26">
        <v>0.6875</v>
      </c>
      <c r="BI31" s="26">
        <v>0.8125</v>
      </c>
      <c r="BJ31" s="26">
        <v>0.83333299999999999</v>
      </c>
      <c r="BK31" s="26">
        <v>6047.2629999999999</v>
      </c>
      <c r="BL31" s="26">
        <v>6092.6639999999998</v>
      </c>
      <c r="BM31" s="26">
        <v>6948.1540000000005</v>
      </c>
      <c r="BN31" s="26">
        <v>6362.6930000000002</v>
      </c>
      <c r="BO31" t="s">
        <v>198</v>
      </c>
      <c r="BP31" s="25" t="s">
        <v>197</v>
      </c>
      <c r="BQ31" s="26">
        <v>0.5</v>
      </c>
      <c r="BR31" s="26">
        <v>54.55556</v>
      </c>
      <c r="BS31" s="26">
        <v>2710.1889999999999</v>
      </c>
      <c r="BT31" s="26">
        <v>0.61111099999999996</v>
      </c>
      <c r="BU31" s="26">
        <v>51.272730000000003</v>
      </c>
      <c r="BV31" s="26">
        <v>6975.8270000000002</v>
      </c>
      <c r="BW31" s="26">
        <v>0.55555600000000005</v>
      </c>
      <c r="BX31" s="26">
        <v>52.914140000000003</v>
      </c>
      <c r="BY31" s="26">
        <v>4843.0079999999998</v>
      </c>
      <c r="BZ31" t="s">
        <v>198</v>
      </c>
      <c r="CA31" s="25" t="s">
        <v>197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</v>
      </c>
      <c r="CJ31" t="s">
        <v>209</v>
      </c>
      <c r="CK31" s="25" t="s">
        <v>197</v>
      </c>
      <c r="CL31">
        <v>0.16666666666666599</v>
      </c>
      <c r="CM31">
        <v>0.3</v>
      </c>
      <c r="CN31">
        <v>0.1</v>
      </c>
      <c r="CO31">
        <v>0.05</v>
      </c>
      <c r="CP31">
        <v>0.13333333</v>
      </c>
      <c r="CQ31">
        <v>0.13333300000000001</v>
      </c>
      <c r="CR31">
        <v>0.2</v>
      </c>
      <c r="CT31" t="s">
        <v>209</v>
      </c>
      <c r="CU31" s="25" t="s">
        <v>197</v>
      </c>
      <c r="CV31" s="26">
        <v>56.708329999999997</v>
      </c>
      <c r="CW31" s="26">
        <v>0.875</v>
      </c>
      <c r="CX31" t="s">
        <v>198</v>
      </c>
      <c r="CY31" s="25" t="s">
        <v>197</v>
      </c>
      <c r="CZ31">
        <v>0.1</v>
      </c>
      <c r="DB31">
        <v>0.2</v>
      </c>
      <c r="DD31">
        <v>0.05</v>
      </c>
      <c r="DF31">
        <v>0.05</v>
      </c>
      <c r="DH31">
        <v>0.133333333</v>
      </c>
      <c r="DJ31">
        <v>6.6666666999999999E-2</v>
      </c>
      <c r="DL31" s="26">
        <v>18</v>
      </c>
      <c r="DM31" t="s">
        <v>200</v>
      </c>
      <c r="DN31" s="25" t="s">
        <v>197</v>
      </c>
      <c r="DO31" s="26">
        <v>1.6666667E-2</v>
      </c>
      <c r="DP31" s="26">
        <v>1.1589614509999999</v>
      </c>
      <c r="DQ31" s="26">
        <v>0.1</v>
      </c>
      <c r="DR31" s="26">
        <v>1.9547301589999999</v>
      </c>
      <c r="DS31" s="26">
        <v>0.125</v>
      </c>
      <c r="DT31" s="26">
        <v>1.5805052150000001</v>
      </c>
      <c r="DU31" s="26">
        <v>0</v>
      </c>
      <c r="DV31" s="26" t="e">
        <v>#DIV/0!</v>
      </c>
      <c r="DW31" s="26">
        <v>0.16666666699999999</v>
      </c>
      <c r="DX31" s="26">
        <v>1.5317658729999999</v>
      </c>
      <c r="DY31" s="26">
        <v>6.6666666999999999E-2</v>
      </c>
      <c r="DZ31" s="26">
        <v>1.865096372</v>
      </c>
      <c r="EA31" t="s">
        <v>200</v>
      </c>
      <c r="EE31" s="50" t="s">
        <v>201</v>
      </c>
      <c r="EF31" s="51"/>
      <c r="EG31" s="51"/>
      <c r="EH31" s="50" t="s">
        <v>201</v>
      </c>
      <c r="EI31" s="51"/>
      <c r="EJ31" s="51"/>
      <c r="EK31" s="50" t="s">
        <v>197</v>
      </c>
      <c r="EL31" s="6" t="s">
        <v>323</v>
      </c>
      <c r="EM31" s="32">
        <v>44</v>
      </c>
      <c r="EN31" s="51" t="s">
        <v>198</v>
      </c>
      <c r="EO31" s="50" t="s">
        <v>197</v>
      </c>
      <c r="EP31" s="26" t="s">
        <v>323</v>
      </c>
      <c r="EQ31" s="26">
        <v>5</v>
      </c>
      <c r="ER31" s="26">
        <v>6</v>
      </c>
      <c r="ES31" s="26">
        <v>1</v>
      </c>
      <c r="ET31" s="51" t="s">
        <v>202</v>
      </c>
      <c r="EU31" s="50" t="s">
        <v>197</v>
      </c>
      <c r="EV31" s="6" t="s">
        <v>323</v>
      </c>
      <c r="EW31" s="6">
        <v>32</v>
      </c>
      <c r="EX31" s="6">
        <v>17</v>
      </c>
      <c r="EY31" s="6">
        <v>17</v>
      </c>
      <c r="EZ31" s="6">
        <v>19</v>
      </c>
      <c r="FA31" s="6">
        <v>14</v>
      </c>
      <c r="FB31" s="6">
        <v>19</v>
      </c>
      <c r="FC31" s="6">
        <v>30</v>
      </c>
      <c r="FD31" s="51" t="s">
        <v>198</v>
      </c>
      <c r="FE31" s="50" t="s">
        <v>197</v>
      </c>
      <c r="FF31" s="6" t="s">
        <v>323</v>
      </c>
      <c r="FG31" s="6">
        <v>4.6428571429999996</v>
      </c>
      <c r="FH31" s="6">
        <v>2.9411764709999999</v>
      </c>
      <c r="FI31" s="6">
        <v>6.1176470590000003</v>
      </c>
      <c r="FJ31" s="6">
        <v>4.6122448980000001</v>
      </c>
      <c r="FK31" s="51" t="s">
        <v>198</v>
      </c>
      <c r="FL31" s="50" t="s">
        <v>197</v>
      </c>
      <c r="FM31" s="26" t="s">
        <v>323</v>
      </c>
      <c r="FN31" s="26">
        <v>4.3913039999999999</v>
      </c>
      <c r="FO31" s="51" t="s">
        <v>198</v>
      </c>
      <c r="FP31" s="50" t="s">
        <v>197</v>
      </c>
      <c r="FQ31" s="6" t="s">
        <v>323</v>
      </c>
      <c r="FR31" s="6">
        <v>1</v>
      </c>
      <c r="FS31" s="6">
        <f t="shared" si="2"/>
        <v>1</v>
      </c>
      <c r="FT31" s="51" t="s">
        <v>198</v>
      </c>
      <c r="FU31" s="50" t="s">
        <v>197</v>
      </c>
      <c r="FV31" s="6" t="s">
        <v>323</v>
      </c>
      <c r="FW31" s="32">
        <v>4</v>
      </c>
      <c r="FX31" s="32">
        <v>6</v>
      </c>
      <c r="FY31" s="32">
        <v>5.5</v>
      </c>
      <c r="FZ31" s="32">
        <v>6.5</v>
      </c>
      <c r="GA31" s="32">
        <v>4.5</v>
      </c>
      <c r="GB31" s="51" t="s">
        <v>202</v>
      </c>
      <c r="GC31" s="50" t="s">
        <v>201</v>
      </c>
      <c r="GD31" s="51"/>
      <c r="GE31" s="51"/>
      <c r="GF31" s="50" t="s">
        <v>197</v>
      </c>
      <c r="GG31" s="34" t="s">
        <v>323</v>
      </c>
      <c r="GH31" s="34">
        <v>20</v>
      </c>
      <c r="GI31" s="34">
        <v>120</v>
      </c>
      <c r="GJ31" s="34">
        <v>200</v>
      </c>
      <c r="GK31" s="34">
        <v>340</v>
      </c>
      <c r="GL31" s="51" t="s">
        <v>202</v>
      </c>
      <c r="GM31" s="50" t="s">
        <v>197</v>
      </c>
      <c r="GN31" s="35" t="s">
        <v>323</v>
      </c>
      <c r="GO31" s="36">
        <v>137</v>
      </c>
      <c r="GP31" s="36">
        <v>42</v>
      </c>
      <c r="GQ31" s="36">
        <v>34</v>
      </c>
      <c r="GR31" s="36">
        <v>22</v>
      </c>
      <c r="GS31" s="36">
        <v>13</v>
      </c>
      <c r="GT31" s="36">
        <v>26</v>
      </c>
      <c r="GU31" s="51" t="s">
        <v>202</v>
      </c>
    </row>
    <row r="32" spans="1:203" ht="14.45" hidden="1">
      <c r="A32" t="s">
        <v>325</v>
      </c>
      <c r="L32" t="s">
        <v>219</v>
      </c>
      <c r="V32" s="26"/>
      <c r="W32" s="25" t="s">
        <v>201</v>
      </c>
      <c r="AE32" s="25" t="s">
        <v>201</v>
      </c>
      <c r="AF32" s="26"/>
      <c r="AM32" s="25" t="s">
        <v>201</v>
      </c>
      <c r="AR32" s="25" t="s">
        <v>201</v>
      </c>
      <c r="AS32" s="26"/>
      <c r="AT32" s="26"/>
      <c r="AU32" s="26"/>
      <c r="BA32" s="26"/>
      <c r="BF32" s="25" t="s">
        <v>201</v>
      </c>
      <c r="BG32" s="26"/>
      <c r="BH32" s="26"/>
      <c r="BI32" s="26"/>
      <c r="BP32" s="25" t="s">
        <v>201</v>
      </c>
      <c r="CA32" s="25" t="s">
        <v>201</v>
      </c>
      <c r="CK32" s="25" t="s">
        <v>201</v>
      </c>
      <c r="CU32" s="25" t="s">
        <v>201</v>
      </c>
      <c r="CY32" s="25" t="s">
        <v>201</v>
      </c>
      <c r="DN32" s="25" t="s">
        <v>201</v>
      </c>
      <c r="EE32" s="50" t="s">
        <v>201</v>
      </c>
      <c r="EF32" s="51"/>
      <c r="EG32" s="51"/>
      <c r="EH32" s="50" t="s">
        <v>201</v>
      </c>
      <c r="EI32" s="51"/>
      <c r="EJ32" s="51"/>
      <c r="EK32" s="50" t="s">
        <v>201</v>
      </c>
      <c r="EL32" s="51"/>
      <c r="EM32" s="51"/>
      <c r="EN32" s="51"/>
      <c r="EO32" s="50" t="s">
        <v>201</v>
      </c>
      <c r="EP32" s="51"/>
      <c r="EQ32" s="51"/>
      <c r="ER32" s="51"/>
      <c r="ES32" s="51"/>
      <c r="ET32" s="51"/>
      <c r="EU32" s="50" t="s">
        <v>201</v>
      </c>
      <c r="EV32" s="51"/>
      <c r="EW32" s="51"/>
      <c r="EX32" s="51"/>
      <c r="EY32" s="51"/>
      <c r="EZ32" s="51"/>
      <c r="FA32" s="51"/>
      <c r="FB32" s="51"/>
      <c r="FC32" s="51"/>
      <c r="FD32" s="51"/>
      <c r="FE32" s="50" t="s">
        <v>201</v>
      </c>
      <c r="FF32" s="51"/>
      <c r="FG32" s="51"/>
      <c r="FH32" s="51"/>
      <c r="FI32" s="51"/>
      <c r="FJ32" s="51"/>
      <c r="FK32" s="51"/>
      <c r="FL32" s="50" t="s">
        <v>201</v>
      </c>
      <c r="FM32" s="51"/>
      <c r="FN32" s="51"/>
      <c r="FO32" s="51"/>
      <c r="FP32" s="50" t="s">
        <v>201</v>
      </c>
      <c r="FQ32" s="51"/>
      <c r="FR32" s="51"/>
      <c r="FS32" s="51"/>
      <c r="FT32" s="51"/>
      <c r="FU32" s="50" t="s">
        <v>201</v>
      </c>
      <c r="FV32" s="51"/>
      <c r="FW32" s="6"/>
      <c r="FX32" s="6"/>
      <c r="FY32" s="6"/>
      <c r="FZ32" s="6"/>
      <c r="GA32" s="6"/>
      <c r="GB32" s="51"/>
      <c r="GC32" s="50" t="s">
        <v>201</v>
      </c>
      <c r="GD32" s="51"/>
      <c r="GE32" s="51"/>
      <c r="GF32" s="50" t="s">
        <v>201</v>
      </c>
      <c r="GG32" s="51"/>
      <c r="GI32" s="51"/>
      <c r="GJ32" s="51"/>
      <c r="GK32" s="51"/>
      <c r="GL32" s="51"/>
      <c r="GM32" s="50" t="s">
        <v>201</v>
      </c>
      <c r="GN32" s="51"/>
      <c r="GO32" s="51"/>
      <c r="GP32" s="51"/>
      <c r="GQ32" s="51"/>
      <c r="GR32" s="51"/>
      <c r="GS32" s="51"/>
      <c r="GT32" s="51"/>
      <c r="GU32" s="51"/>
    </row>
    <row r="33" spans="1:203" ht="15.6">
      <c r="A33" t="s">
        <v>326</v>
      </c>
      <c r="B33" s="26" t="s">
        <v>327</v>
      </c>
      <c r="C33" s="26" t="s">
        <v>189</v>
      </c>
      <c r="D33" s="26">
        <v>51</v>
      </c>
      <c r="E33" s="26">
        <v>44</v>
      </c>
      <c r="F33" s="26">
        <v>20</v>
      </c>
      <c r="G33" s="26" t="s">
        <v>205</v>
      </c>
      <c r="H33" s="26" t="s">
        <v>279</v>
      </c>
      <c r="I33" s="26" t="s">
        <v>206</v>
      </c>
      <c r="L33" s="26" t="s">
        <v>328</v>
      </c>
      <c r="M33" s="26" t="s">
        <v>194</v>
      </c>
      <c r="N33" s="26" t="s">
        <v>329</v>
      </c>
      <c r="O33" s="26" t="s">
        <v>327</v>
      </c>
      <c r="P33" s="26">
        <v>16</v>
      </c>
      <c r="R33" s="26" t="s">
        <v>327</v>
      </c>
      <c r="S33" s="26" t="s">
        <v>330</v>
      </c>
      <c r="T33" s="26" t="s">
        <v>189</v>
      </c>
      <c r="U33" s="26">
        <v>51</v>
      </c>
      <c r="W33" s="25" t="s">
        <v>197</v>
      </c>
      <c r="X33" s="26">
        <v>94.65625</v>
      </c>
      <c r="Y33" s="26">
        <v>0.90625</v>
      </c>
      <c r="Z33">
        <v>93.0625</v>
      </c>
      <c r="AA33">
        <v>0.875</v>
      </c>
      <c r="AB33">
        <v>96.25</v>
      </c>
      <c r="AC33">
        <v>0.9375</v>
      </c>
      <c r="AD33" t="s">
        <v>198</v>
      </c>
      <c r="AE33" s="25" t="s">
        <v>197</v>
      </c>
      <c r="AF33" s="26">
        <v>0.25</v>
      </c>
      <c r="AG33" s="26">
        <v>0.125</v>
      </c>
      <c r="AH33" s="26">
        <v>0.25</v>
      </c>
      <c r="AI33" s="26">
        <v>0.1875</v>
      </c>
      <c r="AJ33" s="26">
        <v>0.625</v>
      </c>
      <c r="AK33" s="26">
        <v>0.1875</v>
      </c>
      <c r="AL33" t="s">
        <v>198</v>
      </c>
      <c r="AM33" s="25" t="s">
        <v>197</v>
      </c>
      <c r="AN33" s="26">
        <v>0.91666700000000001</v>
      </c>
      <c r="AO33" s="26">
        <v>4231.4179999999997</v>
      </c>
      <c r="AP33" s="26">
        <v>10</v>
      </c>
      <c r="AQ33" t="s">
        <v>198</v>
      </c>
      <c r="AR33" s="25" t="s">
        <v>197</v>
      </c>
      <c r="AS33" s="26">
        <v>1</v>
      </c>
      <c r="AT33" s="26">
        <v>0.96875</v>
      </c>
      <c r="AU33" s="26">
        <v>1</v>
      </c>
      <c r="AV33" s="26">
        <v>0.98958299999999999</v>
      </c>
      <c r="AW33" s="26">
        <v>1373.9369999999999</v>
      </c>
      <c r="AX33" s="26">
        <v>1711.703</v>
      </c>
      <c r="AY33" s="26">
        <v>1166.3340000000001</v>
      </c>
      <c r="AZ33" s="26">
        <v>1417.325</v>
      </c>
      <c r="BA33" s="26">
        <v>6.875</v>
      </c>
      <c r="BB33" s="26">
        <v>6.71875</v>
      </c>
      <c r="BC33" s="26">
        <v>7</v>
      </c>
      <c r="BD33" s="26">
        <v>6.8645829999999997</v>
      </c>
      <c r="BE33" t="s">
        <v>198</v>
      </c>
      <c r="BF33" s="25" t="s">
        <v>197</v>
      </c>
      <c r="BG33" s="26">
        <v>1</v>
      </c>
      <c r="BH33" s="26">
        <v>0.875</v>
      </c>
      <c r="BI33" s="26">
        <v>1</v>
      </c>
      <c r="BJ33" s="26">
        <v>0.95833299999999999</v>
      </c>
      <c r="BK33" s="26">
        <v>852.4</v>
      </c>
      <c r="BL33" s="26">
        <v>938.41430000000003</v>
      </c>
      <c r="BM33" s="26">
        <v>806.8</v>
      </c>
      <c r="BN33" s="26">
        <v>865.87139999999999</v>
      </c>
      <c r="BO33" t="s">
        <v>198</v>
      </c>
      <c r="BP33" s="25" t="s">
        <v>197</v>
      </c>
      <c r="BQ33" s="26">
        <v>0.88888900000000004</v>
      </c>
      <c r="BR33" s="26">
        <v>93.0625</v>
      </c>
      <c r="BS33" s="26">
        <v>2128.5630000000001</v>
      </c>
      <c r="BT33" s="26">
        <v>0.94444399999999995</v>
      </c>
      <c r="BU33" s="26">
        <v>93.941180000000003</v>
      </c>
      <c r="BV33" s="26">
        <v>1581.259</v>
      </c>
      <c r="BW33" s="26">
        <v>0.91666700000000001</v>
      </c>
      <c r="BX33" s="26">
        <v>93.501840000000001</v>
      </c>
      <c r="BY33" s="26">
        <v>1854.9110000000001</v>
      </c>
      <c r="BZ33" t="s">
        <v>198</v>
      </c>
      <c r="CA33" s="25" t="s">
        <v>197</v>
      </c>
      <c r="CB33">
        <v>0.3</v>
      </c>
      <c r="CC33">
        <v>0.45</v>
      </c>
      <c r="CD33">
        <v>0.22500000000000001</v>
      </c>
      <c r="CE33">
        <v>0.15</v>
      </c>
      <c r="CF33">
        <v>0</v>
      </c>
      <c r="CG33">
        <v>0.26666666659999999</v>
      </c>
      <c r="CH33">
        <v>0.46666666666000001</v>
      </c>
      <c r="CI33">
        <v>9</v>
      </c>
      <c r="CJ33" t="s">
        <v>209</v>
      </c>
      <c r="CK33" s="25" t="s">
        <v>197</v>
      </c>
      <c r="CL33">
        <v>0.6</v>
      </c>
      <c r="CM33">
        <v>0.85</v>
      </c>
      <c r="CN33">
        <v>0.47499999999999998</v>
      </c>
      <c r="CO33">
        <v>0.3</v>
      </c>
      <c r="CP33">
        <v>0.26666666666659999</v>
      </c>
      <c r="CQ33">
        <v>0.53333333333330002</v>
      </c>
      <c r="CR33">
        <v>0.8</v>
      </c>
      <c r="CT33" t="s">
        <v>209</v>
      </c>
      <c r="CU33" s="25" t="s">
        <v>197</v>
      </c>
      <c r="CV33" s="26">
        <v>92.708330000000004</v>
      </c>
      <c r="CW33" s="26">
        <v>0.875</v>
      </c>
      <c r="CX33" t="s">
        <v>198</v>
      </c>
      <c r="CY33" s="25" t="s">
        <v>197</v>
      </c>
      <c r="CZ33">
        <v>0.48333333299999998</v>
      </c>
      <c r="DB33">
        <v>0.65</v>
      </c>
      <c r="DD33">
        <v>0.4</v>
      </c>
      <c r="DF33">
        <v>0.45</v>
      </c>
      <c r="DH33">
        <v>0.6</v>
      </c>
      <c r="DJ33">
        <v>0.366666667</v>
      </c>
      <c r="DL33" s="26">
        <v>8</v>
      </c>
      <c r="DM33" t="s">
        <v>200</v>
      </c>
      <c r="DN33" s="25" t="s">
        <v>197</v>
      </c>
      <c r="DO33" s="26">
        <v>0.63333333300000005</v>
      </c>
      <c r="DP33" s="26">
        <v>0.63483749099999998</v>
      </c>
      <c r="DQ33" s="26">
        <v>0.85</v>
      </c>
      <c r="DR33" s="26">
        <v>0.668063776</v>
      </c>
      <c r="DS33" s="26">
        <v>0.52500000000000002</v>
      </c>
      <c r="DT33" s="26">
        <v>1.0579219310000001</v>
      </c>
      <c r="DU33" s="26">
        <v>0.3</v>
      </c>
      <c r="DV33" s="26">
        <v>1.3246704460000001</v>
      </c>
      <c r="DW33" s="26">
        <v>0.66666666699999999</v>
      </c>
      <c r="DX33" s="26">
        <v>0.87893038499999998</v>
      </c>
      <c r="DY33" s="26">
        <v>0.6</v>
      </c>
      <c r="DZ33" s="26">
        <v>0.90157489700000004</v>
      </c>
      <c r="EA33" t="s">
        <v>200</v>
      </c>
      <c r="EE33" s="50" t="s">
        <v>201</v>
      </c>
      <c r="EF33" s="51"/>
      <c r="EG33" s="51"/>
      <c r="EH33" s="50" t="s">
        <v>201</v>
      </c>
      <c r="EI33" s="51"/>
      <c r="EJ33" s="51"/>
      <c r="EK33" s="50" t="s">
        <v>197</v>
      </c>
      <c r="EL33" s="6" t="s">
        <v>327</v>
      </c>
      <c r="EM33" s="32">
        <v>55</v>
      </c>
      <c r="EN33" s="51" t="s">
        <v>198</v>
      </c>
      <c r="EO33" s="50" t="s">
        <v>197</v>
      </c>
      <c r="EP33" s="26" t="s">
        <v>327</v>
      </c>
      <c r="EQ33" s="26">
        <v>6</v>
      </c>
      <c r="ER33" s="26">
        <v>19</v>
      </c>
      <c r="ES33" s="26">
        <v>3</v>
      </c>
      <c r="ET33" s="51" t="s">
        <v>202</v>
      </c>
      <c r="EU33" s="50" t="s">
        <v>197</v>
      </c>
      <c r="EV33" s="6" t="s">
        <v>327</v>
      </c>
      <c r="EW33" s="6">
        <v>38</v>
      </c>
      <c r="EX33" s="6">
        <v>20</v>
      </c>
      <c r="EY33" s="6">
        <v>23</v>
      </c>
      <c r="EZ33" s="6">
        <v>18</v>
      </c>
      <c r="FA33" s="6">
        <v>16</v>
      </c>
      <c r="FB33" s="6">
        <v>22</v>
      </c>
      <c r="FC33" s="6">
        <v>38</v>
      </c>
      <c r="FD33" s="51" t="s">
        <v>198</v>
      </c>
      <c r="FE33" s="50" t="s">
        <v>197</v>
      </c>
      <c r="FF33" s="6" t="s">
        <v>327</v>
      </c>
      <c r="FG33" s="6">
        <v>5.5</v>
      </c>
      <c r="FH33" s="6">
        <v>4.4705882350000001</v>
      </c>
      <c r="FI33" s="6">
        <v>7.4705882350000001</v>
      </c>
      <c r="FJ33" s="6">
        <v>5.8571428570000004</v>
      </c>
      <c r="FK33" s="51" t="s">
        <v>198</v>
      </c>
      <c r="FL33" s="50" t="s">
        <v>197</v>
      </c>
      <c r="FM33" s="26" t="s">
        <v>327</v>
      </c>
      <c r="FN33" s="26">
        <v>4.7826089999999999</v>
      </c>
      <c r="FO33" s="51" t="s">
        <v>198</v>
      </c>
      <c r="FP33" s="50" t="s">
        <v>197</v>
      </c>
      <c r="FQ33" s="6" t="s">
        <v>327</v>
      </c>
      <c r="FR33" s="6">
        <v>0</v>
      </c>
      <c r="FS33" s="6">
        <f t="shared" ref="FS33:FS37" si="3">IF(FR33&gt;=20,5,IF(FR33&gt;=15,4,IF(FR33&gt;=10,3,IF(FR33&gt;=5,2,IF(FR33&gt;=0,1,0)))))</f>
        <v>1</v>
      </c>
      <c r="FT33" s="51" t="s">
        <v>198</v>
      </c>
      <c r="FU33" s="50" t="s">
        <v>197</v>
      </c>
      <c r="FV33" s="6" t="s">
        <v>327</v>
      </c>
      <c r="FW33" s="32">
        <v>7</v>
      </c>
      <c r="FX33" s="32">
        <v>7</v>
      </c>
      <c r="FY33" s="32">
        <v>7</v>
      </c>
      <c r="FZ33" s="32">
        <v>6.5</v>
      </c>
      <c r="GA33" s="32">
        <v>4</v>
      </c>
      <c r="GB33" s="51" t="s">
        <v>202</v>
      </c>
      <c r="GC33" s="50" t="s">
        <v>201</v>
      </c>
      <c r="GD33" s="51"/>
      <c r="GE33" s="51"/>
      <c r="GF33" s="50" t="s">
        <v>197</v>
      </c>
      <c r="GG33" s="34" t="s">
        <v>327</v>
      </c>
      <c r="GH33" s="34">
        <v>18</v>
      </c>
      <c r="GI33" s="34">
        <v>110</v>
      </c>
      <c r="GJ33" s="34">
        <v>315</v>
      </c>
      <c r="GK33" s="34">
        <v>443</v>
      </c>
      <c r="GL33" s="51" t="s">
        <v>202</v>
      </c>
      <c r="GM33" s="50" t="s">
        <v>197</v>
      </c>
      <c r="GN33" s="35" t="s">
        <v>327</v>
      </c>
      <c r="GO33" s="36">
        <v>111</v>
      </c>
      <c r="GP33" s="36">
        <v>39</v>
      </c>
      <c r="GQ33" s="36">
        <v>24</v>
      </c>
      <c r="GR33" s="36">
        <v>15</v>
      </c>
      <c r="GS33" s="36">
        <v>13</v>
      </c>
      <c r="GT33" s="36">
        <v>20</v>
      </c>
      <c r="GU33" s="51" t="s">
        <v>202</v>
      </c>
    </row>
    <row r="34" spans="1:203" ht="15.6">
      <c r="A34" t="s">
        <v>331</v>
      </c>
      <c r="B34" s="26" t="s">
        <v>332</v>
      </c>
      <c r="C34" s="26" t="s">
        <v>189</v>
      </c>
      <c r="D34" s="26">
        <v>70</v>
      </c>
      <c r="E34" s="26">
        <v>50</v>
      </c>
      <c r="F34" s="26">
        <v>5</v>
      </c>
      <c r="G34" s="26" t="s">
        <v>17</v>
      </c>
      <c r="H34" s="26" t="s">
        <v>279</v>
      </c>
      <c r="I34" s="26" t="s">
        <v>192</v>
      </c>
      <c r="L34" t="s">
        <v>193</v>
      </c>
      <c r="M34" s="26" t="s">
        <v>194</v>
      </c>
      <c r="N34" s="26" t="s">
        <v>333</v>
      </c>
      <c r="O34" s="26" t="s">
        <v>332</v>
      </c>
      <c r="P34" s="26">
        <v>18</v>
      </c>
      <c r="R34" s="26" t="s">
        <v>332</v>
      </c>
      <c r="S34" s="26" t="s">
        <v>334</v>
      </c>
      <c r="T34" s="26" t="s">
        <v>189</v>
      </c>
      <c r="U34" s="26" t="s">
        <v>335</v>
      </c>
      <c r="V34" s="26"/>
      <c r="W34" s="25" t="s">
        <v>197</v>
      </c>
      <c r="X34" s="26">
        <v>45.15625</v>
      </c>
      <c r="Y34" s="26">
        <v>0.15625</v>
      </c>
      <c r="Z34">
        <v>31.3125</v>
      </c>
      <c r="AA34">
        <v>0.25</v>
      </c>
      <c r="AB34" s="26">
        <v>59</v>
      </c>
      <c r="AC34" s="26">
        <v>6.25E-2</v>
      </c>
      <c r="AD34" t="s">
        <v>198</v>
      </c>
      <c r="AE34" t="s">
        <v>199</v>
      </c>
      <c r="AL34" t="s">
        <v>199</v>
      </c>
      <c r="AM34" t="s">
        <v>199</v>
      </c>
      <c r="AQ34" t="s">
        <v>199</v>
      </c>
      <c r="AR34" s="25" t="s">
        <v>197</v>
      </c>
      <c r="AS34" s="26">
        <v>0.375</v>
      </c>
      <c r="AT34" s="26">
        <v>0.4375</v>
      </c>
      <c r="AU34" s="26">
        <v>0.53125</v>
      </c>
      <c r="AV34" s="26">
        <v>0.44791700000000001</v>
      </c>
      <c r="AW34" s="26">
        <v>4139.1670000000004</v>
      </c>
      <c r="AX34" s="26">
        <v>4794.357</v>
      </c>
      <c r="AY34" s="26">
        <v>5234.0590000000002</v>
      </c>
      <c r="AZ34" s="26">
        <v>4722.5280000000002</v>
      </c>
      <c r="BA34" s="26">
        <v>4</v>
      </c>
      <c r="BB34" s="26">
        <v>3.96875</v>
      </c>
      <c r="BC34" s="26">
        <v>4.21875</v>
      </c>
      <c r="BD34" s="26">
        <v>4.0625</v>
      </c>
      <c r="BE34" t="s">
        <v>198</v>
      </c>
      <c r="BF34" s="25" t="s">
        <v>197</v>
      </c>
      <c r="BG34" s="26">
        <v>0.75</v>
      </c>
      <c r="BH34" s="26">
        <v>0.5</v>
      </c>
      <c r="BI34" s="26">
        <v>0.8125</v>
      </c>
      <c r="BJ34" s="26">
        <v>0.6875</v>
      </c>
      <c r="BK34" s="26">
        <v>4674.8329999999996</v>
      </c>
      <c r="BL34" s="26">
        <v>3090.125</v>
      </c>
      <c r="BM34" s="26">
        <v>3647.7689999999998</v>
      </c>
      <c r="BN34" s="26">
        <v>3804.2429999999999</v>
      </c>
      <c r="BO34" t="s">
        <v>198</v>
      </c>
      <c r="BP34" t="s">
        <v>199</v>
      </c>
      <c r="BZ34" t="s">
        <v>199</v>
      </c>
      <c r="CA34" t="s">
        <v>199</v>
      </c>
      <c r="CK34" t="s">
        <v>336</v>
      </c>
      <c r="CT34" t="s">
        <v>336</v>
      </c>
      <c r="CU34" t="s">
        <v>199</v>
      </c>
      <c r="CX34" t="s">
        <v>198</v>
      </c>
      <c r="CY34" t="s">
        <v>199</v>
      </c>
      <c r="DL34" s="26"/>
      <c r="DM34" t="s">
        <v>199</v>
      </c>
      <c r="DN34" s="25" t="s">
        <v>197</v>
      </c>
      <c r="EA34" t="s">
        <v>200</v>
      </c>
      <c r="EE34" s="50" t="s">
        <v>201</v>
      </c>
      <c r="EF34" s="51"/>
      <c r="EG34" s="51"/>
      <c r="EH34" s="50" t="s">
        <v>201</v>
      </c>
      <c r="EI34" s="51"/>
      <c r="EJ34" s="51"/>
      <c r="EK34" s="50" t="s">
        <v>197</v>
      </c>
      <c r="EL34" s="6" t="s">
        <v>332</v>
      </c>
      <c r="EM34" s="32">
        <v>63</v>
      </c>
      <c r="EN34" s="51" t="s">
        <v>198</v>
      </c>
      <c r="EO34" s="50" t="s">
        <v>197</v>
      </c>
      <c r="EP34" s="26" t="s">
        <v>332</v>
      </c>
      <c r="EQ34" s="26">
        <v>5</v>
      </c>
      <c r="ER34" s="26">
        <v>21</v>
      </c>
      <c r="ES34" s="26">
        <v>3</v>
      </c>
      <c r="ET34" s="51" t="s">
        <v>202</v>
      </c>
      <c r="EU34" s="50" t="s">
        <v>197</v>
      </c>
      <c r="EV34" s="6" t="s">
        <v>332</v>
      </c>
      <c r="EW34" s="6">
        <v>29</v>
      </c>
      <c r="EX34" s="6">
        <v>19</v>
      </c>
      <c r="EY34" s="6">
        <v>11</v>
      </c>
      <c r="EZ34" s="6">
        <v>14</v>
      </c>
      <c r="FA34" s="6">
        <v>15</v>
      </c>
      <c r="FB34" s="6">
        <v>23</v>
      </c>
      <c r="FC34" s="6">
        <v>33</v>
      </c>
      <c r="FD34" s="51" t="s">
        <v>198</v>
      </c>
      <c r="FE34" s="50" t="s">
        <v>197</v>
      </c>
      <c r="FF34" s="6" t="s">
        <v>332</v>
      </c>
      <c r="FG34" s="6">
        <v>4.1428571429999996</v>
      </c>
      <c r="FH34" s="6">
        <v>3.6470588240000001</v>
      </c>
      <c r="FI34" s="6">
        <v>5.7647058820000003</v>
      </c>
      <c r="FJ34" s="6">
        <v>4.5918367350000002</v>
      </c>
      <c r="FK34" s="51" t="s">
        <v>198</v>
      </c>
      <c r="FL34" s="50" t="s">
        <v>197</v>
      </c>
      <c r="FM34" s="26" t="s">
        <v>332</v>
      </c>
      <c r="FN34" s="26">
        <v>4</v>
      </c>
      <c r="FO34" s="51" t="s">
        <v>198</v>
      </c>
      <c r="FP34" s="50" t="s">
        <v>197</v>
      </c>
      <c r="FQ34" s="6" t="s">
        <v>332</v>
      </c>
      <c r="FR34" s="6">
        <v>3</v>
      </c>
      <c r="FS34" s="6">
        <f t="shared" si="3"/>
        <v>1</v>
      </c>
      <c r="FT34" s="51" t="s">
        <v>198</v>
      </c>
      <c r="FU34" s="50" t="s">
        <v>197</v>
      </c>
      <c r="FV34" s="6" t="s">
        <v>332</v>
      </c>
      <c r="FW34" s="32">
        <v>5.5</v>
      </c>
      <c r="FX34" s="32">
        <v>6.5</v>
      </c>
      <c r="FY34" s="32">
        <v>6</v>
      </c>
      <c r="FZ34" s="32">
        <v>6.5</v>
      </c>
      <c r="GA34" s="32">
        <v>5</v>
      </c>
      <c r="GB34" s="51" t="s">
        <v>202</v>
      </c>
      <c r="GC34" s="50" t="s">
        <v>201</v>
      </c>
      <c r="GD34" s="51"/>
      <c r="GE34" s="51"/>
      <c r="GF34" s="50" t="s">
        <v>197</v>
      </c>
      <c r="GG34" s="34" t="s">
        <v>332</v>
      </c>
      <c r="GH34" s="34">
        <v>16</v>
      </c>
      <c r="GI34" s="34">
        <v>85</v>
      </c>
      <c r="GJ34" s="34">
        <v>180</v>
      </c>
      <c r="GK34" s="34">
        <v>281</v>
      </c>
      <c r="GL34" s="51" t="s">
        <v>202</v>
      </c>
      <c r="GM34" s="50" t="s">
        <v>197</v>
      </c>
      <c r="GN34" s="35" t="s">
        <v>332</v>
      </c>
      <c r="GO34" s="36">
        <v>110</v>
      </c>
      <c r="GP34" s="36">
        <v>40</v>
      </c>
      <c r="GQ34" s="36">
        <v>37</v>
      </c>
      <c r="GR34" s="36">
        <v>11</v>
      </c>
      <c r="GS34" s="36">
        <v>9</v>
      </c>
      <c r="GT34" s="36">
        <v>13</v>
      </c>
      <c r="GU34" s="51" t="s">
        <v>202</v>
      </c>
    </row>
    <row r="35" spans="1:203" ht="15.6" hidden="1">
      <c r="A35" t="s">
        <v>337</v>
      </c>
      <c r="B35" s="26" t="s">
        <v>338</v>
      </c>
      <c r="C35" s="26" t="s">
        <v>224</v>
      </c>
      <c r="D35" s="26">
        <v>74</v>
      </c>
      <c r="E35" s="26">
        <v>48</v>
      </c>
      <c r="F35" s="26">
        <v>37</v>
      </c>
      <c r="G35" s="26" t="s">
        <v>17</v>
      </c>
      <c r="H35" s="26" t="s">
        <v>339</v>
      </c>
      <c r="I35" s="26" t="s">
        <v>192</v>
      </c>
      <c r="L35" t="s">
        <v>193</v>
      </c>
      <c r="M35" s="26" t="s">
        <v>194</v>
      </c>
      <c r="N35" s="26" t="s">
        <v>340</v>
      </c>
      <c r="O35" s="26" t="s">
        <v>338</v>
      </c>
      <c r="P35" s="26">
        <v>2</v>
      </c>
      <c r="R35" s="26" t="s">
        <v>338</v>
      </c>
      <c r="S35" s="26" t="s">
        <v>341</v>
      </c>
      <c r="T35" s="26" t="s">
        <v>224</v>
      </c>
      <c r="U35" s="26">
        <v>74</v>
      </c>
      <c r="V35" s="26"/>
      <c r="W35" s="25" t="s">
        <v>201</v>
      </c>
      <c r="AE35" s="25" t="s">
        <v>201</v>
      </c>
      <c r="AF35" s="26"/>
      <c r="AM35" s="25" t="s">
        <v>201</v>
      </c>
      <c r="AR35" s="25" t="s">
        <v>201</v>
      </c>
      <c r="AS35" s="26"/>
      <c r="AT35" s="26"/>
      <c r="AU35" s="26"/>
      <c r="BA35" s="26"/>
      <c r="BF35" s="25" t="s">
        <v>201</v>
      </c>
      <c r="BG35" s="26"/>
      <c r="BH35" s="26"/>
      <c r="BI35" s="26"/>
      <c r="BP35" s="25" t="s">
        <v>201</v>
      </c>
      <c r="CA35" s="25" t="s">
        <v>201</v>
      </c>
      <c r="CK35" s="25" t="s">
        <v>201</v>
      </c>
      <c r="CU35" s="25" t="s">
        <v>201</v>
      </c>
      <c r="CY35" s="25" t="s">
        <v>201</v>
      </c>
      <c r="DN35" s="25" t="s">
        <v>201</v>
      </c>
      <c r="EE35" s="50" t="s">
        <v>201</v>
      </c>
      <c r="EF35" s="51"/>
      <c r="EG35" s="51"/>
      <c r="EH35" s="50" t="s">
        <v>201</v>
      </c>
      <c r="EI35" s="51"/>
      <c r="EJ35" s="51"/>
      <c r="EK35" s="50" t="s">
        <v>197</v>
      </c>
      <c r="EL35" s="6" t="s">
        <v>338</v>
      </c>
      <c r="EM35" s="32">
        <v>44</v>
      </c>
      <c r="EN35" s="51" t="s">
        <v>198</v>
      </c>
      <c r="EO35" s="50" t="s">
        <v>197</v>
      </c>
      <c r="EP35" s="26" t="s">
        <v>338</v>
      </c>
      <c r="EQ35" s="26">
        <v>6</v>
      </c>
      <c r="ER35" s="26">
        <v>15</v>
      </c>
      <c r="ES35" s="26">
        <v>1</v>
      </c>
      <c r="ET35" s="51" t="s">
        <v>202</v>
      </c>
      <c r="EU35" s="50" t="s">
        <v>197</v>
      </c>
      <c r="EV35" s="6" t="s">
        <v>338</v>
      </c>
      <c r="EW35" s="6">
        <v>33</v>
      </c>
      <c r="EX35" s="6">
        <v>21</v>
      </c>
      <c r="EY35" s="6">
        <v>20</v>
      </c>
      <c r="EZ35" s="6">
        <v>18</v>
      </c>
      <c r="FA35" s="6">
        <v>17</v>
      </c>
      <c r="FB35" s="6">
        <v>22</v>
      </c>
      <c r="FC35" s="6">
        <v>37</v>
      </c>
      <c r="FD35" s="51" t="s">
        <v>198</v>
      </c>
      <c r="FE35" s="50" t="s">
        <v>197</v>
      </c>
      <c r="FF35" s="6" t="s">
        <v>338</v>
      </c>
      <c r="FG35" s="6">
        <v>6.8571428570000004</v>
      </c>
      <c r="FH35" s="6">
        <v>3.9411764709999999</v>
      </c>
      <c r="FI35" s="6">
        <v>5.1764705879999999</v>
      </c>
      <c r="FJ35" s="6">
        <v>5.2244897960000003</v>
      </c>
      <c r="FK35" s="51" t="s">
        <v>198</v>
      </c>
      <c r="FL35" s="50" t="s">
        <v>197</v>
      </c>
      <c r="FM35" s="26" t="s">
        <v>338</v>
      </c>
      <c r="FN35" s="26">
        <v>4.3478260000000004</v>
      </c>
      <c r="FO35" s="51" t="s">
        <v>198</v>
      </c>
      <c r="FP35" s="50" t="s">
        <v>197</v>
      </c>
      <c r="FQ35" s="6" t="s">
        <v>338</v>
      </c>
      <c r="FR35" s="6">
        <v>0</v>
      </c>
      <c r="FS35" s="6">
        <f t="shared" si="3"/>
        <v>1</v>
      </c>
      <c r="FT35" s="51" t="s">
        <v>198</v>
      </c>
      <c r="FU35" s="50" t="s">
        <v>197</v>
      </c>
      <c r="FV35" s="6" t="s">
        <v>338</v>
      </c>
      <c r="FW35" s="32">
        <v>5</v>
      </c>
      <c r="FX35" s="32">
        <v>4.5</v>
      </c>
      <c r="FY35" s="32">
        <v>4.5</v>
      </c>
      <c r="FZ35" s="32">
        <v>4.5</v>
      </c>
      <c r="GA35" s="32">
        <v>6.5</v>
      </c>
      <c r="GB35" s="51" t="s">
        <v>202</v>
      </c>
      <c r="GC35" s="50" t="s">
        <v>201</v>
      </c>
      <c r="GD35" s="51"/>
      <c r="GE35" s="51"/>
      <c r="GF35" s="50" t="s">
        <v>197</v>
      </c>
      <c r="GG35" s="34" t="s">
        <v>338</v>
      </c>
      <c r="GH35" s="34">
        <v>6</v>
      </c>
      <c r="GI35" s="34">
        <v>45</v>
      </c>
      <c r="GJ35" s="34">
        <v>260</v>
      </c>
      <c r="GK35" s="34">
        <v>311</v>
      </c>
      <c r="GL35" s="51" t="s">
        <v>202</v>
      </c>
      <c r="GM35" s="50" t="s">
        <v>197</v>
      </c>
      <c r="GN35" s="35" t="s">
        <v>338</v>
      </c>
      <c r="GO35" s="36">
        <v>175</v>
      </c>
      <c r="GP35" s="36">
        <v>38</v>
      </c>
      <c r="GQ35" s="36">
        <v>35</v>
      </c>
      <c r="GR35" s="36">
        <v>37</v>
      </c>
      <c r="GS35" s="36">
        <v>31</v>
      </c>
      <c r="GT35" s="36">
        <v>34</v>
      </c>
      <c r="GU35" s="51" t="s">
        <v>202</v>
      </c>
    </row>
    <row r="36" spans="1:203" ht="15.6">
      <c r="A36" t="s">
        <v>342</v>
      </c>
      <c r="B36" s="26" t="s">
        <v>343</v>
      </c>
      <c r="C36" s="26" t="s">
        <v>189</v>
      </c>
      <c r="D36" s="26">
        <v>45</v>
      </c>
      <c r="E36" s="26">
        <v>39</v>
      </c>
      <c r="F36" s="26">
        <v>24</v>
      </c>
      <c r="G36" s="26" t="s">
        <v>17</v>
      </c>
      <c r="H36" s="26" t="s">
        <v>191</v>
      </c>
      <c r="I36" s="26" t="s">
        <v>192</v>
      </c>
      <c r="L36" s="26" t="s">
        <v>344</v>
      </c>
      <c r="M36" s="26" t="s">
        <v>194</v>
      </c>
      <c r="N36" s="26" t="s">
        <v>345</v>
      </c>
      <c r="O36" s="26" t="s">
        <v>343</v>
      </c>
      <c r="P36" s="26">
        <v>15</v>
      </c>
      <c r="R36" s="26" t="s">
        <v>343</v>
      </c>
      <c r="S36" s="26" t="s">
        <v>346</v>
      </c>
      <c r="T36" s="26" t="s">
        <v>189</v>
      </c>
      <c r="U36" s="26">
        <v>45</v>
      </c>
      <c r="V36" s="26"/>
      <c r="W36" s="25" t="s">
        <v>197</v>
      </c>
      <c r="X36" s="26">
        <v>95.34375</v>
      </c>
      <c r="Y36" s="26">
        <v>0.875</v>
      </c>
      <c r="Z36">
        <v>93.25</v>
      </c>
      <c r="AA36">
        <v>0.8125</v>
      </c>
      <c r="AB36">
        <v>97.4375</v>
      </c>
      <c r="AC36">
        <v>0.9375</v>
      </c>
      <c r="AD36" t="s">
        <v>198</v>
      </c>
      <c r="AE36" s="25" t="s">
        <v>197</v>
      </c>
      <c r="AF36" s="26">
        <v>0.5625</v>
      </c>
      <c r="AG36" s="26">
        <v>6.25E-2</v>
      </c>
      <c r="AH36" s="26">
        <v>6.25E-2</v>
      </c>
      <c r="AI36" s="26">
        <v>0.1875</v>
      </c>
      <c r="AJ36" s="26">
        <v>0.6875</v>
      </c>
      <c r="AK36" s="26">
        <v>0.125</v>
      </c>
      <c r="AL36" t="s">
        <v>198</v>
      </c>
      <c r="AM36" s="25" t="s">
        <v>197</v>
      </c>
      <c r="AN36" s="26">
        <v>0.72916700000000001</v>
      </c>
      <c r="AO36" s="26">
        <v>3559.2109999999998</v>
      </c>
      <c r="AP36" s="26">
        <v>10</v>
      </c>
      <c r="AQ36" t="s">
        <v>198</v>
      </c>
      <c r="AR36" s="25" t="s">
        <v>197</v>
      </c>
      <c r="AS36" s="26">
        <v>0.875</v>
      </c>
      <c r="AT36" s="26">
        <v>0.875</v>
      </c>
      <c r="AU36" s="26">
        <v>0.96875</v>
      </c>
      <c r="AV36" s="26">
        <v>0.90625</v>
      </c>
      <c r="AW36" s="26">
        <v>1159.2929999999999</v>
      </c>
      <c r="AX36" s="26">
        <v>1587.0360000000001</v>
      </c>
      <c r="AY36" s="26">
        <v>1407.319</v>
      </c>
      <c r="AZ36" s="26">
        <v>1384.549</v>
      </c>
      <c r="BA36" s="26">
        <v>6.75</v>
      </c>
      <c r="BB36" s="26">
        <v>6.84375</v>
      </c>
      <c r="BC36" s="26">
        <v>6.9375</v>
      </c>
      <c r="BD36" s="26">
        <v>6.84375</v>
      </c>
      <c r="BE36" t="s">
        <v>198</v>
      </c>
      <c r="BF36" s="25" t="s">
        <v>197</v>
      </c>
      <c r="BG36" s="26">
        <v>1</v>
      </c>
      <c r="BH36" s="26">
        <v>0.875</v>
      </c>
      <c r="BI36" s="26">
        <v>0.9375</v>
      </c>
      <c r="BJ36" s="26">
        <v>0.9375</v>
      </c>
      <c r="BK36" s="26">
        <v>1045.038</v>
      </c>
      <c r="BL36" s="26">
        <v>740.07140000000004</v>
      </c>
      <c r="BM36" s="26">
        <v>1131.867</v>
      </c>
      <c r="BN36" s="26">
        <v>972.3252</v>
      </c>
      <c r="BO36" t="s">
        <v>198</v>
      </c>
      <c r="BP36" s="25" t="s">
        <v>197</v>
      </c>
      <c r="BQ36" s="26">
        <v>0.5</v>
      </c>
      <c r="BR36" s="26">
        <v>61.22222</v>
      </c>
      <c r="BS36" s="26">
        <v>1887.4559999999999</v>
      </c>
      <c r="BT36" s="26">
        <v>0.66666700000000001</v>
      </c>
      <c r="BU36" s="26">
        <v>68.166669999999996</v>
      </c>
      <c r="BV36" s="26">
        <v>4360.433</v>
      </c>
      <c r="BW36" s="26">
        <v>0.58333299999999999</v>
      </c>
      <c r="BX36" s="26">
        <v>64.69444</v>
      </c>
      <c r="BY36" s="26">
        <v>3123.944</v>
      </c>
      <c r="BZ36" t="s">
        <v>198</v>
      </c>
      <c r="CA36" s="25" t="s">
        <v>197</v>
      </c>
      <c r="CB36">
        <v>0.41666666699999999</v>
      </c>
      <c r="CC36">
        <v>0.5</v>
      </c>
      <c r="CD36">
        <v>0.375</v>
      </c>
      <c r="CE36">
        <v>0.3</v>
      </c>
      <c r="CF36">
        <v>0.3</v>
      </c>
      <c r="CG36">
        <v>0.4</v>
      </c>
      <c r="CH36">
        <v>0.53333333299999997</v>
      </c>
      <c r="CI36">
        <v>12</v>
      </c>
      <c r="CJ36" t="s">
        <v>200</v>
      </c>
      <c r="CK36" s="25" t="s">
        <v>197</v>
      </c>
      <c r="CL36">
        <v>0.63333300000000003</v>
      </c>
      <c r="CM36">
        <v>0.7</v>
      </c>
      <c r="CN36">
        <v>0.6</v>
      </c>
      <c r="CO36">
        <v>0.5</v>
      </c>
      <c r="CP36">
        <v>0.46666666000000001</v>
      </c>
      <c r="CQ36">
        <v>0.4</v>
      </c>
      <c r="CR36">
        <v>0.83333333333329995</v>
      </c>
      <c r="CT36" t="s">
        <v>209</v>
      </c>
      <c r="CU36" s="25" t="s">
        <v>197</v>
      </c>
      <c r="CV36" s="26">
        <v>92.875</v>
      </c>
      <c r="CW36" s="26">
        <v>0.66666700000000001</v>
      </c>
      <c r="CX36" t="s">
        <v>198</v>
      </c>
      <c r="CY36" s="25" t="s">
        <v>197</v>
      </c>
      <c r="CZ36">
        <v>0.33333333300000001</v>
      </c>
      <c r="DB36">
        <v>0.45</v>
      </c>
      <c r="DD36">
        <v>0.27500000000000002</v>
      </c>
      <c r="DF36">
        <v>0.05</v>
      </c>
      <c r="DH36">
        <v>0.46666666699999998</v>
      </c>
      <c r="DJ36">
        <v>0.2</v>
      </c>
      <c r="DL36" s="26">
        <v>15</v>
      </c>
      <c r="DM36" t="s">
        <v>200</v>
      </c>
      <c r="DN36" s="25" t="s">
        <v>197</v>
      </c>
      <c r="DO36">
        <v>0.46666666699999998</v>
      </c>
      <c r="DP36" s="1">
        <v>0.57717014899999997</v>
      </c>
      <c r="DQ36" s="1">
        <v>0.6</v>
      </c>
      <c r="DR36" s="1">
        <v>0.48182955399999999</v>
      </c>
      <c r="DS36" s="1">
        <v>0.4</v>
      </c>
      <c r="DT36" s="1">
        <v>0.64867559500000005</v>
      </c>
      <c r="DU36" s="1">
        <v>0.2</v>
      </c>
      <c r="DV36" s="1">
        <v>0.44122165499999999</v>
      </c>
      <c r="DW36" s="1">
        <v>0.46666666699999998</v>
      </c>
      <c r="DX36" s="1">
        <v>0.503663427</v>
      </c>
      <c r="DY36" s="1">
        <v>0.46666666699999998</v>
      </c>
      <c r="DZ36">
        <v>0.65067687100000005</v>
      </c>
      <c r="EA36" t="s">
        <v>200</v>
      </c>
      <c r="EE36" s="50" t="s">
        <v>201</v>
      </c>
      <c r="EF36" s="51"/>
      <c r="EG36" s="51"/>
      <c r="EH36" s="50" t="s">
        <v>201</v>
      </c>
      <c r="EI36" s="51"/>
      <c r="EJ36" s="51"/>
      <c r="EK36" s="50" t="s">
        <v>197</v>
      </c>
      <c r="EL36" s="6" t="s">
        <v>343</v>
      </c>
      <c r="EM36" s="32">
        <v>43</v>
      </c>
      <c r="EN36" s="51" t="s">
        <v>198</v>
      </c>
      <c r="EO36" s="50" t="s">
        <v>197</v>
      </c>
      <c r="EP36" s="26" t="s">
        <v>343</v>
      </c>
      <c r="EQ36" s="26">
        <v>7</v>
      </c>
      <c r="ER36" s="26">
        <v>18</v>
      </c>
      <c r="ES36" s="26">
        <v>2</v>
      </c>
      <c r="ET36" s="51" t="s">
        <v>202</v>
      </c>
      <c r="EU36" s="50" t="s">
        <v>197</v>
      </c>
      <c r="EV36" s="6" t="s">
        <v>343</v>
      </c>
      <c r="EW36" s="6">
        <v>26</v>
      </c>
      <c r="EX36" s="6">
        <v>20</v>
      </c>
      <c r="EY36" s="6">
        <v>24</v>
      </c>
      <c r="EZ36" s="6">
        <v>21</v>
      </c>
      <c r="FA36" s="6">
        <v>10</v>
      </c>
      <c r="FB36" s="6">
        <v>25</v>
      </c>
      <c r="FC36" s="6">
        <v>34</v>
      </c>
      <c r="FD36" s="51" t="s">
        <v>198</v>
      </c>
      <c r="FE36" s="50" t="s">
        <v>197</v>
      </c>
      <c r="FF36" s="6" t="s">
        <v>343</v>
      </c>
      <c r="FG36" s="6">
        <v>3.384615385</v>
      </c>
      <c r="FH36" s="6">
        <v>5.7058823529999998</v>
      </c>
      <c r="FI36" s="6">
        <v>7.8235294120000001</v>
      </c>
      <c r="FJ36" s="6">
        <v>5.8958333329999997</v>
      </c>
      <c r="FK36" s="51" t="s">
        <v>198</v>
      </c>
      <c r="FL36" s="50" t="s">
        <v>197</v>
      </c>
      <c r="FM36" s="26" t="s">
        <v>343</v>
      </c>
      <c r="FN36" s="26">
        <v>4.9565219999999997</v>
      </c>
      <c r="FO36" s="51" t="s">
        <v>198</v>
      </c>
      <c r="FP36" s="50" t="s">
        <v>197</v>
      </c>
      <c r="FQ36" s="6" t="s">
        <v>343</v>
      </c>
      <c r="FR36" s="6">
        <v>2</v>
      </c>
      <c r="FS36" s="6">
        <f t="shared" si="3"/>
        <v>1</v>
      </c>
      <c r="FT36" s="51" t="s">
        <v>198</v>
      </c>
      <c r="FU36" s="50" t="s">
        <v>197</v>
      </c>
      <c r="FV36" s="6" t="s">
        <v>343</v>
      </c>
      <c r="FW36" s="32">
        <v>6.5</v>
      </c>
      <c r="FX36" s="32">
        <v>5</v>
      </c>
      <c r="FY36" s="32">
        <v>7</v>
      </c>
      <c r="FZ36" s="32">
        <v>7</v>
      </c>
      <c r="GA36" s="32">
        <v>7</v>
      </c>
      <c r="GB36" s="51" t="s">
        <v>202</v>
      </c>
      <c r="GC36" s="50" t="s">
        <v>201</v>
      </c>
      <c r="GD36" s="51"/>
      <c r="GE36" s="51"/>
      <c r="GF36" s="50" t="s">
        <v>197</v>
      </c>
      <c r="GG36" s="34" t="s">
        <v>343</v>
      </c>
      <c r="GH36" s="34">
        <v>4.5</v>
      </c>
      <c r="GI36" s="34">
        <v>120</v>
      </c>
      <c r="GJ36" s="34">
        <v>255</v>
      </c>
      <c r="GK36" s="34">
        <v>380</v>
      </c>
      <c r="GL36" s="51" t="s">
        <v>202</v>
      </c>
      <c r="GM36" s="50" t="s">
        <v>197</v>
      </c>
      <c r="GN36" s="35" t="s">
        <v>343</v>
      </c>
      <c r="GO36" s="36">
        <v>110</v>
      </c>
      <c r="GP36" s="36">
        <v>33</v>
      </c>
      <c r="GQ36" s="36">
        <v>24</v>
      </c>
      <c r="GR36" s="36">
        <v>27</v>
      </c>
      <c r="GS36" s="36">
        <v>9</v>
      </c>
      <c r="GT36" s="36">
        <v>17</v>
      </c>
      <c r="GU36" s="51" t="s">
        <v>202</v>
      </c>
    </row>
    <row r="37" spans="1:203" ht="15.6">
      <c r="A37" t="s">
        <v>347</v>
      </c>
      <c r="B37" s="26" t="s">
        <v>348</v>
      </c>
      <c r="C37" s="26" t="s">
        <v>224</v>
      </c>
      <c r="D37" s="26">
        <v>71</v>
      </c>
      <c r="E37" s="26">
        <v>65</v>
      </c>
      <c r="F37" s="26">
        <v>2</v>
      </c>
      <c r="G37" s="26" t="s">
        <v>17</v>
      </c>
      <c r="H37" s="26" t="s">
        <v>349</v>
      </c>
      <c r="I37" s="26" t="s">
        <v>192</v>
      </c>
      <c r="L37" s="26" t="s">
        <v>350</v>
      </c>
      <c r="M37" s="26" t="s">
        <v>194</v>
      </c>
      <c r="N37" s="26" t="s">
        <v>351</v>
      </c>
      <c r="O37" s="26" t="s">
        <v>348</v>
      </c>
      <c r="P37" s="26">
        <v>20</v>
      </c>
      <c r="R37" s="26" t="s">
        <v>348</v>
      </c>
      <c r="S37" s="26" t="s">
        <v>352</v>
      </c>
      <c r="T37" s="26" t="s">
        <v>224</v>
      </c>
      <c r="U37" s="26">
        <v>71</v>
      </c>
      <c r="V37" s="26"/>
      <c r="W37" s="25" t="s">
        <v>197</v>
      </c>
      <c r="X37" s="26">
        <v>77.8125</v>
      </c>
      <c r="Y37" s="26">
        <v>0.875</v>
      </c>
      <c r="Z37">
        <v>74.3125</v>
      </c>
      <c r="AA37">
        <v>0.8125</v>
      </c>
      <c r="AB37" s="26">
        <v>81.3125</v>
      </c>
      <c r="AC37" s="26">
        <v>0.9375</v>
      </c>
      <c r="AD37" t="s">
        <v>198</v>
      </c>
      <c r="AE37" s="25" t="s">
        <v>197</v>
      </c>
      <c r="AF37" s="26">
        <v>0.17647099999999999</v>
      </c>
      <c r="AG37" s="26">
        <v>0</v>
      </c>
      <c r="AH37" s="26">
        <v>0</v>
      </c>
      <c r="AI37" s="26">
        <v>0.1875</v>
      </c>
      <c r="AJ37" s="26">
        <v>0.1875</v>
      </c>
      <c r="AK37" s="26">
        <v>0.1875</v>
      </c>
      <c r="AL37" t="s">
        <v>198</v>
      </c>
      <c r="AM37" s="25" t="s">
        <v>197</v>
      </c>
      <c r="AN37" s="26">
        <v>0.83333299999999999</v>
      </c>
      <c r="AO37" s="26">
        <v>3883.95</v>
      </c>
      <c r="AP37" s="26">
        <v>10</v>
      </c>
      <c r="AQ37" t="s">
        <v>198</v>
      </c>
      <c r="AR37" s="25" t="s">
        <v>197</v>
      </c>
      <c r="AS37" s="26">
        <v>0.8125</v>
      </c>
      <c r="AT37" s="26">
        <v>0.875</v>
      </c>
      <c r="AU37" s="26">
        <v>0.84375</v>
      </c>
      <c r="AV37" s="26">
        <v>0.84375</v>
      </c>
      <c r="AW37" s="26">
        <v>1807.662</v>
      </c>
      <c r="AX37" s="26">
        <v>3683.7</v>
      </c>
      <c r="AY37" s="26">
        <v>1981.356</v>
      </c>
      <c r="AZ37" s="26">
        <v>2490.9059999999999</v>
      </c>
      <c r="BA37" s="26">
        <v>6</v>
      </c>
      <c r="BB37" s="26">
        <v>5.6875</v>
      </c>
      <c r="BC37" s="26">
        <v>5.9375</v>
      </c>
      <c r="BD37" s="26">
        <v>5.875</v>
      </c>
      <c r="BE37" t="s">
        <v>198</v>
      </c>
      <c r="BF37" s="25" t="s">
        <v>197</v>
      </c>
      <c r="BG37" s="26">
        <v>0.75</v>
      </c>
      <c r="BH37" s="26">
        <v>0.875</v>
      </c>
      <c r="BI37" s="26">
        <v>0.875</v>
      </c>
      <c r="BJ37" s="26">
        <v>0.83333299999999999</v>
      </c>
      <c r="BK37" s="26">
        <v>982.83330000000001</v>
      </c>
      <c r="BL37" s="26">
        <v>953.24289999999996</v>
      </c>
      <c r="BM37" s="26">
        <v>838.47140000000002</v>
      </c>
      <c r="BN37" s="26">
        <v>924.8492</v>
      </c>
      <c r="BO37" t="s">
        <v>198</v>
      </c>
      <c r="BP37" s="25" t="s">
        <v>197</v>
      </c>
      <c r="BQ37" s="26">
        <v>0.83333299999999999</v>
      </c>
      <c r="BR37" s="26">
        <v>79.599999999999994</v>
      </c>
      <c r="BS37" s="26">
        <v>3868.86</v>
      </c>
      <c r="BT37" s="26">
        <v>0.61111099999999996</v>
      </c>
      <c r="BU37" s="26">
        <v>70.181820000000002</v>
      </c>
      <c r="BV37" s="26">
        <v>11382.43</v>
      </c>
      <c r="BW37" s="26">
        <v>0.72222200000000003</v>
      </c>
      <c r="BX37" s="26">
        <v>74.890910000000005</v>
      </c>
      <c r="BY37" s="26">
        <v>7625.6440000000002</v>
      </c>
      <c r="BZ37" t="s">
        <v>198</v>
      </c>
      <c r="CA37" s="25" t="s">
        <v>197</v>
      </c>
      <c r="CB37">
        <v>0.35</v>
      </c>
      <c r="CC37">
        <v>0.5</v>
      </c>
      <c r="CD37">
        <v>0.27500000000000002</v>
      </c>
      <c r="CE37">
        <v>0.15</v>
      </c>
      <c r="CF37">
        <v>0</v>
      </c>
      <c r="CG37">
        <v>0.13333333333</v>
      </c>
      <c r="CH37">
        <v>0.63333333300000005</v>
      </c>
      <c r="CI37">
        <v>11</v>
      </c>
      <c r="CJ37" t="s">
        <v>209</v>
      </c>
      <c r="CK37" s="25" t="s">
        <v>197</v>
      </c>
      <c r="CL37">
        <v>0.68333333333299995</v>
      </c>
      <c r="CM37">
        <v>0.75</v>
      </c>
      <c r="CN37">
        <v>0.65</v>
      </c>
      <c r="CO37">
        <v>0.65</v>
      </c>
      <c r="CP37">
        <v>0.46666666666660001</v>
      </c>
      <c r="CQ37">
        <v>0.46666666666660001</v>
      </c>
      <c r="CR37">
        <v>0.9</v>
      </c>
      <c r="CT37" t="s">
        <v>209</v>
      </c>
      <c r="CU37" s="25" t="s">
        <v>197</v>
      </c>
      <c r="CV37" s="26">
        <v>81.833330000000004</v>
      </c>
      <c r="CW37" s="26">
        <v>0.79166700000000001</v>
      </c>
      <c r="CX37" t="s">
        <v>198</v>
      </c>
      <c r="CY37" s="25" t="s">
        <v>197</v>
      </c>
      <c r="CZ37">
        <v>0.26666666700000002</v>
      </c>
      <c r="DB37">
        <v>0.4</v>
      </c>
      <c r="DD37">
        <v>0.2</v>
      </c>
      <c r="DF37">
        <v>0.15</v>
      </c>
      <c r="DH37">
        <v>0.233333333</v>
      </c>
      <c r="DJ37">
        <v>0.3</v>
      </c>
      <c r="DL37" s="26">
        <v>14</v>
      </c>
      <c r="DM37" t="s">
        <v>200</v>
      </c>
      <c r="DN37" s="25" t="s">
        <v>197</v>
      </c>
      <c r="DO37">
        <v>0.366666667</v>
      </c>
      <c r="DP37" s="25">
        <v>1.5317895100000001</v>
      </c>
      <c r="DQ37" s="25">
        <v>0.45</v>
      </c>
      <c r="DR37" s="25">
        <v>1.032785488</v>
      </c>
      <c r="DS37" s="25">
        <v>0.32500000000000001</v>
      </c>
      <c r="DT37" s="25">
        <v>1.9156387580000001</v>
      </c>
      <c r="DU37" s="25">
        <v>0.2</v>
      </c>
      <c r="DV37" s="25">
        <v>1.4804240360000001</v>
      </c>
      <c r="DW37" s="25">
        <v>0.43333333299999999</v>
      </c>
      <c r="DX37" s="25">
        <v>1.7150673789999999</v>
      </c>
      <c r="DY37" s="25">
        <v>0.3</v>
      </c>
      <c r="DZ37">
        <v>1.2466906019999999</v>
      </c>
      <c r="EA37" t="s">
        <v>200</v>
      </c>
      <c r="EE37" s="50" t="s">
        <v>201</v>
      </c>
      <c r="EF37" s="51"/>
      <c r="EG37" s="51"/>
      <c r="EH37" s="50" t="s">
        <v>201</v>
      </c>
      <c r="EI37" s="51"/>
      <c r="EJ37" s="51"/>
      <c r="EK37" s="50" t="s">
        <v>197</v>
      </c>
      <c r="EL37" s="6" t="s">
        <v>348</v>
      </c>
      <c r="EM37" s="32">
        <v>54</v>
      </c>
      <c r="EN37" s="51" t="s">
        <v>198</v>
      </c>
      <c r="EO37" s="50" t="s">
        <v>197</v>
      </c>
      <c r="EP37" s="26" t="s">
        <v>348</v>
      </c>
      <c r="EQ37" s="26">
        <v>6</v>
      </c>
      <c r="ER37" s="26">
        <v>30</v>
      </c>
      <c r="ES37" s="26">
        <v>5</v>
      </c>
      <c r="ET37" s="51" t="s">
        <v>202</v>
      </c>
      <c r="EU37" s="50" t="s">
        <v>197</v>
      </c>
      <c r="EV37" s="6" t="s">
        <v>348</v>
      </c>
      <c r="EW37" s="6">
        <v>37</v>
      </c>
      <c r="EX37" s="6">
        <v>23</v>
      </c>
      <c r="EY37" s="6">
        <v>18</v>
      </c>
      <c r="EZ37" s="6">
        <v>21</v>
      </c>
      <c r="FA37" s="6">
        <v>15</v>
      </c>
      <c r="FB37" s="6">
        <v>24</v>
      </c>
      <c r="FC37" s="6">
        <v>41</v>
      </c>
      <c r="FD37" s="51" t="s">
        <v>198</v>
      </c>
      <c r="FE37" s="50" t="s">
        <v>197</v>
      </c>
      <c r="FF37" s="6" t="s">
        <v>348</v>
      </c>
      <c r="FG37" s="6">
        <v>3.0714285710000002</v>
      </c>
      <c r="FH37" s="6">
        <v>3.0588235290000001</v>
      </c>
      <c r="FI37" s="6">
        <v>6.7058823529999998</v>
      </c>
      <c r="FJ37" s="6">
        <v>4.4489795919999997</v>
      </c>
      <c r="FK37" s="51" t="s">
        <v>198</v>
      </c>
      <c r="FL37" s="50" t="s">
        <v>197</v>
      </c>
      <c r="FM37" s="26" t="s">
        <v>348</v>
      </c>
      <c r="FN37" s="26">
        <v>4.3913039999999999</v>
      </c>
      <c r="FO37" s="51" t="s">
        <v>198</v>
      </c>
      <c r="FP37" s="50" t="s">
        <v>197</v>
      </c>
      <c r="FQ37" s="6" t="s">
        <v>348</v>
      </c>
      <c r="FR37" s="6">
        <v>6</v>
      </c>
      <c r="FS37" s="6">
        <f t="shared" si="3"/>
        <v>2</v>
      </c>
      <c r="FT37" s="51" t="s">
        <v>198</v>
      </c>
      <c r="FU37" s="50" t="s">
        <v>197</v>
      </c>
      <c r="FV37" s="6" t="s">
        <v>348</v>
      </c>
      <c r="FW37" s="32">
        <v>5</v>
      </c>
      <c r="FX37" s="32">
        <v>7</v>
      </c>
      <c r="FY37" s="32">
        <v>4.5</v>
      </c>
      <c r="FZ37" s="32">
        <v>7</v>
      </c>
      <c r="GA37" s="32">
        <v>5.5</v>
      </c>
      <c r="GB37" s="51" t="s">
        <v>202</v>
      </c>
      <c r="GC37" s="50" t="s">
        <v>201</v>
      </c>
      <c r="GD37" s="51"/>
      <c r="GE37" s="51"/>
      <c r="GF37" s="50" t="s">
        <v>197</v>
      </c>
      <c r="GG37" s="34" t="s">
        <v>348</v>
      </c>
      <c r="GH37" s="34">
        <v>4</v>
      </c>
      <c r="GI37" s="34">
        <v>140</v>
      </c>
      <c r="GJ37" s="34">
        <v>285</v>
      </c>
      <c r="GK37" s="34">
        <v>429</v>
      </c>
      <c r="GL37" s="51" t="s">
        <v>202</v>
      </c>
      <c r="GM37" s="50" t="s">
        <v>197</v>
      </c>
      <c r="GN37" s="35" t="s">
        <v>348</v>
      </c>
      <c r="GO37" s="36">
        <v>137</v>
      </c>
      <c r="GP37" s="36">
        <v>43</v>
      </c>
      <c r="GQ37" s="36">
        <v>45</v>
      </c>
      <c r="GR37" s="36">
        <v>23</v>
      </c>
      <c r="GS37" s="36">
        <v>11</v>
      </c>
      <c r="GT37" s="36">
        <v>15</v>
      </c>
      <c r="GU37" s="51" t="s">
        <v>202</v>
      </c>
    </row>
    <row r="38" spans="1:203" ht="15.6">
      <c r="A38" t="s">
        <v>353</v>
      </c>
      <c r="B38" s="26" t="s">
        <v>354</v>
      </c>
      <c r="C38" s="26" t="s">
        <v>224</v>
      </c>
      <c r="D38" s="26">
        <v>77</v>
      </c>
      <c r="E38" s="26">
        <v>74</v>
      </c>
      <c r="F38" s="26">
        <v>3</v>
      </c>
      <c r="G38" s="26" t="s">
        <v>17</v>
      </c>
      <c r="H38" s="26" t="s">
        <v>191</v>
      </c>
      <c r="I38" s="26" t="s">
        <v>206</v>
      </c>
      <c r="L38" t="s">
        <v>193</v>
      </c>
      <c r="M38" s="26" t="s">
        <v>194</v>
      </c>
      <c r="N38" s="26" t="s">
        <v>355</v>
      </c>
      <c r="O38" s="26" t="s">
        <v>354</v>
      </c>
      <c r="P38" s="26"/>
      <c r="R38" s="26" t="s">
        <v>354</v>
      </c>
      <c r="S38" s="26" t="s">
        <v>356</v>
      </c>
      <c r="T38" s="26" t="s">
        <v>224</v>
      </c>
      <c r="U38" s="26" t="s">
        <v>357</v>
      </c>
      <c r="V38" s="26"/>
      <c r="W38" t="s">
        <v>199</v>
      </c>
      <c r="AD38" t="s">
        <v>199</v>
      </c>
      <c r="AE38" t="s">
        <v>199</v>
      </c>
      <c r="AF38" s="26"/>
      <c r="AG38" s="26"/>
      <c r="AH38" s="26"/>
      <c r="AI38" s="26"/>
      <c r="AJ38" s="26"/>
      <c r="AK38" s="26"/>
      <c r="AL38" t="s">
        <v>199</v>
      </c>
      <c r="AM38" t="s">
        <v>199</v>
      </c>
      <c r="AQ38" t="s">
        <v>199</v>
      </c>
      <c r="AR38" s="25" t="s">
        <v>197</v>
      </c>
      <c r="AS38" s="26">
        <v>0.75</v>
      </c>
      <c r="AT38" s="26">
        <v>0.84375</v>
      </c>
      <c r="AU38" s="26">
        <v>0.8125</v>
      </c>
      <c r="AV38" s="26">
        <v>0.80208299999999999</v>
      </c>
      <c r="AW38" s="26">
        <v>6980.0079999999998</v>
      </c>
      <c r="AX38" s="26">
        <v>5231.893</v>
      </c>
      <c r="AY38" s="26">
        <v>5232.4269999999997</v>
      </c>
      <c r="AZ38" s="26">
        <v>5814.7759999999998</v>
      </c>
      <c r="BA38" s="26">
        <v>5.25</v>
      </c>
      <c r="BB38" s="26">
        <v>4.75</v>
      </c>
      <c r="BC38" s="26">
        <v>5.1875</v>
      </c>
      <c r="BD38" s="26">
        <v>5.0625</v>
      </c>
      <c r="BE38" t="s">
        <v>198</v>
      </c>
      <c r="BF38" s="25" t="s">
        <v>197</v>
      </c>
      <c r="BG38" s="26">
        <v>0.625</v>
      </c>
      <c r="BH38" s="26">
        <v>0.8125</v>
      </c>
      <c r="BI38" s="26">
        <v>0.9375</v>
      </c>
      <c r="BJ38" s="26">
        <v>0.79166700000000001</v>
      </c>
      <c r="BK38" s="26">
        <v>2149.92</v>
      </c>
      <c r="BL38" s="26">
        <v>5000.4459999999999</v>
      </c>
      <c r="BM38" s="26">
        <v>4198.1400000000003</v>
      </c>
      <c r="BN38" s="26">
        <v>3782.835</v>
      </c>
      <c r="BO38" t="s">
        <v>198</v>
      </c>
      <c r="BP38" t="s">
        <v>199</v>
      </c>
      <c r="BZ38" t="s">
        <v>199</v>
      </c>
      <c r="CA38" t="s">
        <v>199</v>
      </c>
      <c r="CJ38" t="s">
        <v>199</v>
      </c>
      <c r="CK38" t="s">
        <v>199</v>
      </c>
      <c r="CT38" t="s">
        <v>199</v>
      </c>
      <c r="CU38" s="25" t="s">
        <v>197</v>
      </c>
      <c r="CV38" s="26">
        <v>59.875</v>
      </c>
      <c r="CW38" s="26">
        <v>0.875</v>
      </c>
      <c r="CX38" t="s">
        <v>198</v>
      </c>
      <c r="CY38" t="s">
        <v>199</v>
      </c>
      <c r="DL38" s="26"/>
      <c r="DM38" t="s">
        <v>199</v>
      </c>
      <c r="DN38" t="s">
        <v>199</v>
      </c>
      <c r="ED38" t="s">
        <v>199</v>
      </c>
      <c r="EE38" s="50" t="s">
        <v>201</v>
      </c>
      <c r="EF38" s="51"/>
      <c r="EG38" s="51"/>
      <c r="EH38" s="50" t="s">
        <v>201</v>
      </c>
      <c r="EI38" s="51"/>
      <c r="EJ38" s="51"/>
      <c r="EK38" s="50" t="s">
        <v>197</v>
      </c>
      <c r="EL38" s="6" t="s">
        <v>354</v>
      </c>
      <c r="EM38" s="32">
        <v>42</v>
      </c>
      <c r="EN38" s="51" t="s">
        <v>198</v>
      </c>
      <c r="EO38" s="50" t="s">
        <v>197</v>
      </c>
      <c r="EP38" s="26" t="s">
        <v>354</v>
      </c>
      <c r="EQ38" s="26">
        <v>7</v>
      </c>
      <c r="ER38" s="26">
        <v>16</v>
      </c>
      <c r="ES38" s="26">
        <v>3</v>
      </c>
      <c r="ET38" s="51" t="s">
        <v>202</v>
      </c>
      <c r="EU38" s="50" t="s">
        <v>197</v>
      </c>
      <c r="EV38" s="6" t="s">
        <v>354</v>
      </c>
      <c r="EW38" s="6">
        <v>22</v>
      </c>
      <c r="EX38" s="6">
        <v>11</v>
      </c>
      <c r="EY38" s="6">
        <v>15</v>
      </c>
      <c r="EZ38" s="6">
        <v>16</v>
      </c>
      <c r="FA38" s="6">
        <v>10</v>
      </c>
      <c r="FB38" s="6">
        <v>14</v>
      </c>
      <c r="FC38" s="6">
        <v>24</v>
      </c>
      <c r="FD38" s="51" t="s">
        <v>198</v>
      </c>
      <c r="FE38" s="50" t="s">
        <v>197</v>
      </c>
      <c r="FF38" s="6" t="s">
        <v>354</v>
      </c>
      <c r="FG38" s="6">
        <v>3.230769231</v>
      </c>
      <c r="FH38" s="6">
        <v>3.7647058819999999</v>
      </c>
      <c r="FI38" s="6">
        <v>4.2352941179999997</v>
      </c>
      <c r="FJ38" s="6">
        <v>3.8125</v>
      </c>
      <c r="FK38" s="51" t="s">
        <v>198</v>
      </c>
      <c r="FL38" s="50" t="s">
        <v>201</v>
      </c>
      <c r="FM38" s="51"/>
      <c r="FN38" s="51"/>
      <c r="FO38" s="51"/>
      <c r="FP38" s="50" t="s">
        <v>201</v>
      </c>
      <c r="FQ38" s="6"/>
      <c r="FR38" s="6"/>
      <c r="FS38" s="6"/>
      <c r="FT38" s="51"/>
      <c r="FU38" s="50" t="s">
        <v>197</v>
      </c>
      <c r="FV38" s="6" t="s">
        <v>354</v>
      </c>
      <c r="FW38" s="32">
        <v>5</v>
      </c>
      <c r="FX38" s="32">
        <v>4.5</v>
      </c>
      <c r="FY38" s="32">
        <v>3</v>
      </c>
      <c r="FZ38" s="32">
        <v>6.5</v>
      </c>
      <c r="GA38" s="32">
        <v>3.5</v>
      </c>
      <c r="GB38" s="51" t="s">
        <v>202</v>
      </c>
      <c r="GC38" s="50" t="s">
        <v>201</v>
      </c>
      <c r="GD38" s="51"/>
      <c r="GE38" s="51"/>
      <c r="GF38" s="50" t="s">
        <v>197</v>
      </c>
      <c r="GG38" s="34" t="s">
        <v>354</v>
      </c>
      <c r="GH38" s="34">
        <v>0</v>
      </c>
      <c r="GI38" s="34">
        <v>0</v>
      </c>
      <c r="GJ38" s="34">
        <v>0</v>
      </c>
      <c r="GK38" s="34">
        <v>0</v>
      </c>
      <c r="GL38" s="51" t="s">
        <v>202</v>
      </c>
      <c r="GM38" s="50" t="s">
        <v>201</v>
      </c>
      <c r="GN38" s="35"/>
      <c r="GO38" s="36" t="s">
        <v>210</v>
      </c>
      <c r="GP38" s="36" t="s">
        <v>210</v>
      </c>
      <c r="GQ38" s="36" t="s">
        <v>210</v>
      </c>
      <c r="GR38" s="36" t="s">
        <v>210</v>
      </c>
      <c r="GS38" s="36" t="s">
        <v>210</v>
      </c>
      <c r="GT38" s="36" t="s">
        <v>210</v>
      </c>
      <c r="GU38" s="51"/>
    </row>
    <row r="39" spans="1:203" ht="15" customHeight="1">
      <c r="A39" t="s">
        <v>358</v>
      </c>
      <c r="B39" s="26" t="s">
        <v>359</v>
      </c>
      <c r="C39" s="26" t="s">
        <v>189</v>
      </c>
      <c r="D39" s="26">
        <v>57</v>
      </c>
      <c r="E39" s="26">
        <v>55</v>
      </c>
      <c r="F39" s="26">
        <v>3</v>
      </c>
      <c r="G39" s="26" t="s">
        <v>231</v>
      </c>
      <c r="H39" s="26" t="s">
        <v>191</v>
      </c>
      <c r="I39" s="26" t="s">
        <v>206</v>
      </c>
      <c r="L39" t="s">
        <v>193</v>
      </c>
      <c r="M39" s="26" t="s">
        <v>194</v>
      </c>
      <c r="N39" s="26" t="s">
        <v>360</v>
      </c>
      <c r="O39" s="26" t="s">
        <v>359</v>
      </c>
      <c r="P39" s="26">
        <v>14</v>
      </c>
      <c r="R39" s="26" t="s">
        <v>359</v>
      </c>
      <c r="S39" s="26" t="s">
        <v>361</v>
      </c>
      <c r="T39" s="26" t="s">
        <v>189</v>
      </c>
      <c r="U39" s="26" t="s">
        <v>362</v>
      </c>
      <c r="V39" s="26"/>
      <c r="W39" s="25" t="s">
        <v>197</v>
      </c>
      <c r="X39" s="26">
        <v>90.875</v>
      </c>
      <c r="Y39" s="26">
        <v>0.84375</v>
      </c>
      <c r="Z39">
        <v>82.75</v>
      </c>
      <c r="AA39">
        <v>0.6875</v>
      </c>
      <c r="AB39">
        <v>99</v>
      </c>
      <c r="AC39">
        <v>1</v>
      </c>
      <c r="AD39" t="s">
        <v>198</v>
      </c>
      <c r="AE39" t="s">
        <v>199</v>
      </c>
      <c r="AF39" s="26"/>
      <c r="AL39" t="s">
        <v>199</v>
      </c>
      <c r="AM39" t="s">
        <v>199</v>
      </c>
      <c r="AQ39" t="s">
        <v>199</v>
      </c>
      <c r="AR39" s="25" t="s">
        <v>197</v>
      </c>
      <c r="AS39" s="26">
        <v>1</v>
      </c>
      <c r="AT39" s="26">
        <v>0.9375</v>
      </c>
      <c r="AU39" s="26">
        <v>0.96875</v>
      </c>
      <c r="AV39" s="26">
        <v>0.96875</v>
      </c>
      <c r="AW39" s="26">
        <v>878.04369999999994</v>
      </c>
      <c r="AX39" s="26">
        <v>962.17330000000004</v>
      </c>
      <c r="AY39" s="26">
        <v>753.77739999999994</v>
      </c>
      <c r="AZ39" s="26">
        <v>864.66480000000001</v>
      </c>
      <c r="BA39" s="26">
        <v>7</v>
      </c>
      <c r="BB39" s="26">
        <v>7</v>
      </c>
      <c r="BC39" s="26">
        <v>6.8125</v>
      </c>
      <c r="BD39" s="26">
        <v>6.9375</v>
      </c>
      <c r="BE39" t="s">
        <v>198</v>
      </c>
      <c r="BF39" s="25" t="s">
        <v>197</v>
      </c>
      <c r="BG39" s="26">
        <v>0.875</v>
      </c>
      <c r="BH39" s="26">
        <v>0.875</v>
      </c>
      <c r="BI39" s="26">
        <v>1</v>
      </c>
      <c r="BJ39" s="26">
        <v>0.91666700000000001</v>
      </c>
      <c r="BK39" s="26">
        <v>283.1429</v>
      </c>
      <c r="BL39" s="26">
        <v>456.9357</v>
      </c>
      <c r="BM39" s="26">
        <v>344.95</v>
      </c>
      <c r="BN39" s="26">
        <v>361.67619999999999</v>
      </c>
      <c r="BO39" t="s">
        <v>198</v>
      </c>
      <c r="BP39" t="s">
        <v>199</v>
      </c>
      <c r="BZ39" t="s">
        <v>199</v>
      </c>
      <c r="CA39" t="s">
        <v>199</v>
      </c>
      <c r="CJ39" t="s">
        <v>199</v>
      </c>
      <c r="CK39" s="25" t="s">
        <v>197</v>
      </c>
      <c r="CL39">
        <v>0.6</v>
      </c>
      <c r="CM39">
        <v>0.75</v>
      </c>
      <c r="CN39">
        <v>0.52500000000000002</v>
      </c>
      <c r="CO39">
        <v>0.55000000000000004</v>
      </c>
      <c r="CP39">
        <v>0.4</v>
      </c>
      <c r="CQ39">
        <v>0.4</v>
      </c>
      <c r="CR39">
        <v>0.8</v>
      </c>
      <c r="CT39" t="s">
        <v>209</v>
      </c>
      <c r="CU39" t="s">
        <v>199</v>
      </c>
      <c r="CX39" t="s">
        <v>199</v>
      </c>
      <c r="CY39" t="s">
        <v>199</v>
      </c>
      <c r="DL39" s="26"/>
      <c r="DM39" t="s">
        <v>199</v>
      </c>
      <c r="DN39" t="s">
        <v>199</v>
      </c>
      <c r="EA39" t="s">
        <v>199</v>
      </c>
      <c r="EE39" s="50" t="s">
        <v>201</v>
      </c>
      <c r="EF39" s="51"/>
      <c r="EG39" s="51"/>
      <c r="EH39" s="50" t="s">
        <v>201</v>
      </c>
      <c r="EI39" s="51"/>
      <c r="EJ39" s="51"/>
      <c r="EK39" s="50" t="s">
        <v>197</v>
      </c>
      <c r="EL39" s="6" t="s">
        <v>359</v>
      </c>
      <c r="EM39" s="32">
        <v>57</v>
      </c>
      <c r="EN39" s="51" t="s">
        <v>198</v>
      </c>
      <c r="EO39" s="50" t="s">
        <v>197</v>
      </c>
      <c r="EP39" s="26" t="s">
        <v>359</v>
      </c>
      <c r="EQ39" s="26">
        <v>3</v>
      </c>
      <c r="ER39" s="26">
        <v>11</v>
      </c>
      <c r="ES39" s="26">
        <v>1</v>
      </c>
      <c r="ET39" s="51" t="s">
        <v>202</v>
      </c>
      <c r="EU39" s="50" t="s">
        <v>197</v>
      </c>
      <c r="EV39" s="6" t="s">
        <v>359</v>
      </c>
      <c r="EW39" s="6">
        <v>31</v>
      </c>
      <c r="EX39" s="6">
        <v>18</v>
      </c>
      <c r="EY39" s="6">
        <v>18</v>
      </c>
      <c r="EZ39" s="6">
        <v>11</v>
      </c>
      <c r="FA39" s="6">
        <v>12</v>
      </c>
      <c r="FB39" s="6">
        <v>19</v>
      </c>
      <c r="FC39" s="6">
        <v>33</v>
      </c>
      <c r="FD39" s="51" t="s">
        <v>198</v>
      </c>
      <c r="FE39" s="50" t="s">
        <v>201</v>
      </c>
      <c r="FF39" s="6" t="s">
        <v>359</v>
      </c>
      <c r="FG39" s="6" t="s">
        <v>210</v>
      </c>
      <c r="FH39" s="6" t="s">
        <v>210</v>
      </c>
      <c r="FI39" s="6" t="s">
        <v>210</v>
      </c>
      <c r="FJ39" s="6" t="s">
        <v>210</v>
      </c>
      <c r="FK39" s="51"/>
      <c r="FL39" s="50" t="s">
        <v>201</v>
      </c>
      <c r="FM39" s="51"/>
      <c r="FN39" s="51"/>
      <c r="FO39" s="51"/>
      <c r="FP39" s="50" t="s">
        <v>201</v>
      </c>
      <c r="FQ39" s="6"/>
      <c r="FR39" s="6"/>
      <c r="FS39" s="6"/>
      <c r="FT39" s="51"/>
      <c r="FU39" s="50" t="s">
        <v>197</v>
      </c>
      <c r="FV39" s="6" t="s">
        <v>359</v>
      </c>
      <c r="FW39" s="32">
        <v>6</v>
      </c>
      <c r="FX39" s="32">
        <v>6</v>
      </c>
      <c r="FY39" s="32">
        <v>7</v>
      </c>
      <c r="FZ39" s="32">
        <v>6</v>
      </c>
      <c r="GA39" s="32">
        <v>4</v>
      </c>
      <c r="GB39" s="51" t="s">
        <v>202</v>
      </c>
      <c r="GC39" s="50" t="s">
        <v>201</v>
      </c>
      <c r="GD39" s="51"/>
      <c r="GE39" s="51"/>
      <c r="GF39" s="50" t="s">
        <v>197</v>
      </c>
      <c r="GG39" s="34" t="s">
        <v>359</v>
      </c>
      <c r="GH39" s="34">
        <v>19</v>
      </c>
      <c r="GI39" s="34">
        <v>80</v>
      </c>
      <c r="GJ39" s="34">
        <v>475</v>
      </c>
      <c r="GK39" s="34">
        <v>574</v>
      </c>
      <c r="GL39" s="51" t="s">
        <v>202</v>
      </c>
      <c r="GM39" s="50" t="s">
        <v>201</v>
      </c>
      <c r="GN39" s="35"/>
      <c r="GO39" s="36" t="s">
        <v>210</v>
      </c>
      <c r="GP39" s="36" t="s">
        <v>210</v>
      </c>
      <c r="GQ39" s="36" t="s">
        <v>210</v>
      </c>
      <c r="GR39" s="36" t="s">
        <v>210</v>
      </c>
      <c r="GS39" s="36" t="s">
        <v>210</v>
      </c>
      <c r="GT39" s="36" t="s">
        <v>210</v>
      </c>
      <c r="GU39" s="51"/>
    </row>
    <row r="40" spans="1:203" ht="15.6">
      <c r="A40" t="s">
        <v>363</v>
      </c>
      <c r="B40" s="26" t="s">
        <v>364</v>
      </c>
      <c r="C40" s="26" t="s">
        <v>189</v>
      </c>
      <c r="D40" s="26">
        <v>45</v>
      </c>
      <c r="E40" s="26">
        <v>41</v>
      </c>
      <c r="F40" s="26">
        <v>2</v>
      </c>
      <c r="G40" s="26" t="s">
        <v>205</v>
      </c>
      <c r="H40" s="26" t="s">
        <v>191</v>
      </c>
      <c r="I40" s="26" t="s">
        <v>206</v>
      </c>
      <c r="L40" s="26" t="s">
        <v>365</v>
      </c>
      <c r="M40" s="26" t="s">
        <v>194</v>
      </c>
      <c r="N40" s="26" t="s">
        <v>366</v>
      </c>
      <c r="O40" s="26" t="s">
        <v>364</v>
      </c>
      <c r="P40" s="26">
        <v>6</v>
      </c>
      <c r="R40" s="26" t="s">
        <v>364</v>
      </c>
      <c r="S40" s="26" t="s">
        <v>367</v>
      </c>
      <c r="T40" s="26" t="s">
        <v>189</v>
      </c>
      <c r="U40" s="26">
        <v>45</v>
      </c>
      <c r="V40" s="26"/>
      <c r="W40" s="25" t="s">
        <v>197</v>
      </c>
      <c r="X40" s="26">
        <v>80.4375</v>
      </c>
      <c r="Y40" s="26">
        <v>0.9375</v>
      </c>
      <c r="Z40">
        <v>77.6875</v>
      </c>
      <c r="AA40">
        <v>0.875</v>
      </c>
      <c r="AB40">
        <v>83.1875</v>
      </c>
      <c r="AC40">
        <v>1</v>
      </c>
      <c r="AD40" t="s">
        <v>198</v>
      </c>
      <c r="AE40" s="25" t="s">
        <v>197</v>
      </c>
      <c r="AF40" s="26">
        <v>0.375</v>
      </c>
      <c r="AG40" s="26">
        <v>0.25</v>
      </c>
      <c r="AH40" s="26">
        <v>0.375</v>
      </c>
      <c r="AI40" s="26">
        <v>0.4375</v>
      </c>
      <c r="AJ40" s="26">
        <v>0.6875</v>
      </c>
      <c r="AK40" s="26">
        <v>0.1875</v>
      </c>
      <c r="AL40" t="s">
        <v>198</v>
      </c>
      <c r="AM40" s="25" t="s">
        <v>197</v>
      </c>
      <c r="AN40" s="26">
        <v>0.89583299999999999</v>
      </c>
      <c r="AO40" s="26">
        <v>3632.2139999999999</v>
      </c>
      <c r="AP40" s="26">
        <v>10</v>
      </c>
      <c r="AQ40" t="s">
        <v>198</v>
      </c>
      <c r="AR40" s="25" t="s">
        <v>197</v>
      </c>
      <c r="AS40" s="26">
        <v>0.875</v>
      </c>
      <c r="AT40" s="26">
        <v>0.96875</v>
      </c>
      <c r="AU40" s="26">
        <v>0.96875</v>
      </c>
      <c r="AV40" s="26">
        <v>0.9375</v>
      </c>
      <c r="AW40" s="26">
        <v>1796.2429999999999</v>
      </c>
      <c r="AX40" s="26">
        <v>1568.248</v>
      </c>
      <c r="AY40" s="26">
        <v>1187.855</v>
      </c>
      <c r="AZ40" s="26">
        <v>1517.4490000000001</v>
      </c>
      <c r="BA40" s="26">
        <v>5.875</v>
      </c>
      <c r="BB40" s="26">
        <v>5.875</v>
      </c>
      <c r="BC40" s="26">
        <v>6.4375</v>
      </c>
      <c r="BD40" s="26">
        <v>6.0625</v>
      </c>
      <c r="BE40" t="s">
        <v>198</v>
      </c>
      <c r="BF40" s="25" t="s">
        <v>197</v>
      </c>
      <c r="BG40" s="26">
        <v>0.875</v>
      </c>
      <c r="BH40" s="26">
        <v>0.875</v>
      </c>
      <c r="BI40" s="26">
        <v>1</v>
      </c>
      <c r="BJ40" s="26">
        <v>0.91666700000000001</v>
      </c>
      <c r="BK40" s="26">
        <v>1170.9570000000001</v>
      </c>
      <c r="BL40" s="26">
        <v>945.77859999999998</v>
      </c>
      <c r="BM40" s="26">
        <v>1016.313</v>
      </c>
      <c r="BN40" s="26">
        <v>1044.3489999999999</v>
      </c>
      <c r="BO40" t="s">
        <v>198</v>
      </c>
      <c r="BP40" s="25" t="s">
        <v>197</v>
      </c>
      <c r="BQ40" s="26">
        <v>1</v>
      </c>
      <c r="BR40" s="26">
        <v>86.222219999999993</v>
      </c>
      <c r="BS40" s="26">
        <v>1107.367</v>
      </c>
      <c r="BT40" s="26">
        <v>0.94444399999999995</v>
      </c>
      <c r="BU40" s="26">
        <v>83.176469999999995</v>
      </c>
      <c r="BV40" s="26">
        <v>999.88239999999996</v>
      </c>
      <c r="BW40" s="26">
        <v>0.97222200000000003</v>
      </c>
      <c r="BX40" s="26">
        <v>84.699349999999995</v>
      </c>
      <c r="BY40" s="26">
        <v>1053.625</v>
      </c>
      <c r="BZ40" t="s">
        <v>198</v>
      </c>
      <c r="CA40" s="25" t="s">
        <v>197</v>
      </c>
      <c r="CB40">
        <v>0.35</v>
      </c>
      <c r="CC40">
        <v>0.55000000000000004</v>
      </c>
      <c r="CD40">
        <v>0.25</v>
      </c>
      <c r="CE40">
        <v>0.15</v>
      </c>
      <c r="CF40">
        <v>0.133333333</v>
      </c>
      <c r="CG40">
        <v>0.2</v>
      </c>
      <c r="CH40">
        <v>0.53333333333333299</v>
      </c>
      <c r="CI40">
        <v>3</v>
      </c>
      <c r="CJ40" t="s">
        <v>209</v>
      </c>
      <c r="CK40" s="25" t="s">
        <v>197</v>
      </c>
      <c r="CL40">
        <v>0.85</v>
      </c>
      <c r="CM40">
        <v>0.95</v>
      </c>
      <c r="CN40">
        <v>0.8</v>
      </c>
      <c r="CO40">
        <v>0.7</v>
      </c>
      <c r="CP40">
        <v>0.86666666666659997</v>
      </c>
      <c r="CQ40">
        <v>0.66666666665999996</v>
      </c>
      <c r="CR40">
        <v>0.93333333333333302</v>
      </c>
      <c r="CT40" t="s">
        <v>209</v>
      </c>
      <c r="CU40" s="25" t="s">
        <v>197</v>
      </c>
      <c r="CV40" s="26">
        <v>79.5</v>
      </c>
      <c r="CW40" s="26">
        <v>0.91666700000000001</v>
      </c>
      <c r="CX40" t="s">
        <v>198</v>
      </c>
      <c r="CY40" s="25" t="s">
        <v>197</v>
      </c>
      <c r="CZ40">
        <v>0.35</v>
      </c>
      <c r="DB40">
        <v>0.5</v>
      </c>
      <c r="DD40">
        <v>0.27500000000000002</v>
      </c>
      <c r="DF40">
        <v>0.25</v>
      </c>
      <c r="DH40">
        <v>0.4</v>
      </c>
      <c r="DJ40">
        <v>0.3</v>
      </c>
      <c r="DL40" s="26">
        <v>4</v>
      </c>
      <c r="DM40" t="s">
        <v>200</v>
      </c>
      <c r="DN40" s="25" t="s">
        <v>197</v>
      </c>
      <c r="DO40" s="26">
        <v>0.16666666699999999</v>
      </c>
      <c r="DP40" s="26">
        <v>0.81782789099999997</v>
      </c>
      <c r="DQ40" s="26">
        <v>0.95</v>
      </c>
      <c r="DR40" s="26">
        <v>0.50904761899999995</v>
      </c>
      <c r="DS40" s="26">
        <v>0.42499999999999999</v>
      </c>
      <c r="DT40" s="26">
        <v>0.843040016</v>
      </c>
      <c r="DU40" s="26">
        <v>0.25</v>
      </c>
      <c r="DV40" s="26">
        <v>0.91097415000000004</v>
      </c>
      <c r="DW40" s="26">
        <v>0.7</v>
      </c>
      <c r="DX40" s="26">
        <v>0.63278208599999997</v>
      </c>
      <c r="DY40" s="26">
        <v>0.5</v>
      </c>
      <c r="DZ40" s="26">
        <v>0.73784629099999999</v>
      </c>
      <c r="EA40" t="s">
        <v>200</v>
      </c>
      <c r="EE40" s="50" t="s">
        <v>201</v>
      </c>
      <c r="EF40" s="51"/>
      <c r="EG40" s="51"/>
      <c r="EH40" s="50" t="s">
        <v>201</v>
      </c>
      <c r="EI40" s="51"/>
      <c r="EJ40" s="51"/>
      <c r="EK40" s="50" t="s">
        <v>197</v>
      </c>
      <c r="EL40" s="6" t="s">
        <v>364</v>
      </c>
      <c r="EM40" s="32">
        <v>41</v>
      </c>
      <c r="EN40" s="51" t="s">
        <v>198</v>
      </c>
      <c r="EO40" s="50" t="s">
        <v>197</v>
      </c>
      <c r="EP40" s="26" t="s">
        <v>364</v>
      </c>
      <c r="EQ40" s="26">
        <v>7</v>
      </c>
      <c r="ER40" s="26">
        <v>21</v>
      </c>
      <c r="ES40" s="26">
        <v>2</v>
      </c>
      <c r="ET40" s="51" t="s">
        <v>202</v>
      </c>
      <c r="EU40" s="50" t="s">
        <v>197</v>
      </c>
      <c r="EV40" s="6" t="s">
        <v>364</v>
      </c>
      <c r="EW40" s="6">
        <v>24</v>
      </c>
      <c r="EX40" s="6">
        <v>16</v>
      </c>
      <c r="EY40" s="6">
        <v>18</v>
      </c>
      <c r="EZ40" s="6">
        <v>18</v>
      </c>
      <c r="FA40" s="6">
        <v>8</v>
      </c>
      <c r="FB40" s="6">
        <v>13</v>
      </c>
      <c r="FC40" s="6">
        <v>27</v>
      </c>
      <c r="FD40" s="51" t="s">
        <v>198</v>
      </c>
      <c r="FE40" s="50" t="s">
        <v>197</v>
      </c>
      <c r="FF40" s="6" t="s">
        <v>364</v>
      </c>
      <c r="FG40" s="6">
        <v>3</v>
      </c>
      <c r="FH40" s="6">
        <v>1.9411764709999999</v>
      </c>
      <c r="FI40" s="6">
        <v>5.9411764710000003</v>
      </c>
      <c r="FJ40" s="6">
        <v>3.7551020409999998</v>
      </c>
      <c r="FK40" s="51" t="s">
        <v>198</v>
      </c>
      <c r="FL40" s="50" t="s">
        <v>197</v>
      </c>
      <c r="FM40" s="26" t="s">
        <v>364</v>
      </c>
      <c r="FN40" s="26">
        <v>4.0434780000000003</v>
      </c>
      <c r="FO40" s="51" t="s">
        <v>198</v>
      </c>
      <c r="FP40" s="50" t="s">
        <v>197</v>
      </c>
      <c r="FQ40" s="6" t="s">
        <v>364</v>
      </c>
      <c r="FR40" s="6">
        <v>2</v>
      </c>
      <c r="FS40" s="6">
        <f>IF(FR40&gt;=20,5,IF(FR40&gt;=15,4,IF(FR40&gt;=10,3,IF(FR40&gt;=5,2,IF(FR40&gt;=0,1,0)))))</f>
        <v>1</v>
      </c>
      <c r="FT40" s="51" t="s">
        <v>198</v>
      </c>
      <c r="FU40" s="50" t="s">
        <v>197</v>
      </c>
      <c r="FV40" s="6" t="s">
        <v>364</v>
      </c>
      <c r="FW40" s="32">
        <v>1</v>
      </c>
      <c r="FX40" s="32">
        <v>4.5</v>
      </c>
      <c r="FY40" s="32">
        <v>6.5</v>
      </c>
      <c r="FZ40" s="32">
        <v>4.5</v>
      </c>
      <c r="GA40" s="32">
        <v>3.5</v>
      </c>
      <c r="GB40" s="51" t="s">
        <v>202</v>
      </c>
      <c r="GC40" s="50" t="s">
        <v>201</v>
      </c>
      <c r="GD40" s="51"/>
      <c r="GE40" s="51"/>
      <c r="GF40" s="50" t="s">
        <v>197</v>
      </c>
      <c r="GG40" s="34" t="s">
        <v>364</v>
      </c>
      <c r="GH40" s="34">
        <v>24.5</v>
      </c>
      <c r="GI40" s="34">
        <v>50</v>
      </c>
      <c r="GJ40" s="34">
        <v>125</v>
      </c>
      <c r="GK40" s="34">
        <v>200</v>
      </c>
      <c r="GL40" s="51" t="s">
        <v>202</v>
      </c>
      <c r="GM40" s="50" t="s">
        <v>197</v>
      </c>
      <c r="GN40" s="35" t="s">
        <v>364</v>
      </c>
      <c r="GO40" s="36">
        <v>123</v>
      </c>
      <c r="GP40" s="36">
        <v>41</v>
      </c>
      <c r="GQ40" s="36">
        <v>39</v>
      </c>
      <c r="GR40" s="36">
        <v>13</v>
      </c>
      <c r="GS40" s="36">
        <v>14</v>
      </c>
      <c r="GT40" s="36">
        <v>16</v>
      </c>
      <c r="GU40" s="51" t="s">
        <v>202</v>
      </c>
    </row>
    <row r="41" spans="1:203" ht="15.6">
      <c r="A41" t="s">
        <v>368</v>
      </c>
      <c r="B41" s="26" t="s">
        <v>369</v>
      </c>
      <c r="C41" s="26" t="s">
        <v>189</v>
      </c>
      <c r="D41" s="26">
        <v>33</v>
      </c>
      <c r="E41" s="26" t="s">
        <v>370</v>
      </c>
      <c r="F41" s="26">
        <v>0</v>
      </c>
      <c r="G41" s="26" t="s">
        <v>17</v>
      </c>
      <c r="H41" s="26" t="s">
        <v>279</v>
      </c>
      <c r="I41" s="26" t="s">
        <v>192</v>
      </c>
      <c r="L41" s="26" t="s">
        <v>371</v>
      </c>
      <c r="M41" s="26" t="s">
        <v>194</v>
      </c>
      <c r="N41" s="26" t="s">
        <v>372</v>
      </c>
      <c r="O41" s="26" t="s">
        <v>369</v>
      </c>
      <c r="P41" s="26">
        <v>24.5</v>
      </c>
      <c r="R41" s="26" t="s">
        <v>369</v>
      </c>
      <c r="S41" s="26" t="s">
        <v>373</v>
      </c>
      <c r="T41" s="26" t="s">
        <v>189</v>
      </c>
      <c r="U41" s="26">
        <v>33</v>
      </c>
      <c r="V41" s="26"/>
      <c r="W41" s="25" t="s">
        <v>197</v>
      </c>
      <c r="X41" s="26">
        <v>71.34375</v>
      </c>
      <c r="Y41" s="26">
        <v>0.84375</v>
      </c>
      <c r="Z41">
        <v>77.8125</v>
      </c>
      <c r="AA41">
        <v>0.6875</v>
      </c>
      <c r="AB41">
        <v>64.875</v>
      </c>
      <c r="AC41">
        <v>1</v>
      </c>
      <c r="AD41" t="s">
        <v>198</v>
      </c>
      <c r="AE41" t="s">
        <v>199</v>
      </c>
      <c r="AF41" s="26"/>
      <c r="AG41" s="26"/>
      <c r="AH41" s="26"/>
      <c r="AI41" s="26"/>
      <c r="AJ41" s="26"/>
      <c r="AK41" s="26"/>
      <c r="AL41" t="s">
        <v>199</v>
      </c>
      <c r="AM41" s="25" t="s">
        <v>197</v>
      </c>
      <c r="AN41" s="26">
        <v>0.8125</v>
      </c>
      <c r="AO41" s="26">
        <v>4372.8720000000003</v>
      </c>
      <c r="AP41" s="26">
        <v>10</v>
      </c>
      <c r="AQ41" t="s">
        <v>198</v>
      </c>
      <c r="AR41" s="25" t="s">
        <v>197</v>
      </c>
      <c r="AS41" s="26">
        <v>0.9375</v>
      </c>
      <c r="AT41" s="26">
        <v>0.96875</v>
      </c>
      <c r="AU41" s="26">
        <v>0.90625</v>
      </c>
      <c r="AV41" s="26">
        <v>0.9375</v>
      </c>
      <c r="AW41" s="26">
        <v>1398.2529999999999</v>
      </c>
      <c r="AX41" s="26">
        <v>1658.1579999999999</v>
      </c>
      <c r="AY41" s="26">
        <v>1283.5899999999999</v>
      </c>
      <c r="AZ41" s="26">
        <v>1446.6669999999999</v>
      </c>
      <c r="BA41" s="26">
        <v>6.25</v>
      </c>
      <c r="BB41" s="26">
        <v>5.75</v>
      </c>
      <c r="BC41" s="26">
        <v>5.8125</v>
      </c>
      <c r="BD41" s="26">
        <v>5.9375</v>
      </c>
      <c r="BE41" t="s">
        <v>198</v>
      </c>
      <c r="BF41" s="25" t="s">
        <v>197</v>
      </c>
      <c r="BG41" s="26">
        <v>0.875</v>
      </c>
      <c r="BH41" s="26">
        <v>0.9375</v>
      </c>
      <c r="BI41" s="26">
        <v>0.875</v>
      </c>
      <c r="BJ41" s="26">
        <v>0.89583299999999999</v>
      </c>
      <c r="BK41" s="26">
        <v>832.07140000000004</v>
      </c>
      <c r="BL41" s="26">
        <v>1018</v>
      </c>
      <c r="BM41" s="26">
        <v>559.45000000000005</v>
      </c>
      <c r="BN41" s="26">
        <v>803.17380000000003</v>
      </c>
      <c r="BO41" t="s">
        <v>198</v>
      </c>
      <c r="BP41" s="25" t="s">
        <v>197</v>
      </c>
      <c r="BQ41" s="26">
        <v>0.88888900000000004</v>
      </c>
      <c r="BR41" s="26">
        <v>67.6875</v>
      </c>
      <c r="BS41" s="26">
        <v>1695.088</v>
      </c>
      <c r="BT41" s="26">
        <v>0.83333299999999999</v>
      </c>
      <c r="BU41" s="26">
        <v>77.533330000000007</v>
      </c>
      <c r="BV41" s="26">
        <v>893.70669999999996</v>
      </c>
      <c r="BW41" s="26">
        <v>0.86111099999999996</v>
      </c>
      <c r="BX41" s="26">
        <v>72.610420000000005</v>
      </c>
      <c r="BY41" s="26">
        <v>1294.3969999999999</v>
      </c>
      <c r="BZ41" t="s">
        <v>198</v>
      </c>
      <c r="CA41" s="25" t="s">
        <v>197</v>
      </c>
      <c r="CB41">
        <v>0.3</v>
      </c>
      <c r="CC41">
        <v>0.4</v>
      </c>
      <c r="CD41">
        <v>0.25</v>
      </c>
      <c r="CE41">
        <v>0.1</v>
      </c>
      <c r="CF41">
        <v>0</v>
      </c>
      <c r="CG41">
        <v>0.2</v>
      </c>
      <c r="CH41">
        <v>0.5</v>
      </c>
      <c r="CI41">
        <v>12</v>
      </c>
      <c r="CJ41" t="s">
        <v>209</v>
      </c>
      <c r="CK41" s="25" t="s">
        <v>197</v>
      </c>
      <c r="CL41">
        <v>0.46666659999999999</v>
      </c>
      <c r="CM41">
        <v>0.75</v>
      </c>
      <c r="CN41">
        <v>0.32500000000000001</v>
      </c>
      <c r="CO41">
        <v>0.4</v>
      </c>
      <c r="CP41">
        <v>0.13333333</v>
      </c>
      <c r="CQ41">
        <v>0.4</v>
      </c>
      <c r="CR41">
        <v>0.66666666600000002</v>
      </c>
      <c r="CT41" t="s">
        <v>209</v>
      </c>
      <c r="CU41" s="25" t="s">
        <v>197</v>
      </c>
      <c r="CV41" s="26">
        <v>62.083329999999997</v>
      </c>
      <c r="CW41" s="26">
        <v>0.79166700000000001</v>
      </c>
      <c r="CX41" t="s">
        <v>198</v>
      </c>
      <c r="CY41" t="s">
        <v>199</v>
      </c>
      <c r="DL41" s="26"/>
      <c r="DM41" t="s">
        <v>199</v>
      </c>
      <c r="DN41" s="25" t="s">
        <v>197</v>
      </c>
      <c r="DO41">
        <v>0.33333333300000001</v>
      </c>
      <c r="DP41" s="1">
        <v>0.6952178</v>
      </c>
      <c r="DQ41" s="1">
        <v>0.45</v>
      </c>
      <c r="DR41" s="1">
        <v>0.71212572399999996</v>
      </c>
      <c r="DS41" s="1">
        <v>0.27500000000000002</v>
      </c>
      <c r="DT41" s="1">
        <v>0.68138404500000005</v>
      </c>
      <c r="DU41" s="1">
        <v>0.15</v>
      </c>
      <c r="DV41" s="1">
        <v>0.92331292499999995</v>
      </c>
      <c r="DW41" s="1">
        <v>0.5</v>
      </c>
      <c r="DX41" s="1">
        <v>0.64982131499999995</v>
      </c>
      <c r="DY41" s="1">
        <v>0.16666666699999999</v>
      </c>
      <c r="DZ41">
        <v>0.83140725599999998</v>
      </c>
      <c r="EA41" t="s">
        <v>200</v>
      </c>
      <c r="EE41" s="50" t="s">
        <v>201</v>
      </c>
      <c r="EF41" s="51"/>
      <c r="EG41" s="51"/>
      <c r="EH41" s="50" t="s">
        <v>201</v>
      </c>
      <c r="EI41" s="51"/>
      <c r="EJ41" s="51"/>
      <c r="EK41" s="50" t="s">
        <v>197</v>
      </c>
      <c r="EL41" s="6" t="s">
        <v>369</v>
      </c>
      <c r="EM41" s="32">
        <v>44</v>
      </c>
      <c r="EN41" s="51" t="s">
        <v>198</v>
      </c>
      <c r="EO41" s="50" t="s">
        <v>197</v>
      </c>
      <c r="EP41" s="26" t="s">
        <v>369</v>
      </c>
      <c r="EQ41" s="26">
        <v>5</v>
      </c>
      <c r="ER41" s="26">
        <v>12</v>
      </c>
      <c r="ES41" s="26">
        <v>1</v>
      </c>
      <c r="ET41" s="51" t="s">
        <v>202</v>
      </c>
      <c r="EU41" s="50" t="s">
        <v>197</v>
      </c>
      <c r="EV41" s="6" t="s">
        <v>369</v>
      </c>
      <c r="EW41" s="6">
        <v>40</v>
      </c>
      <c r="EX41" s="6">
        <v>19</v>
      </c>
      <c r="EY41" s="6">
        <v>23</v>
      </c>
      <c r="EZ41" s="6">
        <v>22</v>
      </c>
      <c r="FA41" s="6">
        <v>16</v>
      </c>
      <c r="FB41" s="6">
        <v>19</v>
      </c>
      <c r="FC41" s="6">
        <v>35</v>
      </c>
      <c r="FD41" s="51" t="s">
        <v>198</v>
      </c>
      <c r="FE41" s="50" t="s">
        <v>197</v>
      </c>
      <c r="FF41" s="6" t="s">
        <v>369</v>
      </c>
      <c r="FG41" s="6">
        <v>6.7142857139999998</v>
      </c>
      <c r="FH41" s="6">
        <v>5.5294117649999999</v>
      </c>
      <c r="FI41" s="6">
        <v>7.7058823529999998</v>
      </c>
      <c r="FJ41" s="6">
        <v>6.6938775509999999</v>
      </c>
      <c r="FK41" s="51" t="s">
        <v>198</v>
      </c>
      <c r="FL41" s="50" t="s">
        <v>201</v>
      </c>
      <c r="FM41" s="51"/>
      <c r="FN41" s="51"/>
      <c r="FO41" s="51"/>
      <c r="FP41" s="50" t="s">
        <v>201</v>
      </c>
      <c r="FQ41" s="6"/>
      <c r="FR41" s="6"/>
      <c r="FS41" s="6"/>
      <c r="FT41" s="51"/>
      <c r="FU41" s="50" t="s">
        <v>197</v>
      </c>
      <c r="FV41" s="6" t="s">
        <v>369</v>
      </c>
      <c r="FW41" s="32">
        <v>2.5</v>
      </c>
      <c r="FX41" s="32">
        <v>7</v>
      </c>
      <c r="FY41" s="32">
        <v>5</v>
      </c>
      <c r="FZ41" s="32">
        <v>5</v>
      </c>
      <c r="GA41" s="32">
        <v>5</v>
      </c>
      <c r="GB41" s="51" t="s">
        <v>202</v>
      </c>
      <c r="GC41" s="50" t="s">
        <v>201</v>
      </c>
      <c r="GD41" s="51"/>
      <c r="GE41" s="51"/>
      <c r="GF41" s="50" t="s">
        <v>197</v>
      </c>
      <c r="GG41" s="34" t="s">
        <v>369</v>
      </c>
      <c r="GH41" s="34">
        <v>16</v>
      </c>
      <c r="GI41" s="34">
        <v>155</v>
      </c>
      <c r="GJ41" s="34">
        <v>280</v>
      </c>
      <c r="GK41" s="34">
        <v>451</v>
      </c>
      <c r="GL41" s="51" t="s">
        <v>202</v>
      </c>
      <c r="GM41" s="50" t="s">
        <v>201</v>
      </c>
      <c r="GN41" s="35"/>
      <c r="GO41" s="36" t="s">
        <v>210</v>
      </c>
      <c r="GP41" s="36" t="s">
        <v>210</v>
      </c>
      <c r="GQ41" s="36" t="s">
        <v>210</v>
      </c>
      <c r="GR41" s="36" t="s">
        <v>210</v>
      </c>
      <c r="GS41" s="36" t="s">
        <v>210</v>
      </c>
      <c r="GT41" s="36" t="s">
        <v>210</v>
      </c>
      <c r="GU41" s="51"/>
    </row>
    <row r="42" spans="1:203" ht="15.6">
      <c r="A42" t="s">
        <v>374</v>
      </c>
      <c r="B42" s="26" t="s">
        <v>375</v>
      </c>
      <c r="C42" s="26" t="s">
        <v>189</v>
      </c>
      <c r="D42" s="26">
        <v>43</v>
      </c>
      <c r="E42" s="26">
        <v>34</v>
      </c>
      <c r="F42" s="26">
        <v>14</v>
      </c>
      <c r="G42" s="26" t="s">
        <v>231</v>
      </c>
      <c r="H42" s="26" t="s">
        <v>191</v>
      </c>
      <c r="I42" s="26" t="s">
        <v>192</v>
      </c>
      <c r="L42" s="26" t="s">
        <v>376</v>
      </c>
      <c r="M42" s="26" t="s">
        <v>194</v>
      </c>
      <c r="N42" s="26" t="s">
        <v>377</v>
      </c>
      <c r="O42" s="26" t="s">
        <v>375</v>
      </c>
      <c r="P42" s="26">
        <v>19</v>
      </c>
      <c r="R42" s="26" t="s">
        <v>375</v>
      </c>
      <c r="S42" s="26" t="s">
        <v>378</v>
      </c>
      <c r="T42" s="26" t="s">
        <v>189</v>
      </c>
      <c r="U42" s="26">
        <v>43</v>
      </c>
      <c r="V42" s="26"/>
      <c r="W42" s="25" t="s">
        <v>197</v>
      </c>
      <c r="X42" s="26">
        <v>96.21875</v>
      </c>
      <c r="Y42" s="26">
        <v>0.9375</v>
      </c>
      <c r="Z42">
        <v>93.75</v>
      </c>
      <c r="AA42">
        <v>0.9375</v>
      </c>
      <c r="AB42">
        <v>98.6875</v>
      </c>
      <c r="AC42">
        <v>0.9375</v>
      </c>
      <c r="AD42" t="s">
        <v>198</v>
      </c>
      <c r="AE42" s="25" t="s">
        <v>197</v>
      </c>
      <c r="AF42" s="26">
        <v>0.4375</v>
      </c>
      <c r="AG42" s="26">
        <v>0.4375</v>
      </c>
      <c r="AH42" s="26">
        <v>0.125</v>
      </c>
      <c r="AI42" s="26">
        <v>0.4375</v>
      </c>
      <c r="AJ42" s="26">
        <v>0.5</v>
      </c>
      <c r="AK42" s="26">
        <v>0.1875</v>
      </c>
      <c r="AL42" t="s">
        <v>198</v>
      </c>
      <c r="AM42" s="25" t="s">
        <v>197</v>
      </c>
      <c r="AN42" s="26">
        <v>0.72916700000000001</v>
      </c>
      <c r="AO42" s="26">
        <v>3143.654</v>
      </c>
      <c r="AP42" s="26">
        <v>10</v>
      </c>
      <c r="AQ42" t="s">
        <v>198</v>
      </c>
      <c r="AR42" s="25" t="s">
        <v>197</v>
      </c>
      <c r="AS42" s="26">
        <v>0.875</v>
      </c>
      <c r="AT42" s="26">
        <v>0.8125</v>
      </c>
      <c r="AU42" s="26">
        <v>1</v>
      </c>
      <c r="AV42" s="26">
        <v>0.89583299999999999</v>
      </c>
      <c r="AW42" s="26">
        <v>1715.307</v>
      </c>
      <c r="AX42" s="26">
        <v>2519.8960000000002</v>
      </c>
      <c r="AY42" s="26">
        <v>1750.809</v>
      </c>
      <c r="AZ42" s="26">
        <v>1995.338</v>
      </c>
      <c r="BA42" s="26">
        <v>6.25</v>
      </c>
      <c r="BB42" s="26">
        <v>5.4375</v>
      </c>
      <c r="BC42" s="26">
        <v>6.625</v>
      </c>
      <c r="BD42" s="26">
        <v>6.1041670000000003</v>
      </c>
      <c r="BE42" t="s">
        <v>198</v>
      </c>
      <c r="BF42" s="25" t="s">
        <v>197</v>
      </c>
      <c r="BG42" s="26">
        <v>0.875</v>
      </c>
      <c r="BH42" s="26">
        <v>0.8125</v>
      </c>
      <c r="BI42" s="26">
        <v>0.9375</v>
      </c>
      <c r="BJ42" s="26">
        <v>0.875</v>
      </c>
      <c r="BK42" s="26">
        <v>2031.329</v>
      </c>
      <c r="BL42" s="26">
        <v>868.85379999999998</v>
      </c>
      <c r="BM42" s="26">
        <v>881.72</v>
      </c>
      <c r="BN42" s="26">
        <v>1260.634</v>
      </c>
      <c r="BO42" t="s">
        <v>198</v>
      </c>
      <c r="BP42" s="25" t="s">
        <v>197</v>
      </c>
      <c r="BQ42" s="26">
        <v>0.61111099999999996</v>
      </c>
      <c r="BR42" s="26">
        <v>57.909089999999999</v>
      </c>
      <c r="BS42" s="26">
        <v>2151.4360000000001</v>
      </c>
      <c r="BT42" s="26">
        <v>0.44444400000000001</v>
      </c>
      <c r="BU42" s="26">
        <v>62.5</v>
      </c>
      <c r="BV42" s="26">
        <v>4425</v>
      </c>
      <c r="BW42" s="26">
        <v>0.52777799999999997</v>
      </c>
      <c r="BX42" s="26">
        <v>60.204549999999998</v>
      </c>
      <c r="BY42" s="26">
        <v>3288.2179999999998</v>
      </c>
      <c r="BZ42" t="s">
        <v>198</v>
      </c>
      <c r="CA42" s="25" t="s">
        <v>197</v>
      </c>
      <c r="CB42">
        <v>0.18333333333330001</v>
      </c>
      <c r="CC42">
        <v>0.25</v>
      </c>
      <c r="CD42">
        <v>0.15</v>
      </c>
      <c r="CE42">
        <v>0.1</v>
      </c>
      <c r="CF42">
        <v>0</v>
      </c>
      <c r="CG42">
        <v>0.13333333333333</v>
      </c>
      <c r="CH42">
        <v>0.3</v>
      </c>
      <c r="CI42">
        <v>9</v>
      </c>
      <c r="CJ42" t="s">
        <v>209</v>
      </c>
      <c r="CK42" s="25" t="s">
        <v>197</v>
      </c>
      <c r="CL42">
        <v>0.45</v>
      </c>
      <c r="CM42">
        <v>0.65</v>
      </c>
      <c r="CN42">
        <v>0.35</v>
      </c>
      <c r="CO42">
        <v>0.15</v>
      </c>
      <c r="CP42">
        <v>0.26666659999999998</v>
      </c>
      <c r="CQ42">
        <v>0.26666666666659999</v>
      </c>
      <c r="CR42">
        <v>0.63333329999999999</v>
      </c>
      <c r="CT42" t="s">
        <v>209</v>
      </c>
      <c r="CU42" s="25" t="s">
        <v>197</v>
      </c>
      <c r="CV42" s="26">
        <v>97</v>
      </c>
      <c r="CW42" s="26">
        <v>0.91666700000000001</v>
      </c>
      <c r="CX42" t="s">
        <v>198</v>
      </c>
      <c r="CY42" s="25" t="s">
        <v>197</v>
      </c>
      <c r="CZ42">
        <v>0.25</v>
      </c>
      <c r="DB42">
        <v>0.2</v>
      </c>
      <c r="DD42">
        <v>0.27500000000000002</v>
      </c>
      <c r="DF42">
        <v>0.2</v>
      </c>
      <c r="DH42">
        <v>0.26666666700000002</v>
      </c>
      <c r="DJ42">
        <v>0.233333333</v>
      </c>
      <c r="DL42" s="26">
        <v>13</v>
      </c>
      <c r="DM42" t="s">
        <v>200</v>
      </c>
      <c r="DN42" s="25" t="s">
        <v>197</v>
      </c>
      <c r="DO42">
        <v>0.3</v>
      </c>
      <c r="DP42" s="25">
        <v>0.39883421499999999</v>
      </c>
      <c r="DQ42" s="25">
        <v>0.5</v>
      </c>
      <c r="DR42" s="25">
        <v>0.41279280000000002</v>
      </c>
      <c r="DS42" s="25">
        <v>0.25</v>
      </c>
      <c r="DT42" s="25">
        <v>0.476278231</v>
      </c>
      <c r="DU42" s="25">
        <v>0.1</v>
      </c>
      <c r="DV42" s="25">
        <v>0.443054422</v>
      </c>
      <c r="DW42" s="25">
        <v>0.3</v>
      </c>
      <c r="DX42" s="25">
        <v>0.42746711999999998</v>
      </c>
      <c r="DY42" s="25">
        <v>0.366666667</v>
      </c>
      <c r="DZ42">
        <v>0.46453877599999999</v>
      </c>
      <c r="EA42" t="s">
        <v>200</v>
      </c>
      <c r="EE42" s="50" t="s">
        <v>201</v>
      </c>
      <c r="EF42" s="51"/>
      <c r="EG42" s="51"/>
      <c r="EH42" s="50" t="s">
        <v>201</v>
      </c>
      <c r="EI42" s="51"/>
      <c r="EJ42" s="51"/>
      <c r="EK42" s="50" t="s">
        <v>197</v>
      </c>
      <c r="EL42" s="6" t="s">
        <v>375</v>
      </c>
      <c r="EM42" s="32">
        <v>44</v>
      </c>
      <c r="EN42" s="51" t="s">
        <v>198</v>
      </c>
      <c r="EO42" s="50" t="s">
        <v>197</v>
      </c>
      <c r="EP42" s="26" t="s">
        <v>375</v>
      </c>
      <c r="EQ42" s="26">
        <v>8</v>
      </c>
      <c r="ER42" s="26">
        <v>31</v>
      </c>
      <c r="ES42" s="26">
        <v>3</v>
      </c>
      <c r="ET42" s="51" t="s">
        <v>202</v>
      </c>
      <c r="EU42" s="50" t="s">
        <v>197</v>
      </c>
      <c r="EV42" s="6" t="s">
        <v>375</v>
      </c>
      <c r="EW42" s="6">
        <v>39</v>
      </c>
      <c r="EX42" s="6">
        <v>23</v>
      </c>
      <c r="EY42" s="6">
        <v>20</v>
      </c>
      <c r="EZ42" s="6">
        <v>24</v>
      </c>
      <c r="FA42" s="6">
        <v>17</v>
      </c>
      <c r="FB42" s="6">
        <v>23</v>
      </c>
      <c r="FC42" s="6">
        <v>39</v>
      </c>
      <c r="FD42" s="51" t="s">
        <v>198</v>
      </c>
      <c r="FE42" s="50" t="s">
        <v>197</v>
      </c>
      <c r="FF42" s="6" t="s">
        <v>375</v>
      </c>
      <c r="FG42" s="6">
        <v>7.5</v>
      </c>
      <c r="FH42" s="6">
        <v>9.2941176470000002</v>
      </c>
      <c r="FI42" s="6">
        <v>9.4117647059999996</v>
      </c>
      <c r="FJ42" s="6">
        <v>8.8367346940000004</v>
      </c>
      <c r="FK42" s="51" t="s">
        <v>198</v>
      </c>
      <c r="FL42" s="50" t="s">
        <v>197</v>
      </c>
      <c r="FM42" s="26" t="s">
        <v>375</v>
      </c>
      <c r="FN42" s="26">
        <v>4.913043</v>
      </c>
      <c r="FO42" s="51" t="s">
        <v>198</v>
      </c>
      <c r="FP42" s="50" t="s">
        <v>197</v>
      </c>
      <c r="FQ42" s="6" t="s">
        <v>375</v>
      </c>
      <c r="FR42" s="6">
        <v>0</v>
      </c>
      <c r="FS42" s="6">
        <f>IF(FR42&gt;=20,5,IF(FR42&gt;=15,4,IF(FR42&gt;=10,3,IF(FR42&gt;=5,2,IF(FR42&gt;=0,1,0)))))</f>
        <v>1</v>
      </c>
      <c r="FT42" s="51" t="s">
        <v>198</v>
      </c>
      <c r="FU42" s="50" t="s">
        <v>197</v>
      </c>
      <c r="FV42" s="6" t="s">
        <v>375</v>
      </c>
      <c r="FW42" s="32">
        <v>2</v>
      </c>
      <c r="FX42" s="32">
        <v>7</v>
      </c>
      <c r="FY42" s="32">
        <v>7</v>
      </c>
      <c r="FZ42" s="32">
        <v>5</v>
      </c>
      <c r="GA42" s="32">
        <v>7</v>
      </c>
      <c r="GB42" s="51" t="s">
        <v>202</v>
      </c>
      <c r="GC42" s="50" t="s">
        <v>201</v>
      </c>
      <c r="GD42" s="51"/>
      <c r="GE42" s="51"/>
      <c r="GF42" s="50" t="s">
        <v>197</v>
      </c>
      <c r="GG42" s="34" t="s">
        <v>375</v>
      </c>
      <c r="GH42" s="34">
        <v>17</v>
      </c>
      <c r="GI42" s="34">
        <v>65</v>
      </c>
      <c r="GJ42" s="34">
        <v>665</v>
      </c>
      <c r="GK42" s="34">
        <v>747</v>
      </c>
      <c r="GL42" s="51" t="s">
        <v>202</v>
      </c>
      <c r="GM42" s="50" t="s">
        <v>197</v>
      </c>
      <c r="GN42" s="35" t="s">
        <v>375</v>
      </c>
      <c r="GO42" s="36">
        <v>189</v>
      </c>
      <c r="GP42" s="36">
        <v>45</v>
      </c>
      <c r="GQ42" s="36">
        <v>44</v>
      </c>
      <c r="GR42" s="36">
        <v>31</v>
      </c>
      <c r="GS42" s="36">
        <v>28</v>
      </c>
      <c r="GT42" s="36">
        <v>41</v>
      </c>
      <c r="GU42" s="51" t="s">
        <v>202</v>
      </c>
    </row>
    <row r="43" spans="1:203" ht="14.25" customHeight="1">
      <c r="A43" t="s">
        <v>379</v>
      </c>
      <c r="B43" s="26" t="s">
        <v>380</v>
      </c>
      <c r="C43" s="26" t="s">
        <v>189</v>
      </c>
      <c r="D43" s="26">
        <v>30</v>
      </c>
      <c r="E43" s="26">
        <v>25</v>
      </c>
      <c r="F43" s="26">
        <v>17</v>
      </c>
      <c r="G43" s="26" t="s">
        <v>205</v>
      </c>
      <c r="H43" s="26" t="s">
        <v>279</v>
      </c>
      <c r="I43" s="26" t="s">
        <v>206</v>
      </c>
      <c r="L43" s="26" t="s">
        <v>381</v>
      </c>
      <c r="M43" s="26" t="s">
        <v>194</v>
      </c>
      <c r="N43" s="26" t="s">
        <v>382</v>
      </c>
      <c r="O43" s="26" t="s">
        <v>380</v>
      </c>
      <c r="P43" s="26">
        <v>17</v>
      </c>
      <c r="R43" s="26" t="s">
        <v>380</v>
      </c>
      <c r="S43" s="26" t="s">
        <v>383</v>
      </c>
      <c r="T43" s="26" t="s">
        <v>189</v>
      </c>
      <c r="U43" s="26">
        <v>30</v>
      </c>
      <c r="V43" s="26"/>
      <c r="W43" s="25" t="s">
        <v>197</v>
      </c>
      <c r="X43" s="26">
        <v>87.90625</v>
      </c>
      <c r="Y43" s="26">
        <v>0.96875</v>
      </c>
      <c r="Z43">
        <v>82.625</v>
      </c>
      <c r="AA43">
        <v>0.9375</v>
      </c>
      <c r="AB43">
        <v>93.1875</v>
      </c>
      <c r="AC43">
        <v>1</v>
      </c>
      <c r="AD43" t="s">
        <v>198</v>
      </c>
      <c r="AE43" s="25" t="s">
        <v>197</v>
      </c>
      <c r="AF43" s="26">
        <v>0.75</v>
      </c>
      <c r="AG43" s="26">
        <v>0.25</v>
      </c>
      <c r="AH43" s="26">
        <v>0.1875</v>
      </c>
      <c r="AI43" s="26">
        <v>0.3125</v>
      </c>
      <c r="AJ43" s="26">
        <v>0.75</v>
      </c>
      <c r="AK43" s="26">
        <v>0.1875</v>
      </c>
      <c r="AL43" t="s">
        <v>198</v>
      </c>
      <c r="AM43" s="25" t="s">
        <v>197</v>
      </c>
      <c r="AN43" s="26">
        <v>0.875</v>
      </c>
      <c r="AO43" s="26">
        <v>3042.76</v>
      </c>
      <c r="AP43" s="26">
        <v>10</v>
      </c>
      <c r="AQ43" t="s">
        <v>198</v>
      </c>
      <c r="AR43" s="25" t="s">
        <v>197</v>
      </c>
      <c r="AS43" s="26">
        <v>0.9375</v>
      </c>
      <c r="AT43" s="26">
        <v>0.9375</v>
      </c>
      <c r="AU43" s="26">
        <v>1</v>
      </c>
      <c r="AV43" s="26">
        <v>0.95833299999999999</v>
      </c>
      <c r="AW43" s="26">
        <v>1671.78</v>
      </c>
      <c r="AX43" s="26">
        <v>1257.0899999999999</v>
      </c>
      <c r="AY43" s="26">
        <v>1078.4590000000001</v>
      </c>
      <c r="AZ43" s="26">
        <v>1335.7760000000001</v>
      </c>
      <c r="BA43" s="26">
        <v>6.75</v>
      </c>
      <c r="BB43" s="26">
        <v>6.90625</v>
      </c>
      <c r="BC43" s="26">
        <v>6.96875</v>
      </c>
      <c r="BD43" s="26">
        <v>6.875</v>
      </c>
      <c r="BE43" t="s">
        <v>198</v>
      </c>
      <c r="BF43" s="25" t="s">
        <v>197</v>
      </c>
      <c r="BG43" s="26">
        <v>0.75</v>
      </c>
      <c r="BH43" s="26">
        <v>1</v>
      </c>
      <c r="BI43" s="26">
        <v>1</v>
      </c>
      <c r="BJ43" s="26">
        <v>0.91666700000000001</v>
      </c>
      <c r="BK43" s="26">
        <v>1087.7329999999999</v>
      </c>
      <c r="BL43" s="26">
        <v>1834.1690000000001</v>
      </c>
      <c r="BM43" s="26">
        <v>987.53750000000002</v>
      </c>
      <c r="BN43" s="26">
        <v>1303.1469999999999</v>
      </c>
      <c r="BO43" t="s">
        <v>198</v>
      </c>
      <c r="BP43" s="25" t="s">
        <v>197</v>
      </c>
      <c r="BQ43" s="26">
        <v>1</v>
      </c>
      <c r="BR43" s="26">
        <v>99.94444</v>
      </c>
      <c r="BS43" s="26">
        <v>1089.5719999999999</v>
      </c>
      <c r="BT43" s="26">
        <v>1</v>
      </c>
      <c r="BU43" s="26">
        <v>99.777780000000007</v>
      </c>
      <c r="BV43" s="26">
        <v>902.5</v>
      </c>
      <c r="BW43" s="26">
        <v>1</v>
      </c>
      <c r="BX43" s="26">
        <v>99.861109999999996</v>
      </c>
      <c r="BY43" s="26">
        <v>996.03610000000003</v>
      </c>
      <c r="BZ43" t="s">
        <v>198</v>
      </c>
      <c r="CA43" s="25" t="s">
        <v>197</v>
      </c>
      <c r="CB43">
        <v>0.31666666666666599</v>
      </c>
      <c r="CC43">
        <v>0.4</v>
      </c>
      <c r="CD43">
        <v>0.27500000000000002</v>
      </c>
      <c r="CE43">
        <v>0.2</v>
      </c>
      <c r="CF43">
        <v>0.1333333333</v>
      </c>
      <c r="CG43">
        <v>0.2</v>
      </c>
      <c r="CH43">
        <v>0.46666666000000001</v>
      </c>
      <c r="CI43">
        <v>3</v>
      </c>
      <c r="CJ43" t="s">
        <v>209</v>
      </c>
      <c r="CK43" s="25" t="s">
        <v>197</v>
      </c>
      <c r="CL43">
        <v>0.8</v>
      </c>
      <c r="CM43">
        <v>1</v>
      </c>
      <c r="CN43">
        <v>0.7</v>
      </c>
      <c r="CO43">
        <v>0.55000000000000004</v>
      </c>
      <c r="CP43">
        <v>0.8</v>
      </c>
      <c r="CQ43">
        <v>0.6</v>
      </c>
      <c r="CR43">
        <v>0.9</v>
      </c>
      <c r="CT43" t="s">
        <v>209</v>
      </c>
      <c r="CU43" s="25" t="s">
        <v>197</v>
      </c>
      <c r="CV43" s="26">
        <v>96.25</v>
      </c>
      <c r="CW43" s="26">
        <v>1</v>
      </c>
      <c r="CX43" t="s">
        <v>198</v>
      </c>
      <c r="CY43" s="25" t="s">
        <v>197</v>
      </c>
      <c r="CZ43">
        <v>0.28333333300000002</v>
      </c>
      <c r="DB43">
        <v>0.55000000000000004</v>
      </c>
      <c r="DD43">
        <v>0.15</v>
      </c>
      <c r="DF43">
        <v>0.2</v>
      </c>
      <c r="DH43">
        <v>0.33333333300000001</v>
      </c>
      <c r="DJ43">
        <v>0.233333333</v>
      </c>
      <c r="DL43" s="26">
        <v>4</v>
      </c>
      <c r="DM43" t="s">
        <v>200</v>
      </c>
      <c r="DN43" s="25" t="s">
        <v>197</v>
      </c>
      <c r="DO43">
        <v>0.77777777800000003</v>
      </c>
      <c r="DP43" s="1">
        <v>0.55856997100000005</v>
      </c>
      <c r="DQ43" s="1">
        <v>0.75</v>
      </c>
      <c r="DR43" s="1">
        <v>0.53209100499999995</v>
      </c>
      <c r="DS43" s="1">
        <v>0.8125</v>
      </c>
      <c r="DT43" s="26">
        <v>0.58912262299999996</v>
      </c>
      <c r="DU43" s="26">
        <v>0.8125</v>
      </c>
      <c r="DV43" s="26">
        <v>0.54006887800000003</v>
      </c>
      <c r="DW43" s="28">
        <v>0.77777777800000003</v>
      </c>
      <c r="DX43" s="28">
        <v>0.77777777800000003</v>
      </c>
      <c r="DY43" s="28">
        <v>0.77777777800000003</v>
      </c>
      <c r="DZ43" s="28">
        <v>0.60026951699999997</v>
      </c>
      <c r="EA43" t="s">
        <v>200</v>
      </c>
      <c r="EE43" s="50" t="s">
        <v>201</v>
      </c>
      <c r="EF43" s="51"/>
      <c r="EG43" s="51"/>
      <c r="EH43" s="50" t="s">
        <v>201</v>
      </c>
      <c r="EI43" s="51"/>
      <c r="EJ43" s="51"/>
      <c r="EK43" s="50" t="s">
        <v>197</v>
      </c>
      <c r="EL43" s="6" t="s">
        <v>380</v>
      </c>
      <c r="EM43" s="32">
        <v>40</v>
      </c>
      <c r="EN43" s="51" t="s">
        <v>198</v>
      </c>
      <c r="EO43" s="50" t="s">
        <v>197</v>
      </c>
      <c r="EP43" s="26" t="s">
        <v>380</v>
      </c>
      <c r="EQ43" s="26">
        <v>4</v>
      </c>
      <c r="ER43" s="26">
        <v>8</v>
      </c>
      <c r="ES43" s="26">
        <v>1</v>
      </c>
      <c r="ET43" s="51" t="s">
        <v>202</v>
      </c>
      <c r="EU43" s="50" t="s">
        <v>197</v>
      </c>
      <c r="EV43" s="6" t="s">
        <v>380</v>
      </c>
      <c r="EW43" s="6">
        <v>20</v>
      </c>
      <c r="EX43" s="6">
        <v>14</v>
      </c>
      <c r="EY43" s="6">
        <v>16</v>
      </c>
      <c r="EZ43" s="6">
        <v>14</v>
      </c>
      <c r="FA43" s="6">
        <v>8</v>
      </c>
      <c r="FB43" s="6">
        <v>15</v>
      </c>
      <c r="FC43" s="6">
        <v>24</v>
      </c>
      <c r="FD43" s="51" t="s">
        <v>198</v>
      </c>
      <c r="FE43" s="50" t="s">
        <v>197</v>
      </c>
      <c r="FF43" s="6" t="s">
        <v>380</v>
      </c>
      <c r="FG43" s="6">
        <v>3.7857142860000002</v>
      </c>
      <c r="FH43" s="6">
        <v>4.1176470590000003</v>
      </c>
      <c r="FI43" s="6">
        <v>5.7058823529999998</v>
      </c>
      <c r="FJ43" s="6">
        <v>4.6326530610000001</v>
      </c>
      <c r="FK43" s="51" t="s">
        <v>198</v>
      </c>
      <c r="FL43" s="50" t="s">
        <v>201</v>
      </c>
      <c r="FM43" s="51"/>
      <c r="FN43" s="51"/>
      <c r="FO43" s="51"/>
      <c r="FP43" s="50" t="s">
        <v>201</v>
      </c>
      <c r="FQ43" s="6"/>
      <c r="FR43" s="6"/>
      <c r="FS43" s="6"/>
      <c r="FT43" s="51"/>
      <c r="FU43" s="50" t="s">
        <v>197</v>
      </c>
      <c r="FV43" s="6" t="s">
        <v>380</v>
      </c>
      <c r="FW43" s="32">
        <v>4.5</v>
      </c>
      <c r="FX43" s="32">
        <v>4.5</v>
      </c>
      <c r="FY43" s="32">
        <v>5.5</v>
      </c>
      <c r="FZ43" s="32">
        <v>5</v>
      </c>
      <c r="GA43" s="32">
        <v>6.5</v>
      </c>
      <c r="GB43" s="51" t="s">
        <v>202</v>
      </c>
      <c r="GC43" s="50" t="s">
        <v>201</v>
      </c>
      <c r="GD43" s="51"/>
      <c r="GE43" s="51"/>
      <c r="GF43" s="50" t="s">
        <v>197</v>
      </c>
      <c r="GG43" s="34" t="s">
        <v>380</v>
      </c>
      <c r="GH43" s="34">
        <v>14</v>
      </c>
      <c r="GI43" s="34">
        <v>0</v>
      </c>
      <c r="GJ43" s="34">
        <v>200</v>
      </c>
      <c r="GK43" s="34">
        <v>214</v>
      </c>
      <c r="GL43" s="51" t="s">
        <v>202</v>
      </c>
      <c r="GM43" s="50" t="s">
        <v>201</v>
      </c>
      <c r="GN43" s="35"/>
      <c r="GO43" s="36" t="s">
        <v>210</v>
      </c>
      <c r="GP43" s="36" t="s">
        <v>210</v>
      </c>
      <c r="GQ43" s="36" t="s">
        <v>210</v>
      </c>
      <c r="GR43" s="36" t="s">
        <v>210</v>
      </c>
      <c r="GS43" s="36" t="s">
        <v>210</v>
      </c>
      <c r="GT43" s="36" t="s">
        <v>210</v>
      </c>
      <c r="GU43" s="51"/>
    </row>
    <row r="44" spans="1:203" ht="15.6">
      <c r="A44" t="s">
        <v>384</v>
      </c>
      <c r="B44" s="26" t="s">
        <v>385</v>
      </c>
      <c r="C44" s="26" t="s">
        <v>224</v>
      </c>
      <c r="D44" s="26">
        <v>69</v>
      </c>
      <c r="E44" s="26" t="s">
        <v>386</v>
      </c>
      <c r="F44" s="26">
        <v>28</v>
      </c>
      <c r="G44" s="26" t="s">
        <v>17</v>
      </c>
      <c r="H44" s="26" t="s">
        <v>279</v>
      </c>
      <c r="I44" s="26" t="s">
        <v>192</v>
      </c>
      <c r="L44" s="26" t="s">
        <v>387</v>
      </c>
      <c r="M44" s="26" t="s">
        <v>194</v>
      </c>
      <c r="N44" s="26" t="s">
        <v>388</v>
      </c>
      <c r="O44" s="26" t="s">
        <v>385</v>
      </c>
      <c r="P44" s="26">
        <v>17</v>
      </c>
      <c r="R44" s="26" t="s">
        <v>385</v>
      </c>
      <c r="S44" s="26" t="s">
        <v>389</v>
      </c>
      <c r="T44" s="26" t="s">
        <v>224</v>
      </c>
      <c r="U44" s="26">
        <v>69</v>
      </c>
      <c r="V44" s="26"/>
      <c r="W44" s="25" t="s">
        <v>197</v>
      </c>
      <c r="X44" s="26">
        <v>74.96875</v>
      </c>
      <c r="Y44" s="26">
        <v>0.875</v>
      </c>
      <c r="Z44">
        <v>71.4375</v>
      </c>
      <c r="AA44">
        <v>0.8125</v>
      </c>
      <c r="AB44" s="26">
        <v>78.5</v>
      </c>
      <c r="AC44" s="26">
        <v>0.9375</v>
      </c>
      <c r="AD44" t="s">
        <v>198</v>
      </c>
      <c r="AE44" s="25" t="s">
        <v>197</v>
      </c>
      <c r="AF44" s="26">
        <v>0.625</v>
      </c>
      <c r="AG44" s="26">
        <v>0.25</v>
      </c>
      <c r="AH44" s="26">
        <v>0.125</v>
      </c>
      <c r="AI44" s="26">
        <v>0.1875</v>
      </c>
      <c r="AJ44" s="26">
        <v>0.3125</v>
      </c>
      <c r="AK44" s="26">
        <v>0.4375</v>
      </c>
      <c r="AL44" t="s">
        <v>198</v>
      </c>
      <c r="AM44" s="25" t="s">
        <v>197</v>
      </c>
      <c r="AN44" s="26">
        <v>0.72916700000000001</v>
      </c>
      <c r="AO44" s="26">
        <v>3379.4059999999999</v>
      </c>
      <c r="AP44" s="26">
        <v>10</v>
      </c>
      <c r="AQ44" t="s">
        <v>198</v>
      </c>
      <c r="AR44" s="25" t="s">
        <v>197</v>
      </c>
      <c r="AS44" s="26">
        <v>1</v>
      </c>
      <c r="AT44" s="26">
        <v>0.9375</v>
      </c>
      <c r="AU44" s="26">
        <v>0.9375</v>
      </c>
      <c r="AV44" s="26">
        <v>0.95833299999999999</v>
      </c>
      <c r="AW44" s="26">
        <v>1336.663</v>
      </c>
      <c r="AX44" s="26">
        <v>1301.1199999999999</v>
      </c>
      <c r="AY44" s="26">
        <v>1121.077</v>
      </c>
      <c r="AZ44" s="26">
        <v>1252.953</v>
      </c>
      <c r="BA44" s="26">
        <v>6.5</v>
      </c>
      <c r="BB44" s="26">
        <v>6.375</v>
      </c>
      <c r="BC44" s="26">
        <v>6.6875</v>
      </c>
      <c r="BD44" s="26">
        <v>6.5208329999999997</v>
      </c>
      <c r="BE44" t="s">
        <v>198</v>
      </c>
      <c r="BF44" s="25" t="s">
        <v>197</v>
      </c>
      <c r="BG44" s="26">
        <v>1</v>
      </c>
      <c r="BH44" s="26">
        <v>0.9375</v>
      </c>
      <c r="BI44" s="26">
        <v>0.9375</v>
      </c>
      <c r="BJ44" s="26">
        <v>0.95833299999999999</v>
      </c>
      <c r="BK44" s="26">
        <v>572.38750000000005</v>
      </c>
      <c r="BL44" s="26">
        <v>628.04669999999999</v>
      </c>
      <c r="BM44" s="26">
        <v>674.11329999999998</v>
      </c>
      <c r="BN44" s="26">
        <v>624.8492</v>
      </c>
      <c r="BO44" t="s">
        <v>198</v>
      </c>
      <c r="BP44" s="25" t="s">
        <v>197</v>
      </c>
      <c r="BQ44" s="26">
        <v>0.77777799999999997</v>
      </c>
      <c r="BR44" s="26">
        <v>77.428569999999993</v>
      </c>
      <c r="BS44" s="26">
        <v>1532.521</v>
      </c>
      <c r="BT44" s="26">
        <v>0.72222200000000003</v>
      </c>
      <c r="BU44" s="26">
        <v>79.769229999999993</v>
      </c>
      <c r="BV44" s="26">
        <v>2041.0309999999999</v>
      </c>
      <c r="BW44" s="26">
        <v>0.75</v>
      </c>
      <c r="BX44" s="26">
        <v>78.5989</v>
      </c>
      <c r="BY44" s="26">
        <v>1786.7760000000001</v>
      </c>
      <c r="BZ44" t="s">
        <v>198</v>
      </c>
      <c r="CA44" s="25" t="s">
        <v>197</v>
      </c>
      <c r="CB44">
        <v>0.4</v>
      </c>
      <c r="CC44">
        <v>0.6</v>
      </c>
      <c r="CD44">
        <v>0.3</v>
      </c>
      <c r="CE44">
        <v>0.2</v>
      </c>
      <c r="CF44">
        <v>0.26666666666599997</v>
      </c>
      <c r="CG44">
        <v>0.26666666666599997</v>
      </c>
      <c r="CH44">
        <v>0.53333333332999999</v>
      </c>
      <c r="CI44">
        <v>16</v>
      </c>
      <c r="CJ44" t="s">
        <v>209</v>
      </c>
      <c r="CK44" s="25" t="s">
        <v>197</v>
      </c>
      <c r="CL44">
        <v>0.51666666666666605</v>
      </c>
      <c r="CM44">
        <v>0.65</v>
      </c>
      <c r="CN44">
        <v>0.45</v>
      </c>
      <c r="CO44">
        <v>0.35</v>
      </c>
      <c r="CP44">
        <v>0.33333332999999998</v>
      </c>
      <c r="CQ44">
        <v>0.53333333299999997</v>
      </c>
      <c r="CR44">
        <v>0.6</v>
      </c>
      <c r="CT44" t="s">
        <v>209</v>
      </c>
      <c r="CU44" s="25" t="s">
        <v>197</v>
      </c>
      <c r="CV44" s="26">
        <v>79.958330000000004</v>
      </c>
      <c r="CW44" s="26">
        <v>0.75</v>
      </c>
      <c r="CX44" t="s">
        <v>198</v>
      </c>
      <c r="CY44" s="25" t="s">
        <v>197</v>
      </c>
      <c r="CZ44">
        <v>0.46666666699999998</v>
      </c>
      <c r="DB44">
        <v>0.5</v>
      </c>
      <c r="DD44">
        <v>0.45</v>
      </c>
      <c r="DF44">
        <v>0.45</v>
      </c>
      <c r="DH44">
        <v>0.5</v>
      </c>
      <c r="DJ44">
        <v>0.43333333299999999</v>
      </c>
      <c r="DL44" s="26">
        <v>15</v>
      </c>
      <c r="DM44" t="s">
        <v>200</v>
      </c>
      <c r="DN44" s="25" t="s">
        <v>197</v>
      </c>
      <c r="DO44">
        <v>0.31666666700000001</v>
      </c>
      <c r="DP44" s="25">
        <v>0.79275868199999999</v>
      </c>
      <c r="DQ44" s="25">
        <v>0.8</v>
      </c>
      <c r="DR44" s="25">
        <v>0.75785133100000002</v>
      </c>
      <c r="DS44" s="25">
        <v>0.27500000000000002</v>
      </c>
      <c r="DT44" s="25">
        <v>0.73961038999999995</v>
      </c>
      <c r="DU44" s="25">
        <v>0.1</v>
      </c>
      <c r="DV44" s="25">
        <v>1.1786043079999999</v>
      </c>
      <c r="DW44" s="25">
        <v>0.46666666699999998</v>
      </c>
      <c r="DX44" s="25">
        <v>0.67232620700000001</v>
      </c>
      <c r="DY44" s="25">
        <v>0.43333333299999999</v>
      </c>
      <c r="DZ44">
        <v>0.83452066999999996</v>
      </c>
      <c r="EA44" t="s">
        <v>200</v>
      </c>
      <c r="EE44" s="50" t="s">
        <v>201</v>
      </c>
      <c r="EF44" s="51"/>
      <c r="EG44" s="51"/>
      <c r="EH44" s="50" t="s">
        <v>201</v>
      </c>
      <c r="EI44" s="51"/>
      <c r="EJ44" s="51"/>
      <c r="EK44" s="50" t="s">
        <v>197</v>
      </c>
      <c r="EL44" s="6" t="s">
        <v>385</v>
      </c>
      <c r="EM44" s="32">
        <v>35</v>
      </c>
      <c r="EN44" s="51" t="s">
        <v>198</v>
      </c>
      <c r="EO44" s="50" t="s">
        <v>197</v>
      </c>
      <c r="EP44" s="26" t="s">
        <v>385</v>
      </c>
      <c r="EQ44" s="26">
        <v>5</v>
      </c>
      <c r="ER44" s="26">
        <v>13</v>
      </c>
      <c r="ES44" s="26">
        <v>2</v>
      </c>
      <c r="ET44" s="51" t="s">
        <v>202</v>
      </c>
      <c r="EU44" s="50" t="s">
        <v>197</v>
      </c>
      <c r="EV44" s="6" t="s">
        <v>385</v>
      </c>
      <c r="EW44" s="6">
        <v>28</v>
      </c>
      <c r="EX44" s="6">
        <v>16</v>
      </c>
      <c r="EY44" s="6">
        <v>19</v>
      </c>
      <c r="EZ44" s="6">
        <v>19</v>
      </c>
      <c r="FA44" s="6">
        <v>12</v>
      </c>
      <c r="FB44" s="6">
        <v>15</v>
      </c>
      <c r="FC44" s="6">
        <v>33</v>
      </c>
      <c r="FD44" s="51" t="s">
        <v>198</v>
      </c>
      <c r="FE44" s="50" t="s">
        <v>197</v>
      </c>
      <c r="FF44" s="6" t="s">
        <v>385</v>
      </c>
      <c r="FG44" s="6">
        <v>3.8571428569999999</v>
      </c>
      <c r="FH44" s="6">
        <v>6.7058823529999998</v>
      </c>
      <c r="FI44" s="6">
        <v>6.2941176470000002</v>
      </c>
      <c r="FJ44" s="6">
        <v>5.7755102039999997</v>
      </c>
      <c r="FK44" s="51" t="s">
        <v>198</v>
      </c>
      <c r="FL44" s="50" t="s">
        <v>197</v>
      </c>
      <c r="FM44" s="26" t="s">
        <v>385</v>
      </c>
      <c r="FN44" s="26">
        <v>4.3478260000000004</v>
      </c>
      <c r="FO44" s="51" t="s">
        <v>198</v>
      </c>
      <c r="FP44" s="50" t="s">
        <v>197</v>
      </c>
      <c r="FQ44" s="6" t="s">
        <v>385</v>
      </c>
      <c r="FR44" s="6">
        <v>2</v>
      </c>
      <c r="FS44" s="6">
        <f>IF(FR44&gt;=20,5,IF(FR44&gt;=15,4,IF(FR44&gt;=10,3,IF(FR44&gt;=5,2,IF(FR44&gt;=0,1,0)))))</f>
        <v>1</v>
      </c>
      <c r="FT44" s="51" t="s">
        <v>198</v>
      </c>
      <c r="FU44" s="50" t="s">
        <v>197</v>
      </c>
      <c r="FV44" s="6" t="s">
        <v>385</v>
      </c>
      <c r="FW44" s="32">
        <v>4.5</v>
      </c>
      <c r="FX44" s="32">
        <v>4.5</v>
      </c>
      <c r="FY44" s="32">
        <v>7</v>
      </c>
      <c r="FZ44" s="32">
        <v>5</v>
      </c>
      <c r="GA44" s="32">
        <v>5.5</v>
      </c>
      <c r="GB44" s="51" t="s">
        <v>202</v>
      </c>
      <c r="GC44" s="50" t="s">
        <v>201</v>
      </c>
      <c r="GD44" s="51"/>
      <c r="GE44" s="51"/>
      <c r="GF44" s="50" t="s">
        <v>197</v>
      </c>
      <c r="GG44" s="34" t="s">
        <v>385</v>
      </c>
      <c r="GH44" s="34">
        <v>20</v>
      </c>
      <c r="GI44" s="34">
        <v>135</v>
      </c>
      <c r="GJ44" s="34">
        <v>590</v>
      </c>
      <c r="GK44" s="34">
        <v>745</v>
      </c>
      <c r="GL44" s="51" t="s">
        <v>202</v>
      </c>
      <c r="GM44" s="50" t="s">
        <v>197</v>
      </c>
      <c r="GN44" s="35" t="s">
        <v>385</v>
      </c>
      <c r="GO44" s="36">
        <v>188</v>
      </c>
      <c r="GP44" s="36">
        <v>44</v>
      </c>
      <c r="GQ44" s="36">
        <v>44</v>
      </c>
      <c r="GR44" s="36">
        <v>27</v>
      </c>
      <c r="GS44" s="36">
        <v>35</v>
      </c>
      <c r="GT44" s="36">
        <v>38</v>
      </c>
      <c r="GU44" s="51" t="s">
        <v>202</v>
      </c>
    </row>
    <row r="45" spans="1:203" ht="14.45" hidden="1">
      <c r="A45" t="s">
        <v>390</v>
      </c>
      <c r="L45" t="s">
        <v>219</v>
      </c>
      <c r="V45" s="26"/>
      <c r="W45" s="25" t="s">
        <v>201</v>
      </c>
      <c r="AE45" s="25" t="s">
        <v>201</v>
      </c>
      <c r="AF45" s="26"/>
      <c r="AM45" s="25" t="s">
        <v>201</v>
      </c>
      <c r="AR45" s="25" t="s">
        <v>201</v>
      </c>
      <c r="AS45" s="26"/>
      <c r="AT45" s="26"/>
      <c r="AU45" s="26"/>
      <c r="BA45" s="26"/>
      <c r="BF45" s="25" t="s">
        <v>201</v>
      </c>
      <c r="BG45" s="26"/>
      <c r="BH45" s="26"/>
      <c r="BI45" s="26"/>
      <c r="BP45" s="25" t="s">
        <v>201</v>
      </c>
      <c r="CA45" s="25" t="s">
        <v>201</v>
      </c>
      <c r="CK45" s="25" t="s">
        <v>201</v>
      </c>
      <c r="CU45" s="25" t="s">
        <v>201</v>
      </c>
      <c r="CY45" s="25" t="s">
        <v>201</v>
      </c>
      <c r="DN45" s="25" t="s">
        <v>201</v>
      </c>
      <c r="EE45" s="50" t="s">
        <v>201</v>
      </c>
      <c r="EF45" s="51"/>
      <c r="EG45" s="51"/>
      <c r="EH45" s="50" t="s">
        <v>201</v>
      </c>
      <c r="EI45" s="51"/>
      <c r="EJ45" s="51"/>
      <c r="EK45" s="50" t="s">
        <v>201</v>
      </c>
      <c r="EL45" s="51"/>
      <c r="EM45" s="51"/>
      <c r="EN45" s="51"/>
      <c r="EO45" s="50" t="s">
        <v>201</v>
      </c>
      <c r="EP45" s="51"/>
      <c r="EQ45" s="51"/>
      <c r="ER45" s="51"/>
      <c r="ES45" s="51"/>
      <c r="ET45" s="51"/>
      <c r="EU45" s="50" t="s">
        <v>201</v>
      </c>
      <c r="EV45" s="51"/>
      <c r="EW45" s="51"/>
      <c r="EX45" s="51"/>
      <c r="EY45" s="51"/>
      <c r="EZ45" s="51"/>
      <c r="FA45" s="51"/>
      <c r="FB45" s="51"/>
      <c r="FC45" s="51"/>
      <c r="FD45" s="51"/>
      <c r="FE45" s="50" t="s">
        <v>201</v>
      </c>
      <c r="FF45" s="51"/>
      <c r="FG45" s="51"/>
      <c r="FH45" s="51"/>
      <c r="FI45" s="51"/>
      <c r="FJ45" s="51"/>
      <c r="FK45" s="51"/>
      <c r="FL45" s="50" t="s">
        <v>201</v>
      </c>
      <c r="FM45" s="51"/>
      <c r="FN45" s="51"/>
      <c r="FO45" s="51"/>
      <c r="FP45" s="50" t="s">
        <v>201</v>
      </c>
      <c r="FQ45" s="51"/>
      <c r="FR45" s="51"/>
      <c r="FS45" s="51"/>
      <c r="FT45" s="51"/>
      <c r="FU45" s="50" t="s">
        <v>201</v>
      </c>
      <c r="FV45" s="51"/>
      <c r="FW45" s="6"/>
      <c r="FX45" s="6"/>
      <c r="FY45" s="6"/>
      <c r="FZ45" s="6"/>
      <c r="GA45" s="6"/>
      <c r="GB45" s="51"/>
      <c r="GC45" s="50" t="s">
        <v>201</v>
      </c>
      <c r="GD45" s="51"/>
      <c r="GE45" s="51"/>
      <c r="GF45" s="50" t="s">
        <v>201</v>
      </c>
      <c r="GG45" s="51"/>
      <c r="GI45" s="51"/>
      <c r="GJ45" s="51"/>
      <c r="GK45" s="51"/>
      <c r="GL45" s="51"/>
      <c r="GM45" s="50" t="s">
        <v>201</v>
      </c>
      <c r="GN45" s="51"/>
      <c r="GO45" s="51"/>
      <c r="GP45" s="51"/>
      <c r="GQ45" s="51"/>
      <c r="GR45" s="51"/>
      <c r="GS45" s="51"/>
      <c r="GT45" s="51"/>
      <c r="GU45" s="51"/>
    </row>
    <row r="46" spans="1:203" ht="15.6" hidden="1">
      <c r="A46" t="s">
        <v>391</v>
      </c>
      <c r="B46" s="26" t="s">
        <v>392</v>
      </c>
      <c r="C46" s="26" t="s">
        <v>189</v>
      </c>
      <c r="D46" s="26">
        <v>73</v>
      </c>
      <c r="E46" s="26">
        <v>58</v>
      </c>
      <c r="F46" s="26">
        <v>5</v>
      </c>
      <c r="G46" s="26" t="s">
        <v>393</v>
      </c>
      <c r="H46" s="26" t="s">
        <v>394</v>
      </c>
      <c r="I46" s="26" t="s">
        <v>192</v>
      </c>
      <c r="L46" t="s">
        <v>193</v>
      </c>
      <c r="M46" s="26" t="s">
        <v>194</v>
      </c>
      <c r="N46" s="26" t="s">
        <v>395</v>
      </c>
      <c r="O46" s="26" t="s">
        <v>392</v>
      </c>
      <c r="P46" s="26">
        <v>16</v>
      </c>
      <c r="R46" s="26" t="s">
        <v>392</v>
      </c>
      <c r="S46" s="26" t="s">
        <v>396</v>
      </c>
      <c r="T46" s="26" t="s">
        <v>189</v>
      </c>
      <c r="U46" s="26">
        <v>73</v>
      </c>
      <c r="V46" s="26"/>
      <c r="W46" s="25" t="s">
        <v>201</v>
      </c>
      <c r="AE46" s="25" t="s">
        <v>201</v>
      </c>
      <c r="AF46" s="26"/>
      <c r="AM46" s="25" t="s">
        <v>201</v>
      </c>
      <c r="AR46" s="25" t="s">
        <v>201</v>
      </c>
      <c r="AS46" s="26"/>
      <c r="AT46" s="26"/>
      <c r="AU46" s="26"/>
      <c r="BA46" s="26"/>
      <c r="BF46" s="25" t="s">
        <v>201</v>
      </c>
      <c r="BG46" s="26"/>
      <c r="BH46" s="26"/>
      <c r="BI46" s="26"/>
      <c r="BP46" s="25" t="s">
        <v>201</v>
      </c>
      <c r="CA46" s="25" t="s">
        <v>201</v>
      </c>
      <c r="CK46" s="25" t="s">
        <v>201</v>
      </c>
      <c r="CU46" s="25" t="s">
        <v>201</v>
      </c>
      <c r="CY46" s="25" t="s">
        <v>201</v>
      </c>
      <c r="DN46" s="25" t="s">
        <v>201</v>
      </c>
      <c r="EE46" s="50" t="s">
        <v>201</v>
      </c>
      <c r="EF46" s="51"/>
      <c r="EG46" s="51"/>
      <c r="EH46" s="50" t="s">
        <v>201</v>
      </c>
      <c r="EI46" s="51"/>
      <c r="EJ46" s="51"/>
      <c r="EK46" s="50" t="s">
        <v>197</v>
      </c>
      <c r="EL46" s="6" t="s">
        <v>392</v>
      </c>
      <c r="EM46" s="32">
        <v>52</v>
      </c>
      <c r="EN46" s="51" t="s">
        <v>198</v>
      </c>
      <c r="EO46" s="50" t="s">
        <v>197</v>
      </c>
      <c r="EP46" s="26" t="s">
        <v>392</v>
      </c>
      <c r="EQ46" s="26">
        <v>6</v>
      </c>
      <c r="ER46" s="26">
        <v>24</v>
      </c>
      <c r="ES46" s="26">
        <v>4</v>
      </c>
      <c r="ET46" s="51" t="s">
        <v>202</v>
      </c>
      <c r="EU46" s="50" t="s">
        <v>197</v>
      </c>
      <c r="EV46" s="6" t="s">
        <v>392</v>
      </c>
      <c r="EW46" s="6">
        <v>29</v>
      </c>
      <c r="EX46" s="6">
        <v>16</v>
      </c>
      <c r="EY46" s="6">
        <v>21</v>
      </c>
      <c r="EZ46" s="6">
        <v>12</v>
      </c>
      <c r="FA46" s="6">
        <v>13</v>
      </c>
      <c r="FB46" s="6">
        <v>16</v>
      </c>
      <c r="FC46" s="6">
        <v>32</v>
      </c>
      <c r="FD46" s="51" t="s">
        <v>198</v>
      </c>
      <c r="FE46" s="50" t="s">
        <v>197</v>
      </c>
      <c r="FF46" s="6" t="s">
        <v>392</v>
      </c>
      <c r="FG46" s="6">
        <v>3.5</v>
      </c>
      <c r="FH46" s="6">
        <v>3.588235294</v>
      </c>
      <c r="FI46" s="6">
        <v>5.1764705879999999</v>
      </c>
      <c r="FJ46" s="6">
        <v>4.1428571429999996</v>
      </c>
      <c r="FK46" s="51" t="s">
        <v>198</v>
      </c>
      <c r="FL46" s="50" t="s">
        <v>197</v>
      </c>
      <c r="FM46" s="26" t="s">
        <v>392</v>
      </c>
      <c r="FN46" s="26">
        <v>4.6956519999999999</v>
      </c>
      <c r="FO46" s="51" t="s">
        <v>198</v>
      </c>
      <c r="FP46" s="50" t="s">
        <v>197</v>
      </c>
      <c r="FQ46" s="6" t="s">
        <v>392</v>
      </c>
      <c r="FR46" s="6">
        <v>2</v>
      </c>
      <c r="FS46" s="6">
        <f>IF(FR46&gt;=20,5,IF(FR46&gt;=15,4,IF(FR46&gt;=10,3,IF(FR46&gt;=5,2,IF(FR46&gt;=0,1,0)))))</f>
        <v>1</v>
      </c>
      <c r="FT46" s="51" t="s">
        <v>198</v>
      </c>
      <c r="FU46" s="50" t="s">
        <v>197</v>
      </c>
      <c r="FV46" s="6" t="s">
        <v>392</v>
      </c>
      <c r="FW46" s="32">
        <v>4</v>
      </c>
      <c r="FX46" s="32">
        <v>7</v>
      </c>
      <c r="FY46" s="32">
        <v>6</v>
      </c>
      <c r="FZ46" s="32">
        <v>5.5</v>
      </c>
      <c r="GA46" s="32">
        <v>4.5</v>
      </c>
      <c r="GB46" s="51" t="s">
        <v>202</v>
      </c>
      <c r="GC46" s="50" t="s">
        <v>201</v>
      </c>
      <c r="GD46" s="51"/>
      <c r="GE46" s="51"/>
      <c r="GF46" s="50" t="s">
        <v>197</v>
      </c>
      <c r="GG46" s="34" t="s">
        <v>392</v>
      </c>
      <c r="GH46" s="34">
        <v>12</v>
      </c>
      <c r="GI46" s="34">
        <v>100</v>
      </c>
      <c r="GJ46" s="34">
        <v>395</v>
      </c>
      <c r="GK46" s="34">
        <v>507</v>
      </c>
      <c r="GL46" s="51" t="s">
        <v>202</v>
      </c>
      <c r="GM46" s="50" t="s">
        <v>197</v>
      </c>
      <c r="GN46" s="35" t="s">
        <v>392</v>
      </c>
      <c r="GO46" s="36">
        <v>159</v>
      </c>
      <c r="GP46" s="36">
        <v>38</v>
      </c>
      <c r="GQ46" s="36">
        <v>33</v>
      </c>
      <c r="GR46" s="36">
        <v>34</v>
      </c>
      <c r="GS46" s="36">
        <v>16</v>
      </c>
      <c r="GT46" s="36">
        <v>38</v>
      </c>
      <c r="GU46" s="51" t="s">
        <v>202</v>
      </c>
    </row>
    <row r="47" spans="1:203" ht="15.6" hidden="1">
      <c r="A47" t="s">
        <v>397</v>
      </c>
      <c r="B47" s="26" t="s">
        <v>398</v>
      </c>
      <c r="C47" s="26" t="s">
        <v>189</v>
      </c>
      <c r="D47" s="26">
        <v>55</v>
      </c>
      <c r="E47" s="26"/>
      <c r="F47" s="26" t="s">
        <v>210</v>
      </c>
      <c r="G47" s="26" t="s">
        <v>210</v>
      </c>
      <c r="H47" s="26" t="s">
        <v>210</v>
      </c>
      <c r="I47" s="26" t="s">
        <v>210</v>
      </c>
      <c r="L47" t="s">
        <v>219</v>
      </c>
      <c r="M47" s="26" t="s">
        <v>210</v>
      </c>
      <c r="N47" s="26"/>
      <c r="O47" s="26" t="s">
        <v>398</v>
      </c>
      <c r="P47" s="26"/>
      <c r="R47" s="26" t="s">
        <v>398</v>
      </c>
      <c r="S47" s="26" t="s">
        <v>399</v>
      </c>
      <c r="T47" s="26" t="s">
        <v>189</v>
      </c>
      <c r="U47" s="26">
        <v>55</v>
      </c>
      <c r="V47" s="26"/>
      <c r="W47" s="25" t="s">
        <v>201</v>
      </c>
      <c r="AE47" s="25" t="s">
        <v>201</v>
      </c>
      <c r="AF47" s="26"/>
      <c r="AM47" s="25" t="s">
        <v>201</v>
      </c>
      <c r="AR47" s="25" t="s">
        <v>201</v>
      </c>
      <c r="AS47" s="26"/>
      <c r="AT47" s="26"/>
      <c r="AU47" s="26"/>
      <c r="BA47" s="26"/>
      <c r="BF47" s="25" t="s">
        <v>201</v>
      </c>
      <c r="BG47" s="26"/>
      <c r="BH47" s="26"/>
      <c r="BI47" s="26"/>
      <c r="BP47" s="25" t="s">
        <v>201</v>
      </c>
      <c r="CA47" s="25" t="s">
        <v>201</v>
      </c>
      <c r="CK47" s="25" t="s">
        <v>201</v>
      </c>
      <c r="CU47" s="25" t="s">
        <v>201</v>
      </c>
      <c r="CY47" s="25" t="s">
        <v>201</v>
      </c>
      <c r="DN47" s="25" t="s">
        <v>201</v>
      </c>
      <c r="EE47" s="50" t="s">
        <v>201</v>
      </c>
      <c r="EF47" s="51"/>
      <c r="EG47" s="51"/>
      <c r="EH47" s="50" t="s">
        <v>201</v>
      </c>
      <c r="EI47" s="51"/>
      <c r="EJ47" s="51"/>
      <c r="EK47" s="50" t="s">
        <v>201</v>
      </c>
      <c r="EL47" s="6" t="s">
        <v>398</v>
      </c>
      <c r="EM47" s="32"/>
      <c r="EN47" s="51"/>
      <c r="EO47" s="50" t="s">
        <v>201</v>
      </c>
      <c r="EP47" s="26"/>
      <c r="EQ47" s="26"/>
      <c r="ER47" s="26"/>
      <c r="ES47" s="26"/>
      <c r="ET47" s="51"/>
      <c r="EU47" s="50" t="s">
        <v>201</v>
      </c>
      <c r="EV47" s="6"/>
      <c r="EW47" s="6"/>
      <c r="EX47" s="6"/>
      <c r="EY47" s="6"/>
      <c r="EZ47" s="6"/>
      <c r="FA47" s="6"/>
      <c r="FB47" s="6"/>
      <c r="FC47" s="6"/>
      <c r="FD47" s="51"/>
      <c r="FE47" s="50" t="s">
        <v>201</v>
      </c>
      <c r="FF47" s="6"/>
      <c r="FG47" s="6" t="s">
        <v>210</v>
      </c>
      <c r="FH47" s="6" t="s">
        <v>210</v>
      </c>
      <c r="FI47" s="6" t="s">
        <v>210</v>
      </c>
      <c r="FJ47" s="6" t="s">
        <v>210</v>
      </c>
      <c r="FK47" s="51"/>
      <c r="FL47" s="50" t="s">
        <v>201</v>
      </c>
      <c r="FM47" s="51"/>
      <c r="FN47" s="51"/>
      <c r="FO47" s="51"/>
      <c r="FP47" s="50" t="s">
        <v>201</v>
      </c>
      <c r="FQ47" s="6"/>
      <c r="FR47" s="6"/>
      <c r="FS47" s="6"/>
      <c r="FT47" s="51"/>
      <c r="FU47" s="50" t="s">
        <v>201</v>
      </c>
      <c r="FV47" s="6"/>
      <c r="FW47" s="32"/>
      <c r="FX47" s="32"/>
      <c r="FY47" s="32"/>
      <c r="FZ47" s="32"/>
      <c r="GA47" s="32"/>
      <c r="GB47" s="51"/>
      <c r="GC47" s="50" t="s">
        <v>201</v>
      </c>
      <c r="GD47" s="51"/>
      <c r="GE47" s="51"/>
      <c r="GF47" s="50" t="s">
        <v>201</v>
      </c>
      <c r="GG47" s="51"/>
      <c r="GI47" s="51"/>
      <c r="GJ47" s="51"/>
      <c r="GK47" s="51"/>
      <c r="GL47" s="51"/>
      <c r="GM47" s="50" t="s">
        <v>201</v>
      </c>
      <c r="GN47" s="35"/>
      <c r="GO47" s="36" t="s">
        <v>210</v>
      </c>
      <c r="GP47" s="36" t="s">
        <v>210</v>
      </c>
      <c r="GQ47" s="36" t="s">
        <v>210</v>
      </c>
      <c r="GR47" s="36" t="s">
        <v>210</v>
      </c>
      <c r="GS47" s="36" t="s">
        <v>210</v>
      </c>
      <c r="GT47" s="36" t="s">
        <v>210</v>
      </c>
      <c r="GU47" s="51"/>
    </row>
    <row r="48" spans="1:203" ht="15.6" hidden="1">
      <c r="A48" t="s">
        <v>400</v>
      </c>
      <c r="B48" s="26" t="s">
        <v>401</v>
      </c>
      <c r="C48" s="26" t="s">
        <v>189</v>
      </c>
      <c r="D48" s="26">
        <v>59</v>
      </c>
      <c r="E48" s="26">
        <v>49</v>
      </c>
      <c r="F48" s="26">
        <v>5</v>
      </c>
      <c r="G48" s="26" t="s">
        <v>402</v>
      </c>
      <c r="H48" s="26" t="s">
        <v>339</v>
      </c>
      <c r="I48" s="26" t="s">
        <v>206</v>
      </c>
      <c r="L48" s="26" t="s">
        <v>403</v>
      </c>
      <c r="M48" s="26" t="s">
        <v>194</v>
      </c>
      <c r="N48" s="26" t="s">
        <v>404</v>
      </c>
      <c r="O48" s="26" t="s">
        <v>401</v>
      </c>
      <c r="P48" s="26">
        <v>17</v>
      </c>
      <c r="R48" s="26" t="s">
        <v>401</v>
      </c>
      <c r="S48" s="26" t="s">
        <v>405</v>
      </c>
      <c r="T48" s="26" t="s">
        <v>189</v>
      </c>
      <c r="U48" s="26">
        <v>59</v>
      </c>
      <c r="V48" s="26"/>
      <c r="W48" s="25" t="s">
        <v>201</v>
      </c>
      <c r="AE48" s="25" t="s">
        <v>201</v>
      </c>
      <c r="AF48" s="26"/>
      <c r="AM48" s="25" t="s">
        <v>201</v>
      </c>
      <c r="AR48" s="25" t="s">
        <v>201</v>
      </c>
      <c r="AS48" s="26"/>
      <c r="AT48" s="26"/>
      <c r="AU48" s="26"/>
      <c r="BA48" s="26"/>
      <c r="BF48" s="25" t="s">
        <v>201</v>
      </c>
      <c r="BG48" s="26"/>
      <c r="BH48" s="26"/>
      <c r="BI48" s="26"/>
      <c r="BP48" s="25" t="s">
        <v>201</v>
      </c>
      <c r="CA48" s="25" t="s">
        <v>201</v>
      </c>
      <c r="CK48" s="25" t="s">
        <v>201</v>
      </c>
      <c r="CU48" s="25" t="s">
        <v>201</v>
      </c>
      <c r="CY48" s="25" t="s">
        <v>201</v>
      </c>
      <c r="DN48" s="25" t="s">
        <v>201</v>
      </c>
      <c r="EE48" s="50" t="s">
        <v>201</v>
      </c>
      <c r="EF48" s="51"/>
      <c r="EG48" s="51"/>
      <c r="EH48" s="50" t="s">
        <v>201</v>
      </c>
      <c r="EI48" s="51"/>
      <c r="EJ48" s="51"/>
      <c r="EK48" s="50" t="s">
        <v>197</v>
      </c>
      <c r="EL48" s="6" t="s">
        <v>401</v>
      </c>
      <c r="EM48" s="32">
        <v>28</v>
      </c>
      <c r="EN48" s="51" t="s">
        <v>198</v>
      </c>
      <c r="EO48" s="50" t="s">
        <v>197</v>
      </c>
      <c r="EP48" s="26" t="s">
        <v>401</v>
      </c>
      <c r="EQ48" s="26">
        <v>7</v>
      </c>
      <c r="ER48" s="26">
        <v>24</v>
      </c>
      <c r="ES48" s="26">
        <v>2</v>
      </c>
      <c r="ET48" s="51" t="s">
        <v>202</v>
      </c>
      <c r="EU48" s="50" t="s">
        <v>197</v>
      </c>
      <c r="EV48" s="6" t="s">
        <v>401</v>
      </c>
      <c r="EW48" s="6">
        <v>24</v>
      </c>
      <c r="EX48" s="6">
        <v>16</v>
      </c>
      <c r="EY48" s="6">
        <v>17</v>
      </c>
      <c r="EZ48" s="6">
        <v>14</v>
      </c>
      <c r="FA48" s="6">
        <v>12</v>
      </c>
      <c r="FB48" s="6">
        <v>14</v>
      </c>
      <c r="FC48" s="6">
        <v>25</v>
      </c>
      <c r="FD48" s="51" t="s">
        <v>198</v>
      </c>
      <c r="FE48" s="50" t="s">
        <v>197</v>
      </c>
      <c r="FF48" s="6" t="s">
        <v>401</v>
      </c>
      <c r="FG48" s="6">
        <v>3.3571428569999999</v>
      </c>
      <c r="FH48" s="6">
        <v>4.5294117649999999</v>
      </c>
      <c r="FI48" s="6">
        <v>4.3529411759999999</v>
      </c>
      <c r="FJ48" s="6">
        <v>4.2040816330000004</v>
      </c>
      <c r="FK48" s="51" t="s">
        <v>198</v>
      </c>
      <c r="FL48" s="50" t="s">
        <v>197</v>
      </c>
      <c r="FM48" s="26" t="s">
        <v>401</v>
      </c>
      <c r="FN48" s="26">
        <v>2.2173910000000001</v>
      </c>
      <c r="FO48" s="51" t="s">
        <v>198</v>
      </c>
      <c r="FP48" s="50" t="s">
        <v>197</v>
      </c>
      <c r="FQ48" s="6" t="s">
        <v>401</v>
      </c>
      <c r="FR48" s="6">
        <v>6</v>
      </c>
      <c r="FS48" s="6">
        <f>IF(FR48&gt;=20,5,IF(FR48&gt;=15,4,IF(FR48&gt;=10,3,IF(FR48&gt;=5,2,IF(FR48&gt;=0,1,0)))))</f>
        <v>2</v>
      </c>
      <c r="FT48" s="51" t="s">
        <v>198</v>
      </c>
      <c r="FU48" s="50" t="s">
        <v>197</v>
      </c>
      <c r="FV48" s="6" t="s">
        <v>401</v>
      </c>
      <c r="FW48" s="32">
        <v>4</v>
      </c>
      <c r="FX48" s="32">
        <v>5</v>
      </c>
      <c r="FY48" s="32">
        <v>5</v>
      </c>
      <c r="FZ48" s="32">
        <v>6</v>
      </c>
      <c r="GA48" s="32">
        <v>7</v>
      </c>
      <c r="GB48" s="51" t="s">
        <v>202</v>
      </c>
      <c r="GC48" s="50" t="s">
        <v>201</v>
      </c>
      <c r="GD48" s="51"/>
      <c r="GE48" s="51"/>
      <c r="GF48" s="50" t="s">
        <v>197</v>
      </c>
      <c r="GG48" s="34" t="s">
        <v>401</v>
      </c>
      <c r="GH48" s="34">
        <v>17</v>
      </c>
      <c r="GI48" s="34">
        <v>35</v>
      </c>
      <c r="GJ48" s="34">
        <v>105</v>
      </c>
      <c r="GK48" s="34">
        <v>157</v>
      </c>
      <c r="GL48" s="51" t="s">
        <v>202</v>
      </c>
      <c r="GM48" s="50" t="s">
        <v>197</v>
      </c>
      <c r="GN48" s="35" t="s">
        <v>401</v>
      </c>
      <c r="GO48" s="36">
        <v>143</v>
      </c>
      <c r="GP48" s="36">
        <v>40</v>
      </c>
      <c r="GQ48" s="36">
        <v>33</v>
      </c>
      <c r="GR48" s="36">
        <v>19</v>
      </c>
      <c r="GS48" s="36">
        <v>19</v>
      </c>
      <c r="GT48" s="36">
        <v>32</v>
      </c>
      <c r="GU48" s="51" t="s">
        <v>202</v>
      </c>
    </row>
    <row r="49" spans="1:203" ht="14.25" customHeight="1">
      <c r="A49" t="s">
        <v>406</v>
      </c>
      <c r="B49" s="26" t="s">
        <v>407</v>
      </c>
      <c r="C49" s="26" t="s">
        <v>189</v>
      </c>
      <c r="D49" s="26">
        <v>30</v>
      </c>
      <c r="E49" s="26">
        <v>23</v>
      </c>
      <c r="F49" s="26">
        <v>0</v>
      </c>
      <c r="G49" s="26" t="s">
        <v>205</v>
      </c>
      <c r="H49" s="26" t="s">
        <v>279</v>
      </c>
      <c r="I49" s="26" t="s">
        <v>206</v>
      </c>
      <c r="L49" s="26" t="s">
        <v>408</v>
      </c>
      <c r="M49" s="26" t="s">
        <v>194</v>
      </c>
      <c r="N49" s="26" t="s">
        <v>409</v>
      </c>
      <c r="O49" s="26" t="s">
        <v>407</v>
      </c>
      <c r="P49" s="26">
        <v>13.5</v>
      </c>
      <c r="R49" s="26" t="s">
        <v>407</v>
      </c>
      <c r="S49" s="26" t="s">
        <v>410</v>
      </c>
      <c r="T49" s="26" t="s">
        <v>189</v>
      </c>
      <c r="U49" s="26">
        <v>30</v>
      </c>
      <c r="V49" s="26"/>
      <c r="W49" s="25" t="s">
        <v>197</v>
      </c>
      <c r="X49" s="26">
        <v>72.875</v>
      </c>
      <c r="Y49" s="26">
        <v>0.75</v>
      </c>
      <c r="Z49">
        <v>73</v>
      </c>
      <c r="AA49">
        <v>0.8125</v>
      </c>
      <c r="AB49">
        <v>72.75</v>
      </c>
      <c r="AC49">
        <v>0.6875</v>
      </c>
      <c r="AD49" t="s">
        <v>198</v>
      </c>
      <c r="AE49" t="s">
        <v>199</v>
      </c>
      <c r="AF49" s="26"/>
      <c r="AL49" t="s">
        <v>199</v>
      </c>
      <c r="AM49" t="s">
        <v>199</v>
      </c>
      <c r="AQ49" t="s">
        <v>199</v>
      </c>
      <c r="AR49" s="25" t="s">
        <v>197</v>
      </c>
      <c r="AS49" s="26">
        <v>0.8125</v>
      </c>
      <c r="AT49" s="26">
        <v>0.84375</v>
      </c>
      <c r="AU49" s="26">
        <v>0.84375</v>
      </c>
      <c r="AV49" s="26">
        <v>0.83333299999999999</v>
      </c>
      <c r="AW49" s="26">
        <v>1252.2850000000001</v>
      </c>
      <c r="AX49" s="26">
        <v>1286.9739999999999</v>
      </c>
      <c r="AY49" s="26">
        <v>1181.7850000000001</v>
      </c>
      <c r="AZ49" s="26">
        <v>1240.348</v>
      </c>
      <c r="BA49" s="26">
        <v>6</v>
      </c>
      <c r="BB49" s="26">
        <v>5.59375</v>
      </c>
      <c r="BC49" s="26">
        <v>6</v>
      </c>
      <c r="BD49" s="26">
        <v>5.8645829999999997</v>
      </c>
      <c r="BE49" t="s">
        <v>198</v>
      </c>
      <c r="BF49" s="25" t="s">
        <v>197</v>
      </c>
      <c r="BG49" s="26">
        <v>0.875</v>
      </c>
      <c r="BH49" s="26">
        <v>0.8125</v>
      </c>
      <c r="BI49" s="26">
        <v>0.8125</v>
      </c>
      <c r="BJ49" s="26">
        <v>0.83333299999999999</v>
      </c>
      <c r="BK49" s="26">
        <v>807.94290000000001</v>
      </c>
      <c r="BL49" s="26">
        <v>1879.1079999999999</v>
      </c>
      <c r="BM49" s="26">
        <v>1361.2</v>
      </c>
      <c r="BN49" s="26">
        <v>1349.4169999999999</v>
      </c>
      <c r="BO49" t="s">
        <v>198</v>
      </c>
      <c r="BP49" t="s">
        <v>199</v>
      </c>
      <c r="BZ49" t="s">
        <v>199</v>
      </c>
      <c r="CA49" t="s">
        <v>199</v>
      </c>
      <c r="CJ49" t="s">
        <v>199</v>
      </c>
      <c r="CK49" s="25" t="s">
        <v>197</v>
      </c>
      <c r="CL49">
        <v>0.25</v>
      </c>
      <c r="CM49">
        <v>0.4</v>
      </c>
      <c r="CN49">
        <v>0.17499999999999999</v>
      </c>
      <c r="CO49">
        <v>0.1</v>
      </c>
      <c r="CP49">
        <v>0.2</v>
      </c>
      <c r="CQ49">
        <v>0.4</v>
      </c>
      <c r="CR49">
        <v>0.2</v>
      </c>
      <c r="CT49" t="s">
        <v>209</v>
      </c>
      <c r="CU49" t="s">
        <v>199</v>
      </c>
      <c r="CX49" t="s">
        <v>199</v>
      </c>
      <c r="CY49" t="s">
        <v>199</v>
      </c>
      <c r="DL49" s="26"/>
      <c r="DM49" t="s">
        <v>199</v>
      </c>
      <c r="DN49" t="s">
        <v>199</v>
      </c>
      <c r="EA49" t="s">
        <v>199</v>
      </c>
      <c r="EE49" s="50" t="s">
        <v>201</v>
      </c>
      <c r="EF49" s="51"/>
      <c r="EG49" s="51"/>
      <c r="EH49" s="50" t="s">
        <v>201</v>
      </c>
      <c r="EI49" s="51"/>
      <c r="EJ49" s="51"/>
      <c r="EK49" s="50" t="s">
        <v>197</v>
      </c>
      <c r="EL49" s="6" t="s">
        <v>407</v>
      </c>
      <c r="EM49" s="32">
        <v>41</v>
      </c>
      <c r="EN49" s="51" t="s">
        <v>198</v>
      </c>
      <c r="EO49" s="50" t="s">
        <v>197</v>
      </c>
      <c r="EP49" s="26" t="s">
        <v>407</v>
      </c>
      <c r="EQ49" s="26">
        <v>5</v>
      </c>
      <c r="ER49" s="26">
        <v>13</v>
      </c>
      <c r="ES49" s="26">
        <v>1</v>
      </c>
      <c r="ET49" s="51" t="s">
        <v>202</v>
      </c>
      <c r="EU49" s="50" t="s">
        <v>197</v>
      </c>
      <c r="EV49" s="6" t="s">
        <v>407</v>
      </c>
      <c r="EW49" s="6">
        <v>27</v>
      </c>
      <c r="EX49" s="6">
        <v>18</v>
      </c>
      <c r="EY49" s="6">
        <v>21</v>
      </c>
      <c r="EZ49" s="6">
        <v>18</v>
      </c>
      <c r="FA49" s="6">
        <v>15</v>
      </c>
      <c r="FB49" s="6">
        <v>22</v>
      </c>
      <c r="FC49" s="6">
        <v>33</v>
      </c>
      <c r="FD49" s="51" t="s">
        <v>198</v>
      </c>
      <c r="FE49" s="50" t="s">
        <v>201</v>
      </c>
      <c r="FF49" s="6"/>
      <c r="FG49" s="6" t="s">
        <v>210</v>
      </c>
      <c r="FH49" s="6" t="s">
        <v>210</v>
      </c>
      <c r="FI49" s="6" t="s">
        <v>210</v>
      </c>
      <c r="FJ49" s="6" t="s">
        <v>210</v>
      </c>
      <c r="FK49" s="51" t="s">
        <v>198</v>
      </c>
      <c r="FL49" s="50" t="s">
        <v>201</v>
      </c>
      <c r="FM49" s="51"/>
      <c r="FN49" s="51"/>
      <c r="FO49" s="51"/>
      <c r="FP49" s="50" t="s">
        <v>201</v>
      </c>
      <c r="FQ49" s="6"/>
      <c r="FR49" s="6"/>
      <c r="FS49" s="6"/>
      <c r="FT49" s="51"/>
      <c r="FU49" s="50" t="s">
        <v>197</v>
      </c>
      <c r="FV49" s="6" t="s">
        <v>407</v>
      </c>
      <c r="FW49" s="32">
        <v>4.5</v>
      </c>
      <c r="FX49" s="32">
        <v>4.5</v>
      </c>
      <c r="FY49" s="32">
        <v>7</v>
      </c>
      <c r="FZ49" s="32">
        <v>2.5</v>
      </c>
      <c r="GA49" s="32">
        <v>7</v>
      </c>
      <c r="GB49" s="51" t="s">
        <v>202</v>
      </c>
      <c r="GC49" s="50" t="s">
        <v>201</v>
      </c>
      <c r="GD49" s="51"/>
      <c r="GE49" s="51"/>
      <c r="GF49" s="50" t="s">
        <v>197</v>
      </c>
      <c r="GG49" s="34" t="s">
        <v>407</v>
      </c>
      <c r="GH49" s="34">
        <v>13.5</v>
      </c>
      <c r="GI49" s="34">
        <v>25</v>
      </c>
      <c r="GJ49" s="34">
        <v>85</v>
      </c>
      <c r="GK49" s="34">
        <v>124</v>
      </c>
      <c r="GL49" s="51" t="s">
        <v>202</v>
      </c>
      <c r="GM49" s="50" t="s">
        <v>201</v>
      </c>
      <c r="GN49" s="35"/>
      <c r="GO49" s="50"/>
      <c r="GP49" s="50"/>
      <c r="GQ49" s="50"/>
      <c r="GR49" s="50"/>
      <c r="GS49" s="50"/>
      <c r="GT49" s="50"/>
      <c r="GU49" s="51"/>
    </row>
    <row r="50" spans="1:203" ht="15.6">
      <c r="A50" t="s">
        <v>411</v>
      </c>
      <c r="B50" s="26" t="s">
        <v>412</v>
      </c>
      <c r="C50" s="26" t="s">
        <v>189</v>
      </c>
      <c r="D50" s="26">
        <v>68</v>
      </c>
      <c r="E50" s="26">
        <v>63</v>
      </c>
      <c r="F50" s="26">
        <v>55</v>
      </c>
      <c r="G50" s="26" t="s">
        <v>17</v>
      </c>
      <c r="H50" s="26" t="s">
        <v>279</v>
      </c>
      <c r="I50" s="26" t="s">
        <v>192</v>
      </c>
      <c r="L50" t="s">
        <v>193</v>
      </c>
      <c r="M50" s="26" t="s">
        <v>194</v>
      </c>
      <c r="N50" s="26" t="s">
        <v>413</v>
      </c>
      <c r="O50" s="26" t="s">
        <v>412</v>
      </c>
      <c r="P50" s="26">
        <v>2</v>
      </c>
      <c r="R50" s="26" t="s">
        <v>412</v>
      </c>
      <c r="S50" s="26" t="s">
        <v>414</v>
      </c>
      <c r="T50" s="26" t="s">
        <v>189</v>
      </c>
      <c r="U50" s="26">
        <v>68</v>
      </c>
      <c r="V50" s="26"/>
      <c r="W50" s="25" t="s">
        <v>197</v>
      </c>
      <c r="X50" s="26">
        <v>92.875</v>
      </c>
      <c r="Y50" s="26">
        <v>0.84375</v>
      </c>
      <c r="Z50">
        <v>87.875</v>
      </c>
      <c r="AA50">
        <v>0.75</v>
      </c>
      <c r="AB50" s="26">
        <v>97.875</v>
      </c>
      <c r="AC50" s="26">
        <v>0.9375</v>
      </c>
      <c r="AD50" t="s">
        <v>198</v>
      </c>
      <c r="AE50" s="25" t="s">
        <v>197</v>
      </c>
      <c r="AF50" s="26">
        <v>0.125</v>
      </c>
      <c r="AG50" s="26">
        <v>0.25</v>
      </c>
      <c r="AH50" s="26">
        <v>0.4375</v>
      </c>
      <c r="AI50" s="26">
        <v>0.125</v>
      </c>
      <c r="AJ50" s="26">
        <v>0.3125</v>
      </c>
      <c r="AK50" s="26">
        <v>0.25</v>
      </c>
      <c r="AL50" t="s">
        <v>198</v>
      </c>
      <c r="AM50" s="25" t="s">
        <v>197</v>
      </c>
      <c r="AN50" s="26">
        <v>0.75</v>
      </c>
      <c r="AO50" s="26">
        <v>3336.5390000000002</v>
      </c>
      <c r="AP50" s="26">
        <v>10</v>
      </c>
      <c r="AQ50" t="s">
        <v>198</v>
      </c>
      <c r="AR50" s="25" t="s">
        <v>197</v>
      </c>
      <c r="AS50" s="26">
        <v>0.875</v>
      </c>
      <c r="AT50" s="26">
        <v>0.90625</v>
      </c>
      <c r="AU50" s="26">
        <v>0.84375</v>
      </c>
      <c r="AV50" s="26">
        <v>0.875</v>
      </c>
      <c r="AW50" s="26">
        <v>1539.3430000000001</v>
      </c>
      <c r="AX50" s="26">
        <v>1842.6310000000001</v>
      </c>
      <c r="AY50" s="26">
        <v>1817.8330000000001</v>
      </c>
      <c r="AZ50" s="26">
        <v>1733.269</v>
      </c>
      <c r="BA50" s="26">
        <v>6.75</v>
      </c>
      <c r="BB50" s="26">
        <v>6.65625</v>
      </c>
      <c r="BC50" s="26">
        <v>6.71875</v>
      </c>
      <c r="BD50" s="26">
        <v>6.7083329999999997</v>
      </c>
      <c r="BE50" t="s">
        <v>198</v>
      </c>
      <c r="BF50" s="25" t="s">
        <v>197</v>
      </c>
      <c r="BG50" s="26">
        <v>0.875</v>
      </c>
      <c r="BH50" s="26">
        <v>0.9375</v>
      </c>
      <c r="BI50" s="26">
        <v>0.9375</v>
      </c>
      <c r="BJ50" s="26">
        <v>0.91666700000000001</v>
      </c>
      <c r="BK50" s="26">
        <v>1035.7860000000001</v>
      </c>
      <c r="BL50" s="26">
        <v>1267.52</v>
      </c>
      <c r="BM50" s="26">
        <v>1256.433</v>
      </c>
      <c r="BN50" s="26">
        <v>1186.58</v>
      </c>
      <c r="BO50" t="s">
        <v>198</v>
      </c>
      <c r="BP50" s="25" t="s">
        <v>197</v>
      </c>
      <c r="BQ50" s="26">
        <v>0.77777799999999997</v>
      </c>
      <c r="BR50" s="26">
        <v>92.642859999999999</v>
      </c>
      <c r="BS50" s="26">
        <v>2515.4360000000001</v>
      </c>
      <c r="BT50" s="26">
        <v>0.66666700000000001</v>
      </c>
      <c r="BU50" s="26">
        <v>93.833330000000004</v>
      </c>
      <c r="BV50" s="26">
        <v>2472.5169999999998</v>
      </c>
      <c r="BW50" s="26">
        <v>0.72222200000000003</v>
      </c>
      <c r="BX50" s="26">
        <v>93.238100000000003</v>
      </c>
      <c r="BY50" s="26">
        <v>2493.9760000000001</v>
      </c>
      <c r="BZ50" t="s">
        <v>198</v>
      </c>
      <c r="CA50" s="25" t="s">
        <v>197</v>
      </c>
      <c r="CB50">
        <v>0.51666666666659999</v>
      </c>
      <c r="CC50">
        <v>0.6</v>
      </c>
      <c r="CD50">
        <v>0.47499999999999998</v>
      </c>
      <c r="CE50">
        <v>0.35</v>
      </c>
      <c r="CF50">
        <v>0.26666666666</v>
      </c>
      <c r="CG50">
        <v>0.33333333329999998</v>
      </c>
      <c r="CH50">
        <v>0.73333329999999997</v>
      </c>
      <c r="CI50">
        <v>16</v>
      </c>
      <c r="CJ50" t="s">
        <v>209</v>
      </c>
      <c r="CK50" s="25" t="s">
        <v>197</v>
      </c>
      <c r="CL50">
        <v>0.56666666659999998</v>
      </c>
      <c r="CM50">
        <v>0.55000000000000004</v>
      </c>
      <c r="CN50">
        <v>0.57499999999999996</v>
      </c>
      <c r="CO50">
        <v>0.5</v>
      </c>
      <c r="CP50">
        <v>0.4</v>
      </c>
      <c r="CQ50">
        <v>0.4</v>
      </c>
      <c r="CR50">
        <v>0.73333329999999997</v>
      </c>
      <c r="CT50" t="s">
        <v>209</v>
      </c>
      <c r="CU50" s="25" t="s">
        <v>197</v>
      </c>
      <c r="CV50" s="26">
        <v>88.708330000000004</v>
      </c>
      <c r="CW50" s="26">
        <v>0.79166700000000001</v>
      </c>
      <c r="CX50" t="s">
        <v>198</v>
      </c>
      <c r="CY50" s="25" t="s">
        <v>197</v>
      </c>
      <c r="CZ50">
        <v>9.5238094999999995E-2</v>
      </c>
      <c r="DB50">
        <v>0</v>
      </c>
      <c r="DD50">
        <v>0.1</v>
      </c>
      <c r="DF50">
        <v>0.1</v>
      </c>
      <c r="DH50">
        <v>0.18181818199999999</v>
      </c>
      <c r="DJ50">
        <v>0</v>
      </c>
      <c r="DL50" s="26">
        <v>18</v>
      </c>
      <c r="DM50" t="s">
        <v>200</v>
      </c>
      <c r="DN50" s="25" t="s">
        <v>197</v>
      </c>
      <c r="DO50">
        <v>0.383333333</v>
      </c>
      <c r="DP50" s="25">
        <v>0.49493670499999998</v>
      </c>
      <c r="DQ50" s="25">
        <v>0.65</v>
      </c>
      <c r="DR50" s="25">
        <v>0.52664852600000001</v>
      </c>
      <c r="DS50" s="25">
        <v>0.25</v>
      </c>
      <c r="DT50" s="25">
        <v>0.45371133800000002</v>
      </c>
      <c r="DU50" s="25">
        <v>0.1</v>
      </c>
      <c r="DV50" s="25">
        <v>0.37302721100000003</v>
      </c>
      <c r="DW50" s="25">
        <v>0.46666666699999998</v>
      </c>
      <c r="DX50" s="25">
        <v>0.44865954000000002</v>
      </c>
      <c r="DY50" s="25">
        <v>0.3</v>
      </c>
      <c r="DZ50">
        <v>0.56692340600000002</v>
      </c>
      <c r="EA50" t="s">
        <v>200</v>
      </c>
      <c r="EE50" s="50" t="s">
        <v>201</v>
      </c>
      <c r="EF50" s="51"/>
      <c r="EG50" s="51"/>
      <c r="EH50" s="50" t="s">
        <v>201</v>
      </c>
      <c r="EI50" s="51"/>
      <c r="EJ50" s="51"/>
      <c r="EK50" s="50" t="s">
        <v>197</v>
      </c>
      <c r="EL50" s="6" t="s">
        <v>412</v>
      </c>
      <c r="EM50" s="32">
        <v>56</v>
      </c>
      <c r="EN50" s="51" t="s">
        <v>198</v>
      </c>
      <c r="EO50" s="50" t="s">
        <v>197</v>
      </c>
      <c r="EP50" s="26" t="s">
        <v>412</v>
      </c>
      <c r="EQ50" s="26">
        <v>9</v>
      </c>
      <c r="ER50" s="26">
        <v>30</v>
      </c>
      <c r="ES50" s="26">
        <v>3</v>
      </c>
      <c r="ET50" s="51" t="s">
        <v>202</v>
      </c>
      <c r="EU50" s="50" t="s">
        <v>197</v>
      </c>
      <c r="EV50" s="6" t="s">
        <v>412</v>
      </c>
      <c r="EW50" s="6">
        <v>30</v>
      </c>
      <c r="EX50" s="6">
        <v>16</v>
      </c>
      <c r="EY50" s="6">
        <v>17</v>
      </c>
      <c r="EZ50" s="6">
        <v>18</v>
      </c>
      <c r="FA50" s="6">
        <v>12</v>
      </c>
      <c r="FB50" s="6">
        <v>22</v>
      </c>
      <c r="FC50" s="6">
        <v>30</v>
      </c>
      <c r="FD50" s="51" t="s">
        <v>198</v>
      </c>
      <c r="FE50" s="50" t="s">
        <v>197</v>
      </c>
      <c r="FF50" s="6" t="s">
        <v>412</v>
      </c>
      <c r="FG50" s="6">
        <v>4.3571428570000004</v>
      </c>
      <c r="FH50" s="6">
        <v>4.5882352940000004</v>
      </c>
      <c r="FI50" s="6">
        <v>7.1875</v>
      </c>
      <c r="FJ50" s="6">
        <v>5.4791666670000003</v>
      </c>
      <c r="FK50" s="51" t="s">
        <v>198</v>
      </c>
      <c r="FL50" s="50" t="s">
        <v>201</v>
      </c>
      <c r="FM50" s="51"/>
      <c r="FN50" s="51"/>
      <c r="FO50" s="51"/>
      <c r="FP50" s="50" t="s">
        <v>201</v>
      </c>
      <c r="FQ50" s="6"/>
      <c r="FR50" s="6"/>
      <c r="FS50" s="6"/>
      <c r="FT50" s="51"/>
      <c r="FU50" s="50" t="s">
        <v>197</v>
      </c>
      <c r="FV50" s="6" t="s">
        <v>412</v>
      </c>
      <c r="FW50" s="32">
        <v>5.5</v>
      </c>
      <c r="FX50" s="32">
        <v>6.5</v>
      </c>
      <c r="FY50" s="32">
        <v>7</v>
      </c>
      <c r="FZ50" s="32">
        <v>4.5</v>
      </c>
      <c r="GA50" s="32">
        <v>6</v>
      </c>
      <c r="GB50" s="51" t="s">
        <v>202</v>
      </c>
      <c r="GC50" s="50" t="s">
        <v>201</v>
      </c>
      <c r="GD50" s="51"/>
      <c r="GE50" s="51"/>
      <c r="GF50" s="50" t="s">
        <v>197</v>
      </c>
      <c r="GG50" s="34" t="s">
        <v>412</v>
      </c>
      <c r="GH50" s="34">
        <v>12</v>
      </c>
      <c r="GI50" s="34">
        <v>160</v>
      </c>
      <c r="GJ50" s="34">
        <v>335</v>
      </c>
      <c r="GK50" s="34">
        <v>507</v>
      </c>
      <c r="GL50" s="51" t="s">
        <v>202</v>
      </c>
      <c r="GM50" s="50" t="s">
        <v>201</v>
      </c>
      <c r="GN50" s="35"/>
      <c r="GO50" s="50"/>
      <c r="GP50" s="50"/>
      <c r="GQ50" s="50"/>
      <c r="GR50" s="50"/>
      <c r="GS50" s="50"/>
      <c r="GT50" s="50"/>
      <c r="GU50" s="51"/>
    </row>
    <row r="51" spans="1:203" ht="15" hidden="1" customHeight="1">
      <c r="A51" t="s">
        <v>415</v>
      </c>
      <c r="B51" s="26" t="s">
        <v>416</v>
      </c>
      <c r="C51" s="26" t="s">
        <v>189</v>
      </c>
      <c r="D51" s="26">
        <v>52</v>
      </c>
      <c r="E51" s="26">
        <v>44</v>
      </c>
      <c r="F51" s="26">
        <v>44</v>
      </c>
      <c r="G51" s="26" t="s">
        <v>17</v>
      </c>
      <c r="H51" s="26" t="s">
        <v>339</v>
      </c>
      <c r="I51" s="26" t="s">
        <v>192</v>
      </c>
      <c r="L51" s="26" t="s">
        <v>417</v>
      </c>
      <c r="M51" s="26" t="s">
        <v>194</v>
      </c>
      <c r="N51" s="26" t="s">
        <v>418</v>
      </c>
      <c r="O51" s="26" t="s">
        <v>416</v>
      </c>
      <c r="P51" s="26">
        <v>20</v>
      </c>
      <c r="R51" s="26" t="s">
        <v>416</v>
      </c>
      <c r="S51" s="26" t="s">
        <v>419</v>
      </c>
      <c r="T51" s="26" t="s">
        <v>189</v>
      </c>
      <c r="U51" s="26">
        <v>52</v>
      </c>
      <c r="V51" s="26"/>
      <c r="W51" s="25" t="s">
        <v>201</v>
      </c>
      <c r="AE51" s="25" t="s">
        <v>201</v>
      </c>
      <c r="AF51" s="26"/>
      <c r="AM51" s="25" t="s">
        <v>201</v>
      </c>
      <c r="AR51" s="25" t="s">
        <v>201</v>
      </c>
      <c r="AS51" s="26"/>
      <c r="AT51" s="26"/>
      <c r="AU51" s="26"/>
      <c r="BA51" s="26"/>
      <c r="BF51" s="25" t="s">
        <v>201</v>
      </c>
      <c r="BG51" s="26"/>
      <c r="BH51" s="26"/>
      <c r="BI51" s="26"/>
      <c r="BP51" s="25" t="s">
        <v>201</v>
      </c>
      <c r="CA51" s="25" t="s">
        <v>201</v>
      </c>
      <c r="CK51" s="25" t="s">
        <v>201</v>
      </c>
      <c r="CU51" s="25" t="s">
        <v>201</v>
      </c>
      <c r="CY51" s="25" t="s">
        <v>201</v>
      </c>
      <c r="DN51" s="25" t="s">
        <v>201</v>
      </c>
      <c r="EE51" s="50" t="s">
        <v>201</v>
      </c>
      <c r="EF51" s="51"/>
      <c r="EG51" s="51"/>
      <c r="EH51" s="50" t="s">
        <v>201</v>
      </c>
      <c r="EI51" s="51"/>
      <c r="EJ51" s="51"/>
      <c r="EK51" s="50" t="s">
        <v>197</v>
      </c>
      <c r="EL51" s="6" t="s">
        <v>416</v>
      </c>
      <c r="EM51" s="32">
        <v>50</v>
      </c>
      <c r="EN51" s="51" t="s">
        <v>198</v>
      </c>
      <c r="EO51" s="50" t="s">
        <v>197</v>
      </c>
      <c r="EP51" s="26" t="s">
        <v>416</v>
      </c>
      <c r="EQ51" s="26">
        <v>10</v>
      </c>
      <c r="ER51" s="26">
        <v>49</v>
      </c>
      <c r="ES51" s="26">
        <v>4</v>
      </c>
      <c r="ET51" s="51" t="s">
        <v>202</v>
      </c>
      <c r="EU51" s="50" t="s">
        <v>197</v>
      </c>
      <c r="EV51" s="6" t="s">
        <v>416</v>
      </c>
      <c r="EW51" s="6">
        <v>43</v>
      </c>
      <c r="EX51" s="6">
        <v>22</v>
      </c>
      <c r="EY51" s="6">
        <v>24</v>
      </c>
      <c r="EZ51" s="6">
        <v>20</v>
      </c>
      <c r="FA51" s="6">
        <v>17</v>
      </c>
      <c r="FB51" s="6">
        <v>20</v>
      </c>
      <c r="FC51" s="6">
        <v>41</v>
      </c>
      <c r="FD51" s="51" t="s">
        <v>198</v>
      </c>
      <c r="FE51" s="50" t="s">
        <v>197</v>
      </c>
      <c r="FF51" s="6" t="s">
        <v>416</v>
      </c>
      <c r="FG51" s="6">
        <v>7.2142857139999998</v>
      </c>
      <c r="FH51" s="6">
        <v>6.4705882350000001</v>
      </c>
      <c r="FI51" s="6">
        <v>7.9411764710000003</v>
      </c>
      <c r="FJ51" s="6">
        <v>7.2448979590000002</v>
      </c>
      <c r="FK51" s="51" t="s">
        <v>198</v>
      </c>
      <c r="FL51" s="50" t="s">
        <v>201</v>
      </c>
      <c r="FM51" s="51"/>
      <c r="FN51" s="51"/>
      <c r="FO51" s="51"/>
      <c r="FP51" s="50" t="s">
        <v>201</v>
      </c>
      <c r="FQ51" s="6"/>
      <c r="FR51" s="6"/>
      <c r="FS51" s="6"/>
      <c r="FT51" s="51"/>
      <c r="FU51" s="50" t="s">
        <v>197</v>
      </c>
      <c r="FV51" s="6" t="s">
        <v>416</v>
      </c>
      <c r="FW51" s="32">
        <v>5.5</v>
      </c>
      <c r="FX51" s="32">
        <v>5</v>
      </c>
      <c r="FY51" s="32">
        <v>6.5</v>
      </c>
      <c r="FZ51" s="32">
        <v>6.5</v>
      </c>
      <c r="GA51" s="32">
        <v>5.5</v>
      </c>
      <c r="GB51" s="51" t="s">
        <v>202</v>
      </c>
      <c r="GC51" s="50" t="s">
        <v>201</v>
      </c>
      <c r="GD51" s="51"/>
      <c r="GE51" s="51"/>
      <c r="GF51" s="50" t="s">
        <v>197</v>
      </c>
      <c r="GG51" s="34" t="s">
        <v>416</v>
      </c>
      <c r="GH51" s="34">
        <v>2</v>
      </c>
      <c r="GI51" s="34">
        <v>150</v>
      </c>
      <c r="GJ51" s="34">
        <v>405</v>
      </c>
      <c r="GK51" s="34">
        <v>557</v>
      </c>
      <c r="GL51" s="51" t="s">
        <v>202</v>
      </c>
      <c r="GM51" s="50" t="s">
        <v>201</v>
      </c>
      <c r="GN51" s="35"/>
      <c r="GO51" s="50"/>
      <c r="GP51" s="50"/>
      <c r="GQ51" s="50"/>
      <c r="GR51" s="50"/>
      <c r="GS51" s="50"/>
      <c r="GT51" s="50"/>
      <c r="GU51" s="51"/>
    </row>
    <row r="52" spans="1:203" ht="15" hidden="1" customHeight="1">
      <c r="A52" t="s">
        <v>420</v>
      </c>
      <c r="B52" s="26" t="s">
        <v>421</v>
      </c>
      <c r="C52" s="26" t="s">
        <v>224</v>
      </c>
      <c r="D52" s="26">
        <v>51</v>
      </c>
      <c r="E52" s="26">
        <v>51</v>
      </c>
      <c r="F52" s="26">
        <v>2</v>
      </c>
      <c r="G52" s="26" t="s">
        <v>402</v>
      </c>
      <c r="H52" s="26" t="s">
        <v>339</v>
      </c>
      <c r="I52" s="26" t="s">
        <v>206</v>
      </c>
      <c r="L52" s="26" t="s">
        <v>422</v>
      </c>
      <c r="M52" s="26" t="s">
        <v>194</v>
      </c>
      <c r="N52" s="26" t="s">
        <v>423</v>
      </c>
      <c r="O52" s="26" t="s">
        <v>421</v>
      </c>
      <c r="P52" s="26"/>
      <c r="R52" s="26" t="s">
        <v>421</v>
      </c>
      <c r="S52" s="26" t="s">
        <v>424</v>
      </c>
      <c r="T52" s="26" t="s">
        <v>224</v>
      </c>
      <c r="U52" s="26">
        <v>51</v>
      </c>
      <c r="V52" s="26"/>
      <c r="W52" s="25" t="s">
        <v>201</v>
      </c>
      <c r="AE52" s="25" t="s">
        <v>201</v>
      </c>
      <c r="AF52" s="26"/>
      <c r="AM52" s="25" t="s">
        <v>201</v>
      </c>
      <c r="AR52" s="25" t="s">
        <v>201</v>
      </c>
      <c r="AS52" s="26"/>
      <c r="AT52" s="26"/>
      <c r="AU52" s="26"/>
      <c r="BA52" s="26"/>
      <c r="BF52" s="25" t="s">
        <v>201</v>
      </c>
      <c r="BG52" s="26"/>
      <c r="BH52" s="26"/>
      <c r="BI52" s="26"/>
      <c r="BP52" s="25" t="s">
        <v>201</v>
      </c>
      <c r="CA52" s="25" t="s">
        <v>201</v>
      </c>
      <c r="CK52" s="25" t="s">
        <v>201</v>
      </c>
      <c r="CU52" s="25" t="s">
        <v>201</v>
      </c>
      <c r="CY52" s="25" t="s">
        <v>201</v>
      </c>
      <c r="DN52" s="25" t="s">
        <v>201</v>
      </c>
      <c r="EE52" s="50" t="s">
        <v>201</v>
      </c>
      <c r="EF52" s="51"/>
      <c r="EG52" s="51"/>
      <c r="EH52" s="50" t="s">
        <v>201</v>
      </c>
      <c r="EI52" s="51"/>
      <c r="EJ52" s="51"/>
      <c r="EK52" s="50" t="s">
        <v>197</v>
      </c>
      <c r="EL52" s="6" t="s">
        <v>421</v>
      </c>
      <c r="EM52" s="32">
        <v>40</v>
      </c>
      <c r="EN52" s="51" t="s">
        <v>198</v>
      </c>
      <c r="EO52" s="50" t="s">
        <v>197</v>
      </c>
      <c r="EP52" s="26" t="s">
        <v>421</v>
      </c>
      <c r="EQ52" s="26">
        <v>4</v>
      </c>
      <c r="ER52" s="26">
        <v>10</v>
      </c>
      <c r="ES52" s="26">
        <v>1</v>
      </c>
      <c r="ET52" s="51" t="s">
        <v>202</v>
      </c>
      <c r="EU52" s="50" t="s">
        <v>197</v>
      </c>
      <c r="EV52" s="6" t="s">
        <v>421</v>
      </c>
      <c r="EW52" s="6">
        <v>33</v>
      </c>
      <c r="EX52" s="6">
        <v>22</v>
      </c>
      <c r="EY52" s="6">
        <v>14</v>
      </c>
      <c r="EZ52" s="6">
        <v>17</v>
      </c>
      <c r="FA52" s="6">
        <v>14</v>
      </c>
      <c r="FB52" s="6">
        <v>20</v>
      </c>
      <c r="FC52" s="6">
        <v>35</v>
      </c>
      <c r="FD52" s="51" t="s">
        <v>198</v>
      </c>
      <c r="FE52" s="50" t="s">
        <v>201</v>
      </c>
      <c r="FF52" s="6"/>
      <c r="FG52" s="26"/>
      <c r="FH52" s="26"/>
      <c r="FI52" s="26"/>
      <c r="FJ52" s="26"/>
      <c r="FK52" s="51"/>
      <c r="FL52" s="50" t="s">
        <v>201</v>
      </c>
      <c r="FM52" s="51"/>
      <c r="FN52" s="51"/>
      <c r="FO52" s="51"/>
      <c r="FP52" s="50" t="s">
        <v>201</v>
      </c>
      <c r="FQ52" s="6"/>
      <c r="FR52" s="6"/>
      <c r="FS52" s="6"/>
      <c r="FT52" s="51"/>
      <c r="FU52" s="50" t="s">
        <v>197</v>
      </c>
      <c r="FV52" s="6" t="s">
        <v>421</v>
      </c>
      <c r="FW52" s="32">
        <v>5.5</v>
      </c>
      <c r="FX52" s="32">
        <v>2.5</v>
      </c>
      <c r="FY52" s="32">
        <v>1.5</v>
      </c>
      <c r="FZ52" s="32">
        <v>4</v>
      </c>
      <c r="GA52" s="32">
        <v>3.5</v>
      </c>
      <c r="GB52" s="51" t="s">
        <v>202</v>
      </c>
      <c r="GC52" s="50" t="s">
        <v>201</v>
      </c>
      <c r="GD52" s="51"/>
      <c r="GE52" s="51"/>
      <c r="GF52" s="50" t="s">
        <v>201</v>
      </c>
      <c r="GG52" s="51"/>
      <c r="GI52" s="51"/>
      <c r="GJ52" s="51"/>
      <c r="GK52" s="51"/>
      <c r="GL52" s="51"/>
      <c r="GM52" s="50" t="s">
        <v>201</v>
      </c>
      <c r="GN52" s="35"/>
      <c r="GO52" s="50"/>
      <c r="GP52" s="50"/>
      <c r="GQ52" s="50"/>
      <c r="GR52" s="50"/>
      <c r="GS52" s="50"/>
      <c r="GT52" s="50"/>
      <c r="GU52" s="51"/>
    </row>
    <row r="53" spans="1:203" ht="15.6" hidden="1">
      <c r="A53" t="s">
        <v>425</v>
      </c>
      <c r="B53" s="26" t="s">
        <v>426</v>
      </c>
      <c r="C53" s="26" t="s">
        <v>224</v>
      </c>
      <c r="D53" s="26">
        <v>88</v>
      </c>
      <c r="E53" s="26"/>
      <c r="F53" s="26" t="s">
        <v>210</v>
      </c>
      <c r="G53" s="26" t="s">
        <v>210</v>
      </c>
      <c r="H53" s="26" t="s">
        <v>210</v>
      </c>
      <c r="I53" s="26" t="s">
        <v>210</v>
      </c>
      <c r="L53" t="s">
        <v>219</v>
      </c>
      <c r="M53" s="26" t="s">
        <v>210</v>
      </c>
      <c r="N53" s="26"/>
      <c r="O53" s="26" t="s">
        <v>426</v>
      </c>
      <c r="P53" s="26"/>
      <c r="R53" s="26" t="s">
        <v>426</v>
      </c>
      <c r="S53" s="26" t="s">
        <v>427</v>
      </c>
      <c r="T53" s="26" t="s">
        <v>224</v>
      </c>
      <c r="U53" s="26">
        <v>88</v>
      </c>
      <c r="V53" s="26"/>
      <c r="W53" s="25" t="s">
        <v>201</v>
      </c>
      <c r="AE53" s="25" t="s">
        <v>201</v>
      </c>
      <c r="AF53" s="26"/>
      <c r="AM53" s="25" t="s">
        <v>201</v>
      </c>
      <c r="AR53" s="25" t="s">
        <v>201</v>
      </c>
      <c r="AS53" s="26"/>
      <c r="AT53" s="26"/>
      <c r="AU53" s="26"/>
      <c r="BA53" s="26"/>
      <c r="BF53" s="25" t="s">
        <v>201</v>
      </c>
      <c r="BG53" s="26"/>
      <c r="BH53" s="26"/>
      <c r="BI53" s="26"/>
      <c r="BP53" s="25" t="s">
        <v>201</v>
      </c>
      <c r="CA53" s="25" t="s">
        <v>201</v>
      </c>
      <c r="CK53" s="25" t="s">
        <v>201</v>
      </c>
      <c r="CU53" s="25" t="s">
        <v>201</v>
      </c>
      <c r="CY53" s="25" t="s">
        <v>201</v>
      </c>
      <c r="DN53" s="25" t="s">
        <v>201</v>
      </c>
      <c r="EE53" s="50" t="s">
        <v>201</v>
      </c>
      <c r="EF53" s="51"/>
      <c r="EG53" s="51"/>
      <c r="EH53" s="50" t="s">
        <v>201</v>
      </c>
      <c r="EI53" s="51"/>
      <c r="EJ53" s="51"/>
      <c r="EK53" s="50" t="s">
        <v>201</v>
      </c>
      <c r="EL53" s="6"/>
      <c r="EM53" s="32"/>
      <c r="EN53" s="51"/>
      <c r="EO53" s="50" t="s">
        <v>201</v>
      </c>
      <c r="EP53" s="26"/>
      <c r="EQ53" s="26"/>
      <c r="ER53" s="26"/>
      <c r="ES53" s="26"/>
      <c r="ET53" s="51"/>
      <c r="EU53" s="50" t="s">
        <v>201</v>
      </c>
      <c r="EV53" s="6"/>
      <c r="EW53" s="6"/>
      <c r="EX53" s="6"/>
      <c r="EY53" s="6"/>
      <c r="EZ53" s="6"/>
      <c r="FA53" s="6"/>
      <c r="FB53" s="6"/>
      <c r="FC53" s="6"/>
      <c r="FD53" s="51"/>
      <c r="FE53" s="50" t="s">
        <v>201</v>
      </c>
      <c r="FF53" s="6"/>
      <c r="FG53" s="26"/>
      <c r="FH53" s="26"/>
      <c r="FI53" s="26"/>
      <c r="FJ53" s="26"/>
      <c r="FK53" s="51"/>
      <c r="FL53" s="50" t="s">
        <v>201</v>
      </c>
      <c r="FM53" s="51"/>
      <c r="FN53" s="51"/>
      <c r="FO53" s="51"/>
      <c r="FP53" s="50" t="s">
        <v>201</v>
      </c>
      <c r="FQ53" s="6"/>
      <c r="FR53" s="6"/>
      <c r="FS53" s="6"/>
      <c r="FT53" s="51"/>
      <c r="FU53" s="50" t="s">
        <v>201</v>
      </c>
      <c r="FV53" s="6"/>
      <c r="FW53" s="32"/>
      <c r="FX53" s="32"/>
      <c r="FY53" s="32"/>
      <c r="FZ53" s="32"/>
      <c r="GA53" s="32"/>
      <c r="GB53" s="51"/>
      <c r="GC53" s="50" t="s">
        <v>201</v>
      </c>
      <c r="GD53" s="51"/>
      <c r="GE53" s="51"/>
      <c r="GF53" s="50" t="s">
        <v>201</v>
      </c>
      <c r="GG53"/>
      <c r="GI53"/>
      <c r="GJ53"/>
      <c r="GK53"/>
      <c r="GL53" s="51"/>
      <c r="GM53" s="50" t="s">
        <v>201</v>
      </c>
      <c r="GN53" s="35"/>
      <c r="GO53" s="50"/>
      <c r="GP53" s="50"/>
      <c r="GQ53" s="50"/>
      <c r="GR53" s="50"/>
      <c r="GS53" s="50"/>
      <c r="GT53" s="50"/>
      <c r="GU53" s="51"/>
    </row>
    <row r="54" spans="1:203" ht="20.25" customHeight="1">
      <c r="A54" t="s">
        <v>428</v>
      </c>
      <c r="B54" s="26" t="s">
        <v>429</v>
      </c>
      <c r="C54" s="26" t="s">
        <v>224</v>
      </c>
      <c r="D54" s="26">
        <v>74</v>
      </c>
      <c r="E54" s="26" t="s">
        <v>430</v>
      </c>
      <c r="F54" s="26">
        <v>2</v>
      </c>
      <c r="G54" s="26" t="s">
        <v>17</v>
      </c>
      <c r="H54" s="26" t="s">
        <v>191</v>
      </c>
      <c r="I54" s="26" t="s">
        <v>192</v>
      </c>
      <c r="L54" t="s">
        <v>193</v>
      </c>
      <c r="M54" s="26" t="s">
        <v>194</v>
      </c>
      <c r="N54" s="26" t="s">
        <v>431</v>
      </c>
      <c r="O54" s="26" t="s">
        <v>429</v>
      </c>
      <c r="P54" s="26">
        <v>15</v>
      </c>
      <c r="R54" s="26" t="s">
        <v>429</v>
      </c>
      <c r="S54" s="26" t="s">
        <v>432</v>
      </c>
      <c r="T54" s="26" t="s">
        <v>224</v>
      </c>
      <c r="U54" s="26">
        <v>74</v>
      </c>
      <c r="W54" s="25" t="s">
        <v>197</v>
      </c>
      <c r="X54" s="26">
        <v>49.6875</v>
      </c>
      <c r="Y54" s="26">
        <v>0.6875</v>
      </c>
      <c r="Z54">
        <v>39.9375</v>
      </c>
      <c r="AA54">
        <v>0.5</v>
      </c>
      <c r="AB54" s="26">
        <v>59.4375</v>
      </c>
      <c r="AC54" s="26">
        <v>0.875</v>
      </c>
      <c r="AD54" t="s">
        <v>198</v>
      </c>
      <c r="AE54" t="s">
        <v>199</v>
      </c>
      <c r="AF54" s="26"/>
      <c r="AL54" t="s">
        <v>199</v>
      </c>
      <c r="AM54" t="s">
        <v>199</v>
      </c>
      <c r="AQ54" t="s">
        <v>199</v>
      </c>
      <c r="AR54" s="25" t="s">
        <v>197</v>
      </c>
      <c r="AS54" s="26">
        <v>0.6875</v>
      </c>
      <c r="AT54" s="26">
        <v>0.8125</v>
      </c>
      <c r="AU54" s="26">
        <v>0.6875</v>
      </c>
      <c r="AV54" s="26">
        <v>0.72916700000000001</v>
      </c>
      <c r="AW54" s="26">
        <v>2374.018</v>
      </c>
      <c r="AX54" s="26">
        <v>2633.7190000000001</v>
      </c>
      <c r="AY54" s="26">
        <v>2152.223</v>
      </c>
      <c r="AZ54" s="26">
        <v>2386.6529999999998</v>
      </c>
      <c r="BA54" s="26">
        <v>7</v>
      </c>
      <c r="BB54" s="26">
        <v>7</v>
      </c>
      <c r="BC54" s="26">
        <v>7</v>
      </c>
      <c r="BD54" s="26">
        <v>7</v>
      </c>
      <c r="BE54" t="s">
        <v>198</v>
      </c>
      <c r="BF54" s="25" t="s">
        <v>197</v>
      </c>
      <c r="BG54" s="26">
        <v>1</v>
      </c>
      <c r="BH54" s="26">
        <v>0.9375</v>
      </c>
      <c r="BI54" s="26">
        <v>0.8125</v>
      </c>
      <c r="BJ54" s="26">
        <v>0.91666700000000001</v>
      </c>
      <c r="BK54" s="26">
        <v>1230.7380000000001</v>
      </c>
      <c r="BL54" s="26">
        <v>1098.0999999999999</v>
      </c>
      <c r="BM54" s="26">
        <v>1519.5540000000001</v>
      </c>
      <c r="BN54" s="26">
        <v>1282.797</v>
      </c>
      <c r="BO54" t="s">
        <v>198</v>
      </c>
      <c r="BP54" t="s">
        <v>199</v>
      </c>
      <c r="BZ54" t="s">
        <v>199</v>
      </c>
      <c r="CA54" t="s">
        <v>199</v>
      </c>
      <c r="CJ54" t="s">
        <v>199</v>
      </c>
      <c r="CK54" s="25" t="s">
        <v>197</v>
      </c>
      <c r="CL54">
        <v>0.51666666666000005</v>
      </c>
      <c r="CM54">
        <v>0.6</v>
      </c>
      <c r="CN54">
        <v>0.47499999999999998</v>
      </c>
      <c r="CO54">
        <v>0.35</v>
      </c>
      <c r="CP54">
        <v>0.2</v>
      </c>
      <c r="CQ54">
        <v>0.4</v>
      </c>
      <c r="CR54">
        <v>0.73333333300000003</v>
      </c>
      <c r="CT54" t="s">
        <v>209</v>
      </c>
      <c r="CU54" t="s">
        <v>199</v>
      </c>
      <c r="CX54" t="s">
        <v>199</v>
      </c>
      <c r="CY54" t="s">
        <v>199</v>
      </c>
      <c r="DL54" s="26"/>
      <c r="DM54" t="s">
        <v>199</v>
      </c>
      <c r="DN54" t="s">
        <v>199</v>
      </c>
      <c r="EA54" t="s">
        <v>199</v>
      </c>
      <c r="EE54" s="50" t="s">
        <v>201</v>
      </c>
      <c r="EF54" s="51"/>
      <c r="EG54" s="51"/>
      <c r="EH54" s="50" t="s">
        <v>201</v>
      </c>
      <c r="EI54" s="51"/>
      <c r="EJ54" s="51"/>
      <c r="EK54" s="50" t="s">
        <v>197</v>
      </c>
      <c r="EL54" s="6" t="s">
        <v>429</v>
      </c>
      <c r="EM54" s="32">
        <v>47</v>
      </c>
      <c r="EN54" s="51" t="s">
        <v>198</v>
      </c>
      <c r="EO54" s="50" t="s">
        <v>197</v>
      </c>
      <c r="EP54" s="26" t="s">
        <v>429</v>
      </c>
      <c r="EQ54" s="26">
        <v>4</v>
      </c>
      <c r="ER54" s="26">
        <v>7</v>
      </c>
      <c r="ES54" s="26">
        <v>0</v>
      </c>
      <c r="ET54" s="51" t="s">
        <v>202</v>
      </c>
      <c r="EU54" s="50" t="s">
        <v>197</v>
      </c>
      <c r="EV54" s="6" t="s">
        <v>429</v>
      </c>
      <c r="EW54" s="6">
        <v>34</v>
      </c>
      <c r="EX54" s="6">
        <v>19</v>
      </c>
      <c r="EY54" s="6">
        <v>19</v>
      </c>
      <c r="EZ54" s="6">
        <v>20</v>
      </c>
      <c r="FA54" s="6">
        <v>14</v>
      </c>
      <c r="FB54" s="6">
        <v>19</v>
      </c>
      <c r="FC54" s="6">
        <v>37</v>
      </c>
      <c r="FD54" s="51" t="s">
        <v>198</v>
      </c>
      <c r="FE54" s="50" t="s">
        <v>197</v>
      </c>
      <c r="FF54" s="6"/>
      <c r="FG54" s="26">
        <v>4.2142860000000004</v>
      </c>
      <c r="FH54" s="26">
        <v>2.1176469999999998</v>
      </c>
      <c r="FI54" s="26">
        <v>6.8235289999999997</v>
      </c>
      <c r="FJ54" s="26">
        <v>4.4693880000000004</v>
      </c>
      <c r="FK54" s="51" t="s">
        <v>198</v>
      </c>
      <c r="FL54" s="50" t="s">
        <v>201</v>
      </c>
      <c r="FM54" s="51"/>
      <c r="FN54" s="51"/>
      <c r="FO54" s="51"/>
      <c r="FP54" s="50" t="s">
        <v>201</v>
      </c>
      <c r="FQ54" s="6"/>
      <c r="FR54" s="6"/>
      <c r="FS54" s="6"/>
      <c r="FT54" s="51"/>
      <c r="FU54" s="50" t="s">
        <v>197</v>
      </c>
      <c r="FV54" s="6" t="s">
        <v>429</v>
      </c>
      <c r="FW54" s="32">
        <v>1.5</v>
      </c>
      <c r="FX54" s="32">
        <v>6</v>
      </c>
      <c r="FY54" s="32">
        <v>7</v>
      </c>
      <c r="FZ54" s="32">
        <v>4.5</v>
      </c>
      <c r="GA54" s="32">
        <v>6</v>
      </c>
      <c r="GB54" s="51" t="s">
        <v>202</v>
      </c>
      <c r="GC54" s="50" t="s">
        <v>201</v>
      </c>
      <c r="GD54" s="51"/>
      <c r="GE54" s="51"/>
      <c r="GF54" s="50" t="s">
        <v>197</v>
      </c>
      <c r="GG54" s="34" t="s">
        <v>429</v>
      </c>
      <c r="GH54" s="34">
        <v>14</v>
      </c>
      <c r="GI54" s="34">
        <v>90</v>
      </c>
      <c r="GJ54" s="34">
        <v>305</v>
      </c>
      <c r="GK54" s="34">
        <v>409</v>
      </c>
      <c r="GL54" s="51" t="s">
        <v>202</v>
      </c>
      <c r="GM54" s="50" t="s">
        <v>201</v>
      </c>
      <c r="GN54" s="35"/>
      <c r="GO54" s="50"/>
      <c r="GP54" s="50"/>
      <c r="GQ54" s="50"/>
      <c r="GR54" s="50"/>
      <c r="GS54" s="50"/>
      <c r="GT54" s="50"/>
      <c r="GU54" s="51"/>
    </row>
    <row r="55" spans="1:203" ht="15.6">
      <c r="A55" t="s">
        <v>433</v>
      </c>
      <c r="B55" s="26" t="s">
        <v>434</v>
      </c>
      <c r="C55" s="26" t="s">
        <v>189</v>
      </c>
      <c r="D55" s="26">
        <v>62</v>
      </c>
      <c r="E55" s="26" t="s">
        <v>435</v>
      </c>
      <c r="F55" s="26">
        <v>3</v>
      </c>
      <c r="G55" s="26" t="s">
        <v>17</v>
      </c>
      <c r="H55" s="26" t="s">
        <v>191</v>
      </c>
      <c r="I55" s="26" t="s">
        <v>192</v>
      </c>
      <c r="L55" t="s">
        <v>193</v>
      </c>
      <c r="M55" s="26" t="s">
        <v>194</v>
      </c>
      <c r="N55" s="26" t="s">
        <v>436</v>
      </c>
      <c r="O55" s="26" t="s">
        <v>434</v>
      </c>
      <c r="P55" s="26">
        <v>2</v>
      </c>
      <c r="R55" s="26" t="s">
        <v>434</v>
      </c>
      <c r="S55" s="26" t="s">
        <v>437</v>
      </c>
      <c r="T55" s="26" t="s">
        <v>189</v>
      </c>
      <c r="U55" s="26">
        <v>62</v>
      </c>
      <c r="W55" s="25" t="s">
        <v>197</v>
      </c>
      <c r="X55" s="26">
        <v>88.875</v>
      </c>
      <c r="Y55" s="26">
        <v>0.78125</v>
      </c>
      <c r="Z55" s="26">
        <v>83</v>
      </c>
      <c r="AA55" s="26">
        <v>0.75</v>
      </c>
      <c r="AB55" s="26">
        <v>94.75</v>
      </c>
      <c r="AC55" s="26">
        <v>0.8125</v>
      </c>
      <c r="AD55" t="s">
        <v>198</v>
      </c>
      <c r="AE55" s="25" t="s">
        <v>197</v>
      </c>
      <c r="AF55" s="26">
        <v>0.1875</v>
      </c>
      <c r="AG55" s="26">
        <v>0.3125</v>
      </c>
      <c r="AH55" s="26">
        <v>0.125</v>
      </c>
      <c r="AI55" s="26">
        <v>0.5</v>
      </c>
      <c r="AJ55" s="26">
        <v>0.125</v>
      </c>
      <c r="AK55" s="26">
        <v>0.125</v>
      </c>
      <c r="AL55" t="s">
        <v>198</v>
      </c>
      <c r="AM55" s="25" t="s">
        <v>197</v>
      </c>
      <c r="AN55" s="26">
        <v>0.79166700000000001</v>
      </c>
      <c r="AO55" s="26">
        <v>3431.2469999999998</v>
      </c>
      <c r="AP55" s="26">
        <v>10</v>
      </c>
      <c r="AQ55" t="s">
        <v>198</v>
      </c>
      <c r="AR55" s="25" t="s">
        <v>197</v>
      </c>
      <c r="AS55" s="26">
        <v>0.75</v>
      </c>
      <c r="AT55" s="26">
        <v>0.90625</v>
      </c>
      <c r="AU55" s="26">
        <v>0.9375</v>
      </c>
      <c r="AV55" s="26">
        <v>0.86458299999999999</v>
      </c>
      <c r="AW55" s="26">
        <v>2174.442</v>
      </c>
      <c r="AX55" s="26">
        <v>1858.434</v>
      </c>
      <c r="AY55" s="26">
        <v>1641.87</v>
      </c>
      <c r="AZ55" s="26">
        <v>1891.5820000000001</v>
      </c>
      <c r="BA55" s="26">
        <v>5.8125</v>
      </c>
      <c r="BB55" s="26">
        <v>6.21875</v>
      </c>
      <c r="BC55" s="26">
        <v>6.21875</v>
      </c>
      <c r="BD55" s="26">
        <v>6.0833329999999997</v>
      </c>
      <c r="BE55" t="s">
        <v>198</v>
      </c>
      <c r="BF55" s="25" t="s">
        <v>197</v>
      </c>
      <c r="BG55" s="26">
        <v>0.75</v>
      </c>
      <c r="BH55" s="26">
        <v>0.9375</v>
      </c>
      <c r="BI55" s="26">
        <v>0.75</v>
      </c>
      <c r="BJ55" s="26">
        <v>0.8125</v>
      </c>
      <c r="BK55" s="26">
        <v>741.68330000000003</v>
      </c>
      <c r="BL55" s="26">
        <v>995.46</v>
      </c>
      <c r="BM55" s="26">
        <v>807.30830000000003</v>
      </c>
      <c r="BN55" s="26">
        <v>848.15060000000005</v>
      </c>
      <c r="BO55" t="s">
        <v>198</v>
      </c>
      <c r="BP55" s="25" t="s">
        <v>197</v>
      </c>
      <c r="BQ55" s="26">
        <v>0.66666700000000001</v>
      </c>
      <c r="BR55" s="26">
        <v>68.666669999999996</v>
      </c>
      <c r="BS55" s="26">
        <v>1645.7329999999999</v>
      </c>
      <c r="BT55" s="26">
        <v>0.61111099999999996</v>
      </c>
      <c r="BU55" s="26">
        <v>59.727269999999997</v>
      </c>
      <c r="BV55" s="26">
        <v>1452.673</v>
      </c>
      <c r="BW55" s="26">
        <v>0.63888900000000004</v>
      </c>
      <c r="BX55" s="26">
        <v>64.196969999999993</v>
      </c>
      <c r="BY55" s="26">
        <v>1549.203</v>
      </c>
      <c r="BZ55" t="s">
        <v>198</v>
      </c>
      <c r="CA55" s="25" t="s">
        <v>197</v>
      </c>
      <c r="CB55">
        <v>0.45</v>
      </c>
      <c r="CC55">
        <v>0.75</v>
      </c>
      <c r="CD55">
        <v>0.3</v>
      </c>
      <c r="CE55">
        <v>0.15</v>
      </c>
      <c r="CF55">
        <v>0.26666666700000002</v>
      </c>
      <c r="CG55">
        <v>0.2</v>
      </c>
      <c r="CH55">
        <v>0.66666666699999999</v>
      </c>
      <c r="CI55">
        <v>12</v>
      </c>
      <c r="CJ55" t="s">
        <v>200</v>
      </c>
      <c r="CK55" s="25" t="s">
        <v>197</v>
      </c>
      <c r="CL55">
        <v>0.63333333300000005</v>
      </c>
      <c r="CM55">
        <v>0.85</v>
      </c>
      <c r="CN55">
        <v>0.52500000000000002</v>
      </c>
      <c r="CO55">
        <v>0.35</v>
      </c>
      <c r="CP55">
        <v>0.4</v>
      </c>
      <c r="CQ55">
        <v>0.53333333299999997</v>
      </c>
      <c r="CR55">
        <v>0.8</v>
      </c>
      <c r="CT55" t="s">
        <v>200</v>
      </c>
      <c r="CU55" s="25" t="s">
        <v>197</v>
      </c>
      <c r="CV55" s="26">
        <v>86.208330000000004</v>
      </c>
      <c r="CW55" s="26">
        <v>0.875</v>
      </c>
      <c r="CX55" t="s">
        <v>198</v>
      </c>
      <c r="CY55" s="25" t="s">
        <v>197</v>
      </c>
      <c r="CZ55">
        <v>0.5</v>
      </c>
      <c r="DB55">
        <v>0.7</v>
      </c>
      <c r="DD55">
        <v>0.4</v>
      </c>
      <c r="DF55">
        <v>0.4</v>
      </c>
      <c r="DH55">
        <v>0.56666666700000001</v>
      </c>
      <c r="DJ55">
        <v>0.43333333299999999</v>
      </c>
      <c r="DL55" s="26">
        <v>14</v>
      </c>
      <c r="DM55" t="s">
        <v>200</v>
      </c>
      <c r="DN55" s="25" t="s">
        <v>197</v>
      </c>
      <c r="DO55">
        <v>0.58333333300000001</v>
      </c>
      <c r="DP55" s="1">
        <v>0.67511700699999999</v>
      </c>
      <c r="DQ55" s="1">
        <v>0.8</v>
      </c>
      <c r="DR55" s="1">
        <v>0.77442970499999997</v>
      </c>
      <c r="DS55" s="1">
        <v>0.47499999999999998</v>
      </c>
      <c r="DT55" s="1">
        <v>0.59148526099999998</v>
      </c>
      <c r="DU55" s="1">
        <v>0.2</v>
      </c>
      <c r="DV55" s="1">
        <v>0.65851077099999999</v>
      </c>
      <c r="DW55" s="1">
        <v>0.6</v>
      </c>
      <c r="DX55" s="1">
        <v>0.63466943799999997</v>
      </c>
      <c r="DY55" s="1">
        <v>0.56666666700000001</v>
      </c>
      <c r="DZ55">
        <v>0.717943844</v>
      </c>
      <c r="EA55" t="s">
        <v>200</v>
      </c>
      <c r="EE55" s="25" t="s">
        <v>201</v>
      </c>
      <c r="EF55" s="51"/>
      <c r="EG55" s="51"/>
      <c r="EH55" s="25" t="s">
        <v>201</v>
      </c>
      <c r="EI55" s="51"/>
      <c r="EJ55" s="51"/>
      <c r="EK55" s="50" t="s">
        <v>197</v>
      </c>
      <c r="EL55" s="6" t="s">
        <v>434</v>
      </c>
      <c r="EM55" s="32">
        <v>57</v>
      </c>
      <c r="EN55" s="51" t="s">
        <v>198</v>
      </c>
      <c r="EO55" s="50" t="s">
        <v>197</v>
      </c>
      <c r="EP55" s="26" t="s">
        <v>434</v>
      </c>
      <c r="EQ55" s="26">
        <v>8</v>
      </c>
      <c r="ER55" s="26">
        <v>23</v>
      </c>
      <c r="ES55" s="26">
        <v>3</v>
      </c>
      <c r="ET55" s="51" t="s">
        <v>202</v>
      </c>
      <c r="EU55" s="50" t="s">
        <v>197</v>
      </c>
      <c r="EV55" s="6" t="s">
        <v>434</v>
      </c>
      <c r="EW55" s="6">
        <v>35</v>
      </c>
      <c r="EX55" s="6">
        <v>14</v>
      </c>
      <c r="EY55" s="6">
        <v>18</v>
      </c>
      <c r="EZ55" s="6">
        <v>20</v>
      </c>
      <c r="FA55" s="6">
        <v>15</v>
      </c>
      <c r="FB55" s="6">
        <v>20</v>
      </c>
      <c r="FC55" s="6">
        <v>33</v>
      </c>
      <c r="FD55" s="51" t="s">
        <v>198</v>
      </c>
      <c r="FE55" s="50" t="s">
        <v>197</v>
      </c>
      <c r="FF55" s="6"/>
      <c r="FG55" s="26">
        <v>6.5714290000000002</v>
      </c>
      <c r="FH55" s="26">
        <v>4.7058819999999999</v>
      </c>
      <c r="FI55" s="26">
        <v>5.8823530000000002</v>
      </c>
      <c r="FJ55" s="26">
        <v>5.6938779999999998</v>
      </c>
      <c r="FK55" s="51" t="s">
        <v>198</v>
      </c>
      <c r="FL55" s="50" t="s">
        <v>201</v>
      </c>
      <c r="FM55" s="51"/>
      <c r="FN55" s="51"/>
      <c r="FO55" s="51"/>
      <c r="FP55" s="50" t="s">
        <v>201</v>
      </c>
      <c r="FQ55" s="6"/>
      <c r="FR55" s="6"/>
      <c r="FS55" s="6"/>
      <c r="FT55" s="51"/>
      <c r="FU55" s="50" t="s">
        <v>197</v>
      </c>
      <c r="FV55" s="6" t="s">
        <v>434</v>
      </c>
      <c r="FW55" s="32">
        <v>5.5</v>
      </c>
      <c r="FX55" s="32">
        <v>4</v>
      </c>
      <c r="FY55" s="32">
        <v>7</v>
      </c>
      <c r="FZ55" s="32">
        <v>5</v>
      </c>
      <c r="GA55" s="32">
        <v>4.5</v>
      </c>
      <c r="GB55" s="51" t="s">
        <v>202</v>
      </c>
      <c r="GC55" s="50" t="s">
        <v>201</v>
      </c>
      <c r="GD55" s="51"/>
      <c r="GE55" s="51"/>
      <c r="GF55" s="50" t="s">
        <v>197</v>
      </c>
      <c r="GG55" s="34" t="s">
        <v>434</v>
      </c>
      <c r="GH55" s="34">
        <v>15.5</v>
      </c>
      <c r="GI55" s="34">
        <v>145</v>
      </c>
      <c r="GJ55" s="34">
        <v>410</v>
      </c>
      <c r="GK55" s="34">
        <v>571</v>
      </c>
      <c r="GL55" s="51" t="s">
        <v>202</v>
      </c>
      <c r="GM55" s="50" t="s">
        <v>201</v>
      </c>
      <c r="GN55" s="35"/>
      <c r="GO55" s="50"/>
      <c r="GP55" s="50"/>
      <c r="GQ55" s="50"/>
      <c r="GR55" s="50"/>
      <c r="GS55" s="50"/>
      <c r="GT55" s="50"/>
      <c r="GU55" s="51"/>
    </row>
    <row r="56" spans="1:203" ht="14.45" hidden="1">
      <c r="A56" t="s">
        <v>438</v>
      </c>
      <c r="L56" t="s">
        <v>219</v>
      </c>
      <c r="W56" s="25" t="s">
        <v>201</v>
      </c>
      <c r="AE56" s="25" t="s">
        <v>201</v>
      </c>
      <c r="AF56" s="26"/>
      <c r="AM56" s="25" t="s">
        <v>201</v>
      </c>
      <c r="AR56" s="25" t="s">
        <v>201</v>
      </c>
      <c r="AS56" s="26"/>
      <c r="BA56" s="26"/>
      <c r="BF56" s="25" t="s">
        <v>201</v>
      </c>
      <c r="BG56" s="26"/>
      <c r="BH56" s="26"/>
      <c r="BP56" s="25" t="s">
        <v>201</v>
      </c>
      <c r="BQ56" s="26"/>
      <c r="BR56" s="26"/>
      <c r="BT56" s="26"/>
      <c r="CA56" s="25" t="s">
        <v>201</v>
      </c>
      <c r="CK56" s="25" t="s">
        <v>201</v>
      </c>
      <c r="CU56" s="25" t="s">
        <v>201</v>
      </c>
      <c r="CY56" s="25" t="s">
        <v>201</v>
      </c>
      <c r="DN56" s="25" t="s">
        <v>201</v>
      </c>
      <c r="EE56" s="25" t="s">
        <v>201</v>
      </c>
      <c r="EF56" s="51"/>
      <c r="EG56" s="51"/>
      <c r="EH56" s="25" t="s">
        <v>201</v>
      </c>
      <c r="EI56" s="51"/>
      <c r="EJ56" s="51"/>
      <c r="EK56" s="51"/>
      <c r="EL56" s="51"/>
      <c r="EM56" s="51"/>
      <c r="EN56" s="51"/>
      <c r="EO56" s="50" t="s">
        <v>201</v>
      </c>
      <c r="EP56" s="51"/>
      <c r="EQ56" s="51"/>
      <c r="ER56" s="51"/>
      <c r="ES56" s="51"/>
      <c r="ET56" s="51"/>
      <c r="EU56" s="50" t="s">
        <v>201</v>
      </c>
      <c r="EV56" s="51"/>
      <c r="EW56" s="51"/>
      <c r="EX56" s="51"/>
      <c r="EY56" s="51"/>
      <c r="EZ56" s="51"/>
      <c r="FA56" s="51"/>
      <c r="FB56" s="51"/>
      <c r="FC56" s="51"/>
      <c r="FD56" s="51"/>
      <c r="FE56" s="50" t="s">
        <v>201</v>
      </c>
      <c r="FF56" s="51"/>
      <c r="FG56" s="51"/>
      <c r="FH56" s="51"/>
      <c r="FI56" s="51"/>
      <c r="FJ56" s="51"/>
      <c r="FK56" s="51"/>
      <c r="FL56" s="50" t="s">
        <v>201</v>
      </c>
      <c r="FM56" s="51"/>
      <c r="FN56" s="51"/>
      <c r="FO56" s="51"/>
      <c r="FP56" s="50" t="s">
        <v>201</v>
      </c>
      <c r="FQ56" s="51"/>
      <c r="FR56" s="51"/>
      <c r="FS56" s="51"/>
      <c r="FT56" s="51"/>
      <c r="FU56" s="50" t="s">
        <v>201</v>
      </c>
      <c r="FV56" s="51"/>
      <c r="FW56" s="6"/>
      <c r="FX56" s="6"/>
      <c r="FY56" s="6"/>
      <c r="FZ56" s="6"/>
      <c r="GA56" s="6"/>
      <c r="GB56" s="51"/>
      <c r="GC56" s="50" t="s">
        <v>201</v>
      </c>
      <c r="GD56" s="51"/>
      <c r="GE56" s="51"/>
      <c r="GF56" s="50" t="s">
        <v>201</v>
      </c>
      <c r="GG56" s="51"/>
      <c r="GI56" s="51"/>
      <c r="GJ56" s="51"/>
      <c r="GK56" s="51"/>
      <c r="GL56" s="51"/>
      <c r="GM56" s="50" t="s">
        <v>201</v>
      </c>
      <c r="GN56" s="50"/>
      <c r="GO56" s="50"/>
      <c r="GP56" s="50"/>
      <c r="GQ56" s="50"/>
      <c r="GR56" s="50"/>
      <c r="GS56" s="50"/>
      <c r="GT56" s="50"/>
      <c r="GU56" s="51"/>
    </row>
    <row r="57" spans="1:203" ht="14.45">
      <c r="A57" t="s">
        <v>439</v>
      </c>
      <c r="B57" s="26" t="s">
        <v>440</v>
      </c>
      <c r="C57" s="26" t="s">
        <v>189</v>
      </c>
      <c r="D57" s="26">
        <v>60</v>
      </c>
      <c r="E57" s="26" t="s">
        <v>441</v>
      </c>
      <c r="F57" s="26">
        <v>20</v>
      </c>
      <c r="G57" s="26" t="s">
        <v>17</v>
      </c>
      <c r="H57" s="26" t="s">
        <v>279</v>
      </c>
      <c r="I57" s="26" t="s">
        <v>192</v>
      </c>
      <c r="L57" s="26" t="s">
        <v>442</v>
      </c>
      <c r="M57" s="26" t="s">
        <v>194</v>
      </c>
      <c r="N57" s="26" t="s">
        <v>443</v>
      </c>
      <c r="O57" s="26" t="s">
        <v>440</v>
      </c>
      <c r="P57" s="26">
        <v>19</v>
      </c>
      <c r="R57" s="26" t="s">
        <v>440</v>
      </c>
      <c r="S57" s="26" t="s">
        <v>444</v>
      </c>
      <c r="T57" s="26" t="s">
        <v>189</v>
      </c>
      <c r="U57" s="26">
        <v>60</v>
      </c>
      <c r="W57" s="25" t="s">
        <v>197</v>
      </c>
      <c r="X57" s="26">
        <v>80.71875</v>
      </c>
      <c r="Y57" s="26">
        <v>0.875</v>
      </c>
      <c r="Z57" s="26">
        <v>67.1875</v>
      </c>
      <c r="AA57" s="26">
        <v>0.8125</v>
      </c>
      <c r="AB57" s="26">
        <v>94.25</v>
      </c>
      <c r="AC57" s="26">
        <v>0.9375</v>
      </c>
      <c r="AD57" t="s">
        <v>198</v>
      </c>
      <c r="AE57" s="25" t="s">
        <v>197</v>
      </c>
      <c r="AF57" s="26">
        <v>0.625</v>
      </c>
      <c r="AG57" s="26">
        <v>0.25</v>
      </c>
      <c r="AH57" s="26">
        <v>6.25E-2</v>
      </c>
      <c r="AI57" s="26">
        <v>6.25E-2</v>
      </c>
      <c r="AJ57" s="26">
        <v>0.1875</v>
      </c>
      <c r="AK57" s="26">
        <v>6.25E-2</v>
      </c>
      <c r="AL57" t="s">
        <v>198</v>
      </c>
      <c r="AM57" s="25" t="s">
        <v>197</v>
      </c>
      <c r="AN57" s="26">
        <v>0.6875</v>
      </c>
      <c r="AO57" s="26">
        <v>3830.4549999999999</v>
      </c>
      <c r="AP57" s="26">
        <v>10</v>
      </c>
      <c r="AQ57" t="s">
        <v>198</v>
      </c>
      <c r="AR57" s="25" t="s">
        <v>197</v>
      </c>
      <c r="AS57" s="26">
        <v>0.9375</v>
      </c>
      <c r="AT57" s="26">
        <v>0.9375</v>
      </c>
      <c r="AU57" s="26">
        <v>1</v>
      </c>
      <c r="AV57" s="26">
        <v>0.95833299999999999</v>
      </c>
      <c r="AW57" s="26">
        <v>1504.933</v>
      </c>
      <c r="AX57" s="26">
        <v>1524.0329999999999</v>
      </c>
      <c r="AY57" s="26">
        <v>1275.8440000000001</v>
      </c>
      <c r="AZ57" s="26">
        <v>1434.9369999999999</v>
      </c>
      <c r="BA57" s="26">
        <v>6.75</v>
      </c>
      <c r="BB57" s="26">
        <v>6.71875</v>
      </c>
      <c r="BC57" s="26">
        <v>6.8125</v>
      </c>
      <c r="BD57" s="26">
        <v>6.7604170000000003</v>
      </c>
      <c r="BE57" t="s">
        <v>198</v>
      </c>
      <c r="BF57" s="25" t="s">
        <v>197</v>
      </c>
      <c r="BG57" s="26">
        <v>0.75</v>
      </c>
      <c r="BH57" s="26">
        <v>0.9375</v>
      </c>
      <c r="BI57" s="26">
        <v>1</v>
      </c>
      <c r="BJ57" s="26">
        <v>0.89583299999999999</v>
      </c>
      <c r="BK57" s="26">
        <v>1852</v>
      </c>
      <c r="BL57" s="26">
        <v>1228</v>
      </c>
      <c r="BM57" s="26">
        <v>1279.5</v>
      </c>
      <c r="BN57" s="26">
        <v>1453.1669999999999</v>
      </c>
      <c r="BO57" t="s">
        <v>198</v>
      </c>
      <c r="BP57" s="25" t="s">
        <v>197</v>
      </c>
      <c r="BQ57" s="26">
        <v>0.88888900000000004</v>
      </c>
      <c r="BR57" s="26">
        <v>0.83333299999999999</v>
      </c>
      <c r="BS57" s="26">
        <v>0.86111099999999996</v>
      </c>
      <c r="BT57" s="26">
        <v>86.25</v>
      </c>
      <c r="BU57" s="26">
        <v>92.733329999999995</v>
      </c>
      <c r="BV57" s="26">
        <v>89.491669999999999</v>
      </c>
      <c r="BW57" s="26">
        <v>1887.8130000000001</v>
      </c>
      <c r="BX57" s="26">
        <v>1255</v>
      </c>
      <c r="BY57" s="26">
        <v>1571.4059999999999</v>
      </c>
      <c r="BZ57" t="s">
        <v>198</v>
      </c>
      <c r="CA57" s="25" t="s">
        <v>197</v>
      </c>
      <c r="CB57">
        <v>0.26666666700000002</v>
      </c>
      <c r="CC57">
        <v>0.3</v>
      </c>
      <c r="CD57">
        <v>0.25</v>
      </c>
      <c r="CE57">
        <v>0.1</v>
      </c>
      <c r="CF57">
        <v>0</v>
      </c>
      <c r="CG57">
        <v>6.6666666999999999E-2</v>
      </c>
      <c r="CH57">
        <v>0.5</v>
      </c>
      <c r="CI57">
        <v>9</v>
      </c>
      <c r="CJ57" t="s">
        <v>200</v>
      </c>
      <c r="CK57" s="25" t="s">
        <v>197</v>
      </c>
      <c r="CL57">
        <v>0.61666666699999995</v>
      </c>
      <c r="CM57">
        <v>0.9</v>
      </c>
      <c r="CN57">
        <v>0.47499999999999998</v>
      </c>
      <c r="CO57">
        <v>0.4</v>
      </c>
      <c r="CP57">
        <v>0.4</v>
      </c>
      <c r="CQ57">
        <v>0.46666666699999998</v>
      </c>
      <c r="CR57">
        <v>0.8</v>
      </c>
      <c r="CT57" t="s">
        <v>200</v>
      </c>
      <c r="CU57" s="25" t="s">
        <v>197</v>
      </c>
      <c r="CV57" s="26">
        <v>76.958330000000004</v>
      </c>
      <c r="CW57" s="26">
        <v>0.79166700000000001</v>
      </c>
      <c r="CX57" t="s">
        <v>198</v>
      </c>
      <c r="CY57" s="25" t="s">
        <v>197</v>
      </c>
      <c r="CZ57">
        <v>0.36170212800000001</v>
      </c>
      <c r="DB57">
        <v>0.428571429</v>
      </c>
      <c r="DD57">
        <v>0.35</v>
      </c>
      <c r="DF57">
        <v>0.3</v>
      </c>
      <c r="DH57">
        <v>0.45833333300000001</v>
      </c>
      <c r="DJ57">
        <v>0.26086956500000003</v>
      </c>
      <c r="DL57" s="26">
        <v>10</v>
      </c>
      <c r="DM57" t="s">
        <v>200</v>
      </c>
      <c r="DN57" s="25" t="s">
        <v>197</v>
      </c>
      <c r="DO57">
        <v>0.45</v>
      </c>
      <c r="DP57" s="1">
        <v>0.89633316500000004</v>
      </c>
      <c r="DQ57" s="1">
        <v>0.75</v>
      </c>
      <c r="DR57" s="1">
        <v>0.96042479199999997</v>
      </c>
      <c r="DS57" s="1">
        <v>0.3</v>
      </c>
      <c r="DT57" s="1">
        <v>0.816218632</v>
      </c>
      <c r="DU57" s="1">
        <v>0.15</v>
      </c>
      <c r="DV57" s="1">
        <v>0.70170597099999998</v>
      </c>
      <c r="DW57" s="1">
        <v>0.53333333299999997</v>
      </c>
      <c r="DX57" s="1">
        <v>0.89217786300000002</v>
      </c>
      <c r="DY57" s="1">
        <v>0.366666667</v>
      </c>
      <c r="DZ57">
        <v>0.90237724200000002</v>
      </c>
      <c r="EA57" t="s">
        <v>200</v>
      </c>
      <c r="EE57" s="25" t="s">
        <v>201</v>
      </c>
      <c r="EF57" s="51"/>
      <c r="EG57" s="51"/>
      <c r="EH57" s="25" t="s">
        <v>201</v>
      </c>
      <c r="EI57" s="51"/>
      <c r="EJ57" s="51"/>
      <c r="EK57" s="50" t="s">
        <v>197</v>
      </c>
      <c r="EL57" s="51" t="s">
        <v>440</v>
      </c>
      <c r="EM57" s="26">
        <v>65</v>
      </c>
      <c r="EN57" s="51" t="s">
        <v>198</v>
      </c>
      <c r="EO57" s="50" t="s">
        <v>197</v>
      </c>
      <c r="EP57" s="26" t="s">
        <v>440</v>
      </c>
      <c r="EQ57" s="26">
        <v>9</v>
      </c>
      <c r="ER57" s="26">
        <v>61</v>
      </c>
      <c r="ES57" s="26">
        <v>4</v>
      </c>
      <c r="ET57" s="51" t="s">
        <v>202</v>
      </c>
      <c r="EU57" s="50" t="s">
        <v>197</v>
      </c>
      <c r="EV57" s="51"/>
      <c r="EW57" s="26">
        <v>32</v>
      </c>
      <c r="EX57" s="26">
        <v>18</v>
      </c>
      <c r="EY57" s="26">
        <v>16</v>
      </c>
      <c r="EZ57" s="26">
        <v>18</v>
      </c>
      <c r="FA57" s="26">
        <v>16</v>
      </c>
      <c r="FB57" s="26">
        <v>19</v>
      </c>
      <c r="FC57" s="26">
        <v>35</v>
      </c>
      <c r="FD57" s="51" t="s">
        <v>198</v>
      </c>
      <c r="FE57" s="50" t="s">
        <v>197</v>
      </c>
      <c r="FF57" s="51"/>
      <c r="FG57" s="26">
        <v>4.7142860000000004</v>
      </c>
      <c r="FH57" s="26">
        <v>5</v>
      </c>
      <c r="FI57" s="26">
        <v>5.2941180000000001</v>
      </c>
      <c r="FJ57" s="26">
        <v>5.0204079999999998</v>
      </c>
      <c r="FK57" s="51" t="s">
        <v>198</v>
      </c>
      <c r="FL57" s="50" t="s">
        <v>201</v>
      </c>
      <c r="FM57" s="51"/>
      <c r="FN57" s="51"/>
      <c r="FO57" s="51"/>
      <c r="FP57" s="50" t="s">
        <v>201</v>
      </c>
      <c r="FQ57" s="51"/>
      <c r="FR57" s="51"/>
      <c r="FS57" s="51"/>
      <c r="FT57" s="51"/>
      <c r="FU57" s="50" t="s">
        <v>197</v>
      </c>
      <c r="FV57" s="51"/>
      <c r="FW57" s="26">
        <v>6.5</v>
      </c>
      <c r="FX57" s="26">
        <v>6</v>
      </c>
      <c r="FY57" s="26">
        <v>6.5</v>
      </c>
      <c r="FZ57" s="26">
        <v>5.5</v>
      </c>
      <c r="GA57" s="26">
        <v>7</v>
      </c>
      <c r="GB57" s="51" t="s">
        <v>202</v>
      </c>
      <c r="GC57" s="50" t="s">
        <v>201</v>
      </c>
      <c r="GD57" s="51"/>
      <c r="GE57" s="51"/>
      <c r="GF57" s="50" t="s">
        <v>197</v>
      </c>
      <c r="GG57" s="51"/>
      <c r="GH57" s="34">
        <v>18</v>
      </c>
      <c r="GI57" s="34">
        <v>65</v>
      </c>
      <c r="GJ57" s="34">
        <v>525</v>
      </c>
      <c r="GK57" s="34">
        <v>608</v>
      </c>
      <c r="GL57" s="51" t="s">
        <v>202</v>
      </c>
      <c r="GM57" s="50" t="s">
        <v>201</v>
      </c>
      <c r="GN57" s="50"/>
      <c r="GO57" s="50"/>
      <c r="GP57" s="50"/>
      <c r="GQ57" s="50"/>
      <c r="GR57" s="50"/>
      <c r="GS57" s="50"/>
      <c r="GT57" s="50"/>
      <c r="GU57" s="51"/>
    </row>
    <row r="58" spans="1:203" ht="14.45" hidden="1">
      <c r="A58" t="s">
        <v>445</v>
      </c>
      <c r="B58" s="26" t="s">
        <v>446</v>
      </c>
      <c r="C58" s="26" t="s">
        <v>224</v>
      </c>
      <c r="D58" s="26">
        <v>63</v>
      </c>
      <c r="E58" s="26" t="s">
        <v>447</v>
      </c>
      <c r="F58" s="26">
        <v>0</v>
      </c>
      <c r="G58" s="26" t="s">
        <v>17</v>
      </c>
      <c r="H58" s="26" t="s">
        <v>394</v>
      </c>
      <c r="I58" s="26" t="s">
        <v>192</v>
      </c>
      <c r="L58" s="26" t="s">
        <v>448</v>
      </c>
      <c r="M58" s="26" t="s">
        <v>194</v>
      </c>
      <c r="N58" s="26"/>
      <c r="O58" s="26" t="s">
        <v>446</v>
      </c>
      <c r="P58" s="26"/>
      <c r="R58" s="26" t="s">
        <v>446</v>
      </c>
      <c r="S58" s="26" t="s">
        <v>449</v>
      </c>
      <c r="T58" s="26" t="s">
        <v>224</v>
      </c>
      <c r="U58" s="26">
        <v>63</v>
      </c>
      <c r="W58" s="25" t="s">
        <v>201</v>
      </c>
      <c r="AE58" s="25" t="s">
        <v>201</v>
      </c>
      <c r="AF58" s="26"/>
      <c r="AM58" s="25" t="s">
        <v>201</v>
      </c>
      <c r="AR58" s="25" t="s">
        <v>201</v>
      </c>
      <c r="AS58" s="26"/>
      <c r="BA58" s="26"/>
      <c r="BF58" s="25" t="s">
        <v>201</v>
      </c>
      <c r="BG58" s="26"/>
      <c r="BH58" s="26"/>
      <c r="BP58" s="25" t="s">
        <v>201</v>
      </c>
      <c r="BQ58" s="26"/>
      <c r="BR58" s="26"/>
      <c r="BT58" s="26"/>
      <c r="CA58" s="25" t="s">
        <v>201</v>
      </c>
      <c r="CK58" s="25" t="s">
        <v>201</v>
      </c>
      <c r="CU58" s="25" t="s">
        <v>201</v>
      </c>
      <c r="CY58" s="25" t="s">
        <v>201</v>
      </c>
      <c r="DN58" s="25" t="s">
        <v>201</v>
      </c>
      <c r="EE58" s="25" t="s">
        <v>201</v>
      </c>
      <c r="EF58" s="51"/>
      <c r="EG58" s="51"/>
      <c r="EH58" s="25" t="s">
        <v>201</v>
      </c>
      <c r="EI58" s="51"/>
      <c r="EJ58" s="51"/>
      <c r="EK58" s="51"/>
      <c r="EL58" s="51"/>
      <c r="EM58" s="51"/>
      <c r="EN58" s="51"/>
      <c r="EO58" s="50" t="s">
        <v>201</v>
      </c>
      <c r="EP58" s="26"/>
      <c r="EQ58" s="26"/>
      <c r="ER58" s="26"/>
      <c r="ES58" s="26"/>
      <c r="ET58" s="51"/>
      <c r="EU58" s="50" t="s">
        <v>201</v>
      </c>
      <c r="EV58" s="51"/>
      <c r="EW58" s="51"/>
      <c r="EX58" s="51"/>
      <c r="EY58" s="51"/>
      <c r="EZ58" s="51"/>
      <c r="FA58" s="51"/>
      <c r="FB58" s="51"/>
      <c r="FC58" s="51"/>
      <c r="FD58" s="51"/>
      <c r="FE58" s="50" t="s">
        <v>201</v>
      </c>
      <c r="FF58" s="51"/>
      <c r="FG58" s="26"/>
      <c r="FH58" s="26"/>
      <c r="FI58" s="26"/>
      <c r="FJ58" s="26"/>
      <c r="FK58" s="51"/>
      <c r="FL58" s="50" t="s">
        <v>201</v>
      </c>
      <c r="FM58" s="51"/>
      <c r="FN58" s="51"/>
      <c r="FO58" s="51"/>
      <c r="FP58" s="50" t="s">
        <v>201</v>
      </c>
      <c r="FQ58" s="51"/>
      <c r="FR58" s="51"/>
      <c r="FS58" s="51"/>
      <c r="FT58" s="51"/>
      <c r="FU58" s="50"/>
      <c r="FV58" s="51"/>
      <c r="FW58" s="26"/>
      <c r="FX58" s="26"/>
      <c r="FY58" s="26"/>
      <c r="FZ58" s="26"/>
      <c r="GA58" s="26"/>
      <c r="GB58" s="51"/>
      <c r="GC58" s="50" t="s">
        <v>201</v>
      </c>
      <c r="GD58" s="51"/>
      <c r="GE58" s="51"/>
      <c r="GF58" s="50" t="s">
        <v>201</v>
      </c>
      <c r="GG58" s="51"/>
      <c r="GH58" s="34"/>
      <c r="GI58" s="34"/>
      <c r="GJ58" s="34"/>
      <c r="GK58" s="34"/>
      <c r="GL58" s="51"/>
      <c r="GM58" s="50" t="s">
        <v>201</v>
      </c>
      <c r="GN58" s="50"/>
      <c r="GO58" s="50"/>
      <c r="GP58" s="50"/>
      <c r="GQ58" s="50"/>
      <c r="GR58" s="50"/>
      <c r="GS58" s="50"/>
      <c r="GT58" s="50"/>
      <c r="GU58" s="51"/>
    </row>
    <row r="59" spans="1:203" ht="14.45" hidden="1">
      <c r="A59" t="s">
        <v>450</v>
      </c>
      <c r="B59" s="26" t="s">
        <v>451</v>
      </c>
      <c r="C59" s="26" t="s">
        <v>224</v>
      </c>
      <c r="D59" s="26">
        <v>71</v>
      </c>
      <c r="E59" s="26">
        <v>65</v>
      </c>
      <c r="F59" s="26">
        <v>0</v>
      </c>
      <c r="G59" s="26" t="s">
        <v>393</v>
      </c>
      <c r="H59" s="26" t="s">
        <v>349</v>
      </c>
      <c r="I59" s="26" t="s">
        <v>206</v>
      </c>
      <c r="L59" t="s">
        <v>193</v>
      </c>
      <c r="M59" s="26" t="s">
        <v>194</v>
      </c>
      <c r="N59" s="26" t="s">
        <v>452</v>
      </c>
      <c r="O59" s="26" t="s">
        <v>451</v>
      </c>
      <c r="P59" s="26">
        <v>18</v>
      </c>
      <c r="R59" s="26" t="s">
        <v>451</v>
      </c>
      <c r="S59" s="26" t="s">
        <v>453</v>
      </c>
      <c r="T59" s="26" t="s">
        <v>224</v>
      </c>
      <c r="U59" s="26">
        <v>71</v>
      </c>
      <c r="W59" s="25" t="s">
        <v>201</v>
      </c>
      <c r="AE59" s="25" t="s">
        <v>201</v>
      </c>
      <c r="AF59" s="26"/>
      <c r="AM59" s="25" t="s">
        <v>201</v>
      </c>
      <c r="AR59" s="25" t="s">
        <v>201</v>
      </c>
      <c r="AS59" s="26"/>
      <c r="BA59" s="26"/>
      <c r="BF59" s="25" t="s">
        <v>201</v>
      </c>
      <c r="BG59" s="26"/>
      <c r="BH59" s="26"/>
      <c r="BP59" s="25" t="s">
        <v>201</v>
      </c>
      <c r="BQ59" s="26"/>
      <c r="BR59" s="26"/>
      <c r="BT59" s="26"/>
      <c r="CA59" s="25" t="s">
        <v>201</v>
      </c>
      <c r="CK59" s="25" t="s">
        <v>201</v>
      </c>
      <c r="CU59" s="25" t="s">
        <v>201</v>
      </c>
      <c r="CY59" s="25" t="s">
        <v>201</v>
      </c>
      <c r="DN59" s="25" t="s">
        <v>201</v>
      </c>
      <c r="EE59" s="25" t="s">
        <v>201</v>
      </c>
      <c r="EF59" s="51"/>
      <c r="EG59" s="51"/>
      <c r="EH59" s="25" t="s">
        <v>201</v>
      </c>
      <c r="EI59" s="51"/>
      <c r="EJ59" s="51"/>
      <c r="EK59" s="50" t="s">
        <v>197</v>
      </c>
      <c r="EL59" s="51" t="s">
        <v>451</v>
      </c>
      <c r="EM59" s="26">
        <v>30</v>
      </c>
      <c r="EN59" s="51" t="s">
        <v>198</v>
      </c>
      <c r="EO59" s="50" t="s">
        <v>197</v>
      </c>
      <c r="EP59" s="26" t="s">
        <v>451</v>
      </c>
      <c r="EQ59" s="26">
        <v>4</v>
      </c>
      <c r="ER59" s="26">
        <v>6</v>
      </c>
      <c r="ES59" s="26">
        <v>0</v>
      </c>
      <c r="ET59" s="51" t="s">
        <v>202</v>
      </c>
      <c r="EU59" s="50" t="s">
        <v>197</v>
      </c>
      <c r="EV59" s="51"/>
      <c r="EW59" s="26">
        <v>34</v>
      </c>
      <c r="EX59" s="26">
        <v>18</v>
      </c>
      <c r="EY59" s="26">
        <v>15</v>
      </c>
      <c r="EZ59" s="26">
        <v>19</v>
      </c>
      <c r="FA59" s="26">
        <v>14</v>
      </c>
      <c r="FB59" s="26">
        <v>19</v>
      </c>
      <c r="FC59" s="26">
        <v>36</v>
      </c>
      <c r="FD59" s="51" t="s">
        <v>198</v>
      </c>
      <c r="FE59" s="50" t="s">
        <v>197</v>
      </c>
      <c r="FF59" s="51"/>
      <c r="FG59" s="26">
        <v>5.0714290000000002</v>
      </c>
      <c r="FH59" s="26">
        <v>5.7647060000000003</v>
      </c>
      <c r="FI59" s="26">
        <v>5.5294119999999998</v>
      </c>
      <c r="FJ59" s="26">
        <v>5.5306119999999996</v>
      </c>
      <c r="FK59" s="51" t="s">
        <v>198</v>
      </c>
      <c r="FL59" s="50" t="s">
        <v>201</v>
      </c>
      <c r="FM59" s="51"/>
      <c r="FN59" s="51"/>
      <c r="FO59" s="51"/>
      <c r="FP59" s="50" t="s">
        <v>201</v>
      </c>
      <c r="FQ59" s="51"/>
      <c r="FR59" s="51"/>
      <c r="FS59" s="51"/>
      <c r="FT59" s="51"/>
      <c r="FU59" s="50" t="s">
        <v>197</v>
      </c>
      <c r="FV59" s="51"/>
      <c r="FW59" s="26">
        <v>2.5</v>
      </c>
      <c r="FX59" s="26">
        <v>6.5</v>
      </c>
      <c r="FY59" s="26">
        <v>5.5</v>
      </c>
      <c r="FZ59" s="26">
        <v>6</v>
      </c>
      <c r="GA59" s="26">
        <v>5.5</v>
      </c>
      <c r="GB59" s="51" t="s">
        <v>202</v>
      </c>
      <c r="GC59" s="50" t="s">
        <v>201</v>
      </c>
      <c r="GD59" s="51"/>
      <c r="GE59" s="51"/>
      <c r="GF59" s="50" t="s">
        <v>197</v>
      </c>
      <c r="GG59" s="51"/>
      <c r="GH59" s="34">
        <v>20</v>
      </c>
      <c r="GI59" s="34">
        <v>185</v>
      </c>
      <c r="GJ59" s="34">
        <v>375</v>
      </c>
      <c r="GK59" s="34">
        <v>580</v>
      </c>
      <c r="GL59" s="51" t="s">
        <v>202</v>
      </c>
      <c r="GM59" s="50" t="s">
        <v>201</v>
      </c>
      <c r="GN59" s="50"/>
      <c r="GO59" s="50"/>
      <c r="GP59" s="50"/>
      <c r="GQ59" s="50"/>
      <c r="GR59" s="50"/>
      <c r="GS59" s="50"/>
      <c r="GT59" s="50"/>
      <c r="GU59" s="51"/>
    </row>
    <row r="60" spans="1:203" ht="14.45">
      <c r="A60" t="s">
        <v>454</v>
      </c>
      <c r="B60" s="26" t="s">
        <v>455</v>
      </c>
      <c r="C60" s="26" t="s">
        <v>189</v>
      </c>
      <c r="D60" s="26">
        <v>74</v>
      </c>
      <c r="E60" s="26">
        <v>56</v>
      </c>
      <c r="F60" s="26">
        <v>2</v>
      </c>
      <c r="G60" s="26" t="s">
        <v>205</v>
      </c>
      <c r="H60" s="26" t="s">
        <v>191</v>
      </c>
      <c r="I60" s="26" t="s">
        <v>206</v>
      </c>
      <c r="L60" t="s">
        <v>193</v>
      </c>
      <c r="M60" s="26" t="s">
        <v>194</v>
      </c>
      <c r="N60" s="26" t="s">
        <v>456</v>
      </c>
      <c r="O60" s="26" t="s">
        <v>455</v>
      </c>
      <c r="P60" s="26">
        <v>13</v>
      </c>
      <c r="R60" s="26" t="s">
        <v>455</v>
      </c>
      <c r="S60" s="26" t="s">
        <v>457</v>
      </c>
      <c r="T60" s="26" t="s">
        <v>189</v>
      </c>
      <c r="U60" s="26">
        <v>74</v>
      </c>
      <c r="W60" s="25" t="s">
        <v>197</v>
      </c>
      <c r="X60" s="26">
        <v>73.96875</v>
      </c>
      <c r="Y60" s="26">
        <v>0.75</v>
      </c>
      <c r="Z60" s="26">
        <v>63.8125</v>
      </c>
      <c r="AA60" s="26">
        <v>0.625</v>
      </c>
      <c r="AB60" s="26">
        <v>84.125</v>
      </c>
      <c r="AC60" s="26">
        <v>0.875</v>
      </c>
      <c r="AD60" t="s">
        <v>198</v>
      </c>
      <c r="AE60" s="25" t="s">
        <v>197</v>
      </c>
      <c r="AF60" s="26">
        <v>0.5</v>
      </c>
      <c r="AG60" s="26">
        <v>0.1875</v>
      </c>
      <c r="AH60" s="26">
        <v>0.25</v>
      </c>
      <c r="AI60" s="26">
        <v>0.125</v>
      </c>
      <c r="AJ60" s="26">
        <v>0.3125</v>
      </c>
      <c r="AK60" s="26">
        <v>6.25E-2</v>
      </c>
      <c r="AL60" t="s">
        <v>198</v>
      </c>
      <c r="AM60" s="25" t="s">
        <v>197</v>
      </c>
      <c r="AN60" s="26">
        <v>0.83333299999999999</v>
      </c>
      <c r="AO60" s="26">
        <v>3857.5749999999998</v>
      </c>
      <c r="AP60" s="26">
        <v>10</v>
      </c>
      <c r="AQ60" t="s">
        <v>198</v>
      </c>
      <c r="AR60" s="25" t="s">
        <v>197</v>
      </c>
      <c r="AS60" s="26">
        <v>0.6875</v>
      </c>
      <c r="AT60" s="26">
        <v>0.875</v>
      </c>
      <c r="AU60" s="26">
        <v>0.9375</v>
      </c>
      <c r="AV60" s="26">
        <v>0.83333299999999999</v>
      </c>
      <c r="AW60" s="26">
        <v>1853.4549999999999</v>
      </c>
      <c r="AX60" s="26">
        <v>2615.4290000000001</v>
      </c>
      <c r="AY60" s="26">
        <v>2200.4670000000001</v>
      </c>
      <c r="AZ60" s="26">
        <v>2223.1170000000002</v>
      </c>
      <c r="BA60" s="26">
        <v>6.0625</v>
      </c>
      <c r="BB60" s="26">
        <v>6.21875</v>
      </c>
      <c r="BC60" s="26">
        <v>6.6875</v>
      </c>
      <c r="BD60" s="26">
        <v>6.3229170000000003</v>
      </c>
      <c r="BE60" t="s">
        <v>198</v>
      </c>
      <c r="BF60" s="25" t="s">
        <v>197</v>
      </c>
      <c r="BG60" s="26">
        <v>1</v>
      </c>
      <c r="BH60" s="26">
        <v>1</v>
      </c>
      <c r="BI60" s="26">
        <v>1</v>
      </c>
      <c r="BJ60" s="26">
        <v>1</v>
      </c>
      <c r="BK60" s="26">
        <v>1018.125</v>
      </c>
      <c r="BL60" s="26">
        <v>1108.25</v>
      </c>
      <c r="BM60" s="26">
        <v>1143.8130000000001</v>
      </c>
      <c r="BN60" s="26">
        <v>1090.0630000000001</v>
      </c>
      <c r="BO60" t="s">
        <v>198</v>
      </c>
      <c r="BP60" s="25" t="s">
        <v>197</v>
      </c>
      <c r="BQ60" s="26">
        <v>0.77777799999999997</v>
      </c>
      <c r="BR60" s="26">
        <v>74.714290000000005</v>
      </c>
      <c r="BS60" s="26">
        <v>2711.357</v>
      </c>
      <c r="BT60" s="26">
        <v>0.66666700000000001</v>
      </c>
      <c r="BU60" s="26">
        <v>67.416669999999996</v>
      </c>
      <c r="BV60" s="26">
        <v>3014.0830000000001</v>
      </c>
      <c r="BW60" s="26">
        <v>0.72222200000000003</v>
      </c>
      <c r="BX60" s="26">
        <v>71.065479999999994</v>
      </c>
      <c r="BY60" s="26">
        <v>2862.72</v>
      </c>
      <c r="BZ60" t="s">
        <v>198</v>
      </c>
      <c r="CA60" s="25" t="s">
        <v>197</v>
      </c>
      <c r="CB60">
        <v>0.366666667</v>
      </c>
      <c r="CC60">
        <v>0.45</v>
      </c>
      <c r="CD60">
        <v>0.32500000000000001</v>
      </c>
      <c r="CE60">
        <v>0.15</v>
      </c>
      <c r="CF60">
        <v>0.133333333</v>
      </c>
      <c r="CG60">
        <v>0.26666666700000002</v>
      </c>
      <c r="CH60">
        <v>0.53333333299999997</v>
      </c>
      <c r="CI60">
        <v>9</v>
      </c>
      <c r="CJ60" t="s">
        <v>200</v>
      </c>
      <c r="CK60" s="25" t="s">
        <v>197</v>
      </c>
      <c r="CL60">
        <v>0.65</v>
      </c>
      <c r="CM60">
        <v>0.8</v>
      </c>
      <c r="CN60">
        <v>0.57499999999999996</v>
      </c>
      <c r="CO60">
        <v>0.35</v>
      </c>
      <c r="CP60">
        <v>0.33333332999999998</v>
      </c>
      <c r="CQ60">
        <v>0.66666666699999999</v>
      </c>
      <c r="CR60">
        <v>0.8</v>
      </c>
      <c r="CT60" t="s">
        <v>200</v>
      </c>
      <c r="CU60" s="25" t="s">
        <v>197</v>
      </c>
      <c r="CV60" s="26">
        <v>59.041670000000003</v>
      </c>
      <c r="CW60" s="26">
        <v>0.91666700000000001</v>
      </c>
      <c r="CX60" t="s">
        <v>198</v>
      </c>
      <c r="CY60" s="25" t="s">
        <v>197</v>
      </c>
      <c r="CZ60">
        <v>0.35</v>
      </c>
      <c r="DB60">
        <v>0.5</v>
      </c>
      <c r="DD60">
        <v>0.27500000000000002</v>
      </c>
      <c r="DF60">
        <v>0.25</v>
      </c>
      <c r="DH60">
        <v>0.5</v>
      </c>
      <c r="DJ60">
        <v>0.2</v>
      </c>
      <c r="DL60" s="26">
        <v>11</v>
      </c>
      <c r="DM60" t="s">
        <v>200</v>
      </c>
      <c r="DN60" s="25" t="s">
        <v>197</v>
      </c>
      <c r="DO60">
        <v>0.6</v>
      </c>
      <c r="DP60" s="1">
        <v>0.757809713</v>
      </c>
      <c r="DQ60" s="1">
        <v>0.9</v>
      </c>
      <c r="DR60" s="1">
        <v>0.73263958200000001</v>
      </c>
      <c r="DS60" s="1">
        <v>0.45</v>
      </c>
      <c r="DT60" s="1">
        <v>0.78297984399999998</v>
      </c>
      <c r="DU60" s="1">
        <v>0.25</v>
      </c>
      <c r="DV60" s="1">
        <v>0.91161768700000001</v>
      </c>
      <c r="DW60" s="1">
        <v>0.6</v>
      </c>
      <c r="DX60" s="1">
        <v>0.629153187</v>
      </c>
      <c r="DY60" s="1">
        <v>0.6</v>
      </c>
      <c r="DZ60">
        <v>0.88646623800000002</v>
      </c>
      <c r="EA60" t="s">
        <v>200</v>
      </c>
      <c r="EE60" s="25" t="s">
        <v>201</v>
      </c>
      <c r="EF60" s="51"/>
      <c r="EG60" s="51"/>
      <c r="EH60" s="25" t="s">
        <v>201</v>
      </c>
      <c r="EI60" s="51"/>
      <c r="EJ60" s="51"/>
      <c r="EK60" s="50" t="s">
        <v>197</v>
      </c>
      <c r="EL60" s="51" t="s">
        <v>455</v>
      </c>
      <c r="EM60" s="26">
        <v>63</v>
      </c>
      <c r="EN60" s="51" t="s">
        <v>198</v>
      </c>
      <c r="EO60" s="50" t="s">
        <v>197</v>
      </c>
      <c r="EP60" s="26" t="s">
        <v>455</v>
      </c>
      <c r="EQ60" s="26">
        <v>5</v>
      </c>
      <c r="ER60" s="26">
        <v>16</v>
      </c>
      <c r="ES60" s="26">
        <v>2</v>
      </c>
      <c r="ET60" s="51" t="s">
        <v>202</v>
      </c>
      <c r="EU60" s="50" t="s">
        <v>197</v>
      </c>
      <c r="EV60" s="51"/>
      <c r="EW60" s="26">
        <v>32</v>
      </c>
      <c r="EX60" s="26">
        <v>21</v>
      </c>
      <c r="EY60" s="26">
        <v>19</v>
      </c>
      <c r="EZ60" s="26">
        <v>21</v>
      </c>
      <c r="FA60" s="26">
        <v>14</v>
      </c>
      <c r="FB60" s="26">
        <v>24</v>
      </c>
      <c r="FC60" s="26">
        <v>38</v>
      </c>
      <c r="FD60" s="51" t="s">
        <v>198</v>
      </c>
      <c r="FE60" s="50" t="s">
        <v>197</v>
      </c>
      <c r="FF60" s="51"/>
      <c r="FG60" s="26">
        <v>5.2857139999999996</v>
      </c>
      <c r="FH60" s="26">
        <v>3.1176469999999998</v>
      </c>
      <c r="FI60" s="26">
        <v>7.5882350000000001</v>
      </c>
      <c r="FJ60" s="26">
        <v>5.3673469999999996</v>
      </c>
      <c r="FK60" s="51" t="s">
        <v>198</v>
      </c>
      <c r="FL60" s="50" t="s">
        <v>201</v>
      </c>
      <c r="FM60" s="51"/>
      <c r="FN60" s="51"/>
      <c r="FO60" s="51"/>
      <c r="FP60" s="50" t="s">
        <v>201</v>
      </c>
      <c r="FQ60" s="51"/>
      <c r="FR60" s="51"/>
      <c r="FS60" s="51"/>
      <c r="FT60" s="51"/>
      <c r="FU60" s="50" t="s">
        <v>197</v>
      </c>
      <c r="FV60" s="51"/>
      <c r="FW60" s="26">
        <v>4.5</v>
      </c>
      <c r="FX60" s="26">
        <v>5.5</v>
      </c>
      <c r="FY60" s="26">
        <v>6.5</v>
      </c>
      <c r="FZ60" s="26">
        <v>6</v>
      </c>
      <c r="GA60" s="26">
        <v>5.5</v>
      </c>
      <c r="GB60" s="51" t="s">
        <v>202</v>
      </c>
      <c r="GC60" s="50" t="s">
        <v>201</v>
      </c>
      <c r="GD60" s="51"/>
      <c r="GE60" s="51"/>
      <c r="GF60" s="50" t="s">
        <v>197</v>
      </c>
      <c r="GG60" s="51"/>
      <c r="GH60" s="34">
        <v>13</v>
      </c>
      <c r="GI60" s="34">
        <v>100</v>
      </c>
      <c r="GJ60" s="34">
        <v>395</v>
      </c>
      <c r="GK60" s="34">
        <v>508</v>
      </c>
      <c r="GL60" s="51" t="s">
        <v>202</v>
      </c>
      <c r="GM60" s="50" t="s">
        <v>201</v>
      </c>
      <c r="GN60" s="50"/>
      <c r="GO60" s="50"/>
      <c r="GP60" s="50"/>
      <c r="GQ60" s="50"/>
      <c r="GR60" s="50"/>
      <c r="GS60" s="50"/>
      <c r="GT60" s="50"/>
      <c r="GU60" s="51"/>
    </row>
    <row r="61" spans="1:203" ht="14.45">
      <c r="O61" s="26"/>
      <c r="P61" s="26"/>
      <c r="T61" s="46"/>
      <c r="AF61" s="26"/>
      <c r="AR61" s="26"/>
      <c r="BA61" s="26"/>
      <c r="BG61" s="26"/>
      <c r="BH61" s="26"/>
      <c r="BQ61" s="26"/>
      <c r="BT61" s="26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0"/>
      <c r="EV61" s="51"/>
      <c r="EW61" s="51"/>
      <c r="EX61" s="51"/>
      <c r="EY61" s="51"/>
      <c r="EZ61" s="51"/>
      <c r="FA61" s="51"/>
      <c r="FB61" s="51"/>
      <c r="FC61" s="51"/>
      <c r="FD61" s="51"/>
      <c r="FE61" s="50"/>
      <c r="FF61" s="51"/>
      <c r="FG61" s="51"/>
      <c r="FH61" s="51"/>
      <c r="FI61" s="51"/>
      <c r="FJ61" s="51"/>
      <c r="FK61" s="51"/>
      <c r="FL61" s="51"/>
      <c r="FM61" s="51"/>
      <c r="FN61" s="51"/>
      <c r="FO61" s="51"/>
      <c r="FP61" s="51"/>
      <c r="FQ61" s="51"/>
      <c r="FR61" s="51"/>
      <c r="FS61" s="51"/>
      <c r="FT61" s="51"/>
      <c r="FU61" s="51"/>
      <c r="FV61" s="51"/>
      <c r="FW61" s="6"/>
      <c r="FX61" s="6"/>
      <c r="FY61" s="6"/>
      <c r="FZ61" s="6"/>
      <c r="GA61" s="6"/>
      <c r="GB61" s="51"/>
      <c r="GC61" s="50"/>
      <c r="GD61" s="51"/>
      <c r="GE61" s="51"/>
      <c r="GF61" s="51"/>
      <c r="GG61" s="51"/>
      <c r="GI61" s="51"/>
      <c r="GJ61" s="51"/>
      <c r="GK61" s="51"/>
      <c r="GL61" s="51"/>
      <c r="GM61" s="51"/>
      <c r="GN61" s="51"/>
      <c r="GO61" s="51"/>
      <c r="GP61" s="51"/>
      <c r="GQ61" s="51"/>
      <c r="GR61" s="51"/>
      <c r="GS61" s="51"/>
      <c r="GT61" s="51"/>
      <c r="GU61" s="51"/>
    </row>
    <row r="62" spans="1:203" ht="14.45">
      <c r="O62" s="26"/>
      <c r="P62" s="26"/>
      <c r="T62" s="46"/>
      <c r="AR62" s="26"/>
      <c r="BA62" s="26"/>
      <c r="BG62" s="26"/>
      <c r="BH62" s="26"/>
      <c r="BQ62" s="26"/>
      <c r="EE62" s="51"/>
      <c r="EF62" s="51"/>
      <c r="EG62" s="51"/>
      <c r="EH62" s="51"/>
      <c r="EI62" s="51"/>
      <c r="EJ62" s="51"/>
      <c r="EK62" s="51"/>
      <c r="EL62" s="51"/>
      <c r="EM62" s="51"/>
      <c r="EN62" s="51"/>
      <c r="EO62" s="51"/>
      <c r="EP62" s="51"/>
      <c r="EQ62" s="51"/>
      <c r="ER62" s="51"/>
      <c r="ES62" s="51"/>
      <c r="ET62" s="51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1"/>
      <c r="FJ62" s="51"/>
      <c r="FK62" s="51"/>
      <c r="FL62" s="51"/>
      <c r="FM62" s="51"/>
      <c r="FN62" s="51"/>
      <c r="FO62" s="51"/>
      <c r="FP62" s="51"/>
      <c r="FQ62" s="51"/>
      <c r="FR62" s="51"/>
      <c r="FS62" s="51"/>
      <c r="FT62" s="51"/>
      <c r="FU62" s="51"/>
      <c r="FV62" s="51"/>
      <c r="FW62" s="6"/>
      <c r="FX62" s="6"/>
      <c r="FY62" s="6"/>
      <c r="FZ62" s="6"/>
      <c r="GA62" s="6"/>
      <c r="GB62" s="51"/>
      <c r="GC62" s="51"/>
      <c r="GD62" s="51"/>
      <c r="GE62" s="51"/>
      <c r="GF62" s="51"/>
      <c r="GG62" s="51"/>
      <c r="GI62" s="51"/>
      <c r="GJ62" s="51"/>
      <c r="GK62" s="51"/>
      <c r="GL62" s="51"/>
      <c r="GM62" s="51"/>
      <c r="GN62" s="51"/>
      <c r="GO62" s="51"/>
      <c r="GP62" s="51"/>
      <c r="GQ62" s="51"/>
      <c r="GR62" s="51"/>
      <c r="GS62" s="51"/>
      <c r="GT62" s="51"/>
      <c r="GU62" s="51"/>
    </row>
    <row r="63" spans="1:203" ht="15" customHeight="1">
      <c r="O63" s="26"/>
      <c r="P63" s="26"/>
      <c r="T63" s="46"/>
      <c r="AR63" s="26"/>
      <c r="BA63" s="26"/>
      <c r="BG63" s="26"/>
      <c r="BQ63" s="26"/>
      <c r="EE63" s="51"/>
      <c r="EF63" s="51"/>
      <c r="EG63" s="51"/>
      <c r="EH63" s="51"/>
      <c r="EI63" s="51"/>
      <c r="EJ63" s="51"/>
      <c r="EK63" s="51"/>
      <c r="EL63" s="51"/>
      <c r="EM63" s="51"/>
      <c r="EN63" s="51"/>
      <c r="EO63" s="51"/>
      <c r="EP63" s="51"/>
      <c r="EQ63" s="51"/>
      <c r="ER63" s="51"/>
      <c r="ES63" s="51"/>
      <c r="ET63" s="51"/>
      <c r="EU63" s="51"/>
      <c r="EV63" s="51"/>
      <c r="EW63" s="51"/>
      <c r="EX63" s="51"/>
      <c r="EY63" s="51"/>
      <c r="EZ63" s="51"/>
      <c r="FA63" s="51"/>
      <c r="FB63" s="51"/>
      <c r="FC63" s="51"/>
      <c r="FD63" s="51"/>
      <c r="FE63" s="51"/>
      <c r="FF63" s="51"/>
      <c r="FG63" s="51"/>
      <c r="FH63" s="51"/>
      <c r="FI63" s="51"/>
      <c r="FJ63" s="51"/>
      <c r="FK63" s="51"/>
      <c r="FL63" s="51"/>
      <c r="FM63" s="51"/>
      <c r="FN63" s="51"/>
      <c r="FO63" s="51"/>
      <c r="FP63" s="51"/>
      <c r="FQ63" s="51"/>
      <c r="FR63" s="51"/>
      <c r="FS63" s="51"/>
      <c r="FT63" s="51"/>
      <c r="FU63" s="51"/>
      <c r="FV63" s="51"/>
      <c r="FW63" s="6"/>
      <c r="FX63" s="6"/>
      <c r="FY63" s="6"/>
      <c r="FZ63" s="6"/>
      <c r="GA63" s="6"/>
      <c r="GB63" s="51"/>
      <c r="GC63" s="51"/>
      <c r="GD63" s="51"/>
      <c r="GE63" s="51"/>
      <c r="GF63" s="51"/>
      <c r="GG63" s="51"/>
      <c r="GI63" s="51"/>
      <c r="GJ63" s="51"/>
      <c r="GK63" s="51"/>
      <c r="GL63" s="51"/>
      <c r="GM63" s="51"/>
      <c r="GN63" s="51"/>
      <c r="GO63" s="51"/>
      <c r="GP63" s="51"/>
      <c r="GQ63" s="51"/>
      <c r="GR63" s="51"/>
      <c r="GS63" s="51"/>
      <c r="GT63" s="51"/>
      <c r="GU63" s="51"/>
    </row>
    <row r="64" spans="1:203" ht="15" customHeight="1">
      <c r="O64" s="26"/>
      <c r="P64" s="26"/>
      <c r="T64" s="46"/>
      <c r="BA64" s="26"/>
      <c r="BG64" s="26"/>
      <c r="EE64" s="51"/>
      <c r="EF64" s="51"/>
      <c r="EG64" s="51"/>
      <c r="EH64" s="51"/>
      <c r="EI64" s="51"/>
      <c r="EJ64" s="51"/>
      <c r="EK64" s="51"/>
      <c r="EL64" s="51"/>
      <c r="EM64" s="51"/>
      <c r="EN64" s="51"/>
      <c r="EO64" s="51"/>
      <c r="EP64" s="51"/>
      <c r="EQ64" s="51"/>
      <c r="ER64" s="51"/>
      <c r="ES64" s="51"/>
      <c r="ET64" s="51"/>
      <c r="EU64" s="51"/>
      <c r="EV64" s="51"/>
      <c r="EW64" s="51"/>
      <c r="EX64" s="51"/>
      <c r="EY64" s="51"/>
      <c r="EZ64" s="51"/>
      <c r="FA64" s="51"/>
      <c r="FB64" s="51"/>
      <c r="FC64" s="51"/>
      <c r="FD64" s="51"/>
      <c r="FE64" s="51"/>
      <c r="FF64" s="51"/>
      <c r="FG64" s="51"/>
      <c r="FH64" s="51"/>
      <c r="FI64" s="51"/>
      <c r="FJ64" s="51"/>
      <c r="FK64" s="51"/>
      <c r="FL64" s="51"/>
      <c r="FM64" s="51"/>
      <c r="FN64" s="51"/>
      <c r="FO64" s="51"/>
      <c r="FP64" s="51"/>
      <c r="FQ64" s="51"/>
      <c r="FR64" s="51"/>
      <c r="FS64" s="51"/>
      <c r="FT64" s="51"/>
      <c r="FU64" s="51"/>
      <c r="FV64" s="51"/>
      <c r="FW64" s="6"/>
      <c r="FX64" s="6"/>
      <c r="FY64" s="6"/>
      <c r="FZ64" s="6"/>
      <c r="GA64" s="6"/>
      <c r="GB64" s="51"/>
      <c r="GC64" s="51"/>
      <c r="GD64" s="51"/>
      <c r="GE64" s="51"/>
      <c r="GF64" s="51"/>
      <c r="GG64" s="51"/>
      <c r="GI64" s="51"/>
      <c r="GJ64" s="51"/>
      <c r="GK64" s="51"/>
      <c r="GL64" s="51"/>
      <c r="GM64" s="51"/>
      <c r="GN64" s="51"/>
      <c r="GO64" s="51"/>
      <c r="GP64" s="51"/>
      <c r="GQ64" s="51"/>
      <c r="GR64" s="51"/>
      <c r="GS64" s="51"/>
      <c r="GT64" s="51"/>
      <c r="GU64" s="51"/>
    </row>
    <row r="65" spans="20:203" ht="15" customHeight="1">
      <c r="T65" s="46"/>
      <c r="AF65" s="26"/>
      <c r="AS65" s="26"/>
      <c r="AT65" s="26"/>
      <c r="BG65" s="26"/>
      <c r="BH65" s="26"/>
      <c r="EE65" s="51"/>
      <c r="EF65" s="51"/>
      <c r="EG65" s="51"/>
      <c r="EH65" s="51"/>
      <c r="EI65" s="51"/>
      <c r="EJ65" s="51"/>
      <c r="EK65" s="51"/>
      <c r="EL65" s="51"/>
      <c r="EM65" s="51"/>
      <c r="EN65" s="51"/>
      <c r="EO65" s="51"/>
      <c r="EP65" s="51"/>
      <c r="EQ65" s="51"/>
      <c r="ER65" s="51"/>
      <c r="ES65" s="51"/>
      <c r="ET65" s="51"/>
      <c r="EU65" s="51"/>
      <c r="EV65" s="51"/>
      <c r="EW65" s="51"/>
      <c r="EX65" s="51"/>
      <c r="EY65" s="51"/>
      <c r="EZ65" s="51"/>
      <c r="FA65" s="51"/>
      <c r="FB65" s="51"/>
      <c r="FC65" s="51"/>
      <c r="FD65" s="51"/>
      <c r="FE65" s="51"/>
      <c r="FF65" s="51"/>
      <c r="FG65" s="51"/>
      <c r="FH65" s="51"/>
      <c r="FI65" s="51"/>
      <c r="FJ65" s="51"/>
      <c r="FK65" s="51"/>
      <c r="FL65" s="51"/>
      <c r="FM65" s="51"/>
      <c r="FN65" s="51"/>
      <c r="FO65" s="51"/>
      <c r="FP65" s="51"/>
      <c r="FQ65" s="51"/>
      <c r="FR65" s="51"/>
      <c r="FS65" s="51"/>
      <c r="FT65" s="51"/>
      <c r="FU65" s="51"/>
      <c r="FV65" s="51"/>
      <c r="FW65" s="6"/>
      <c r="FX65" s="6"/>
      <c r="FY65" s="6"/>
      <c r="FZ65" s="6"/>
      <c r="GA65" s="6"/>
      <c r="GB65" s="51"/>
      <c r="GC65" s="51"/>
      <c r="GD65" s="51"/>
      <c r="GE65" s="51"/>
      <c r="GF65" s="51"/>
      <c r="GG65" s="51"/>
      <c r="GI65" s="51"/>
      <c r="GJ65" s="51"/>
      <c r="GK65" s="51"/>
      <c r="GL65" s="51"/>
      <c r="GM65" s="51"/>
      <c r="GN65" s="51"/>
      <c r="GO65" s="51"/>
      <c r="GP65" s="51"/>
      <c r="GQ65" s="51"/>
      <c r="GR65" s="51"/>
      <c r="GS65" s="51"/>
      <c r="GT65" s="51"/>
      <c r="GU65" s="51"/>
    </row>
    <row r="66" spans="20:203" ht="15" customHeight="1">
      <c r="T66" s="46"/>
      <c r="AF66" s="26"/>
      <c r="AS66" s="26"/>
      <c r="AT66" s="26"/>
      <c r="BG66" s="26"/>
      <c r="BH66" s="26"/>
      <c r="EE66" s="51"/>
      <c r="EF66" s="51"/>
      <c r="EG66" s="51"/>
      <c r="EH66" s="51"/>
      <c r="EI66" s="51"/>
      <c r="EJ66" s="51"/>
      <c r="EK66" s="51"/>
      <c r="EL66" s="51"/>
      <c r="EM66" s="51"/>
      <c r="EN66" s="51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  <c r="FT66" s="51"/>
      <c r="FU66" s="51"/>
      <c r="FV66" s="51"/>
      <c r="FW66" s="6"/>
      <c r="FX66" s="6"/>
      <c r="FY66" s="6"/>
      <c r="FZ66" s="6"/>
      <c r="GA66" s="6"/>
      <c r="GB66" s="51"/>
      <c r="GC66" s="51"/>
      <c r="GD66" s="51"/>
      <c r="GE66" s="51"/>
      <c r="GF66" s="51"/>
      <c r="GG66" s="51"/>
      <c r="GI66" s="51"/>
      <c r="GJ66" s="51"/>
      <c r="GK66" s="51"/>
      <c r="GL66" s="51"/>
      <c r="GM66" s="51"/>
      <c r="GN66" s="51"/>
      <c r="GO66" s="51"/>
      <c r="GP66" s="51"/>
      <c r="GQ66" s="51"/>
      <c r="GR66" s="51"/>
      <c r="GS66" s="51"/>
      <c r="GT66" s="51"/>
      <c r="GU66" s="51"/>
    </row>
    <row r="67" spans="20:203" ht="15" customHeight="1">
      <c r="T67" s="46"/>
      <c r="AF67" s="26"/>
      <c r="AS67" s="26"/>
      <c r="AT67" s="26"/>
      <c r="BG67" s="26"/>
      <c r="BH67" s="26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6"/>
      <c r="FX67" s="6"/>
      <c r="FY67" s="6"/>
      <c r="FZ67" s="6"/>
      <c r="GA67" s="6"/>
      <c r="GB67" s="51"/>
      <c r="GC67" s="51"/>
      <c r="GD67" s="51"/>
      <c r="GE67" s="51"/>
      <c r="GF67" s="51"/>
      <c r="GG67" s="51"/>
      <c r="GI67" s="51"/>
      <c r="GJ67" s="51"/>
      <c r="GK67" s="51"/>
      <c r="GL67" s="51"/>
      <c r="GM67" s="51"/>
      <c r="GN67" s="51"/>
      <c r="GO67" s="51"/>
      <c r="GP67" s="51"/>
      <c r="GQ67" s="51"/>
      <c r="GR67" s="51"/>
      <c r="GS67" s="51"/>
      <c r="GT67" s="51"/>
      <c r="GU67" s="51"/>
    </row>
    <row r="68" spans="20:203" ht="15" customHeight="1">
      <c r="T68" s="46"/>
      <c r="AF68" s="26"/>
      <c r="AS68" s="26"/>
      <c r="AT68" s="26"/>
      <c r="BG68" s="26"/>
      <c r="BH68" s="26"/>
      <c r="EE68" s="51"/>
      <c r="EF68" s="51"/>
      <c r="EG68" s="51"/>
      <c r="EH68" s="51"/>
      <c r="EI68" s="51"/>
      <c r="EJ68" s="51"/>
      <c r="EK68" s="51"/>
      <c r="EL68" s="51"/>
      <c r="EM68" s="51"/>
      <c r="EN68" s="51"/>
      <c r="EO68" s="51"/>
      <c r="EP68" s="51"/>
      <c r="EQ68" s="51"/>
      <c r="ER68" s="51"/>
      <c r="ES68" s="51"/>
      <c r="ET68" s="51"/>
      <c r="EU68" s="51"/>
      <c r="EV68" s="51"/>
      <c r="EW68" s="51"/>
      <c r="EX68" s="51"/>
      <c r="EY68" s="51"/>
      <c r="EZ68" s="51"/>
      <c r="FA68" s="51"/>
      <c r="FB68" s="51"/>
      <c r="FC68" s="51"/>
      <c r="FD68" s="51"/>
      <c r="FE68" s="51"/>
      <c r="FF68" s="51"/>
      <c r="FG68" s="51"/>
      <c r="FH68" s="51"/>
      <c r="FI68" s="51"/>
      <c r="FJ68" s="51"/>
      <c r="FK68" s="51"/>
      <c r="FL68" s="51"/>
      <c r="FM68" s="51"/>
      <c r="FN68" s="51"/>
      <c r="FO68" s="51"/>
      <c r="FP68" s="51"/>
      <c r="FQ68" s="51"/>
      <c r="FR68" s="51"/>
      <c r="FS68" s="51"/>
      <c r="FT68" s="51"/>
      <c r="FU68" s="51"/>
      <c r="FV68" s="51"/>
      <c r="FW68" s="6"/>
      <c r="FX68" s="6"/>
      <c r="FY68" s="6"/>
      <c r="FZ68" s="6"/>
      <c r="GA68" s="6"/>
      <c r="GB68" s="51"/>
      <c r="GC68" s="51"/>
      <c r="GD68" s="51"/>
      <c r="GE68" s="51"/>
      <c r="GF68" s="51"/>
      <c r="GG68" s="51"/>
      <c r="GI68" s="51"/>
      <c r="GJ68" s="51"/>
      <c r="GK68" s="51"/>
      <c r="GL68" s="51"/>
      <c r="GM68" s="51"/>
      <c r="GN68" s="51"/>
      <c r="GO68" s="51"/>
      <c r="GP68" s="51"/>
      <c r="GQ68" s="51"/>
      <c r="GR68" s="51"/>
      <c r="GS68" s="51"/>
      <c r="GT68" s="51"/>
      <c r="GU68" s="51"/>
    </row>
    <row r="69" spans="20:203" ht="15" customHeight="1">
      <c r="T69" s="46"/>
      <c r="AF69" s="26"/>
      <c r="AS69" s="26"/>
      <c r="AT69" s="26"/>
      <c r="BG69" s="26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6"/>
      <c r="FX69" s="6"/>
      <c r="FY69" s="6"/>
      <c r="FZ69" s="6"/>
      <c r="GA69" s="6"/>
      <c r="GB69" s="51"/>
      <c r="GC69" s="51"/>
      <c r="GD69" s="51"/>
      <c r="GE69" s="51"/>
      <c r="GF69" s="51"/>
      <c r="GG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</row>
    <row r="70" spans="20:203" ht="15" customHeight="1">
      <c r="T70" s="46"/>
      <c r="AF70" s="26"/>
      <c r="AS70" s="26"/>
      <c r="BG70" s="26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6"/>
      <c r="FX70" s="6"/>
      <c r="FY70" s="6"/>
      <c r="FZ70" s="6"/>
      <c r="GA70" s="6"/>
      <c r="GB70" s="51"/>
      <c r="GC70" s="51"/>
      <c r="GD70" s="51"/>
      <c r="GE70" s="51"/>
      <c r="GF70" s="51"/>
      <c r="GG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</row>
    <row r="71" spans="20:203" ht="15" customHeight="1">
      <c r="T71" s="46"/>
      <c r="AS71" s="26"/>
      <c r="BG71" s="26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6"/>
      <c r="FX71" s="6"/>
      <c r="FY71" s="6"/>
      <c r="FZ71" s="6"/>
      <c r="GA71" s="6"/>
      <c r="GB71" s="51"/>
      <c r="GC71" s="51"/>
      <c r="GD71" s="51"/>
      <c r="GE71" s="51"/>
      <c r="GF71" s="51"/>
      <c r="GG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</row>
    <row r="72" spans="20:203" ht="15" customHeight="1">
      <c r="T72" s="46"/>
      <c r="AS72" s="26"/>
      <c r="BG72" s="26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6"/>
      <c r="FX72" s="6"/>
      <c r="FY72" s="6"/>
      <c r="FZ72" s="6"/>
      <c r="GA72" s="6"/>
      <c r="GB72" s="51"/>
      <c r="GC72" s="51"/>
      <c r="GD72" s="51"/>
      <c r="GE72" s="51"/>
      <c r="GF72" s="51"/>
      <c r="GG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</row>
    <row r="73" spans="20:203" ht="15" customHeight="1">
      <c r="T73" s="46"/>
      <c r="AS73" s="26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6"/>
      <c r="FX73" s="6"/>
      <c r="FY73" s="6"/>
      <c r="FZ73" s="6"/>
      <c r="GA73" s="6"/>
      <c r="GB73" s="51"/>
      <c r="GC73" s="51"/>
      <c r="GD73" s="51"/>
      <c r="GE73" s="51"/>
      <c r="GF73" s="51"/>
      <c r="GG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</row>
    <row r="74" spans="20:203" ht="15" customHeight="1">
      <c r="T74" s="46"/>
      <c r="BG74" s="26"/>
      <c r="BH74" s="26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6"/>
      <c r="FX74" s="6"/>
      <c r="FY74" s="6"/>
      <c r="FZ74" s="6"/>
      <c r="GA74" s="6"/>
      <c r="GB74" s="51"/>
      <c r="GC74" s="51"/>
      <c r="GD74" s="51"/>
      <c r="GE74" s="51"/>
      <c r="GF74" s="51"/>
      <c r="GG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</row>
    <row r="75" spans="20:203" ht="15" customHeight="1">
      <c r="T75" s="46"/>
      <c r="AS75" s="26"/>
      <c r="AT75" s="26"/>
      <c r="BG75" s="26"/>
      <c r="BH75" s="26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6"/>
      <c r="FX75" s="6"/>
      <c r="FY75" s="6"/>
      <c r="FZ75" s="6"/>
      <c r="GA75" s="6"/>
      <c r="GB75" s="51"/>
      <c r="GC75" s="51"/>
      <c r="GD75" s="51"/>
      <c r="GE75" s="51"/>
      <c r="GF75" s="51"/>
      <c r="GG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</row>
    <row r="76" spans="20:203" ht="15" customHeight="1">
      <c r="T76" s="46"/>
      <c r="AF76" s="26"/>
      <c r="AS76" s="26"/>
      <c r="AT76" s="26"/>
      <c r="BG76" s="26"/>
      <c r="BH76" s="26"/>
      <c r="BQ76" s="26"/>
      <c r="BR76" s="26"/>
      <c r="BS76" s="26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6"/>
      <c r="FX76" s="6"/>
      <c r="FY76" s="6"/>
      <c r="FZ76" s="6"/>
      <c r="GA76" s="6"/>
      <c r="GB76" s="51"/>
      <c r="GC76" s="51"/>
      <c r="GD76" s="51"/>
      <c r="GE76" s="51"/>
      <c r="GF76" s="51"/>
      <c r="GG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</row>
    <row r="77" spans="20:203" ht="15" customHeight="1">
      <c r="T77" s="46"/>
      <c r="AF77" s="26"/>
      <c r="AS77" s="26"/>
      <c r="AT77" s="26"/>
      <c r="BG77" s="26"/>
      <c r="BH77" s="26"/>
      <c r="BQ77" s="26"/>
      <c r="BR77" s="26"/>
      <c r="BS77" s="26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6"/>
      <c r="FX77" s="6"/>
      <c r="FY77" s="6"/>
      <c r="FZ77" s="6"/>
      <c r="GA77" s="6"/>
      <c r="GB77" s="51"/>
      <c r="GC77" s="51"/>
      <c r="GD77" s="51"/>
      <c r="GE77" s="51"/>
      <c r="GF77" s="51"/>
      <c r="GG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</row>
    <row r="78" spans="20:203" ht="15" customHeight="1">
      <c r="T78" s="46"/>
      <c r="AF78" s="26"/>
      <c r="AS78" s="26"/>
      <c r="AT78" s="26"/>
      <c r="BG78" s="26"/>
      <c r="BH78" s="26"/>
      <c r="BQ78" s="26"/>
      <c r="BR78" s="26"/>
      <c r="BS78" s="26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6"/>
      <c r="FX78" s="6"/>
      <c r="FY78" s="6"/>
      <c r="FZ78" s="6"/>
      <c r="GA78" s="6"/>
      <c r="GB78" s="51"/>
      <c r="GC78" s="51"/>
      <c r="GD78" s="51"/>
      <c r="GE78" s="51"/>
      <c r="GF78" s="51"/>
      <c r="GG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</row>
    <row r="79" spans="20:203" ht="15" customHeight="1">
      <c r="T79" s="46"/>
      <c r="AF79" s="26"/>
      <c r="AS79" s="26"/>
      <c r="AT79" s="26"/>
      <c r="BG79" s="26"/>
      <c r="BH79" s="26"/>
      <c r="BI79" s="26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6"/>
      <c r="FX79" s="6"/>
      <c r="FY79" s="6"/>
      <c r="FZ79" s="6"/>
      <c r="GA79" s="6"/>
      <c r="GB79" s="51"/>
      <c r="GC79" s="51"/>
      <c r="GD79" s="51"/>
      <c r="GE79" s="51"/>
      <c r="GF79" s="51"/>
      <c r="GG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</row>
    <row r="80" spans="20:203" ht="15" customHeight="1">
      <c r="T80" s="46"/>
      <c r="AF80" s="26"/>
      <c r="AS80" s="26"/>
      <c r="AT80" s="26"/>
      <c r="BG80" s="26"/>
      <c r="BH80" s="26"/>
      <c r="BI80" s="26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6"/>
      <c r="FX80" s="6"/>
      <c r="FY80" s="6"/>
      <c r="FZ80" s="6"/>
      <c r="GA80" s="6"/>
      <c r="GB80" s="51"/>
      <c r="GC80" s="51"/>
      <c r="GD80" s="51"/>
      <c r="GE80" s="51"/>
      <c r="GF80" s="51"/>
      <c r="GG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</row>
    <row r="81" spans="20:203" ht="15" customHeight="1">
      <c r="T81" s="46"/>
      <c r="AF81" s="26"/>
      <c r="AS81" s="26"/>
      <c r="AT81" s="26"/>
      <c r="BG81" s="26"/>
      <c r="BH81" s="26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6"/>
      <c r="FX81" s="6"/>
      <c r="FY81" s="6"/>
      <c r="FZ81" s="6"/>
      <c r="GA81" s="6"/>
      <c r="GB81" s="51"/>
      <c r="GC81" s="51"/>
      <c r="GD81" s="51"/>
      <c r="GE81" s="51"/>
      <c r="GF81" s="51"/>
      <c r="GG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</row>
    <row r="82" spans="20:203" ht="15" customHeight="1">
      <c r="T82" s="46"/>
      <c r="AS82" s="26"/>
      <c r="AT82" s="26"/>
      <c r="BG82" s="26"/>
      <c r="BH82" s="26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6"/>
      <c r="FX82" s="6"/>
      <c r="FY82" s="6"/>
      <c r="FZ82" s="6"/>
      <c r="GA82" s="6"/>
      <c r="GB82" s="51"/>
      <c r="GC82" s="51"/>
      <c r="GD82" s="51"/>
      <c r="GE82" s="51"/>
      <c r="GF82" s="51"/>
      <c r="GG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</row>
    <row r="83" spans="20:203" ht="15" customHeight="1">
      <c r="T83" s="46"/>
      <c r="AS83" s="26"/>
      <c r="AT83" s="26"/>
      <c r="BH83" s="26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6"/>
      <c r="FX83" s="6"/>
      <c r="FY83" s="6"/>
      <c r="FZ83" s="6"/>
      <c r="GA83" s="6"/>
      <c r="GB83" s="51"/>
      <c r="GC83" s="51"/>
      <c r="GD83" s="51"/>
      <c r="GE83" s="51"/>
      <c r="GF83" s="51"/>
      <c r="GG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</row>
    <row r="84" spans="20:203" ht="15" customHeight="1">
      <c r="T84" s="46"/>
      <c r="AS84" s="26"/>
      <c r="AT84" s="26"/>
      <c r="BH84" s="26"/>
      <c r="EE84" s="51"/>
      <c r="EF84" s="51"/>
      <c r="EG84" s="51"/>
      <c r="EH84" s="51"/>
      <c r="EI84" s="51"/>
      <c r="EJ84" s="51"/>
      <c r="EK84" s="51"/>
      <c r="EL84" s="51"/>
      <c r="EM84" s="51"/>
      <c r="EN84" s="51"/>
      <c r="EO84" s="51"/>
      <c r="EP84" s="51"/>
      <c r="EQ84" s="51"/>
      <c r="ER84" s="51"/>
      <c r="ES84" s="51"/>
      <c r="ET84" s="51"/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6"/>
      <c r="FX84" s="6"/>
      <c r="FY84" s="6"/>
      <c r="FZ84" s="6"/>
      <c r="GA84" s="6"/>
      <c r="GB84" s="51"/>
      <c r="GC84" s="51"/>
      <c r="GD84" s="51"/>
      <c r="GE84" s="51"/>
      <c r="GF84" s="51"/>
      <c r="GG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</row>
    <row r="85" spans="20:203" ht="15" customHeight="1">
      <c r="T85" s="46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6"/>
      <c r="FX85" s="6"/>
      <c r="FY85" s="6"/>
      <c r="FZ85" s="6"/>
      <c r="GA85" s="6"/>
      <c r="GB85" s="51"/>
      <c r="GC85" s="51"/>
      <c r="GD85" s="51"/>
      <c r="GE85" s="51"/>
      <c r="GF85" s="51"/>
      <c r="GG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</row>
    <row r="86" spans="20:203" ht="15" customHeight="1">
      <c r="T86" s="46"/>
      <c r="W86" t="s">
        <v>199</v>
      </c>
      <c r="BG86" s="26"/>
      <c r="BH86" s="26"/>
      <c r="EE86" s="51"/>
      <c r="EF86" s="51"/>
      <c r="EG86" s="51"/>
      <c r="EH86" s="51"/>
      <c r="EI86" s="51"/>
      <c r="EJ86" s="51"/>
      <c r="EK86" s="51"/>
      <c r="EL86" s="51"/>
      <c r="EM86" s="51"/>
      <c r="EN86" s="51"/>
      <c r="EO86" s="51"/>
      <c r="EP86" s="51"/>
      <c r="EQ86" s="51"/>
      <c r="ER86" s="51"/>
      <c r="ES86" s="51"/>
      <c r="ET86" s="51"/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6"/>
      <c r="FX86" s="6"/>
      <c r="FY86" s="6"/>
      <c r="FZ86" s="6"/>
      <c r="GA86" s="6"/>
      <c r="GB86" s="51"/>
      <c r="GC86" s="51"/>
      <c r="GD86" s="51"/>
      <c r="GE86" s="51"/>
      <c r="GF86" s="51"/>
      <c r="GG86" s="51"/>
      <c r="GI86" s="51"/>
      <c r="GJ86" s="51"/>
      <c r="GK86" s="51"/>
      <c r="GL86" s="51"/>
      <c r="GM86" s="51"/>
      <c r="GN86" s="51"/>
      <c r="GO86" s="51"/>
      <c r="GP86" s="51"/>
      <c r="GQ86" s="51"/>
      <c r="GR86" s="51"/>
      <c r="GS86" s="51"/>
      <c r="GT86" s="51"/>
      <c r="GU86" s="51"/>
    </row>
    <row r="87" spans="20:203" ht="15" customHeight="1">
      <c r="T87" s="46"/>
      <c r="AF87" s="26"/>
      <c r="BG87" s="26"/>
      <c r="BH87" s="26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6"/>
      <c r="FX87" s="6"/>
      <c r="FY87" s="6"/>
      <c r="FZ87" s="6"/>
      <c r="GA87" s="6"/>
      <c r="GB87" s="51"/>
      <c r="GC87" s="51"/>
      <c r="GD87" s="51"/>
      <c r="GE87" s="51"/>
      <c r="GF87" s="51"/>
      <c r="GG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</row>
    <row r="88" spans="20:203" ht="15" customHeight="1">
      <c r="T88" s="46"/>
      <c r="AF88" s="26"/>
      <c r="BG88" s="26"/>
      <c r="BH88" s="26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6"/>
      <c r="FX88" s="6"/>
      <c r="FY88" s="6"/>
      <c r="FZ88" s="6"/>
      <c r="GA88" s="6"/>
      <c r="GB88" s="51"/>
      <c r="GC88" s="51"/>
      <c r="GD88" s="51"/>
      <c r="GE88" s="51"/>
      <c r="GF88" s="51"/>
      <c r="GG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</row>
    <row r="89" spans="20:203" ht="15" customHeight="1">
      <c r="T89" s="46"/>
      <c r="AF89" s="26"/>
      <c r="BG89" s="26"/>
      <c r="BH89" s="26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6"/>
      <c r="FX89" s="6"/>
      <c r="FY89" s="6"/>
      <c r="FZ89" s="6"/>
      <c r="GA89" s="6"/>
      <c r="GB89" s="51"/>
      <c r="GC89" s="51"/>
      <c r="GD89" s="51"/>
      <c r="GE89" s="51"/>
      <c r="GF89" s="51"/>
      <c r="GG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</row>
    <row r="90" spans="20:203" ht="15" customHeight="1">
      <c r="T90" s="46"/>
      <c r="AF90" s="26"/>
      <c r="BG90" s="26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6"/>
      <c r="FX90" s="6"/>
      <c r="FY90" s="6"/>
      <c r="FZ90" s="6"/>
      <c r="GA90" s="6"/>
      <c r="GB90" s="51"/>
      <c r="GC90" s="51"/>
      <c r="GD90" s="51"/>
      <c r="GE90" s="51"/>
      <c r="GF90" s="51"/>
      <c r="GG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</row>
    <row r="91" spans="20:203" ht="15" customHeight="1">
      <c r="T91" s="46"/>
      <c r="AF91" s="26"/>
      <c r="AT91" s="26"/>
      <c r="AU91" s="26"/>
      <c r="BG91" s="26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6"/>
      <c r="FX91" s="6"/>
      <c r="FY91" s="6"/>
      <c r="FZ91" s="6"/>
      <c r="GA91" s="6"/>
      <c r="GB91" s="51"/>
      <c r="GC91" s="51"/>
      <c r="GD91" s="51"/>
      <c r="GE91" s="51"/>
      <c r="GF91" s="51"/>
      <c r="GG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</row>
    <row r="92" spans="20:203" ht="15" customHeight="1">
      <c r="T92" s="46"/>
      <c r="AF92" s="26"/>
      <c r="AT92" s="26"/>
      <c r="AU92" s="26"/>
      <c r="BG92" s="26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6"/>
      <c r="FX92" s="6"/>
      <c r="FY92" s="6"/>
      <c r="FZ92" s="6"/>
      <c r="GA92" s="6"/>
      <c r="GB92" s="51"/>
      <c r="GC92" s="51"/>
      <c r="GD92" s="51"/>
      <c r="GE92" s="51"/>
      <c r="GF92" s="51"/>
      <c r="GG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</row>
    <row r="93" spans="20:203" ht="15" customHeight="1">
      <c r="T93" s="46"/>
      <c r="AT93" s="26"/>
      <c r="AU93" s="26"/>
      <c r="BG93" s="26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6"/>
      <c r="FX93" s="6"/>
      <c r="FY93" s="6"/>
      <c r="FZ93" s="6"/>
      <c r="GA93" s="6"/>
      <c r="GB93" s="51"/>
      <c r="GC93" s="51"/>
      <c r="GD93" s="51"/>
      <c r="GE93" s="51"/>
      <c r="GF93" s="51"/>
      <c r="GG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</row>
    <row r="94" spans="20:203" ht="15" customHeight="1">
      <c r="T94" s="46"/>
      <c r="AT94" s="26"/>
      <c r="AU94" s="26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6"/>
      <c r="FX94" s="6"/>
      <c r="FY94" s="6"/>
      <c r="FZ94" s="6"/>
      <c r="GA94" s="6"/>
      <c r="GB94" s="51"/>
      <c r="GC94" s="51"/>
      <c r="GD94" s="51"/>
      <c r="GE94" s="51"/>
      <c r="GF94" s="51"/>
      <c r="GG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</row>
    <row r="95" spans="20:203" ht="15" customHeight="1">
      <c r="T95" s="46"/>
      <c r="AT95" s="26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6"/>
      <c r="FX95" s="6"/>
      <c r="FY95" s="6"/>
      <c r="FZ95" s="6"/>
      <c r="GA95" s="6"/>
      <c r="GB95" s="51"/>
      <c r="GC95" s="51"/>
      <c r="GD95" s="51"/>
      <c r="GE95" s="51"/>
      <c r="GF95" s="51"/>
      <c r="GG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</row>
    <row r="96" spans="20:203" ht="15" customHeight="1">
      <c r="T96" s="46"/>
      <c r="AT96" s="26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6"/>
      <c r="FX96" s="6"/>
      <c r="FY96" s="6"/>
      <c r="FZ96" s="6"/>
      <c r="GA96" s="6"/>
      <c r="GB96" s="51"/>
      <c r="GC96" s="51"/>
      <c r="GD96" s="51"/>
      <c r="GE96" s="51"/>
      <c r="GF96" s="51"/>
      <c r="GG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</row>
    <row r="97" spans="20:203" ht="15" customHeight="1">
      <c r="T97" s="46"/>
      <c r="AT97" s="26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6"/>
      <c r="FX97" s="6"/>
      <c r="FY97" s="6"/>
      <c r="FZ97" s="6"/>
      <c r="GA97" s="6"/>
      <c r="GB97" s="51"/>
      <c r="GC97" s="51"/>
      <c r="GD97" s="51"/>
      <c r="GE97" s="51"/>
      <c r="GF97" s="51"/>
      <c r="GG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</row>
    <row r="98" spans="20:203" ht="15" customHeight="1">
      <c r="T98" s="46"/>
      <c r="AT98" s="26"/>
      <c r="EE98" s="51"/>
      <c r="EF98" s="51"/>
      <c r="EG98" s="51"/>
      <c r="EH98" s="51"/>
      <c r="EI98" s="51"/>
      <c r="EJ98" s="51"/>
      <c r="EK98" s="51"/>
      <c r="EL98" s="51"/>
      <c r="EM98" s="51"/>
      <c r="EN98" s="51"/>
      <c r="EO98" s="51"/>
      <c r="EP98" s="51"/>
      <c r="EQ98" s="51"/>
      <c r="ER98" s="51"/>
      <c r="ES98" s="51"/>
      <c r="ET98" s="51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6"/>
      <c r="FX98" s="6"/>
      <c r="FY98" s="6"/>
      <c r="FZ98" s="6"/>
      <c r="GA98" s="6"/>
      <c r="GB98" s="51"/>
      <c r="GC98" s="51"/>
      <c r="GD98" s="51"/>
      <c r="GE98" s="51"/>
      <c r="GF98" s="51"/>
      <c r="GG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</row>
    <row r="99" spans="20:203" ht="15" customHeight="1">
      <c r="AF99" s="26"/>
      <c r="AS99" s="26"/>
      <c r="AT99" s="26"/>
      <c r="AU99" s="26"/>
      <c r="AW99" s="26"/>
      <c r="AZ99" s="26"/>
      <c r="BA99" s="26"/>
      <c r="BG99" s="26"/>
      <c r="BH99" s="26"/>
      <c r="BI99" s="26"/>
      <c r="BK99" s="26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6"/>
      <c r="FX99" s="6"/>
      <c r="FY99" s="6"/>
      <c r="FZ99" s="6"/>
      <c r="GA99" s="6"/>
      <c r="GB99" s="51"/>
      <c r="GC99" s="51"/>
      <c r="GD99" s="51"/>
      <c r="GE99" s="51"/>
      <c r="GF99" s="51"/>
      <c r="GG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</row>
    <row r="100" spans="20:203" ht="15" customHeight="1">
      <c r="AF100" s="26"/>
      <c r="AG100" s="26"/>
      <c r="AS100" s="26"/>
      <c r="AT100" s="26"/>
      <c r="AU100" s="26"/>
      <c r="AW100" s="26"/>
      <c r="AZ100" s="26"/>
      <c r="BA100" s="26"/>
      <c r="BG100" s="26"/>
      <c r="BH100" s="26"/>
      <c r="BI100" s="26"/>
      <c r="BK100" s="26"/>
      <c r="BQ100" s="26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6"/>
      <c r="FX100" s="6"/>
      <c r="FY100" s="6"/>
      <c r="FZ100" s="6"/>
      <c r="GA100" s="6"/>
      <c r="GB100" s="51"/>
      <c r="GC100" s="51"/>
      <c r="GD100" s="51"/>
      <c r="GE100" s="51"/>
      <c r="GF100" s="51"/>
      <c r="GG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</row>
    <row r="101" spans="20:203" ht="15" customHeight="1">
      <c r="AE101" s="26"/>
      <c r="AF101" s="26"/>
      <c r="AG101" s="26"/>
      <c r="AS101" s="26"/>
      <c r="AT101" s="26"/>
      <c r="AU101" s="26"/>
      <c r="AV101" s="26"/>
      <c r="AW101" s="26"/>
      <c r="AZ101" s="26"/>
      <c r="BA101" s="26"/>
      <c r="BG101" s="26"/>
      <c r="BH101" s="26"/>
      <c r="BI101" s="26"/>
      <c r="BK101" s="26"/>
      <c r="BQ101" s="26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6"/>
      <c r="FX101" s="6"/>
      <c r="FY101" s="6"/>
      <c r="FZ101" s="6"/>
      <c r="GA101" s="6"/>
      <c r="GB101" s="51"/>
      <c r="GC101" s="51"/>
      <c r="GD101" s="51"/>
      <c r="GE101" s="51"/>
      <c r="GF101" s="51"/>
      <c r="GG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</row>
    <row r="102" spans="20:203" ht="15" customHeight="1">
      <c r="AE102" s="26"/>
      <c r="AF102" s="26"/>
      <c r="AG102" s="26"/>
      <c r="AS102" s="26"/>
      <c r="AT102" s="26"/>
      <c r="AU102" s="26"/>
      <c r="AV102" s="26"/>
      <c r="AW102" s="26"/>
      <c r="AZ102" s="26"/>
      <c r="BA102" s="26"/>
      <c r="BG102" s="26"/>
      <c r="BH102" s="26"/>
      <c r="BI102" s="26"/>
      <c r="BK102" s="26"/>
      <c r="BQ102" s="26"/>
      <c r="EE102" s="51"/>
      <c r="EF102" s="51"/>
      <c r="EG102" s="51"/>
      <c r="EH102" s="51"/>
      <c r="EI102" s="51"/>
      <c r="EJ102" s="51"/>
      <c r="EK102" s="51"/>
      <c r="EL102" s="51"/>
      <c r="EM102" s="51"/>
      <c r="EN102" s="51"/>
      <c r="EO102" s="51"/>
      <c r="EP102" s="51"/>
      <c r="EQ102" s="51"/>
      <c r="ER102" s="51"/>
      <c r="ES102" s="51"/>
      <c r="ET102" s="51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6"/>
      <c r="FX102" s="6"/>
      <c r="FY102" s="6"/>
      <c r="FZ102" s="6"/>
      <c r="GA102" s="6"/>
      <c r="GB102" s="51"/>
      <c r="GC102" s="51"/>
      <c r="GD102" s="51"/>
      <c r="GE102" s="51"/>
      <c r="GF102" s="51"/>
      <c r="GG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</row>
    <row r="103" spans="20:203" ht="15" customHeight="1">
      <c r="AE103" s="26"/>
      <c r="AF103" s="26"/>
      <c r="AG103" s="26"/>
      <c r="AS103" s="26"/>
      <c r="AT103" s="26"/>
      <c r="AU103" s="26"/>
      <c r="AV103" s="26"/>
      <c r="BG103" s="26"/>
      <c r="BH103" s="26"/>
      <c r="BI103" s="26"/>
      <c r="BK103" s="26"/>
      <c r="EE103" s="51"/>
      <c r="EF103" s="51"/>
      <c r="EG103" s="51"/>
      <c r="EH103" s="51"/>
      <c r="EI103" s="51"/>
      <c r="EJ103" s="51"/>
      <c r="EK103" s="51"/>
      <c r="EL103" s="51"/>
      <c r="EM103" s="51"/>
      <c r="EN103" s="51"/>
      <c r="EO103" s="51"/>
      <c r="EP103" s="51"/>
      <c r="EQ103" s="51"/>
      <c r="ER103" s="51"/>
      <c r="ES103" s="51"/>
      <c r="ET103" s="51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6"/>
      <c r="FX103" s="6"/>
      <c r="FY103" s="6"/>
      <c r="FZ103" s="6"/>
      <c r="GA103" s="6"/>
      <c r="GB103" s="51"/>
      <c r="GC103" s="51"/>
      <c r="GD103" s="51"/>
      <c r="GE103" s="51"/>
      <c r="GF103" s="51"/>
      <c r="GG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</row>
    <row r="104" spans="20:203" ht="15" customHeight="1">
      <c r="AE104" s="26"/>
      <c r="AF104" s="26"/>
      <c r="AG104" s="26"/>
      <c r="AS104" s="26"/>
      <c r="AT104" s="26"/>
      <c r="AU104" s="26"/>
      <c r="AV104" s="26"/>
      <c r="BG104" s="26"/>
      <c r="BH104" s="26"/>
      <c r="BI104" s="26"/>
      <c r="BQ104" s="26"/>
      <c r="BR104" s="26"/>
      <c r="BS104" s="26"/>
      <c r="EE104" s="51"/>
      <c r="EF104" s="51"/>
      <c r="EG104" s="51"/>
      <c r="EH104" s="51"/>
      <c r="EI104" s="51"/>
      <c r="EJ104" s="51"/>
      <c r="EK104" s="51"/>
      <c r="EL104" s="51"/>
      <c r="EM104" s="51"/>
      <c r="EN104" s="51"/>
      <c r="EO104" s="51"/>
      <c r="EP104" s="51"/>
      <c r="EQ104" s="51"/>
      <c r="ER104" s="51"/>
      <c r="ES104" s="51"/>
      <c r="ET104" s="51"/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6"/>
      <c r="FX104" s="6"/>
      <c r="FY104" s="6"/>
      <c r="FZ104" s="6"/>
      <c r="GA104" s="6"/>
      <c r="GB104" s="51"/>
      <c r="GC104" s="51"/>
      <c r="GD104" s="51"/>
      <c r="GE104" s="51"/>
      <c r="GF104" s="51"/>
      <c r="GG104" s="51"/>
      <c r="GI104" s="51"/>
      <c r="GJ104" s="51"/>
      <c r="GK104" s="51"/>
      <c r="GL104" s="51"/>
      <c r="GM104" s="51"/>
      <c r="GN104" s="51"/>
      <c r="GO104" s="51"/>
      <c r="GP104" s="51"/>
      <c r="GQ104" s="51"/>
      <c r="GR104" s="51"/>
      <c r="GS104" s="51"/>
      <c r="GT104" s="51"/>
      <c r="GU104" s="51"/>
    </row>
    <row r="105" spans="20:203" ht="15" customHeight="1">
      <c r="AE105" s="26"/>
      <c r="AF105" s="26"/>
      <c r="AG105" s="26"/>
      <c r="AS105" s="26"/>
      <c r="AT105" s="26"/>
      <c r="AU105" s="26"/>
      <c r="AV105" s="26"/>
      <c r="BG105" s="26"/>
      <c r="BH105" s="26"/>
      <c r="BI105" s="26"/>
      <c r="BQ105" s="26"/>
      <c r="BR105" s="26"/>
      <c r="BS105" s="26"/>
      <c r="BT105" s="26"/>
      <c r="BU105" s="26"/>
      <c r="EE105" s="51"/>
      <c r="EF105" s="51"/>
      <c r="EG105" s="51"/>
      <c r="EH105" s="51"/>
      <c r="EI105" s="51"/>
      <c r="EJ105" s="51"/>
      <c r="EK105" s="51"/>
      <c r="EL105" s="51"/>
      <c r="EM105" s="51"/>
      <c r="EN105" s="51"/>
      <c r="EO105" s="51"/>
      <c r="EP105" s="51"/>
      <c r="EQ105" s="51"/>
      <c r="ER105" s="51"/>
      <c r="ES105" s="51"/>
      <c r="ET105" s="51"/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6"/>
      <c r="FX105" s="6"/>
      <c r="FY105" s="6"/>
      <c r="FZ105" s="6"/>
      <c r="GA105" s="6"/>
      <c r="GB105" s="51"/>
      <c r="GC105" s="51"/>
      <c r="GD105" s="51"/>
      <c r="GE105" s="51"/>
      <c r="GF105" s="51"/>
      <c r="GG105" s="51"/>
      <c r="GI105" s="51"/>
      <c r="GJ105" s="51"/>
      <c r="GK105" s="51"/>
      <c r="GL105" s="51"/>
      <c r="GM105" s="51"/>
      <c r="GN105" s="51"/>
      <c r="GO105" s="51"/>
      <c r="GP105" s="51"/>
      <c r="GQ105" s="51"/>
      <c r="GR105" s="51"/>
      <c r="GS105" s="51"/>
      <c r="GT105" s="51"/>
      <c r="GU105" s="51"/>
    </row>
    <row r="106" spans="20:203" ht="15" customHeight="1">
      <c r="AE106" s="26"/>
      <c r="AF106" s="26"/>
      <c r="AS106" s="26"/>
      <c r="AT106" s="26"/>
      <c r="AU106" s="26"/>
      <c r="BG106" s="26"/>
      <c r="BH106" s="26"/>
      <c r="BI106" s="26"/>
      <c r="BQ106" s="26"/>
      <c r="BR106" s="26"/>
      <c r="BS106" s="26"/>
      <c r="BT106" s="26"/>
      <c r="BU106" s="26"/>
      <c r="EE106" s="51"/>
      <c r="EF106" s="51"/>
      <c r="EG106" s="51"/>
      <c r="EH106" s="51"/>
      <c r="EI106" s="51"/>
      <c r="EJ106" s="51"/>
      <c r="EK106" s="51"/>
      <c r="EL106" s="51"/>
      <c r="EM106" s="51"/>
      <c r="EN106" s="51"/>
      <c r="EO106" s="51"/>
      <c r="EP106" s="51"/>
      <c r="EQ106" s="51"/>
      <c r="ER106" s="51"/>
      <c r="ES106" s="51"/>
      <c r="ET106" s="51"/>
      <c r="EU106" s="51"/>
      <c r="EV106" s="51"/>
      <c r="EW106" s="51"/>
      <c r="EX106" s="51"/>
      <c r="EY106" s="51"/>
      <c r="EZ106" s="51"/>
      <c r="FA106" s="51"/>
      <c r="FB106" s="51"/>
      <c r="FC106" s="51"/>
      <c r="FD106" s="51"/>
      <c r="FE106" s="51"/>
      <c r="FF106" s="51"/>
      <c r="FG106" s="51"/>
      <c r="FH106" s="51"/>
      <c r="FI106" s="51"/>
      <c r="FJ106" s="51"/>
      <c r="FK106" s="51"/>
      <c r="FL106" s="51"/>
      <c r="FM106" s="51"/>
      <c r="FN106" s="51"/>
      <c r="FO106" s="51"/>
      <c r="FP106" s="51"/>
      <c r="FQ106" s="51"/>
      <c r="FR106" s="51"/>
      <c r="FS106" s="51"/>
      <c r="FT106" s="51"/>
      <c r="FU106" s="51"/>
      <c r="FV106" s="51"/>
      <c r="FW106" s="6"/>
      <c r="FX106" s="6"/>
      <c r="FY106" s="6"/>
      <c r="FZ106" s="6"/>
      <c r="GA106" s="6"/>
      <c r="GB106" s="51"/>
      <c r="GC106" s="51"/>
      <c r="GD106" s="51"/>
      <c r="GE106" s="51"/>
      <c r="GF106" s="51"/>
      <c r="GG106" s="51"/>
      <c r="GI106" s="51"/>
      <c r="GJ106" s="51"/>
      <c r="GK106" s="51"/>
      <c r="GL106" s="51"/>
      <c r="GM106" s="51"/>
      <c r="GN106" s="51"/>
      <c r="GO106" s="51"/>
      <c r="GP106" s="51"/>
      <c r="GQ106" s="51"/>
      <c r="GR106" s="51"/>
      <c r="GS106" s="51"/>
      <c r="GT106" s="51"/>
      <c r="GU106" s="51"/>
    </row>
    <row r="107" spans="20:203" ht="15" customHeight="1">
      <c r="AE107" s="26"/>
      <c r="AF107" s="26"/>
      <c r="AS107" s="26"/>
      <c r="AT107" s="26"/>
      <c r="AU107" s="26"/>
      <c r="BG107" s="26"/>
      <c r="BH107" s="26"/>
      <c r="BI107" s="26"/>
      <c r="BT107" s="26"/>
      <c r="BU107" s="26"/>
      <c r="EE107" s="51"/>
      <c r="EF107" s="51"/>
      <c r="EG107" s="51"/>
      <c r="EH107" s="51"/>
      <c r="EI107" s="51"/>
      <c r="EJ107" s="51"/>
      <c r="EK107" s="51"/>
      <c r="EL107" s="51"/>
      <c r="EM107" s="51"/>
      <c r="EN107" s="51"/>
      <c r="EO107" s="51"/>
      <c r="EP107" s="51"/>
      <c r="EQ107" s="51"/>
      <c r="ER107" s="51"/>
      <c r="ES107" s="51"/>
      <c r="ET107" s="51"/>
      <c r="EU107" s="51"/>
      <c r="EV107" s="51"/>
      <c r="EW107" s="51"/>
      <c r="EX107" s="51"/>
      <c r="EY107" s="51"/>
      <c r="EZ107" s="51"/>
      <c r="FA107" s="51"/>
      <c r="FB107" s="51"/>
      <c r="FC107" s="51"/>
      <c r="FD107" s="51"/>
      <c r="FE107" s="51"/>
      <c r="FF107" s="51"/>
      <c r="FG107" s="51"/>
      <c r="FH107" s="51"/>
      <c r="FI107" s="51"/>
      <c r="FJ107" s="51"/>
      <c r="FK107" s="51"/>
      <c r="FL107" s="51"/>
      <c r="FM107" s="51"/>
      <c r="FN107" s="51"/>
      <c r="FO107" s="51"/>
      <c r="FP107" s="51"/>
      <c r="FQ107" s="51"/>
      <c r="FR107" s="51"/>
      <c r="FS107" s="51"/>
      <c r="FT107" s="51"/>
      <c r="FU107" s="51"/>
      <c r="FV107" s="51"/>
      <c r="FW107" s="6"/>
      <c r="FX107" s="6"/>
      <c r="FY107" s="6"/>
      <c r="FZ107" s="6"/>
      <c r="GA107" s="6"/>
      <c r="GB107" s="51"/>
      <c r="GC107" s="51"/>
      <c r="GD107" s="51"/>
      <c r="GE107" s="51"/>
      <c r="GF107" s="51"/>
      <c r="GG107" s="51"/>
      <c r="GI107" s="51"/>
      <c r="GJ107" s="51"/>
      <c r="GK107" s="51"/>
      <c r="GL107" s="51"/>
      <c r="GM107" s="51"/>
      <c r="GN107" s="51"/>
      <c r="GO107" s="51"/>
      <c r="GP107" s="51"/>
      <c r="GQ107" s="51"/>
      <c r="GR107" s="51"/>
      <c r="GS107" s="51"/>
      <c r="GT107" s="51"/>
      <c r="GU107" s="51"/>
    </row>
    <row r="108" spans="20:203" ht="15" customHeight="1">
      <c r="AS108" s="26"/>
      <c r="AT108" s="26"/>
      <c r="BG108" s="26"/>
      <c r="BH108" s="26"/>
      <c r="BI108" s="26"/>
      <c r="BT108" s="26"/>
      <c r="BU108" s="26"/>
      <c r="EE108" s="51"/>
      <c r="EF108" s="51"/>
      <c r="EG108" s="51"/>
      <c r="EH108" s="51"/>
      <c r="EI108" s="51"/>
      <c r="EJ108" s="51"/>
      <c r="EK108" s="51"/>
      <c r="EL108" s="51"/>
      <c r="EM108" s="51"/>
      <c r="EN108" s="51"/>
      <c r="EO108" s="51"/>
      <c r="EP108" s="51"/>
      <c r="EQ108" s="51"/>
      <c r="ER108" s="51"/>
      <c r="ES108" s="51"/>
      <c r="ET108" s="51"/>
      <c r="EU108" s="51"/>
      <c r="EV108" s="51"/>
      <c r="EW108" s="51"/>
      <c r="EX108" s="51"/>
      <c r="EY108" s="51"/>
      <c r="EZ108" s="51"/>
      <c r="FA108" s="51"/>
      <c r="FB108" s="51"/>
      <c r="FC108" s="51"/>
      <c r="FD108" s="51"/>
      <c r="FE108" s="51"/>
      <c r="FF108" s="51"/>
      <c r="FG108" s="51"/>
      <c r="FH108" s="51"/>
      <c r="FI108" s="51"/>
      <c r="FJ108" s="51"/>
      <c r="FK108" s="51"/>
      <c r="FL108" s="51"/>
      <c r="FM108" s="51"/>
      <c r="FN108" s="51"/>
      <c r="FO108" s="51"/>
      <c r="FP108" s="51"/>
      <c r="FQ108" s="51"/>
      <c r="FR108" s="51"/>
      <c r="FS108" s="51"/>
      <c r="FT108" s="51"/>
      <c r="FU108" s="51"/>
      <c r="FV108" s="51"/>
      <c r="FW108" s="6"/>
      <c r="FX108" s="6"/>
      <c r="FY108" s="6"/>
      <c r="FZ108" s="6"/>
      <c r="GA108" s="6"/>
      <c r="GB108" s="51"/>
      <c r="GC108" s="51"/>
      <c r="GD108" s="51"/>
      <c r="GE108" s="51"/>
      <c r="GF108" s="51"/>
      <c r="GG108" s="51"/>
      <c r="GI108" s="51"/>
      <c r="GJ108" s="51"/>
      <c r="GK108" s="51"/>
      <c r="GL108" s="51"/>
      <c r="GM108" s="51"/>
      <c r="GN108" s="51"/>
      <c r="GO108" s="51"/>
      <c r="GP108" s="51"/>
      <c r="GQ108" s="51"/>
      <c r="GR108" s="51"/>
      <c r="GS108" s="51"/>
      <c r="GT108" s="51"/>
      <c r="GU108" s="51"/>
    </row>
    <row r="109" spans="20:203" ht="15" customHeight="1">
      <c r="AS109" s="26"/>
      <c r="AT109" s="26"/>
      <c r="BH109" s="26"/>
      <c r="EE109" s="51"/>
      <c r="EF109" s="51"/>
      <c r="EG109" s="51"/>
      <c r="EH109" s="51"/>
      <c r="EI109" s="51"/>
      <c r="EJ109" s="51"/>
      <c r="EK109" s="51"/>
      <c r="EL109" s="51"/>
      <c r="EM109" s="51"/>
      <c r="EN109" s="51"/>
      <c r="EO109" s="51"/>
      <c r="EP109" s="51"/>
      <c r="EQ109" s="51"/>
      <c r="ER109" s="51"/>
      <c r="ES109" s="51"/>
      <c r="ET109" s="51"/>
      <c r="EU109" s="51"/>
      <c r="EV109" s="51"/>
      <c r="EW109" s="51"/>
      <c r="EX109" s="51"/>
      <c r="EY109" s="51"/>
      <c r="EZ109" s="51"/>
      <c r="FA109" s="51"/>
      <c r="FB109" s="51"/>
      <c r="FC109" s="51"/>
      <c r="FD109" s="51"/>
      <c r="FE109" s="51"/>
      <c r="FF109" s="51"/>
      <c r="FG109" s="51"/>
      <c r="FH109" s="51"/>
      <c r="FI109" s="51"/>
      <c r="FJ109" s="51"/>
      <c r="FK109" s="51"/>
      <c r="FL109" s="51"/>
      <c r="FM109" s="51"/>
      <c r="FN109" s="51"/>
      <c r="FO109" s="51"/>
      <c r="FP109" s="51"/>
      <c r="FQ109" s="51"/>
      <c r="FR109" s="51"/>
      <c r="FS109" s="51"/>
      <c r="FT109" s="51"/>
      <c r="FU109" s="51"/>
      <c r="FV109" s="51"/>
      <c r="FW109" s="6"/>
      <c r="FX109" s="6"/>
      <c r="FY109" s="6"/>
      <c r="FZ109" s="6"/>
      <c r="GA109" s="6"/>
      <c r="GB109" s="51"/>
      <c r="GC109" s="51"/>
      <c r="GD109" s="51"/>
      <c r="GE109" s="51"/>
      <c r="GF109" s="51"/>
      <c r="GG109" s="51"/>
      <c r="GI109" s="51"/>
      <c r="GJ109" s="51"/>
      <c r="GK109" s="51"/>
      <c r="GL109" s="51"/>
      <c r="GM109" s="51"/>
      <c r="GN109" s="51"/>
      <c r="GO109" s="51"/>
      <c r="GP109" s="51"/>
      <c r="GQ109" s="51"/>
      <c r="GR109" s="51"/>
      <c r="GS109" s="51"/>
      <c r="GT109" s="51"/>
      <c r="GU109" s="51"/>
    </row>
    <row r="110" spans="20:203" ht="15" customHeight="1">
      <c r="AT110" s="26"/>
      <c r="BH110" s="26"/>
      <c r="EE110" s="51"/>
      <c r="EF110" s="51"/>
      <c r="EG110" s="51"/>
      <c r="EH110" s="51"/>
      <c r="EI110" s="51"/>
      <c r="EJ110" s="51"/>
      <c r="EK110" s="51"/>
      <c r="EL110" s="51"/>
      <c r="EM110" s="51"/>
      <c r="EN110" s="51"/>
      <c r="EO110" s="51"/>
      <c r="EP110" s="51"/>
      <c r="EQ110" s="51"/>
      <c r="ER110" s="51"/>
      <c r="ES110" s="51"/>
      <c r="ET110" s="51"/>
      <c r="EU110" s="51"/>
      <c r="EV110" s="51"/>
      <c r="EW110" s="51"/>
      <c r="EX110" s="51"/>
      <c r="EY110" s="51"/>
      <c r="EZ110" s="51"/>
      <c r="FA110" s="51"/>
      <c r="FB110" s="51"/>
      <c r="FC110" s="51"/>
      <c r="FD110" s="51"/>
      <c r="FE110" s="51"/>
      <c r="FF110" s="51"/>
      <c r="FG110" s="51"/>
      <c r="FH110" s="51"/>
      <c r="FI110" s="51"/>
      <c r="FJ110" s="51"/>
      <c r="FK110" s="51"/>
      <c r="FL110" s="51"/>
      <c r="FM110" s="51"/>
      <c r="FN110" s="51"/>
      <c r="FO110" s="51"/>
      <c r="FP110" s="51"/>
      <c r="FQ110" s="51"/>
      <c r="FR110" s="51"/>
      <c r="FS110" s="51"/>
      <c r="FT110" s="51"/>
      <c r="FU110" s="51"/>
      <c r="FV110" s="51"/>
      <c r="FW110" s="6"/>
      <c r="FX110" s="6"/>
      <c r="FY110" s="6"/>
      <c r="FZ110" s="6"/>
      <c r="GA110" s="6"/>
      <c r="GB110" s="51"/>
      <c r="GC110" s="51"/>
      <c r="GD110" s="51"/>
      <c r="GE110" s="51"/>
      <c r="GF110" s="51"/>
      <c r="GG110" s="51"/>
      <c r="GI110" s="51"/>
      <c r="GJ110" s="51"/>
      <c r="GK110" s="51"/>
      <c r="GL110" s="51"/>
      <c r="GM110" s="51"/>
      <c r="GN110" s="51"/>
      <c r="GO110" s="51"/>
      <c r="GP110" s="51"/>
      <c r="GQ110" s="51"/>
      <c r="GR110" s="51"/>
      <c r="GS110" s="51"/>
      <c r="GT110" s="51"/>
      <c r="GU110" s="51"/>
    </row>
  </sheetData>
  <autoFilter ref="A1:IA98" xr:uid="{7B130AAC-1C64-460F-B929-0CE89C156885}">
    <filterColumn colId="22">
      <filters blank="1">
        <filter val="NA"/>
        <filter val="Scored"/>
      </filters>
    </filterColumn>
  </autoFilter>
  <sortState xmlns:xlrd2="http://schemas.microsoft.com/office/spreadsheetml/2017/richdata2" ref="A2:GU51">
    <sortCondition ref="A2:A51"/>
  </sortState>
  <conditionalFormatting sqref="CL2:CS2 EN2:EN15 FD2:FD15 FK2:FK15 FO2:FO15 FT2:FT15 GB2:GB15 GL2:GL15 FL2:FL48 EE2:EF54 EH2:EI54 EK2:EK55 FU2:GA55 GC2:GF55 CA3:CB3 CD3:CI3 W3:Y4 CT3:CW4 BZ3:BZ10 CJ3:CJ10 CX3:CX10 DM3:DM10 EA3:ED10 EG3:EG15 EJ3:EJ15 CY4:DK4 CA4:CI10 AF5:AK5 AN5:AP5 AS5:AZ5 BG5:BN5 BQ5:BY5 CV5:CW5 CZ5:DK5 DN5:DO5 CY5:CY9 CT5:CT23 CZ6:CZ8 DN6:DN8 W6:Y9 AE6:AK9 AM6:AP9 BF6:BN9 BP6:BY9 CU6:CW9 AD6:AD15 AL6:AL10 AQ6:AQ10 BE6:BE15 BO6:BO15 DJ7:DK7 DB7:DB8 DD7:DD8 DF7:DF8 DH7:DH8 DJ8 CZ12:DL14 DN12:DO14 BF12:BN15 CA15 CC15:CI15 DN15 AF16:AK16 AN16:AP16 AS16:AZ16 BG16:BN16 BQ16:BY16 CB16:CI16 CV16:CW16 DO16 CU17:CY18 AE17:AZ19 BF17:BN19 BP17:CJ19 EA17:ED19 EG17:EG19 EJ17:EJ19 FD17:FD19 FK17:FK19 FO17:FO19 FT17:FT19 GB17:GB19 GL17:GL19 BE17:BE23 BO17:BO23 EN17:EN55 CU19:DK19 AF20:AK20 AN20:AP20 BQ20:BY20 CB20:CI20 CV20:CW20 DO20 AR20:AR21 BF20:BF21 CZ23:DL23 AE21 AM21 CU21 DN21:DO21 AL21:AL23 AQ21:AQ23 BP21:CI23 CX21:CX27 CY21:CY33 DM21:DM33 CJ21:CJ37 EA21:ED37 EG21:EG55 EJ21:EJ55 FD21:FD55 FO21:FO55 FT21:FT55 GL21:GL55 DN22 AE22:AK23 AM22:AP23 BF22:BN23 CU22:CW23 DN23:DO25 AE24 AL24:AM24 AQ24:AR24 BE24:BF24 BO24:BP24 BZ24:CI24 CT24:CU24 CZ24:DG24 DI24 DK24:DL24 AE25:AK27 AM25:AP27 BF25:BN27 BP25:BY27 CU25:CW27 CA25:CI33 CT25:CT33 AL25:AL37 AQ25:AQ37 BE25:BE38 BZ25:BZ37 BO25:BO40 CZ25:DL35 DN26 DN27:DO28 AE28 AM28 AR28 BF28 BP28 CV28:CW28 DN29:DN31 AE29:AK33 AM29:AP33 BF29:BN33 BP29:BY33 CU29:CW33 CX29:CX38 DN32:DO32 DN33 AR34 BF34 DN34:DO37 AE35:AK35 AM35:AP35 AR35:AZ35 BF35:BN35 BP35:BY35 CU35:CW35 CA35:CI37 CY35:CY37 DM35:DM37 CT35:CT37 AM36:AM37 BP36:BP37 AE36:AE37 BF36:BF38 CU36:CU38 AF39:AK39 AN38:AP39 AR36:AR39 BE39:BF39 BQ38:BY39 CV39:CW39 AE40 AL40:AZ40 BP40:BY40 CU40:CW40 CY40 DM40:DN40 CA40:CI48 CX40:CX48 EA40:ED48 BZ40:BZ53 CJ40:CJ53 AM41 AQ41:AR41 BE41:BF41 BO41:BP41 CT41:CU41 DN41:DO48 AM42:AP42 AR42:AZ42 BF42:BN42 BP42:BY42 CU42:CW42 AE42:AE43 CY42:CY48 DM42:DM48 AL42:AL53 AQ42:AQ53 AM43 AR43 BF43 BP43 CU43 AE44:AK48 AM44:AP48 BF44:BN48 BP44:BY48 CU44:CW48 FL48:FN54 AF49:AK49 AN49:AP49 BF49 BQ49:BY49 CB49:CI49 CV49:CW49 DO49 AR49:AR50 AE50 AM50 BP50 CU50 BF50:BN53 CA50:CI53 CX50:CY53 DM50:DO53 EA50:ED53 GG51 GI51:GK51 AE51:AK53 AM51:AP53 AR51:AZ53 BP51:BY53 CU51:CW53 AF54:AK54 AN54:AP54 BQ54:BY54 CB54:CI54 CV54:CW54 DO54 EV54:FC55 FE54:FF55 FQ54:FS55 GG54:GG55 GI54:GL55 EB55:ED55 EL55:EM55 Y4:Y5 Y10 Y16 W11:Y15 AR10:AR11 BF10:BF11 AF10:AK11 AN10:AP11 BQ10:BY11 BP12:BZ15 CA12:CI14 CB11:CI11 CJ12:CJ15 CV10:CW11 CU12:CY15 DM12:DM15 DO9:DO11 EA12:ED15 EB11:ED11 AR54:AR60 BF54:BF60 CK35:CK37 CK56:CK60 AD17:AD37 EA55:EA60 DM55:DM60 CT42:CT60 CJ55:CJ60 AB40:AC40 AB42:AC42 X3:X10 AB22:AC23 AB25:AC27 AB29:AC33 AB35:AC35 AB38:AC38 AB44:AC48 AB51:AC53 AB3:AC19 X12:X19 W58:Y59 W57 AL55:AL60 AQ55:AQ60 BE42:BE60 BO42:BO60 BZ55:BZ60 CX55:CX60 EU2:EU56 FP2:FP60 FU56:FU60 GB21:GB60 FE2:FE61 FK21:FK60 EO2:EO60 GO49:GT55 GN54:GT55 GM55:GT60 GM2:GM54 ET2:ET15 ET17:ET19 ET21:ET55 GU2:GU15 GU17:GU19 GU21:GU55 AR6:AZ9 AD3:AZ4 BB5:BD5 BE3:BY4 BB16:BD16 AE12:AZ15 AR22:AZ23 BB23:BD23 AR25:AZ27 BB12:BD14 BB25:BD27 AR29:AZ33 BB32:BD32 BB35:BD35 BE40:BN40 AR44:AZ48 BB45:BD48 BB51:BD53 W60 CY2:CY3 DN2:DN4 CA2:CI2 CK2:CK33 CZ2 EA38:EC38 DO38:DO39 CT39:CT40 CK39:CK54 CB38:CI39 AD39:AD60 W39:Y56 X38:Y38 CZ9:DK11 CZ20:DK22 DM17:DN19 CZ15:DK18 CZ45:DL53 CZ36:DK44 CZ54:DK54 W17:Y37">
    <cfRule type="containsText" dxfId="143" priority="137" operator="containsText" text="Hugh">
      <formula>NOT(ISERROR(SEARCH("Hugh",W2)))</formula>
    </cfRule>
    <cfRule type="containsText" dxfId="142" priority="138" operator="containsText" text="Victoria">
      <formula>NOT(ISERROR(SEARCH("Victoria",W2)))</formula>
    </cfRule>
    <cfRule type="containsText" dxfId="141" priority="139" operator="containsText" text="Terrin">
      <formula>NOT(ISERROR(SEARCH("Terrin",W2)))</formula>
    </cfRule>
    <cfRule type="containsText" dxfId="140" priority="140" operator="containsText" text="Scored">
      <formula>NOT(ISERROR(SEARCH("Scored",W2)))</formula>
    </cfRule>
    <cfRule type="containsText" dxfId="139" priority="141" operator="containsText" text="In Progress">
      <formula>NOT(ISERROR(SEARCH("In Progress",W2)))</formula>
    </cfRule>
    <cfRule type="containsText" dxfId="138" priority="142" operator="containsText" text="Incomplete">
      <formula>NOT(ISERROR(SEARCH("Incomplete",W2)))</formula>
    </cfRule>
  </conditionalFormatting>
  <conditionalFormatting sqref="BI3:DZ3 BI15:CA15 CC15:DK15 BI12:DZ14 BO11 BQ11:BY11 CB11:CI11 CK11:CT11 CV11:CW11 CZ11:DK11 DO11:DZ11 BI7:DK10 BI6:CP6 CR6:DK6 BO38 CX38 DO38:DZ38 CZ38:DK38 CU38 CL38:CS38 CB38:CI38 BQ38:BY38 BI16:BO16 BQ16:BZ16 CB16:CT16 CV16:CX16 CZ16:DK16 DO16:DZ16 BI4:DK5 DM4:DZ10 DL4:DL11 DM16 BI17:DK22 DM17:DZ22 DM15:DZ15 DL15:DL22 BI23:DZ35 BI36:DK37 DM36:DZ37 BI39:DK44 DM39:DZ44 DL36:DL44 BI45:DZ53 BI54:DK54 DM54:DZ54 DL54:DL55 DL57 DL60">
    <cfRule type="cellIs" dxfId="137" priority="135" operator="between">
      <formula>1.01</formula>
      <formula>10</formula>
    </cfRule>
  </conditionalFormatting>
  <conditionalFormatting sqref="CA3:CB3 CD3:CI3 CT3:CW4 BZ3:BZ10 CJ3:CJ10 CX3:CX10 DM3:DM10 CK3:CK33 CY4:DK4 CA4:CI10 BG5:BN5 BQ5:BY5 CV5:CW5 CZ5:DK5 DN5:DO5 CY5:CY9 CT5:CT23 CZ6:CZ8 DN6:DN8 BF6:BN9 BP6:BY9 CU6:CW9 BO6:BO15 DJ7:DK7 DB7:DB8 DD7:DD8 DF7:DF8 DH7:DH8 DJ8 CZ12:DL14 DN12:DO14 BF12:BN15 CA15 CC15:CI15 DN15 BG16:BN16 BQ16:BY16 CB16:CI16 CV16:CW16 DO16 CU17:CY18 BF17:BN19 BP17:CJ19 BO17:BO23 CU19:DK19 BQ20:BY20 CB20:CI20 CV20:CW20 DO20 CZ23:DL23 CU21 DN21:DO21 BP21:CI23 CX21:CX27 CY21:CY33 DM21:DM33 CJ21:CJ37 DN22 BF22:BN23 CU22:CW23 DN23:DO25 BO24:BP24 BZ24:CI24 CT24:CU24 CZ24:DG24 DI24 DK24:DL24 BF25:BN27 BP25:BY27 CU25:CW27 CA25:CI33 CT25:CT33 BZ25:BZ37 BO25:BO40 CZ25:DL35 DN26 DN27:DO28 BP28 CV28:CW28 DN29:DN31 BF29:BN33 BP29:BY33 CU29:CW33 CX29:CX38 DN32:DO32 DN33 DN34:DO37 BF35:BN35 BP35:BY35 CU35:CW35 CA35:CI37 CY35:CY37 DM35:DM37 CT35:CT37 BP36:BP37 CU36:CU38 BQ38:BY39 CV39:CW39 AL40:AZ40 BP40:BY40 CU40:CW40 CY40 DM40:DN40 CA40:CI48 CX40:CX48 BZ40:BZ53 CJ40:CJ53 BO41:BP41 CT41:CU41 DN41:DO48 BF42:BN42 BP42:BY42 CU42:CW42 CY42:CY48 DM42:DM48 BP43 CU43 BF44:BN48 BP44:BY48 CU44:CW48 BQ49:BY49 CB49:CI49 CV49:CW49 DO49 BP50 CU50 BF50:BN53 CA50:CI53 CX50:CY53 DM50:DO53 BP51:BY53 CU51:CW53 BQ54:BY54 CB54:CI54 CV54:CW54 DO54 EN2:EN15 FD2:FD15 FK2:FK15 FO2:FO15 FT2:FT15 GB2:GB15 GL2:GL15 FL2:FL48 EE2:EF54 EH2:EI54 EK2:EK55 FU2:GA55 GC2:GF55 W3:Y4 EA3:ED10 EG3:EG15 EJ3:EJ15 AF5:AK5 AN5:AP5 AS5:AZ5 W6:Y9 AE6:AK9 AM6:AP9 AD6:AD15 AL6:AL10 AQ6:AQ10 BE6:BE15 AF16:AK16 AN16:AP16 AS16:AZ16 AE17:AZ19 EA17:ED19 EG17:EG19 EJ17:EJ19 FD17:FD19 FK17:FK19 FO17:FO19 FT17:FT19 GB17:GB19 GL17:GL19 BE17:BE23 EN17:EN55 AF20:AK20 AN20:AP20 AR20:AR21 BF20:BF21 AE21 AM21 AL21:AL23 AQ21:AQ23 EA21:ED37 EG21:EG55 EJ21:EJ55 FD21:FD55 FO21:FO55 FT21:FT55 GL21:GL55 AE22:AK23 AM22:AP23 AE24 AL24:AM24 AQ24:AR24 BE24:BF24 AE25:AK27 AM25:AP27 AL25:AL37 AQ25:AQ37 BE25:BE38 AE28 AM28 AR28 BF28 AE29:AK33 AM29:AP33 AR34 BF34 AE35:AK35 AM35:AP35 AR35:AZ35 AM36:AM37 BF36:BF38 AE36:AE37 AF39:AK39 AN38:AP39 AR36:AR39 BE39:BF39 AE40 EA40:ED48 AM41 AQ41:AR41 BE41:BF41 AM42:AP42 AR42:AZ42 AE42:AE43 AL42:AL53 AQ42:AQ53 AM43 AR43 BF43 AE44:AK48 AM44:AP48 FL48:FN54 AF49:AK49 AN49:AP49 BF49 AR49:AR50 AE50 AM50 EA50:ED53 GG51 GI51:GK51 AE51:AK53 AM51:AP53 AR51:AZ53 AF54:AK54 AN54:AP54 EV54:FC55 FE54:FF55 FQ54:FS55 GG54:GG55 GI54:GL55 EB55:ED55 EL55:EM55 Y4:Y5 Y10 Y16 W11:Y15 AR10:AR11 BF10:BF11 AF10:AK11 AN10:AP11 BQ10:BY11 BP12:BZ15 CA12:CI14 CB11:CI11 CJ12:CJ15 CV10:CW11 CU12:CY15 DM12:DM15 DO9:DO11 EA12:ED15 EB11:ED11 AR54:AR60 BF54:BF60 CK35:CK37 CK56:CK60 AD17:AD37 EA55:EA60 DM55:DM60 CT42:CT60 CJ55:CJ60 AB40:AC40 AB42:AC42 X3:X10 AB22:AC23 AB25:AC27 AB29:AC33 AB35:AC35 AB38:AC38 AB44:AC48 AB51:AC53 AB3:AC19 X12:X19 W58:Y59 W57 AL55:AL60 AQ55:AQ60 BE42:BE60 BO42:BO60 BZ55:BZ60 CX55:CX60 EU2:EU56 FP2:FP60 FU56:FU60 GB21:GB60 FE2:FE61 FK21:FK60 EO2:EO60 GO49:GT55 GN54:GT55 GM55:GT60 GM2:GM54 ET2:ET15 ET17:ET19 ET21:ET55 GU2:GU15 GU17:GU19 GU21:GU55 AR6:AZ9 AD3:AZ4 BB5:BD5 BE3:BY4 BB16:BD16 AE12:AZ15 AR22:AZ23 BB23:BD23 AR25:AZ27 BB12:BD14 BB25:BD27 AR29:AZ33 BB32:BD32 BB35:BD35 BE40:BN40 AR44:AZ48 BB45:BD48 BB51:BD53 W60 CY2:CY3 DN2:DN4 CA2:CI2 CK2:CS2 CZ2 EA38:EC38 DO38:DO39 CT39:CT40 CK39:CK54 CB38:CI39 AD39:AD60 W39:Y56 X38:Y38 CZ9:DK11 CZ20:DK22 DM17:DN19 CZ15:DK18 CZ45:DL53 CZ36:DK44 CZ54:DK54 W17:Y37">
    <cfRule type="containsText" dxfId="136" priority="136" operator="containsText" text="Processed">
      <formula>NOT(ISERROR(SEARCH("Processed",W2)))</formula>
    </cfRule>
  </conditionalFormatting>
  <conditionalFormatting sqref="AE55:AE60">
    <cfRule type="containsText" dxfId="135" priority="129" operator="containsText" text="Hugh">
      <formula>NOT(ISERROR(SEARCH("Hugh",AE55)))</formula>
    </cfRule>
    <cfRule type="containsText" dxfId="134" priority="130" operator="containsText" text="Victoria">
      <formula>NOT(ISERROR(SEARCH("Victoria",AE55)))</formula>
    </cfRule>
    <cfRule type="containsText" dxfId="133" priority="131" operator="containsText" text="Terrin">
      <formula>NOT(ISERROR(SEARCH("Terrin",AE55)))</formula>
    </cfRule>
    <cfRule type="containsText" dxfId="132" priority="132" operator="containsText" text="Scored">
      <formula>NOT(ISERROR(SEARCH("Scored",AE55)))</formula>
    </cfRule>
    <cfRule type="containsText" dxfId="131" priority="133" operator="containsText" text="In Progress">
      <formula>NOT(ISERROR(SEARCH("In Progress",AE55)))</formula>
    </cfRule>
    <cfRule type="containsText" dxfId="130" priority="134" operator="containsText" text="Incomplete">
      <formula>NOT(ISERROR(SEARCH("Incomplete",AE55)))</formula>
    </cfRule>
  </conditionalFormatting>
  <conditionalFormatting sqref="AE55:AE60">
    <cfRule type="containsText" dxfId="129" priority="128" operator="containsText" text="Processed">
      <formula>NOT(ISERROR(SEARCH("Processed",AE55)))</formula>
    </cfRule>
  </conditionalFormatting>
  <conditionalFormatting sqref="AM55:AM60">
    <cfRule type="containsText" dxfId="128" priority="122" operator="containsText" text="Hugh">
      <formula>NOT(ISERROR(SEARCH("Hugh",AM55)))</formula>
    </cfRule>
    <cfRule type="containsText" dxfId="127" priority="123" operator="containsText" text="Victoria">
      <formula>NOT(ISERROR(SEARCH("Victoria",AM55)))</formula>
    </cfRule>
    <cfRule type="containsText" dxfId="126" priority="124" operator="containsText" text="Terrin">
      <formula>NOT(ISERROR(SEARCH("Terrin",AM55)))</formula>
    </cfRule>
    <cfRule type="containsText" dxfId="125" priority="125" operator="containsText" text="Scored">
      <formula>NOT(ISERROR(SEARCH("Scored",AM55)))</formula>
    </cfRule>
    <cfRule type="containsText" dxfId="124" priority="126" operator="containsText" text="In Progress">
      <formula>NOT(ISERROR(SEARCH("In Progress",AM55)))</formula>
    </cfRule>
    <cfRule type="containsText" dxfId="123" priority="127" operator="containsText" text="Incomplete">
      <formula>NOT(ISERROR(SEARCH("Incomplete",AM55)))</formula>
    </cfRule>
  </conditionalFormatting>
  <conditionalFormatting sqref="AM55:AM60">
    <cfRule type="containsText" dxfId="122" priority="121" operator="containsText" text="Processed">
      <formula>NOT(ISERROR(SEARCH("Processed",AM55)))</formula>
    </cfRule>
  </conditionalFormatting>
  <conditionalFormatting sqref="EH55:EH60 EE55:EE60 CY55:CY60 CU55:CU60 BP55:BP60 DN55:DN60 CA55:CA60">
    <cfRule type="containsText" dxfId="121" priority="115" operator="containsText" text="Hugh">
      <formula>NOT(ISERROR(SEARCH("Hugh",BP55)))</formula>
    </cfRule>
    <cfRule type="containsText" dxfId="120" priority="116" operator="containsText" text="Victoria">
      <formula>NOT(ISERROR(SEARCH("Victoria",BP55)))</formula>
    </cfRule>
    <cfRule type="containsText" dxfId="119" priority="117" operator="containsText" text="Terrin">
      <formula>NOT(ISERROR(SEARCH("Terrin",BP55)))</formula>
    </cfRule>
    <cfRule type="containsText" dxfId="118" priority="118" operator="containsText" text="Scored">
      <formula>NOT(ISERROR(SEARCH("Scored",BP55)))</formula>
    </cfRule>
    <cfRule type="containsText" dxfId="117" priority="119" operator="containsText" text="In Progress">
      <formula>NOT(ISERROR(SEARCH("In Progress",BP55)))</formula>
    </cfRule>
    <cfRule type="containsText" dxfId="116" priority="120" operator="containsText" text="Incomplete">
      <formula>NOT(ISERROR(SEARCH("Incomplete",BP55)))</formula>
    </cfRule>
  </conditionalFormatting>
  <conditionalFormatting sqref="EH55:EH60 EE55:EE60 CY55:CY60 CU55:CU60 BP55:BP60 DN55:DN60 CA55:CA60">
    <cfRule type="containsText" dxfId="115" priority="114" operator="containsText" text="Processed">
      <formula>NOT(ISERROR(SEARCH("Processed",BP55)))</formula>
    </cfRule>
  </conditionalFormatting>
  <conditionalFormatting sqref="CK55">
    <cfRule type="containsText" dxfId="114" priority="108" operator="containsText" text="Hugh">
      <formula>NOT(ISERROR(SEARCH("Hugh",CK55)))</formula>
    </cfRule>
    <cfRule type="containsText" dxfId="113" priority="109" operator="containsText" text="Victoria">
      <formula>NOT(ISERROR(SEARCH("Victoria",CK55)))</formula>
    </cfRule>
    <cfRule type="containsText" dxfId="112" priority="110" operator="containsText" text="Terrin">
      <formula>NOT(ISERROR(SEARCH("Terrin",CK55)))</formula>
    </cfRule>
    <cfRule type="containsText" dxfId="111" priority="111" operator="containsText" text="Scored">
      <formula>NOT(ISERROR(SEARCH("Scored",CK55)))</formula>
    </cfRule>
    <cfRule type="containsText" dxfId="110" priority="112" operator="containsText" text="In Progress">
      <formula>NOT(ISERROR(SEARCH("In Progress",CK55)))</formula>
    </cfRule>
    <cfRule type="containsText" dxfId="109" priority="113" operator="containsText" text="Incomplete">
      <formula>NOT(ISERROR(SEARCH("Incomplete",CK55)))</formula>
    </cfRule>
  </conditionalFormatting>
  <conditionalFormatting sqref="CK55">
    <cfRule type="containsText" dxfId="108" priority="107" operator="containsText" text="Processed">
      <formula>NOT(ISERROR(SEARCH("Processed",CK55)))</formula>
    </cfRule>
  </conditionalFormatting>
  <conditionalFormatting sqref="FD57 FD59:FD60">
    <cfRule type="containsText" dxfId="107" priority="101" operator="containsText" text="Hugh">
      <formula>NOT(ISERROR(SEARCH("Hugh",FD57)))</formula>
    </cfRule>
    <cfRule type="containsText" dxfId="106" priority="102" operator="containsText" text="Victoria">
      <formula>NOT(ISERROR(SEARCH("Victoria",FD57)))</formula>
    </cfRule>
    <cfRule type="containsText" dxfId="105" priority="103" operator="containsText" text="Terrin">
      <formula>NOT(ISERROR(SEARCH("Terrin",FD57)))</formula>
    </cfRule>
    <cfRule type="containsText" dxfId="104" priority="104" operator="containsText" text="Scored">
      <formula>NOT(ISERROR(SEARCH("Scored",FD57)))</formula>
    </cfRule>
    <cfRule type="containsText" dxfId="103" priority="105" operator="containsText" text="In Progress">
      <formula>NOT(ISERROR(SEARCH("In Progress",FD57)))</formula>
    </cfRule>
    <cfRule type="containsText" dxfId="102" priority="106" operator="containsText" text="Incomplete">
      <formula>NOT(ISERROR(SEARCH("Incomplete",FD57)))</formula>
    </cfRule>
  </conditionalFormatting>
  <conditionalFormatting sqref="FD57 FD59:FD60">
    <cfRule type="containsText" dxfId="101" priority="100" operator="containsText" text="Processed">
      <formula>NOT(ISERROR(SEARCH("Processed",FD57)))</formula>
    </cfRule>
  </conditionalFormatting>
  <conditionalFormatting sqref="EU57">
    <cfRule type="containsText" dxfId="100" priority="94" operator="containsText" text="Hugh">
      <formula>NOT(ISERROR(SEARCH("Hugh",EU57)))</formula>
    </cfRule>
    <cfRule type="containsText" dxfId="99" priority="95" operator="containsText" text="Victoria">
      <formula>NOT(ISERROR(SEARCH("Victoria",EU57)))</formula>
    </cfRule>
    <cfRule type="containsText" dxfId="98" priority="96" operator="containsText" text="Terrin">
      <formula>NOT(ISERROR(SEARCH("Terrin",EU57)))</formula>
    </cfRule>
    <cfRule type="containsText" dxfId="97" priority="97" operator="containsText" text="Scored">
      <formula>NOT(ISERROR(SEARCH("Scored",EU57)))</formula>
    </cfRule>
    <cfRule type="containsText" dxfId="96" priority="98" operator="containsText" text="In Progress">
      <formula>NOT(ISERROR(SEARCH("In Progress",EU57)))</formula>
    </cfRule>
    <cfRule type="containsText" dxfId="95" priority="99" operator="containsText" text="Incomplete">
      <formula>NOT(ISERROR(SEARCH("Incomplete",EU57)))</formula>
    </cfRule>
  </conditionalFormatting>
  <conditionalFormatting sqref="EU57">
    <cfRule type="containsText" dxfId="94" priority="93" operator="containsText" text="Processed">
      <formula>NOT(ISERROR(SEARCH("Processed",EU57)))</formula>
    </cfRule>
  </conditionalFormatting>
  <conditionalFormatting sqref="EU60">
    <cfRule type="containsText" dxfId="93" priority="87" operator="containsText" text="Hugh">
      <formula>NOT(ISERROR(SEARCH("Hugh",EU60)))</formula>
    </cfRule>
    <cfRule type="containsText" dxfId="92" priority="88" operator="containsText" text="Victoria">
      <formula>NOT(ISERROR(SEARCH("Victoria",EU60)))</formula>
    </cfRule>
    <cfRule type="containsText" dxfId="91" priority="89" operator="containsText" text="Terrin">
      <formula>NOT(ISERROR(SEARCH("Terrin",EU60)))</formula>
    </cfRule>
    <cfRule type="containsText" dxfId="90" priority="90" operator="containsText" text="Scored">
      <formula>NOT(ISERROR(SEARCH("Scored",EU60)))</formula>
    </cfRule>
    <cfRule type="containsText" dxfId="89" priority="91" operator="containsText" text="In Progress">
      <formula>NOT(ISERROR(SEARCH("In Progress",EU60)))</formula>
    </cfRule>
    <cfRule type="containsText" dxfId="88" priority="92" operator="containsText" text="Incomplete">
      <formula>NOT(ISERROR(SEARCH("Incomplete",EU60)))</formula>
    </cfRule>
  </conditionalFormatting>
  <conditionalFormatting sqref="EU60">
    <cfRule type="containsText" dxfId="87" priority="86" operator="containsText" text="Processed">
      <formula>NOT(ISERROR(SEARCH("Processed",EU60)))</formula>
    </cfRule>
  </conditionalFormatting>
  <conditionalFormatting sqref="EK59:EK60 EK57">
    <cfRule type="containsText" dxfId="86" priority="80" operator="containsText" text="Hugh">
      <formula>NOT(ISERROR(SEARCH("Hugh",EK57)))</formula>
    </cfRule>
    <cfRule type="containsText" dxfId="85" priority="81" operator="containsText" text="Victoria">
      <formula>NOT(ISERROR(SEARCH("Victoria",EK57)))</formula>
    </cfRule>
    <cfRule type="containsText" dxfId="84" priority="82" operator="containsText" text="Terrin">
      <formula>NOT(ISERROR(SEARCH("Terrin",EK57)))</formula>
    </cfRule>
    <cfRule type="containsText" dxfId="83" priority="83" operator="containsText" text="Scored">
      <formula>NOT(ISERROR(SEARCH("Scored",EK57)))</formula>
    </cfRule>
    <cfRule type="containsText" dxfId="82" priority="84" operator="containsText" text="In Progress">
      <formula>NOT(ISERROR(SEARCH("In Progress",EK57)))</formula>
    </cfRule>
    <cfRule type="containsText" dxfId="81" priority="85" operator="containsText" text="Incomplete">
      <formula>NOT(ISERROR(SEARCH("Incomplete",EK57)))</formula>
    </cfRule>
  </conditionalFormatting>
  <conditionalFormatting sqref="EK59:EK60 EK57">
    <cfRule type="containsText" dxfId="80" priority="79" operator="containsText" text="Processed">
      <formula>NOT(ISERROR(SEARCH("Processed",EK57)))</formula>
    </cfRule>
  </conditionalFormatting>
  <conditionalFormatting sqref="EN59:EN60 EN57">
    <cfRule type="containsText" dxfId="79" priority="73" operator="containsText" text="Hugh">
      <formula>NOT(ISERROR(SEARCH("Hugh",EN57)))</formula>
    </cfRule>
    <cfRule type="containsText" dxfId="78" priority="74" operator="containsText" text="Victoria">
      <formula>NOT(ISERROR(SEARCH("Victoria",EN57)))</formula>
    </cfRule>
    <cfRule type="containsText" dxfId="77" priority="75" operator="containsText" text="Terrin">
      <formula>NOT(ISERROR(SEARCH("Terrin",EN57)))</formula>
    </cfRule>
    <cfRule type="containsText" dxfId="76" priority="76" operator="containsText" text="Scored">
      <formula>NOT(ISERROR(SEARCH("Scored",EN57)))</formula>
    </cfRule>
    <cfRule type="containsText" dxfId="75" priority="77" operator="containsText" text="In Progress">
      <formula>NOT(ISERROR(SEARCH("In Progress",EN57)))</formula>
    </cfRule>
    <cfRule type="containsText" dxfId="74" priority="78" operator="containsText" text="Incomplete">
      <formula>NOT(ISERROR(SEARCH("Incomplete",EN57)))</formula>
    </cfRule>
  </conditionalFormatting>
  <conditionalFormatting sqref="EN59:EN60 EN57">
    <cfRule type="containsText" dxfId="73" priority="72" operator="containsText" text="Processed">
      <formula>NOT(ISERROR(SEARCH("Processed",EN57)))</formula>
    </cfRule>
  </conditionalFormatting>
  <conditionalFormatting sqref="GF56:GF60 GC56:GC61 FL55:FL60 EU61 EU58:EU59">
    <cfRule type="containsText" dxfId="72" priority="66" operator="containsText" text="Hugh">
      <formula>NOT(ISERROR(SEARCH("Hugh",EU55)))</formula>
    </cfRule>
    <cfRule type="containsText" dxfId="71" priority="67" operator="containsText" text="Victoria">
      <formula>NOT(ISERROR(SEARCH("Victoria",EU55)))</formula>
    </cfRule>
    <cfRule type="containsText" dxfId="70" priority="68" operator="containsText" text="Terrin">
      <formula>NOT(ISERROR(SEARCH("Terrin",EU55)))</formula>
    </cfRule>
    <cfRule type="containsText" dxfId="69" priority="69" operator="containsText" text="Scored">
      <formula>NOT(ISERROR(SEARCH("Scored",EU55)))</formula>
    </cfRule>
    <cfRule type="containsText" dxfId="68" priority="70" operator="containsText" text="In Progress">
      <formula>NOT(ISERROR(SEARCH("In Progress",EU55)))</formula>
    </cfRule>
    <cfRule type="containsText" dxfId="67" priority="71" operator="containsText" text="Incomplete">
      <formula>NOT(ISERROR(SEARCH("Incomplete",EU55)))</formula>
    </cfRule>
  </conditionalFormatting>
  <conditionalFormatting sqref="GF56:GF60 GC56:GC61 FL55:FL60 EU61 EU58:EU59">
    <cfRule type="containsText" dxfId="66" priority="65" operator="containsText" text="Processed">
      <formula>NOT(ISERROR(SEARCH("Processed",EU55)))</formula>
    </cfRule>
  </conditionalFormatting>
  <conditionalFormatting sqref="GL57">
    <cfRule type="containsText" dxfId="65" priority="59" operator="containsText" text="Hugh">
      <formula>NOT(ISERROR(SEARCH("Hugh",GL57)))</formula>
    </cfRule>
    <cfRule type="containsText" dxfId="64" priority="60" operator="containsText" text="Victoria">
      <formula>NOT(ISERROR(SEARCH("Victoria",GL57)))</formula>
    </cfRule>
    <cfRule type="containsText" dxfId="63" priority="61" operator="containsText" text="Terrin">
      <formula>NOT(ISERROR(SEARCH("Terrin",GL57)))</formula>
    </cfRule>
    <cfRule type="containsText" dxfId="62" priority="62" operator="containsText" text="Scored">
      <formula>NOT(ISERROR(SEARCH("Scored",GL57)))</formula>
    </cfRule>
    <cfRule type="containsText" dxfId="61" priority="63" operator="containsText" text="In Progress">
      <formula>NOT(ISERROR(SEARCH("In Progress",GL57)))</formula>
    </cfRule>
    <cfRule type="containsText" dxfId="60" priority="64" operator="containsText" text="Incomplete">
      <formula>NOT(ISERROR(SEARCH("Incomplete",GL57)))</formula>
    </cfRule>
  </conditionalFormatting>
  <conditionalFormatting sqref="GL57">
    <cfRule type="containsText" dxfId="59" priority="58" operator="containsText" text="Processed">
      <formula>NOT(ISERROR(SEARCH("Processed",GL57)))</formula>
    </cfRule>
  </conditionalFormatting>
  <conditionalFormatting sqref="GL59">
    <cfRule type="containsText" dxfId="58" priority="52" operator="containsText" text="Hugh">
      <formula>NOT(ISERROR(SEARCH("Hugh",GL59)))</formula>
    </cfRule>
    <cfRule type="containsText" dxfId="57" priority="53" operator="containsText" text="Victoria">
      <formula>NOT(ISERROR(SEARCH("Victoria",GL59)))</formula>
    </cfRule>
    <cfRule type="containsText" dxfId="56" priority="54" operator="containsText" text="Terrin">
      <formula>NOT(ISERROR(SEARCH("Terrin",GL59)))</formula>
    </cfRule>
    <cfRule type="containsText" dxfId="55" priority="55" operator="containsText" text="Scored">
      <formula>NOT(ISERROR(SEARCH("Scored",GL59)))</formula>
    </cfRule>
    <cfRule type="containsText" dxfId="54" priority="56" operator="containsText" text="In Progress">
      <formula>NOT(ISERROR(SEARCH("In Progress",GL59)))</formula>
    </cfRule>
    <cfRule type="containsText" dxfId="53" priority="57" operator="containsText" text="Incomplete">
      <formula>NOT(ISERROR(SEARCH("Incomplete",GL59)))</formula>
    </cfRule>
  </conditionalFormatting>
  <conditionalFormatting sqref="GL59">
    <cfRule type="containsText" dxfId="52" priority="51" operator="containsText" text="Processed">
      <formula>NOT(ISERROR(SEARCH("Processed",GL59)))</formula>
    </cfRule>
  </conditionalFormatting>
  <conditionalFormatting sqref="GL60">
    <cfRule type="containsText" dxfId="51" priority="45" operator="containsText" text="Hugh">
      <formula>NOT(ISERROR(SEARCH("Hugh",GL60)))</formula>
    </cfRule>
    <cfRule type="containsText" dxfId="50" priority="46" operator="containsText" text="Victoria">
      <formula>NOT(ISERROR(SEARCH("Victoria",GL60)))</formula>
    </cfRule>
    <cfRule type="containsText" dxfId="49" priority="47" operator="containsText" text="Terrin">
      <formula>NOT(ISERROR(SEARCH("Terrin",GL60)))</formula>
    </cfRule>
    <cfRule type="containsText" dxfId="48" priority="48" operator="containsText" text="Scored">
      <formula>NOT(ISERROR(SEARCH("Scored",GL60)))</formula>
    </cfRule>
    <cfRule type="containsText" dxfId="47" priority="49" operator="containsText" text="In Progress">
      <formula>NOT(ISERROR(SEARCH("In Progress",GL60)))</formula>
    </cfRule>
    <cfRule type="containsText" dxfId="46" priority="50" operator="containsText" text="Incomplete">
      <formula>NOT(ISERROR(SEARCH("Incomplete",GL60)))</formula>
    </cfRule>
  </conditionalFormatting>
  <conditionalFormatting sqref="GL60">
    <cfRule type="containsText" dxfId="45" priority="44" operator="containsText" text="Processed">
      <formula>NOT(ISERROR(SEARCH("Processed",GL60)))</formula>
    </cfRule>
  </conditionalFormatting>
  <conditionalFormatting sqref="ET59:ET60 ET57">
    <cfRule type="containsText" dxfId="44" priority="38" operator="containsText" text="Hugh">
      <formula>NOT(ISERROR(SEARCH("Hugh",ET57)))</formula>
    </cfRule>
    <cfRule type="containsText" dxfId="43" priority="39" operator="containsText" text="Victoria">
      <formula>NOT(ISERROR(SEARCH("Victoria",ET57)))</formula>
    </cfRule>
    <cfRule type="containsText" dxfId="42" priority="40" operator="containsText" text="Terrin">
      <formula>NOT(ISERROR(SEARCH("Terrin",ET57)))</formula>
    </cfRule>
    <cfRule type="containsText" dxfId="41" priority="41" operator="containsText" text="Scored">
      <formula>NOT(ISERROR(SEARCH("Scored",ET57)))</formula>
    </cfRule>
    <cfRule type="containsText" dxfId="40" priority="42" operator="containsText" text="In Progress">
      <formula>NOT(ISERROR(SEARCH("In Progress",ET57)))</formula>
    </cfRule>
    <cfRule type="containsText" dxfId="39" priority="43" operator="containsText" text="Incomplete">
      <formula>NOT(ISERROR(SEARCH("Incomplete",ET57)))</formula>
    </cfRule>
  </conditionalFormatting>
  <conditionalFormatting sqref="ET59:ET60 ET57">
    <cfRule type="containsText" dxfId="38" priority="37" operator="containsText" text="Processed">
      <formula>NOT(ISERROR(SEARCH("Processed",ET57)))</formula>
    </cfRule>
  </conditionalFormatting>
  <conditionalFormatting sqref="BA21:BC21">
    <cfRule type="containsText" dxfId="37" priority="31" operator="containsText" text="Hugh">
      <formula>NOT(ISERROR(SEARCH("Hugh",BA21)))</formula>
    </cfRule>
    <cfRule type="containsText" dxfId="36" priority="32" operator="containsText" text="Victoria">
      <formula>NOT(ISERROR(SEARCH("Victoria",BA21)))</formula>
    </cfRule>
    <cfRule type="containsText" dxfId="35" priority="33" operator="containsText" text="Terrin">
      <formula>NOT(ISERROR(SEARCH("Terrin",BA21)))</formula>
    </cfRule>
    <cfRule type="containsText" dxfId="34" priority="34" operator="containsText" text="Scored">
      <formula>NOT(ISERROR(SEARCH("Scored",BA21)))</formula>
    </cfRule>
    <cfRule type="containsText" dxfId="33" priority="35" operator="containsText" text="In Progress">
      <formula>NOT(ISERROR(SEARCH("In Progress",BA21)))</formula>
    </cfRule>
    <cfRule type="containsText" dxfId="32" priority="36" operator="containsText" text="Incomplete">
      <formula>NOT(ISERROR(SEARCH("Incomplete",BA21)))</formula>
    </cfRule>
  </conditionalFormatting>
  <conditionalFormatting sqref="BA21:BC21">
    <cfRule type="containsText" dxfId="31" priority="30" operator="containsText" text="Processed">
      <formula>NOT(ISERROR(SEARCH("Processed",BA21)))</formula>
    </cfRule>
  </conditionalFormatting>
  <conditionalFormatting sqref="W2">
    <cfRule type="containsText" dxfId="30" priority="24" operator="containsText" text="Hugh">
      <formula>NOT(ISERROR(SEARCH("Hugh",W2)))</formula>
    </cfRule>
    <cfRule type="containsText" dxfId="29" priority="25" operator="containsText" text="Victoria">
      <formula>NOT(ISERROR(SEARCH("Victoria",W2)))</formula>
    </cfRule>
    <cfRule type="containsText" dxfId="28" priority="26" operator="containsText" text="Terrin">
      <formula>NOT(ISERROR(SEARCH("Terrin",W2)))</formula>
    </cfRule>
    <cfRule type="containsText" dxfId="27" priority="27" operator="containsText" text="Scored">
      <formula>NOT(ISERROR(SEARCH("Scored",W2)))</formula>
    </cfRule>
    <cfRule type="containsText" dxfId="26" priority="28" operator="containsText" text="In Progress">
      <formula>NOT(ISERROR(SEARCH("In Progress",W2)))</formula>
    </cfRule>
    <cfRule type="containsText" dxfId="25" priority="29" operator="containsText" text="Incomplete">
      <formula>NOT(ISERROR(SEARCH("Incomplete",W2)))</formula>
    </cfRule>
  </conditionalFormatting>
  <conditionalFormatting sqref="W2">
    <cfRule type="containsText" dxfId="24" priority="23" operator="containsText" text="Processed">
      <formula>NOT(ISERROR(SEARCH("Processed",W2)))</formula>
    </cfRule>
  </conditionalFormatting>
  <conditionalFormatting sqref="CU2 BP2 BF2 AR2 AM2 AE2">
    <cfRule type="containsText" dxfId="23" priority="17" operator="containsText" text="Hugh">
      <formula>NOT(ISERROR(SEARCH("Hugh",AE2)))</formula>
    </cfRule>
    <cfRule type="containsText" dxfId="22" priority="18" operator="containsText" text="Victoria">
      <formula>NOT(ISERROR(SEARCH("Victoria",AE2)))</formula>
    </cfRule>
    <cfRule type="containsText" dxfId="21" priority="19" operator="containsText" text="Terrin">
      <formula>NOT(ISERROR(SEARCH("Terrin",AE2)))</formula>
    </cfRule>
    <cfRule type="containsText" dxfId="20" priority="20" operator="containsText" text="Scored">
      <formula>NOT(ISERROR(SEARCH("Scored",AE2)))</formula>
    </cfRule>
    <cfRule type="containsText" dxfId="19" priority="21" operator="containsText" text="In Progress">
      <formula>NOT(ISERROR(SEARCH("In Progress",AE2)))</formula>
    </cfRule>
    <cfRule type="containsText" dxfId="18" priority="22" operator="containsText" text="Incomplete">
      <formula>NOT(ISERROR(SEARCH("Incomplete",AE2)))</formula>
    </cfRule>
  </conditionalFormatting>
  <conditionalFormatting sqref="CU2 BP2 BF2 AR2 AM2 AE2">
    <cfRule type="containsText" dxfId="17" priority="16" operator="containsText" text="Processed">
      <formula>NOT(ISERROR(SEARCH("Processed",AE2)))</formula>
    </cfRule>
  </conditionalFormatting>
  <conditionalFormatting sqref="DN2 CY2 CA2 CK2">
    <cfRule type="cellIs" dxfId="16" priority="15" operator="between">
      <formula>1.01</formula>
      <formula>10</formula>
    </cfRule>
  </conditionalFormatting>
  <conditionalFormatting sqref="W16">
    <cfRule type="containsText" dxfId="15" priority="9" operator="containsText" text="Hugh">
      <formula>NOT(ISERROR(SEARCH("Hugh",W16)))</formula>
    </cfRule>
    <cfRule type="containsText" dxfId="14" priority="10" operator="containsText" text="Victoria">
      <formula>NOT(ISERROR(SEARCH("Victoria",W16)))</formula>
    </cfRule>
    <cfRule type="containsText" dxfId="13" priority="11" operator="containsText" text="Terrin">
      <formula>NOT(ISERROR(SEARCH("Terrin",W16)))</formula>
    </cfRule>
    <cfRule type="containsText" dxfId="12" priority="12" operator="containsText" text="Scored">
      <formula>NOT(ISERROR(SEARCH("Scored",W16)))</formula>
    </cfRule>
    <cfRule type="containsText" dxfId="11" priority="13" operator="containsText" text="In Progress">
      <formula>NOT(ISERROR(SEARCH("In Progress",W16)))</formula>
    </cfRule>
    <cfRule type="containsText" dxfId="10" priority="14" operator="containsText" text="Incomplete">
      <formula>NOT(ISERROR(SEARCH("Incomplete",W16)))</formula>
    </cfRule>
  </conditionalFormatting>
  <conditionalFormatting sqref="W16">
    <cfRule type="containsText" dxfId="9" priority="8" operator="containsText" text="Processed">
      <formula>NOT(ISERROR(SEARCH("Processed",W16)))</formula>
    </cfRule>
  </conditionalFormatting>
  <conditionalFormatting sqref="DN16 CY16 CU16 CA16 BP16 BF16 AR16 AM16 AE16">
    <cfRule type="containsText" dxfId="8" priority="2" operator="containsText" text="Hugh">
      <formula>NOT(ISERROR(SEARCH("Hugh",AE16)))</formula>
    </cfRule>
    <cfRule type="containsText" dxfId="7" priority="3" operator="containsText" text="Victoria">
      <formula>NOT(ISERROR(SEARCH("Victoria",AE16)))</formula>
    </cfRule>
    <cfRule type="containsText" dxfId="6" priority="4" operator="containsText" text="Terrin">
      <formula>NOT(ISERROR(SEARCH("Terrin",AE16)))</formula>
    </cfRule>
    <cfRule type="containsText" dxfId="5" priority="5" operator="containsText" text="Scored">
      <formula>NOT(ISERROR(SEARCH("Scored",AE16)))</formula>
    </cfRule>
    <cfRule type="containsText" dxfId="4" priority="6" operator="containsText" text="In Progress">
      <formula>NOT(ISERROR(SEARCH("In Progress",AE16)))</formula>
    </cfRule>
    <cfRule type="containsText" dxfId="3" priority="7" operator="containsText" text="Incomplete">
      <formula>NOT(ISERROR(SEARCH("Incomplete",AE16)))</formula>
    </cfRule>
  </conditionalFormatting>
  <conditionalFormatting sqref="DN16 CY16 CU16 CA16 BP16 BF16 AR16 AM16 AE16">
    <cfRule type="containsText" dxfId="2" priority="1" operator="containsText" text="Processed">
      <formula>NOT(ISERROR(SEARCH("Processed",AE16)))</formula>
    </cfRule>
  </conditionalFormatting>
  <dataValidations count="5">
    <dataValidation type="list" allowBlank="1" showInputMessage="1" showErrorMessage="1" sqref="EO2:EO60 GC2:GD55 GC56:GC61 FE2:FE61 EK2:EK55 FL2:FL60 CK3:CK33 CU40:CU48 EE2:EE60 EH2:EH60 FP2:FP60 CU50:CU53 BP50:BP53 CA50:CA53 DN55:DN60 AE50:AE53 CY50:CY53 AM21:AM33 CA3:CA10 CU6:CU9 DN50:DN53 CU21:CU27 CY42:CY48 AR27:AR60 CA40:CA48 BF27:BF60 BP21:BP33 BP35:BP37 BP6:BP9 CY21:CY33 AE21:AE33 DN40:DN48 CY2:CY9 W6:Y9 AE6:AE9 AM6:AM9 W3:Y4 AE2:AE4 AM2:AM4 AR2:AR4 BF2:BF4 BP2:BP4 CU2:CU4 W11:Y15 X12:X19 AR6:AR25 BF6:BF25 AE12:AE19 AM12:AM19 CA12:CA19 CU12:CU19 CY12:CY19 DN2:DN8 AM40:AM48 DN29:DN37 CU35:CU38 CK39:CK60 AM50:AM53 AM35:AM37 BP40:BP48 CU29:CU33 BP12:BP19 DN12:DN19 FU2:FU60 CA35:CA37 CA21:CA33 AE42:AE48 CY40 AE40 FV2:GA54 DN21:DN27 GF2:GF60 X3:X10 X58:Y59 W2 AE55:AE60 AM55:AM60 BP55:BP60 CY35:CY37 CU55:CU60 CY55:CY60 CA55:CA60 EU2:EU61 EK57 EK59:EK60 AB42:AC42 AB29:AC33 AB25:AC27 AB44:AC48 AB51:AC53 AB35:AC35 AB38:AC38 AB22:AC23 AB40:AC40 AE35:AE37 GM2:GM60 GO49:GT60 GN56:GN60 AB3:AC19 CK35:CK37 W39:W60 W16:W37 Y33 X17:Y32 X34:Y56 X33" xr:uid="{6B9C2107-E554-4E4E-B275-ABE126AAF7DB}">
      <formula1>"Scored,Incomplete,In Progress,Processed"</formula1>
    </dataValidation>
    <dataValidation type="list" allowBlank="1" showInputMessage="1" showErrorMessage="1" sqref="AF51:AK54 CU50:CU53 BB51:BD53 AF3:AK20 BP12:BP15 CV51:CW54 CA3:CA10 BB23:BD23 AF29:AK33 AM21:AM33 CU6:CU9 AN51:AP54 BG29:BN33 CY35:CY37 AS44:AZ48 BF21:BF25 AN29:AP33 AS25:AZ27 BB45:BD48 CY50:CY53 AM50:AM53 AE35:AK35 BB35:BD35 AR44:AR53 CV44:CW49 BG35:BN35 CY2:CY9 CA50:CA53 CV25:CW33 AE44:AE48 BP50:BP53 CA40:CA48 AE50:AE53 BP44:BP48 BQ29:BY33 BG50:BN53 CV39:CW40 BP21:BP33 AE21:AE33 CV35:CW35 BQ51:BY54 AB6:AC6 AS51:AZ53 BF44:BF53 BP6:BP9 AE6:AE9 AM6:AM9 CY21:CY33 AE3:AE4 AM3:AM4 AR3:AR4 BF3:BF4 BP3:BP4 CU3:CU4 BG12:BN19 AE12:AE15 AR6:AR15 BF6:BF15 AM12:AM15 AR21:AR25 CA12:CA15 CU12:CU15 AE17:AE19 AM17:AM19 BP17:BP19 CA17:CA19 CU17:CU19 CY17:CY19 AM44:AM48 BF17:BF19 BG44:BN48 AF44:AK49 CV42:CW42 CU35:CU38 CK39:CK53 BF37:BF38 AM37 CU44:CU48 AN44:AP49 AE37 AF39:AK39 BP37 AR37:AR38 AR17:AR19 CL2:CS2 CA35:CA37 CU21:CU27 AF25:AK27 AN25:AP27 BA21:BC21 BG25:BN27 CA21:CA33 CU29:CU33 BB32:BD32 AS40:AZ40 AF22:AK23 AN22:AP23 BB25:BD27 BG22:BN23 BQ25:BY27 BG3:BN9 CV22:CW23 CY42:CY48 AM40:AM42 AS42:AZ42 BP40:BP42 AM35:AP35 AR27:AR35 BF27:BF35 CK35 BP35:BY35 CU40:CU42 AE42 AN42:AP42 BQ44:BY49 BG42:BN42 CY40 AE40 AN38:AP40 AR40:AR42 BQ3:BY23 BF40:BF42 BG40:BN40 BQ42:BY42 BQ38:BY40 CV3:CW20 CK3:CK33 DN2 CY12:CY15 X6 AN3:AP20 AS3:AZ9 BB5:BD5 AS12:AZ19 BB12:BD14 BB16:BD16 AS22:AZ23 AS29:AZ33 AS35:AZ35 CK37 CZ4:DK4" xr:uid="{12E942C6-4734-40C0-A654-C216A7085CFB}">
      <formula1>"Hugh,Victoria,Terrin,Auto"</formula1>
    </dataValidation>
    <dataValidation type="list" allowBlank="1" showInputMessage="1" showErrorMessage="1" sqref="CY12:CY15 CY3:CY9 CU42:CW42 CV51:CW54 CU6:CU9 CU25:CU27 CU50:CU53 CY35:CY37 CY50:CY53 CV25:CW33 CV44:CW49 CY21:CY33 CK3:CK33 CU3:CU4 CV3:CW20 CU12:CU15 CU17:CU19 CY17:CY19 CV39:CW40 CU35:CU38 CV35:CW35 CL2:CS2 CU44:CU48 CK39:CK53 CU29:CU33 CU21:CU23 CV22:CW23 CY42:CY48 CK35 CY40 CU40 CK37 CZ4:DK4" xr:uid="{F7F0EA75-7A08-4DEC-8CE9-B54CCAEB7DA3}">
      <formula1>"Hugh,Victoria,Terrin,Melissa,Auto"</formula1>
    </dataValidation>
    <dataValidation allowBlank="1" showInputMessage="1" showErrorMessage="1" sqref="DM1:DP1 EA1:ED1 DP23:DZ25 DL51:DL53 DJ25:DJ54 DP9:DZ14 DP16:DZ16 DP34:DZ39 DP20:DZ21 DP27:DZ28 DP32:DZ32 DA5:DK5 DP5:DT5 DW5:DZ5 CZ5:CZ54 DI9:DI54 DB7:DB54 DG9:DG54 DD7:DD54 DA9:DA54 DF7:DF54 DC9:DC54 GU1 DE9:DE54 DH25:DH54 DK7 DA2:DL2 DP41:DS1048576 DT41:DZ42 DT44:DZ1048576 EG1 EJ1 EN1 ET1 FD1 FK1 FO1 FT1 GB1 GE1 DH7:DH23 DJ7:DJ23 CC2:CI54 CB2:CB14 CB16:CB54 GL1 A1 W1:DA1 Q1 C1:N1 CA2 CK2 DK9:DK54 DL12:DL14 DL23 DL25 DL27 DL32 DL35 DL45:DL48" xr:uid="{54EE298C-8F9A-484A-BCBB-A1A89E8E35AA}"/>
    <dataValidation type="list" allowBlank="1" showInputMessage="1" showErrorMessage="1" sqref="CJ21:CJ37 CX50:CX53 DM35:DM37 EA56:EA60 AR26 DM55:DM60 BF26 AL21:AL37 AL55:AL60 AD3:AD4 AL3:AL4 AQ3:AQ4 BE3:BE4 BO3:BO4 AD6:AD15 GB21:GB60 AL12:AL15 BE6:BE15 BO6:BO15 AQ12:AQ15 CJ12:CJ15 CX12:CX15 BZ12:BZ15 AL17:AL19 AQ17:AQ19 BZ17:BZ19 CJ17:CJ19 CX17:CX19 DM17:DM19 EA17:ED19 DM12:DM15 AQ21:AQ37 ED21:ED37 BO17:BO60 CX21:CX27 CT3:CT33 CX29:CX38 EA50:ED53 CT39:CT60 BZ21:BZ37 FO21:FO55 BE17:BE60 AQ55:AQ60 DM21:DM33 DM40 AL40 EA12:EA15 EA40:ED48 DM42:DM48 DM50:DM53 BZ55:BZ60 CX40:CX48 CJ40:CJ53 BZ40:BZ53 AQ40:AQ53 AL42:AL53 CJ55:CJ60 GB17:GB19 ET17:ET19 FO2:FO15 FO17:FO19 GL21:GL55 EG3:EG15 EG17:EG19 EG21:EG55 EJ3:EJ15 EJ17:EJ19 EJ21:EJ55 FT17:FT19 FD21:FD55 FT2:FT15 EN17:EN55 FT21:FT55 EN2:EN15 ET59:ET60 GU2:GU15 GU17:GU19 CX55:CX60 GL59:GL60 ET2:ET15 GE2:GE55 FK2:FK15 FK17:FK19 GB2:GB15 FD2:FD15 FD17:FD19 GU21:GU55 EA21:EA27 EA29:EA38 GL2:GL15 GL17:GL19 AL6:AL10 AQ6:AQ10 BZ3:BZ10 CJ3:CJ10 CX3:CX10 DM3:DM10 EB3:ED15 EA3:EA10 EA55:ED55 EN59:EN60 FD57 FD59:FD60 EN57 FK21:FK60 GL57 ET21:ET55 ET57 EB21:EC38 CT35:CT37 AD17:AD37 AD39:AD60" xr:uid="{734DCEBE-4999-43FD-9DFE-0DEB10C8D6CD}">
      <formula1>"Hugh,Lauren,Melissa,NA,Victoria,Terra,Terrin,Auto"</formula1>
    </dataValidation>
  </dataValidations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055D-7B82-604E-BCBE-086EF0E4EE87}">
  <dimension ref="A1:CY68"/>
  <sheetViews>
    <sheetView workbookViewId="0">
      <pane ySplit="1" topLeftCell="B3" activePane="bottomLeft" state="frozen"/>
      <selection pane="bottomLeft" activeCell="B3" sqref="B3"/>
    </sheetView>
  </sheetViews>
  <sheetFormatPr defaultColWidth="8.85546875" defaultRowHeight="15" customHeight="1"/>
  <cols>
    <col min="2" max="25" width="8.85546875" customWidth="1"/>
  </cols>
  <sheetData>
    <row r="1" spans="1:25" s="1" customFormat="1" ht="72.95" customHeight="1">
      <c r="A1" s="1" t="s">
        <v>458</v>
      </c>
      <c r="B1" s="10" t="s">
        <v>459</v>
      </c>
      <c r="C1" s="3" t="s">
        <v>460</v>
      </c>
      <c r="D1" s="13" t="s">
        <v>461</v>
      </c>
      <c r="E1" s="12" t="s">
        <v>461</v>
      </c>
      <c r="F1" s="12" t="s">
        <v>462</v>
      </c>
      <c r="G1" s="11" t="s">
        <v>463</v>
      </c>
      <c r="H1" s="8" t="s">
        <v>464</v>
      </c>
      <c r="I1" s="8" t="s">
        <v>465</v>
      </c>
      <c r="J1" s="9" t="s">
        <v>466</v>
      </c>
      <c r="K1" s="7" t="s">
        <v>467</v>
      </c>
      <c r="L1" s="7" t="s">
        <v>468</v>
      </c>
      <c r="M1" s="14" t="s">
        <v>469</v>
      </c>
      <c r="N1" s="15" t="s">
        <v>470</v>
      </c>
      <c r="O1" s="16" t="s">
        <v>471</v>
      </c>
      <c r="P1" s="17" t="s">
        <v>143</v>
      </c>
      <c r="Q1" s="18" t="s">
        <v>472</v>
      </c>
      <c r="R1" s="19" t="s">
        <v>149</v>
      </c>
      <c r="S1" s="4" t="s">
        <v>157</v>
      </c>
      <c r="T1" s="20" t="s">
        <v>473</v>
      </c>
      <c r="U1" s="21" t="s">
        <v>474</v>
      </c>
      <c r="V1" s="22" t="s">
        <v>475</v>
      </c>
      <c r="W1" s="23" t="s">
        <v>476</v>
      </c>
      <c r="X1" s="2" t="s">
        <v>477</v>
      </c>
      <c r="Y1" s="24" t="s">
        <v>478</v>
      </c>
    </row>
    <row r="2" spans="1:25" ht="14.45">
      <c r="A2" t="s">
        <v>479</v>
      </c>
      <c r="B2">
        <f>COUNTIF('Scoring Summary First Draft'!W2:W54,"Scored")</f>
        <v>34</v>
      </c>
      <c r="C2">
        <f>COUNTIF('Scoring Summary First Draft'!AM:AM,"Scored")</f>
        <v>31</v>
      </c>
      <c r="D2">
        <f>COUNTIF('Scoring Summary First Draft'!AM:AM,"Scored")</f>
        <v>31</v>
      </c>
      <c r="E2">
        <f>COUNTIF('Scoring Summary First Draft'!AR:AR,"Scored")</f>
        <v>38</v>
      </c>
      <c r="F2">
        <f>COUNTIF('Scoring Summary First Draft'!BF:BF,"Scored")</f>
        <v>38</v>
      </c>
      <c r="G2">
        <f>COUNTIF('Scoring Summary First Draft'!BP:BP,"Scored")</f>
        <v>31</v>
      </c>
      <c r="H2">
        <f>COUNTIF('Scoring Summary First Draft'!CA:CA,"Scored")</f>
        <v>32</v>
      </c>
      <c r="I2">
        <f>COUNTIF('Scoring Summary First Draft'!CK:CK,"Scored")</f>
        <v>38</v>
      </c>
      <c r="J2">
        <f>COUNTIF('Scoring Summary First Draft'!CU:CU,"Scored")</f>
        <v>31</v>
      </c>
      <c r="K2">
        <f>COUNTIF('Scoring Summary First Draft'!CY:CY,"Scored")</f>
        <v>31</v>
      </c>
      <c r="L2">
        <f>COUNTIF('Scoring Summary First Draft'!DN:DN,"Scored")</f>
        <v>31</v>
      </c>
    </row>
    <row r="22" ht="15.75" customHeight="1"/>
    <row r="43" spans="1:103" ht="14.25" customHeight="1"/>
    <row r="48" spans="1:103" s="5" customFormat="1" ht="14.4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</row>
    <row r="49" spans="1:103" s="5" customFormat="1" ht="14.4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</row>
    <row r="53" spans="1:103" s="5" customFormat="1" ht="14.4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</row>
    <row r="54" spans="1:103" s="5" customFormat="1" ht="14.4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</row>
    <row r="55" spans="1:103" s="5" customFormat="1" ht="14.4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</row>
    <row r="57" spans="1:103" s="5" customFormat="1" ht="14.4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</row>
    <row r="59" spans="1:103" s="5" customFormat="1" ht="14.4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</row>
    <row r="60" spans="1:103" s="5" customFormat="1" ht="14.4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</row>
    <row r="61" spans="1:103" s="5" customFormat="1" ht="14.4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</row>
    <row r="62" spans="1:103" s="5" customFormat="1" ht="14.4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</row>
    <row r="68" spans="17:17" ht="14.45">
      <c r="Q68" s="6"/>
    </row>
  </sheetData>
  <conditionalFormatting sqref="M2:Y20 B2:L47 N21:Y21 M22:Y47">
    <cfRule type="containsText" dxfId="1" priority="1" operator="containsText" text="IP">
      <formula>NOT(ISERROR(SEARCH("IP",B2)))</formula>
    </cfRule>
    <cfRule type="containsText" dxfId="0" priority="2" operator="containsText" text="Y">
      <formula>NOT(ISERROR(SEARCH("Y",B2)))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Terrin Tamati</dc:creator>
  <cp:keywords/>
  <dc:description/>
  <cp:lastModifiedBy>Adult CILab</cp:lastModifiedBy>
  <cp:revision/>
  <dcterms:created xsi:type="dcterms:W3CDTF">2023-08-07T16:15:22Z</dcterms:created>
  <dcterms:modified xsi:type="dcterms:W3CDTF">2024-01-22T16:57:56Z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2023-08-07T16:21:04Z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cd2151be-6a26-4e31-9e06-48be8556bfee</vt:lpwstr>
  </property>
  <property fmtid="{D5CDD505-2E9C-101B-9397-08002B2CF9AE}" pid="8" name="MSIP_Label_792c8cef-6f2b-4af1-b4ac-d815ff795cd6_ContentBits">
    <vt:lpwstr>0</vt:lpwstr>
  </property>
</Properties>
</file>