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PycharmProjects\587_Project\excel_sheets\"/>
    </mc:Choice>
  </mc:AlternateContent>
  <xr:revisionPtr revIDLastSave="0" documentId="13_ncr:1_{9032AE04-1790-4EAE-B693-773D1ADFD072}" xr6:coauthVersionLast="47" xr6:coauthVersionMax="47" xr10:uidLastSave="{00000000-0000-0000-0000-000000000000}"/>
  <bookViews>
    <workbookView xWindow="6795" yWindow="2445" windowWidth="28800" windowHeight="15435" activeTab="6" xr2:uid="{00000000-000D-0000-FFFF-FFFF00000000}"/>
  </bookViews>
  <sheets>
    <sheet name="L1" sheetId="1" r:id="rId1"/>
    <sheet name="L2" sheetId="5" r:id="rId2"/>
    <sheet name="L3" sheetId="6" r:id="rId3"/>
    <sheet name="L4" sheetId="7" r:id="rId4"/>
    <sheet name="H3" sheetId="8" r:id="rId5"/>
    <sheet name="xfmr_sched" sheetId="9" r:id="rId6"/>
    <sheet name="feeder_sched" sheetId="10" r:id="rId7"/>
  </sheets>
  <definedNames>
    <definedName name="DP" localSheetId="4">#REF!</definedName>
    <definedName name="DP" localSheetId="1">#REF!</definedName>
    <definedName name="DP" localSheetId="2">#REF!</definedName>
    <definedName name="DP" localSheetId="3">#REF!</definedName>
    <definedName name="DP">#REF!</definedName>
    <definedName name="L_L_VOLTS" localSheetId="4">'H3'!$B$2</definedName>
    <definedName name="L_L_VOLTS" localSheetId="0">'L1'!$B$2</definedName>
    <definedName name="L_L_VOLTS" localSheetId="1">'L2'!$B$2</definedName>
    <definedName name="L_L_VOLTS" localSheetId="2">'L3'!$B$2</definedName>
    <definedName name="L_L_VOLTS" localSheetId="3">'L4'!$B$2</definedName>
    <definedName name="L_MOTOR" localSheetId="4">'H3'!$B$5</definedName>
    <definedName name="L_MOTOR" localSheetId="0">'L1'!$B$5</definedName>
    <definedName name="L_MOTOR" localSheetId="1">'L2'!$B$5</definedName>
    <definedName name="L_MOTOR" localSheetId="2">'L3'!$B$5</definedName>
    <definedName name="L_MOTOR" localSheetId="3">'L4'!$B$5</definedName>
    <definedName name="L_MOTOR">#REF!</definedName>
    <definedName name="L_N_VOLTS" localSheetId="4">'H3'!$B$4</definedName>
    <definedName name="L_N_VOLTS" localSheetId="0">'L1'!$B$4</definedName>
    <definedName name="L_N_VOLTS" localSheetId="1">'L2'!$B$4</definedName>
    <definedName name="L_N_VOLTS" localSheetId="2">'L3'!$B$4</definedName>
    <definedName name="L_N_VOLTS" localSheetId="3">'L4'!$B$4</definedName>
    <definedName name="PH3_L_L_VOLTS" localSheetId="4">#REF!</definedName>
    <definedName name="PH3_L_L_VOLTS" localSheetId="1">#REF!</definedName>
    <definedName name="PH3_L_L_VOLTS" localSheetId="2">#REF!</definedName>
    <definedName name="PH3_L_L_VOLTS" localSheetId="3">#REF!</definedName>
    <definedName name="PH3_L_L_VOLTS">#REF!</definedName>
    <definedName name="Phases" localSheetId="4">'H3'!$B$3</definedName>
    <definedName name="Phases" localSheetId="0">'L1'!$B$3</definedName>
    <definedName name="Phases" localSheetId="1">'L2'!$B$3</definedName>
    <definedName name="Phases" localSheetId="2">'L3'!$B$3</definedName>
    <definedName name="Phases" localSheetId="3">'L4'!$B$3</definedName>
    <definedName name="Phases">#REF!</definedName>
    <definedName name="_xlnm.Print_Area" localSheetId="4">'H3'!$H$3:$W$38</definedName>
    <definedName name="_xlnm.Print_Area" localSheetId="0">'L1'!$H$3:$W$38</definedName>
    <definedName name="_xlnm.Print_Area" localSheetId="1">'L2'!$H$3:$W$38</definedName>
    <definedName name="_xlnm.Print_Area" localSheetId="2">'L3'!$H$3:$W$38</definedName>
    <definedName name="_xlnm.Print_Area" localSheetId="3">'L4'!$H$3:$W$38</definedName>
    <definedName name="Spanner_Auto_File">"Z:\950-CMHA-GRANDVIEW\ENGINEERING\ELECTRICAL\PANEL LP.X2A"</definedName>
    <definedName name="SPARE" localSheetId="4">#REF!</definedName>
    <definedName name="SPARE" localSheetId="1">#REF!</definedName>
    <definedName name="SPARE" localSheetId="2">#REF!</definedName>
    <definedName name="SPARE" localSheetId="3">#REF!</definedName>
    <definedName name="SPARE">#REF!</definedName>
    <definedName name="XL2CAD_2017091616443221" localSheetId="4">'H3'!$H$3:$W$37</definedName>
    <definedName name="XL2CAD_2017091616443221" localSheetId="0">'L1'!$H$3:$W$37</definedName>
    <definedName name="XL2CAD_2017091616443221" localSheetId="1">'L2'!$H$3:$W$37</definedName>
    <definedName name="XL2CAD_2017091616443221" localSheetId="2">'L3'!$H$3:$W$37</definedName>
    <definedName name="XL2CAD_2017091616443221" localSheetId="3">'L4'!$H$3:$W$37</definedName>
    <definedName name="XL2CAD_2017091616443221">#REF!</definedName>
    <definedName name="XL2CAD_2017091616463983" localSheetId="4">'H3'!$H$3:$W$37</definedName>
    <definedName name="XL2CAD_2017091616463983" localSheetId="0">'L1'!$H$3:$W$37</definedName>
    <definedName name="XL2CAD_2017091616463983" localSheetId="1">'L2'!$H$3:$W$37</definedName>
    <definedName name="XL2CAD_2017091616463983" localSheetId="2">'L3'!$H$3:$W$37</definedName>
    <definedName name="XL2CAD_2017091616463983" localSheetId="3">'L4'!$H$3:$W$37</definedName>
    <definedName name="XL2CAD_2017091616463983">#REF!</definedName>
    <definedName name="XL2CAD_2017091616471018" localSheetId="4">#REF!</definedName>
    <definedName name="XL2CAD_2017091616471018" localSheetId="1">#REF!</definedName>
    <definedName name="XL2CAD_2017091616471018" localSheetId="2">#REF!</definedName>
    <definedName name="XL2CAD_2017091616471018" localSheetId="3">#REF!</definedName>
    <definedName name="XL2CAD_2017091616471018">#REF!</definedName>
    <definedName name="XL2CAD_2017091617243875" localSheetId="4">#REF!</definedName>
    <definedName name="XL2CAD_2017091617243875" localSheetId="1">#REF!</definedName>
    <definedName name="XL2CAD_2017091617243875" localSheetId="2">#REF!</definedName>
    <definedName name="XL2CAD_2017091617243875" localSheetId="3">#REF!</definedName>
    <definedName name="XL2CAD_2017091617243875">#REF!</definedName>
    <definedName name="XL2CAD_2017091617250414" localSheetId="4">#REF!</definedName>
    <definedName name="XL2CAD_2017091617250414" localSheetId="1">#REF!</definedName>
    <definedName name="XL2CAD_2017091617250414" localSheetId="2">#REF!</definedName>
    <definedName name="XL2CAD_2017091617250414" localSheetId="3">#REF!</definedName>
    <definedName name="XL2CAD_2017091617250414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1" i="8" l="1"/>
  <c r="R12" i="8"/>
  <c r="Q12" i="8"/>
  <c r="P11" i="8"/>
  <c r="O11" i="8"/>
  <c r="N10" i="8"/>
  <c r="M10" i="8"/>
  <c r="AA43" i="8"/>
  <c r="AD31" i="8"/>
  <c r="AC31" i="8"/>
  <c r="AB31" i="8"/>
  <c r="AA31" i="8"/>
  <c r="Z31" i="8"/>
  <c r="Y31" i="8"/>
  <c r="X31" i="8"/>
  <c r="F31" i="8"/>
  <c r="E31" i="8"/>
  <c r="D31" i="8"/>
  <c r="C31" i="8"/>
  <c r="B31" i="8"/>
  <c r="A31" i="8"/>
  <c r="R30" i="8"/>
  <c r="Q30" i="8"/>
  <c r="P29" i="8"/>
  <c r="O29" i="8"/>
  <c r="N28" i="8"/>
  <c r="M28" i="8"/>
  <c r="R27" i="8"/>
  <c r="Q27" i="8"/>
  <c r="P26" i="8"/>
  <c r="O26" i="8"/>
  <c r="N25" i="8"/>
  <c r="M25" i="8"/>
  <c r="R24" i="8"/>
  <c r="Q24" i="8"/>
  <c r="P23" i="8"/>
  <c r="O23" i="8"/>
  <c r="N22" i="8"/>
  <c r="M22" i="8"/>
  <c r="R21" i="8"/>
  <c r="Q21" i="8"/>
  <c r="P20" i="8"/>
  <c r="O20" i="8"/>
  <c r="N19" i="8"/>
  <c r="M19" i="8"/>
  <c r="R18" i="8"/>
  <c r="Q18" i="8"/>
  <c r="P17" i="8"/>
  <c r="O17" i="8"/>
  <c r="N16" i="8"/>
  <c r="M16" i="8"/>
  <c r="R15" i="8"/>
  <c r="Q15" i="8"/>
  <c r="P14" i="8"/>
  <c r="O14" i="8"/>
  <c r="N13" i="8"/>
  <c r="M13" i="8"/>
  <c r="V3" i="8"/>
  <c r="AA33" i="8" l="1"/>
  <c r="AA39" i="8" s="1"/>
  <c r="Z33" i="8"/>
  <c r="AA38" i="8" s="1"/>
  <c r="AB33" i="8"/>
  <c r="AA40" i="8" s="1"/>
  <c r="Y33" i="8"/>
  <c r="AA37" i="8" s="1"/>
  <c r="AD33" i="8"/>
  <c r="AA42" i="8" s="1"/>
  <c r="AC33" i="8"/>
  <c r="AA41" i="8" s="1"/>
  <c r="X33" i="8"/>
  <c r="AA36" i="8" s="1"/>
  <c r="AA43" i="7"/>
  <c r="AD31" i="7"/>
  <c r="AC31" i="7"/>
  <c r="AC33" i="7" s="1"/>
  <c r="AA41" i="7" s="1"/>
  <c r="AB31" i="7"/>
  <c r="AB33" i="7" s="1"/>
  <c r="AA40" i="7" s="1"/>
  <c r="AA31" i="7"/>
  <c r="AA33" i="7" s="1"/>
  <c r="AA39" i="7" s="1"/>
  <c r="Z31" i="7"/>
  <c r="Z33" i="7" s="1"/>
  <c r="AA38" i="7" s="1"/>
  <c r="Y31" i="7"/>
  <c r="X31" i="7"/>
  <c r="G31" i="7"/>
  <c r="F31" i="7"/>
  <c r="E31" i="7"/>
  <c r="D31" i="7"/>
  <c r="C31" i="7"/>
  <c r="B31" i="7"/>
  <c r="A31" i="7"/>
  <c r="R30" i="7"/>
  <c r="Q30" i="7"/>
  <c r="P29" i="7"/>
  <c r="O29" i="7"/>
  <c r="N28" i="7"/>
  <c r="M28" i="7"/>
  <c r="R27" i="7"/>
  <c r="Q27" i="7"/>
  <c r="P26" i="7"/>
  <c r="O26" i="7"/>
  <c r="N25" i="7"/>
  <c r="M25" i="7"/>
  <c r="R24" i="7"/>
  <c r="Q24" i="7"/>
  <c r="P23" i="7"/>
  <c r="O23" i="7"/>
  <c r="N22" i="7"/>
  <c r="M22" i="7"/>
  <c r="R21" i="7"/>
  <c r="Q21" i="7"/>
  <c r="P20" i="7"/>
  <c r="O20" i="7"/>
  <c r="N19" i="7"/>
  <c r="M19" i="7"/>
  <c r="R18" i="7"/>
  <c r="Q18" i="7"/>
  <c r="P17" i="7"/>
  <c r="O17" i="7"/>
  <c r="N16" i="7"/>
  <c r="M16" i="7"/>
  <c r="R15" i="7"/>
  <c r="Q15" i="7"/>
  <c r="P14" i="7"/>
  <c r="O14" i="7"/>
  <c r="N13" i="7"/>
  <c r="M13" i="7"/>
  <c r="R12" i="7"/>
  <c r="Q12" i="7"/>
  <c r="Q31" i="7" s="1"/>
  <c r="Q32" i="7" s="1"/>
  <c r="P11" i="7"/>
  <c r="O11" i="7"/>
  <c r="N10" i="7"/>
  <c r="M10" i="7"/>
  <c r="M31" i="7" s="1"/>
  <c r="V3" i="7"/>
  <c r="AA43" i="6"/>
  <c r="AD31" i="6"/>
  <c r="AC31" i="6"/>
  <c r="AC33" i="6" s="1"/>
  <c r="AA41" i="6" s="1"/>
  <c r="AB31" i="6"/>
  <c r="AA31" i="6"/>
  <c r="Z31" i="6"/>
  <c r="Z33" i="6" s="1"/>
  <c r="AA38" i="6" s="1"/>
  <c r="Y31" i="6"/>
  <c r="X31" i="6"/>
  <c r="X33" i="6" s="1"/>
  <c r="AA36" i="6" s="1"/>
  <c r="G31" i="6"/>
  <c r="F31" i="6"/>
  <c r="E31" i="6"/>
  <c r="D31" i="6"/>
  <c r="C31" i="6"/>
  <c r="B31" i="6"/>
  <c r="A31" i="6"/>
  <c r="R30" i="6"/>
  <c r="Q30" i="6"/>
  <c r="P29" i="6"/>
  <c r="O29" i="6"/>
  <c r="N28" i="6"/>
  <c r="M28" i="6"/>
  <c r="R27" i="6"/>
  <c r="Q27" i="6"/>
  <c r="P26" i="6"/>
  <c r="O26" i="6"/>
  <c r="N25" i="6"/>
  <c r="M25" i="6"/>
  <c r="R24" i="6"/>
  <c r="Q24" i="6"/>
  <c r="P23" i="6"/>
  <c r="O23" i="6"/>
  <c r="N22" i="6"/>
  <c r="M22" i="6"/>
  <c r="R21" i="6"/>
  <c r="Q21" i="6"/>
  <c r="P20" i="6"/>
  <c r="O20" i="6"/>
  <c r="N19" i="6"/>
  <c r="M19" i="6"/>
  <c r="R18" i="6"/>
  <c r="Q18" i="6"/>
  <c r="P17" i="6"/>
  <c r="O17" i="6"/>
  <c r="N16" i="6"/>
  <c r="M16" i="6"/>
  <c r="R15" i="6"/>
  <c r="Q15" i="6"/>
  <c r="P14" i="6"/>
  <c r="O14" i="6"/>
  <c r="N13" i="6"/>
  <c r="M13" i="6"/>
  <c r="R12" i="6"/>
  <c r="Q12" i="6"/>
  <c r="P11" i="6"/>
  <c r="O11" i="6"/>
  <c r="N10" i="6"/>
  <c r="M10" i="6"/>
  <c r="V3" i="6"/>
  <c r="AA43" i="5"/>
  <c r="AD31" i="5"/>
  <c r="AC31" i="5"/>
  <c r="AB31" i="5"/>
  <c r="AA31" i="5"/>
  <c r="Z31" i="5"/>
  <c r="Y31" i="5"/>
  <c r="X31" i="5"/>
  <c r="X33" i="5" s="1"/>
  <c r="AA36" i="5" s="1"/>
  <c r="G31" i="5"/>
  <c r="F31" i="5"/>
  <c r="E31" i="5"/>
  <c r="D31" i="5"/>
  <c r="C31" i="5"/>
  <c r="B31" i="5"/>
  <c r="A31" i="5"/>
  <c r="R30" i="5"/>
  <c r="Q30" i="5"/>
  <c r="P29" i="5"/>
  <c r="O29" i="5"/>
  <c r="N28" i="5"/>
  <c r="M28" i="5"/>
  <c r="R27" i="5"/>
  <c r="Q27" i="5"/>
  <c r="P26" i="5"/>
  <c r="O26" i="5"/>
  <c r="N25" i="5"/>
  <c r="M25" i="5"/>
  <c r="R24" i="5"/>
  <c r="Q24" i="5"/>
  <c r="P23" i="5"/>
  <c r="O23" i="5"/>
  <c r="N22" i="5"/>
  <c r="M22" i="5"/>
  <c r="R21" i="5"/>
  <c r="Q21" i="5"/>
  <c r="P20" i="5"/>
  <c r="O20" i="5"/>
  <c r="N19" i="5"/>
  <c r="M19" i="5"/>
  <c r="R18" i="5"/>
  <c r="Q18" i="5"/>
  <c r="P17" i="5"/>
  <c r="O17" i="5"/>
  <c r="N16" i="5"/>
  <c r="M16" i="5"/>
  <c r="R15" i="5"/>
  <c r="Q15" i="5"/>
  <c r="P14" i="5"/>
  <c r="O14" i="5"/>
  <c r="N13" i="5"/>
  <c r="M13" i="5"/>
  <c r="R12" i="5"/>
  <c r="Q12" i="5"/>
  <c r="P11" i="5"/>
  <c r="O11" i="5"/>
  <c r="N10" i="5"/>
  <c r="M10" i="5"/>
  <c r="V3" i="5"/>
  <c r="AA44" i="8" l="1"/>
  <c r="M34" i="8" s="1"/>
  <c r="Q34" i="8" s="1"/>
  <c r="Z33" i="5"/>
  <c r="AA38" i="5" s="1"/>
  <c r="AB33" i="6"/>
  <c r="AA40" i="6" s="1"/>
  <c r="Y33" i="7"/>
  <c r="AA37" i="7" s="1"/>
  <c r="AD33" i="7"/>
  <c r="AA42" i="7" s="1"/>
  <c r="AB33" i="5"/>
  <c r="AA40" i="5" s="1"/>
  <c r="AD33" i="6"/>
  <c r="AA42" i="6" s="1"/>
  <c r="AC33" i="5"/>
  <c r="AA41" i="5" s="1"/>
  <c r="AD33" i="5"/>
  <c r="AA42" i="5" s="1"/>
  <c r="O31" i="7"/>
  <c r="O32" i="7" s="1"/>
  <c r="X33" i="7"/>
  <c r="AA36" i="7" s="1"/>
  <c r="AA44" i="7" s="1"/>
  <c r="M34" i="7" s="1"/>
  <c r="Q34" i="7" s="1"/>
  <c r="AA33" i="6"/>
  <c r="AA39" i="6" s="1"/>
  <c r="AA33" i="5"/>
  <c r="AA39" i="5" s="1"/>
  <c r="O31" i="6"/>
  <c r="Y33" i="6"/>
  <c r="AA37" i="6" s="1"/>
  <c r="M31" i="6"/>
  <c r="Q31" i="6"/>
  <c r="M32" i="7"/>
  <c r="M32" i="6"/>
  <c r="M31" i="5"/>
  <c r="M32" i="5" s="1"/>
  <c r="Q31" i="5"/>
  <c r="Q32" i="5" s="1"/>
  <c r="O31" i="5"/>
  <c r="O32" i="5" s="1"/>
  <c r="Y33" i="5"/>
  <c r="AA37" i="5" s="1"/>
  <c r="Q32" i="6" l="1"/>
  <c r="M33" i="7"/>
  <c r="Q33" i="7" s="1"/>
  <c r="O32" i="6"/>
  <c r="AA44" i="6"/>
  <c r="M34" i="6" s="1"/>
  <c r="Q34" i="6" s="1"/>
  <c r="AA44" i="5"/>
  <c r="M34" i="5" s="1"/>
  <c r="Q34" i="5" s="1"/>
  <c r="M33" i="6"/>
  <c r="Q33" i="6" s="1"/>
  <c r="M33" i="5"/>
  <c r="Q33" i="5" s="1"/>
  <c r="X31" i="1"/>
  <c r="Y31" i="1"/>
  <c r="Z31" i="1"/>
  <c r="AA31" i="1"/>
  <c r="AB31" i="1"/>
  <c r="AC31" i="1"/>
  <c r="AD31" i="1"/>
  <c r="G31" i="1"/>
  <c r="F31" i="1"/>
  <c r="E31" i="1"/>
  <c r="D31" i="1"/>
  <c r="AA33" i="1" s="1"/>
  <c r="C31" i="1"/>
  <c r="B31" i="1"/>
  <c r="Y33" i="1" s="1"/>
  <c r="A31" i="1"/>
  <c r="R30" i="1"/>
  <c r="Q30" i="1"/>
  <c r="P29" i="1"/>
  <c r="O29" i="1"/>
  <c r="N28" i="1"/>
  <c r="M28" i="1"/>
  <c r="R27" i="1"/>
  <c r="Q27" i="1"/>
  <c r="P26" i="1"/>
  <c r="O26" i="1"/>
  <c r="N25" i="1"/>
  <c r="M25" i="1"/>
  <c r="X33" i="1" l="1"/>
  <c r="AC33" i="1"/>
  <c r="AD33" i="1"/>
  <c r="AB33" i="1"/>
  <c r="Z33" i="1"/>
  <c r="AA43" i="1"/>
  <c r="AA42" i="1"/>
  <c r="AA38" i="1"/>
  <c r="R24" i="1"/>
  <c r="Q24" i="1"/>
  <c r="P23" i="1"/>
  <c r="O23" i="1"/>
  <c r="N22" i="1"/>
  <c r="M22" i="1"/>
  <c r="R21" i="1"/>
  <c r="Q21" i="1"/>
  <c r="P20" i="1"/>
  <c r="O20" i="1"/>
  <c r="N19" i="1"/>
  <c r="M19" i="1"/>
  <c r="R18" i="1"/>
  <c r="Q18" i="1"/>
  <c r="P17" i="1"/>
  <c r="O17" i="1"/>
  <c r="N16" i="1"/>
  <c r="M16" i="1"/>
  <c r="R15" i="1"/>
  <c r="Q15" i="1"/>
  <c r="P14" i="1"/>
  <c r="O14" i="1"/>
  <c r="N13" i="1"/>
  <c r="M13" i="1"/>
  <c r="R12" i="1"/>
  <c r="Q12" i="1"/>
  <c r="P11" i="1"/>
  <c r="O11" i="1"/>
  <c r="N10" i="1"/>
  <c r="M10" i="1"/>
  <c r="V3" i="1"/>
  <c r="Q31" i="1" l="1"/>
  <c r="Q31" i="8" s="1"/>
  <c r="Q32" i="8" s="1"/>
  <c r="M31" i="1"/>
  <c r="O31" i="1"/>
  <c r="AA36" i="1"/>
  <c r="AA40" i="1"/>
  <c r="AA41" i="1"/>
  <c r="Q32" i="1"/>
  <c r="AA37" i="1"/>
  <c r="AA39" i="1"/>
  <c r="O32" i="1" l="1"/>
  <c r="O31" i="8"/>
  <c r="O32" i="8" s="1"/>
  <c r="M32" i="1"/>
  <c r="M31" i="8"/>
  <c r="AA44" i="1"/>
  <c r="M34" i="1" s="1"/>
  <c r="Q34" i="1" s="1"/>
  <c r="M33" i="1"/>
  <c r="Q33" i="1" s="1"/>
  <c r="M32" i="8" l="1"/>
  <c r="M33" i="8"/>
  <c r="Q33" i="8" s="1"/>
</calcChain>
</file>

<file path=xl/sharedStrings.xml><?xml version="1.0" encoding="utf-8"?>
<sst xmlns="http://schemas.openxmlformats.org/spreadsheetml/2006/main" count="665" uniqueCount="124">
  <si>
    <t>L-L VOLTS</t>
  </si>
  <si>
    <t>PHASES</t>
  </si>
  <si>
    <t>L-N VOLTS</t>
  </si>
  <si>
    <t>L-MOTOR</t>
  </si>
  <si>
    <t>10,000 AIC</t>
  </si>
  <si>
    <t xml:space="preserve">SERVES: </t>
  </si>
  <si>
    <t xml:space="preserve"> </t>
  </si>
  <si>
    <t>LOAD TYPES</t>
  </si>
  <si>
    <t xml:space="preserve">LOCATION: </t>
  </si>
  <si>
    <t>LIGHT</t>
  </si>
  <si>
    <t>RECPTS</t>
  </si>
  <si>
    <t>HVAC</t>
  </si>
  <si>
    <t>APPL</t>
  </si>
  <si>
    <t>FXD.EQ</t>
  </si>
  <si>
    <t>FIXD. C. EQ.</t>
  </si>
  <si>
    <t>SPARE</t>
  </si>
  <si>
    <t>SURFACE MOUNT</t>
  </si>
  <si>
    <t>LOAD IN KVA PER PHASE</t>
  </si>
  <si>
    <t>FXD. C. EQ.</t>
  </si>
  <si>
    <t>VA</t>
  </si>
  <si>
    <t>CKT</t>
  </si>
  <si>
    <t>DESCRIPTION</t>
  </si>
  <si>
    <t>#</t>
  </si>
  <si>
    <t>BKR</t>
  </si>
  <si>
    <t>PL</t>
  </si>
  <si>
    <t>A</t>
  </si>
  <si>
    <t>B</t>
  </si>
  <si>
    <t>C</t>
  </si>
  <si>
    <t>SPACE</t>
  </si>
  <si>
    <t>TOTAL PER PHASE:</t>
  </si>
  <si>
    <t>KVA</t>
  </si>
  <si>
    <t>T.LIGHT</t>
  </si>
  <si>
    <t>T.RECPT</t>
  </si>
  <si>
    <t>T.HVAC</t>
  </si>
  <si>
    <t>T.APPL</t>
  </si>
  <si>
    <t>T.FXD.EQ</t>
  </si>
  <si>
    <t>T.FXD.C.EQ.</t>
  </si>
  <si>
    <t>T.SPARE</t>
  </si>
  <si>
    <t>AMPS</t>
  </si>
  <si>
    <t>TOTAL CONNECTED LOAD:</t>
  </si>
  <si>
    <t>TOTAL CONNECTED LOAD BY CATEGORY</t>
  </si>
  <si>
    <t>FEEDER DEMAND LOAD:</t>
  </si>
  <si>
    <t>LOAD</t>
  </si>
  <si>
    <t>S.DEMAND</t>
  </si>
  <si>
    <t>SERVICE LOAD</t>
  </si>
  <si>
    <t>RECPT</t>
  </si>
  <si>
    <t>FIXD. EQ.</t>
  </si>
  <si>
    <t>FIXD. C.EQ.</t>
  </si>
  <si>
    <t>L MOTOR</t>
  </si>
  <si>
    <t>TOTAL</t>
  </si>
  <si>
    <t>PANEL L1</t>
  </si>
  <si>
    <t>PANEL L2</t>
  </si>
  <si>
    <t>PANEL L3</t>
  </si>
  <si>
    <t>PANEL L4</t>
  </si>
  <si>
    <t>225A MCB</t>
  </si>
  <si>
    <t>225A MLO</t>
  </si>
  <si>
    <t>OFFICE 124,125</t>
  </si>
  <si>
    <t>OFFICE 127,129</t>
  </si>
  <si>
    <t>OFFICE 136,137</t>
  </si>
  <si>
    <t>OFFICE 135</t>
  </si>
  <si>
    <t>OFFICE 130,131</t>
  </si>
  <si>
    <t>OFFICE 155</t>
  </si>
  <si>
    <t>FILEROOM 128</t>
  </si>
  <si>
    <t>RECEPTION 126</t>
  </si>
  <si>
    <t>RECEPTION 122</t>
  </si>
  <si>
    <t>CONF. 138</t>
  </si>
  <si>
    <t>I.T. 153</t>
  </si>
  <si>
    <t>M.D. 156,158</t>
  </si>
  <si>
    <t>OFFICE 148,150</t>
  </si>
  <si>
    <t>OFFICE 144,146</t>
  </si>
  <si>
    <t>STAGING 140</t>
  </si>
  <si>
    <t>BREAK 117</t>
  </si>
  <si>
    <t>BILLING 141</t>
  </si>
  <si>
    <t>RECEP. 101</t>
  </si>
  <si>
    <t>F. OFFICE 103</t>
  </si>
  <si>
    <t>STORAGE 105</t>
  </si>
  <si>
    <t>TRAVEL 104</t>
  </si>
  <si>
    <t>LAB 108</t>
  </si>
  <si>
    <t>EXAM 165,166</t>
  </si>
  <si>
    <t>EXAM 164,167</t>
  </si>
  <si>
    <t>EXAM 159.160</t>
  </si>
  <si>
    <t>EXAM 161</t>
  </si>
  <si>
    <t>H/V 172</t>
  </si>
  <si>
    <t>LAB 171</t>
  </si>
  <si>
    <t>138 FRIDGE</t>
  </si>
  <si>
    <t>138 MICRO</t>
  </si>
  <si>
    <t>141 DEDICATED</t>
  </si>
  <si>
    <t>117 MICRO</t>
  </si>
  <si>
    <t>130 FRIDGE</t>
  </si>
  <si>
    <t>130 MICRO</t>
  </si>
  <si>
    <t>117 FRIDGE</t>
  </si>
  <si>
    <t>103 DEDICATED</t>
  </si>
  <si>
    <t>FRIDGE 108</t>
  </si>
  <si>
    <t>128 DEDICATED</t>
  </si>
  <si>
    <t>126 DEDICATED</t>
  </si>
  <si>
    <t>162 DEDICATED</t>
  </si>
  <si>
    <t>RECEP. 162</t>
  </si>
  <si>
    <t>400A MLO</t>
  </si>
  <si>
    <t>PANEL H3</t>
  </si>
  <si>
    <t>LIGHTING</t>
  </si>
  <si>
    <t>VAV #12</t>
  </si>
  <si>
    <t>VAV #14</t>
  </si>
  <si>
    <t>VAV #6</t>
  </si>
  <si>
    <t>VAV #13,15</t>
  </si>
  <si>
    <t>VAV #3,5</t>
  </si>
  <si>
    <t>VAV #7,8</t>
  </si>
  <si>
    <t>FEEDER SCHEDULE</t>
  </si>
  <si>
    <t>FEEDER</t>
  </si>
  <si>
    <t>TAG</t>
  </si>
  <si>
    <t>NAME</t>
  </si>
  <si>
    <t>SETS</t>
  </si>
  <si>
    <t>WIRE SIZE</t>
  </si>
  <si>
    <t>WIRE TYPE</t>
  </si>
  <si>
    <t>CONDUIT TYPE</t>
  </si>
  <si>
    <t>LENGTH (FT)</t>
  </si>
  <si>
    <t>INPUT (V)</t>
  </si>
  <si>
    <t>OUTPUT (V)</t>
  </si>
  <si>
    <t>TYPE</t>
  </si>
  <si>
    <t>FED FROM</t>
  </si>
  <si>
    <t>FEEDS</t>
  </si>
  <si>
    <t>RATINGS</t>
  </si>
  <si>
    <t>TRANSFORMER SCHEDULE</t>
  </si>
  <si>
    <t>LOAD KVA</t>
  </si>
  <si>
    <t>RATED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</si>
</sst>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6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u/>
      <sz val="8"/>
      <name val="Arial"/>
      <family val="2"/>
    </font>
    <font>
      <u/>
      <sz val="1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Font="1" applyFill="1" applyProtection="1"/>
    <xf numFmtId="0" fontId="0" fillId="0" borderId="0" xfId="0" applyFill="1"/>
    <xf numFmtId="0" fontId="0" fillId="0" borderId="1" xfId="0" applyFont="1" applyFill="1" applyBorder="1" applyProtection="1"/>
    <xf numFmtId="0" fontId="0" fillId="0" borderId="1" xfId="0" applyFont="1" applyFill="1" applyBorder="1" applyAlignment="1" applyProtection="1">
      <protection locked="0"/>
    </xf>
    <xf numFmtId="0" fontId="0" fillId="0" borderId="1" xfId="0" applyFont="1" applyFill="1" applyBorder="1" applyAlignment="1" applyProtection="1"/>
    <xf numFmtId="0" fontId="1" fillId="0" borderId="2" xfId="0" applyFont="1" applyFill="1" applyBorder="1" applyProtection="1">
      <protection locked="0"/>
    </xf>
    <xf numFmtId="0" fontId="0" fillId="0" borderId="3" xfId="0" applyFont="1" applyFill="1" applyBorder="1"/>
    <xf numFmtId="0" fontId="0" fillId="0" borderId="3" xfId="0" applyFont="1" applyFill="1" applyBorder="1" applyProtection="1"/>
    <xf numFmtId="0" fontId="0" fillId="0" borderId="3" xfId="0" applyFont="1" applyFill="1" applyBorder="1" applyAlignment="1" applyProtection="1"/>
    <xf numFmtId="0" fontId="0" fillId="0" borderId="3" xfId="0" applyFont="1" applyFill="1" applyBorder="1" applyAlignment="1" applyProtection="1">
      <alignment horizontal="right"/>
      <protection locked="0"/>
    </xf>
    <xf numFmtId="0" fontId="0" fillId="0" borderId="4" xfId="0" applyFont="1" applyFill="1" applyBorder="1" applyAlignment="1" applyProtection="1"/>
    <xf numFmtId="1" fontId="0" fillId="0" borderId="1" xfId="0" applyNumberFormat="1" applyFont="1" applyFill="1" applyBorder="1" applyAlignment="1" applyProtection="1"/>
    <xf numFmtId="0" fontId="1" fillId="0" borderId="5" xfId="0" applyFont="1" applyFill="1" applyBorder="1" applyProtection="1">
      <protection locked="0"/>
    </xf>
    <xf numFmtId="0" fontId="0" fillId="0" borderId="0" xfId="0" applyFont="1" applyFill="1" applyBorder="1" applyProtection="1"/>
    <xf numFmtId="0" fontId="0" fillId="0" borderId="0" xfId="0" applyFont="1" applyFill="1" applyBorder="1" applyAlignment="1" applyProtection="1"/>
    <xf numFmtId="0" fontId="0" fillId="0" borderId="0" xfId="0" applyFont="1" applyFill="1" applyBorder="1" applyAlignment="1" applyProtection="1">
      <alignment horizontal="right"/>
      <protection locked="0"/>
    </xf>
    <xf numFmtId="0" fontId="0" fillId="0" borderId="6" xfId="0" applyFont="1" applyFill="1" applyBorder="1" applyAlignment="1" applyProtection="1"/>
    <xf numFmtId="0" fontId="0" fillId="0" borderId="5" xfId="0" applyFont="1" applyFill="1" applyBorder="1" applyProtection="1"/>
    <xf numFmtId="0" fontId="0" fillId="0" borderId="5" xfId="0" applyFont="1" applyFill="1" applyBorder="1" applyProtection="1">
      <protection locked="0"/>
    </xf>
    <xf numFmtId="0" fontId="0" fillId="0" borderId="0" xfId="0" applyFont="1" applyFill="1" applyAlignment="1" applyProtection="1">
      <alignment horizontal="centerContinuous"/>
    </xf>
    <xf numFmtId="0" fontId="0" fillId="0" borderId="0" xfId="0" applyFont="1" applyFill="1" applyBorder="1" applyAlignment="1" applyProtection="1">
      <alignment horizontal="center"/>
    </xf>
    <xf numFmtId="0" fontId="0" fillId="0" borderId="0" xfId="0" applyFont="1" applyFill="1" applyBorder="1" applyAlignment="1" applyProtection="1">
      <alignment horizontal="centerContinuous"/>
    </xf>
    <xf numFmtId="0" fontId="0" fillId="0" borderId="6" xfId="0" applyFont="1" applyFill="1" applyBorder="1" applyProtection="1"/>
    <xf numFmtId="0" fontId="0" fillId="0" borderId="0" xfId="0" applyFont="1" applyFill="1" applyAlignment="1" applyProtection="1">
      <alignment horizontal="center"/>
    </xf>
    <xf numFmtId="0" fontId="0" fillId="0" borderId="0" xfId="0" applyFont="1" applyFill="1" applyAlignment="1" applyProtection="1"/>
    <xf numFmtId="0" fontId="2" fillId="0" borderId="1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0" fillId="0" borderId="8" xfId="0" applyFont="1" applyFill="1" applyBorder="1" applyProtection="1">
      <protection locked="0"/>
    </xf>
    <xf numFmtId="0" fontId="0" fillId="0" borderId="9" xfId="0" applyFont="1" applyFill="1" applyBorder="1" applyProtection="1"/>
    <xf numFmtId="0" fontId="0" fillId="0" borderId="9" xfId="0" applyFont="1" applyFill="1" applyBorder="1" applyAlignment="1" applyProtection="1">
      <alignment horizontal="centerContinuous"/>
    </xf>
    <xf numFmtId="0" fontId="0" fillId="0" borderId="9" xfId="0" applyFont="1" applyFill="1" applyBorder="1" applyAlignment="1" applyProtection="1">
      <alignment horizontal="center"/>
    </xf>
    <xf numFmtId="0" fontId="0" fillId="0" borderId="10" xfId="0" applyFont="1" applyFill="1" applyBorder="1" applyProtection="1"/>
    <xf numFmtId="0" fontId="2" fillId="0" borderId="11" xfId="0" applyFont="1" applyFill="1" applyBorder="1" applyAlignment="1" applyProtection="1">
      <alignment horizontal="center"/>
    </xf>
    <xf numFmtId="0" fontId="0" fillId="0" borderId="12" xfId="0" applyFont="1" applyFill="1" applyBorder="1" applyAlignment="1" applyProtection="1">
      <alignment horizontal="center"/>
    </xf>
    <xf numFmtId="0" fontId="0" fillId="0" borderId="13" xfId="0" applyFont="1" applyFill="1" applyBorder="1" applyAlignment="1" applyProtection="1">
      <alignment horizontal="centerContinuous"/>
    </xf>
    <xf numFmtId="0" fontId="0" fillId="0" borderId="14" xfId="0" applyFont="1" applyFill="1" applyBorder="1" applyAlignment="1" applyProtection="1">
      <alignment horizontal="centerContinuous"/>
    </xf>
    <xf numFmtId="0" fontId="0" fillId="0" borderId="10" xfId="0" applyFont="1" applyFill="1" applyBorder="1" applyAlignment="1" applyProtection="1">
      <alignment horizontal="center"/>
    </xf>
    <xf numFmtId="0" fontId="0" fillId="0" borderId="1" xfId="0" applyFont="1" applyFill="1" applyBorder="1" applyAlignment="1" applyProtection="1">
      <alignment horizontal="center"/>
      <protection locked="0"/>
    </xf>
    <xf numFmtId="0" fontId="0" fillId="0" borderId="7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 applyProtection="1">
      <alignment horizontal="left"/>
      <protection locked="0"/>
    </xf>
    <xf numFmtId="0" fontId="0" fillId="0" borderId="12" xfId="0" applyFont="1" applyFill="1" applyBorder="1" applyAlignment="1" applyProtection="1">
      <alignment horizontal="center"/>
      <protection locked="0"/>
    </xf>
    <xf numFmtId="2" fontId="0" fillId="0" borderId="12" xfId="0" applyNumberFormat="1" applyFont="1" applyFill="1" applyBorder="1"/>
    <xf numFmtId="2" fontId="0" fillId="0" borderId="14" xfId="0" applyNumberFormat="1" applyFont="1" applyFill="1" applyBorder="1"/>
    <xf numFmtId="2" fontId="0" fillId="0" borderId="15" xfId="0" applyNumberFormat="1" applyFont="1" applyFill="1" applyBorder="1"/>
    <xf numFmtId="2" fontId="0" fillId="0" borderId="3" xfId="0" applyNumberFormat="1" applyFont="1" applyFill="1" applyBorder="1"/>
    <xf numFmtId="2" fontId="0" fillId="0" borderId="4" xfId="0" applyNumberFormat="1" applyFont="1" applyFill="1" applyBorder="1"/>
    <xf numFmtId="0" fontId="0" fillId="0" borderId="11" xfId="0" applyFont="1" applyFill="1" applyBorder="1" applyAlignment="1" applyProtection="1">
      <alignment horizontal="center"/>
      <protection locked="0"/>
    </xf>
    <xf numFmtId="2" fontId="0" fillId="0" borderId="5" xfId="0" applyNumberFormat="1" applyFont="1" applyFill="1" applyBorder="1"/>
    <xf numFmtId="2" fontId="0" fillId="0" borderId="6" xfId="0" applyNumberFormat="1" applyFont="1" applyFill="1" applyBorder="1"/>
    <xf numFmtId="2" fontId="0" fillId="0" borderId="10" xfId="0" applyNumberFormat="1" applyFont="1" applyFill="1" applyBorder="1"/>
    <xf numFmtId="2" fontId="0" fillId="0" borderId="9" xfId="0" applyNumberFormat="1" applyFont="1" applyFill="1" applyBorder="1"/>
    <xf numFmtId="2" fontId="0" fillId="0" borderId="8" xfId="0" applyNumberFormat="1" applyFont="1" applyFill="1" applyBorder="1"/>
    <xf numFmtId="2" fontId="0" fillId="0" borderId="0" xfId="0" applyNumberFormat="1" applyFont="1" applyFill="1"/>
    <xf numFmtId="2" fontId="0" fillId="0" borderId="0" xfId="0" applyNumberFormat="1" applyFont="1" applyFill="1" applyBorder="1"/>
    <xf numFmtId="0" fontId="0" fillId="0" borderId="16" xfId="0" applyFont="1" applyFill="1" applyBorder="1" applyAlignment="1" applyProtection="1">
      <alignment horizontal="center"/>
    </xf>
    <xf numFmtId="0" fontId="0" fillId="0" borderId="17" xfId="0" applyFont="1" applyFill="1" applyBorder="1" applyAlignment="1" applyProtection="1">
      <alignment horizontal="center"/>
    </xf>
    <xf numFmtId="0" fontId="0" fillId="0" borderId="0" xfId="0" applyFont="1" applyFill="1" applyBorder="1" applyAlignment="1" applyProtection="1">
      <alignment horizontal="right"/>
    </xf>
    <xf numFmtId="4" fontId="0" fillId="0" borderId="13" xfId="0" applyNumberFormat="1" applyFont="1" applyFill="1" applyBorder="1" applyAlignment="1" applyProtection="1">
      <alignment horizontal="centerContinuous"/>
    </xf>
    <xf numFmtId="4" fontId="0" fillId="0" borderId="14" xfId="0" applyNumberFormat="1" applyFont="1" applyFill="1" applyBorder="1" applyAlignment="1" applyProtection="1">
      <alignment horizontal="centerContinuous"/>
    </xf>
    <xf numFmtId="0" fontId="0" fillId="0" borderId="11" xfId="0" applyFont="1" applyFill="1" applyBorder="1" applyAlignment="1" applyProtection="1">
      <alignment horizontal="center"/>
    </xf>
    <xf numFmtId="0" fontId="0" fillId="0" borderId="1" xfId="0" applyFont="1" applyFill="1" applyBorder="1" applyAlignment="1" applyProtection="1">
      <alignment horizontal="center"/>
    </xf>
    <xf numFmtId="0" fontId="2" fillId="0" borderId="18" xfId="0" applyFont="1" applyFill="1" applyBorder="1" applyAlignment="1" applyProtection="1">
      <alignment horizontal="center"/>
    </xf>
    <xf numFmtId="0" fontId="2" fillId="0" borderId="19" xfId="0" applyFont="1" applyFill="1" applyBorder="1" applyAlignment="1" applyProtection="1">
      <alignment horizontal="center"/>
    </xf>
    <xf numFmtId="0" fontId="2" fillId="0" borderId="20" xfId="0" applyFont="1" applyFill="1" applyBorder="1" applyAlignment="1" applyProtection="1">
      <alignment horizontal="center"/>
    </xf>
    <xf numFmtId="0" fontId="2" fillId="0" borderId="21" xfId="0" applyFont="1" applyFill="1" applyBorder="1" applyAlignment="1" applyProtection="1">
      <alignment horizontal="center"/>
    </xf>
    <xf numFmtId="0" fontId="0" fillId="0" borderId="22" xfId="0" applyFont="1" applyFill="1" applyBorder="1" applyAlignment="1" applyProtection="1">
      <alignment horizontal="center"/>
    </xf>
    <xf numFmtId="0" fontId="0" fillId="0" borderId="0" xfId="0" applyFont="1" applyFill="1" applyAlignment="1" applyProtection="1">
      <alignment horizontal="left"/>
    </xf>
    <xf numFmtId="3" fontId="0" fillId="0" borderId="0" xfId="0" applyNumberFormat="1" applyFont="1" applyFill="1" applyProtection="1"/>
    <xf numFmtId="164" fontId="0" fillId="0" borderId="0" xfId="0" applyNumberFormat="1" applyFont="1" applyFill="1" applyBorder="1" applyProtection="1"/>
    <xf numFmtId="0" fontId="3" fillId="0" borderId="0" xfId="0" applyFont="1" applyFill="1" applyProtection="1"/>
    <xf numFmtId="2" fontId="3" fillId="0" borderId="0" xfId="0" applyNumberFormat="1" applyFont="1" applyFill="1" applyProtection="1"/>
    <xf numFmtId="0" fontId="3" fillId="0" borderId="0" xfId="0" applyFont="1" applyFill="1" applyAlignment="1" applyProtection="1">
      <alignment horizontal="left"/>
    </xf>
    <xf numFmtId="0" fontId="4" fillId="0" borderId="0" xfId="0" applyFont="1" applyFill="1" applyAlignment="1" applyProtection="1">
      <alignment horizontal="left"/>
    </xf>
    <xf numFmtId="0" fontId="2" fillId="0" borderId="0" xfId="0" applyFont="1" applyFill="1" applyProtection="1"/>
    <xf numFmtId="2" fontId="2" fillId="0" borderId="0" xfId="0" applyNumberFormat="1" applyFont="1" applyFill="1" applyAlignment="1" applyProtection="1">
      <alignment horizontal="right"/>
      <protection locked="0"/>
    </xf>
    <xf numFmtId="4" fontId="2" fillId="0" borderId="0" xfId="0" applyNumberFormat="1" applyFont="1" applyFill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right"/>
    </xf>
    <xf numFmtId="0" fontId="0" fillId="0" borderId="0" xfId="0" applyFont="1" applyFill="1" applyAlignment="1" applyProtection="1">
      <alignment horizontal="right"/>
    </xf>
    <xf numFmtId="0" fontId="1" fillId="0" borderId="0" xfId="0" applyFont="1" applyFill="1" applyBorder="1" applyProtection="1">
      <protection locked="0"/>
    </xf>
    <xf numFmtId="0" fontId="0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alignment horizontal="right"/>
    </xf>
    <xf numFmtId="0" fontId="2" fillId="0" borderId="23" xfId="0" applyFont="1" applyFill="1" applyBorder="1" applyProtection="1"/>
    <xf numFmtId="0" fontId="0" fillId="0" borderId="0" xfId="0" applyFont="1" applyProtection="1"/>
    <xf numFmtId="0" fontId="0" fillId="0" borderId="0" xfId="0" applyProtection="1"/>
    <xf numFmtId="0" fontId="0" fillId="0" borderId="24" xfId="0" applyFont="1" applyFill="1" applyBorder="1" applyAlignment="1" applyProtection="1">
      <alignment horizontal="center"/>
      <protection locked="0"/>
    </xf>
    <xf numFmtId="0" fontId="0" fillId="0" borderId="25" xfId="0" applyFont="1" applyFill="1" applyBorder="1" applyAlignment="1" applyProtection="1">
      <alignment horizontal="center"/>
      <protection locked="0"/>
    </xf>
    <xf numFmtId="3" fontId="0" fillId="0" borderId="12" xfId="0" applyNumberFormat="1" applyFont="1" applyFill="1" applyBorder="1" applyAlignment="1" applyProtection="1">
      <alignment horizontal="left"/>
      <protection locked="0"/>
    </xf>
    <xf numFmtId="0" fontId="0" fillId="0" borderId="26" xfId="0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center"/>
    </xf>
    <xf numFmtId="0" fontId="0" fillId="0" borderId="27" xfId="0" applyFont="1" applyFill="1" applyBorder="1" applyAlignment="1" applyProtection="1">
      <alignment horizontal="center"/>
      <protection locked="0"/>
    </xf>
    <xf numFmtId="4" fontId="0" fillId="0" borderId="7" xfId="0" applyNumberFormat="1" applyFont="1" applyFill="1" applyBorder="1" applyAlignment="1" applyProtection="1">
      <alignment horizontal="center"/>
      <protection locked="0"/>
    </xf>
    <xf numFmtId="0" fontId="0" fillId="0" borderId="28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Font="1" applyFill="1" applyBorder="1" applyAlignment="1" applyProtection="1">
      <alignment horizontal="center"/>
      <protection locked="0"/>
    </xf>
    <xf numFmtId="0" fontId="0" fillId="0" borderId="2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50"/>
  <sheetViews>
    <sheetView defaultGridColor="0" topLeftCell="A13" colorId="56" zoomScale="115" zoomScaleNormal="115" workbookViewId="0">
      <selection activeCell="D14" sqref="D14"/>
    </sheetView>
  </sheetViews>
  <sheetFormatPr defaultRowHeight="12.75" x14ac:dyDescent="0.2"/>
  <cols>
    <col min="1" max="1" width="11.7109375" style="84" customWidth="1"/>
    <col min="2" max="6" width="9.140625" style="84"/>
    <col min="7" max="7" width="9.85546875" style="84" customWidth="1"/>
    <col min="8" max="8" width="4.28515625" style="84" customWidth="1"/>
    <col min="9" max="9" width="15.7109375" style="84" customWidth="1"/>
    <col min="10" max="10" width="3.28515625" style="84" customWidth="1"/>
    <col min="11" max="11" width="4.28515625" style="84" customWidth="1"/>
    <col min="12" max="12" width="3.28515625" style="84" customWidth="1"/>
    <col min="13" max="18" width="7.7109375" style="84" customWidth="1"/>
    <col min="19" max="19" width="3.28515625" style="84" customWidth="1"/>
    <col min="20" max="20" width="4.28515625" style="84" customWidth="1"/>
    <col min="21" max="21" width="3.28515625" style="84" customWidth="1"/>
    <col min="22" max="22" width="15.7109375" style="84" customWidth="1"/>
    <col min="23" max="23" width="4.28515625" style="84" customWidth="1"/>
    <col min="24" max="29" width="9.140625" style="84"/>
    <col min="30" max="30" width="10" style="84" customWidth="1"/>
    <col min="31" max="33" width="9.140625" style="84"/>
    <col min="257" max="257" width="11.7109375" customWidth="1"/>
    <col min="263" max="263" width="9.85546875" customWidth="1"/>
    <col min="264" max="264" width="4.28515625" customWidth="1"/>
    <col min="265" max="265" width="15.7109375" customWidth="1"/>
    <col min="266" max="266" width="3.28515625" customWidth="1"/>
    <col min="267" max="267" width="4.28515625" customWidth="1"/>
    <col min="268" max="268" width="3.28515625" customWidth="1"/>
    <col min="269" max="274" width="7.7109375" customWidth="1"/>
    <col min="275" max="275" width="3.28515625" customWidth="1"/>
    <col min="276" max="276" width="4.28515625" customWidth="1"/>
    <col min="277" max="277" width="3.28515625" customWidth="1"/>
    <col min="278" max="278" width="15.7109375" customWidth="1"/>
    <col min="279" max="279" width="4.28515625" customWidth="1"/>
    <col min="286" max="286" width="10" customWidth="1"/>
    <col min="513" max="513" width="11.7109375" customWidth="1"/>
    <col min="519" max="519" width="9.85546875" customWidth="1"/>
    <col min="520" max="520" width="4.28515625" customWidth="1"/>
    <col min="521" max="521" width="15.7109375" customWidth="1"/>
    <col min="522" max="522" width="3.28515625" customWidth="1"/>
    <col min="523" max="523" width="4.28515625" customWidth="1"/>
    <col min="524" max="524" width="3.28515625" customWidth="1"/>
    <col min="525" max="530" width="7.7109375" customWidth="1"/>
    <col min="531" max="531" width="3.28515625" customWidth="1"/>
    <col min="532" max="532" width="4.28515625" customWidth="1"/>
    <col min="533" max="533" width="3.28515625" customWidth="1"/>
    <col min="534" max="534" width="15.7109375" customWidth="1"/>
    <col min="535" max="535" width="4.28515625" customWidth="1"/>
    <col min="542" max="542" width="10" customWidth="1"/>
    <col min="769" max="769" width="11.7109375" customWidth="1"/>
    <col min="775" max="775" width="9.85546875" customWidth="1"/>
    <col min="776" max="776" width="4.28515625" customWidth="1"/>
    <col min="777" max="777" width="15.7109375" customWidth="1"/>
    <col min="778" max="778" width="3.28515625" customWidth="1"/>
    <col min="779" max="779" width="4.28515625" customWidth="1"/>
    <col min="780" max="780" width="3.28515625" customWidth="1"/>
    <col min="781" max="786" width="7.7109375" customWidth="1"/>
    <col min="787" max="787" width="3.28515625" customWidth="1"/>
    <col min="788" max="788" width="4.28515625" customWidth="1"/>
    <col min="789" max="789" width="3.28515625" customWidth="1"/>
    <col min="790" max="790" width="15.7109375" customWidth="1"/>
    <col min="791" max="791" width="4.28515625" customWidth="1"/>
    <col min="798" max="798" width="10" customWidth="1"/>
    <col min="1025" max="1025" width="11.7109375" customWidth="1"/>
    <col min="1031" max="1031" width="9.85546875" customWidth="1"/>
    <col min="1032" max="1032" width="4.28515625" customWidth="1"/>
    <col min="1033" max="1033" width="15.7109375" customWidth="1"/>
    <col min="1034" max="1034" width="3.28515625" customWidth="1"/>
    <col min="1035" max="1035" width="4.28515625" customWidth="1"/>
    <col min="1036" max="1036" width="3.28515625" customWidth="1"/>
    <col min="1037" max="1042" width="7.7109375" customWidth="1"/>
    <col min="1043" max="1043" width="3.28515625" customWidth="1"/>
    <col min="1044" max="1044" width="4.28515625" customWidth="1"/>
    <col min="1045" max="1045" width="3.28515625" customWidth="1"/>
    <col min="1046" max="1046" width="15.7109375" customWidth="1"/>
    <col min="1047" max="1047" width="4.28515625" customWidth="1"/>
    <col min="1054" max="1054" width="10" customWidth="1"/>
    <col min="1281" max="1281" width="11.7109375" customWidth="1"/>
    <col min="1287" max="1287" width="9.85546875" customWidth="1"/>
    <col min="1288" max="1288" width="4.28515625" customWidth="1"/>
    <col min="1289" max="1289" width="15.7109375" customWidth="1"/>
    <col min="1290" max="1290" width="3.28515625" customWidth="1"/>
    <col min="1291" max="1291" width="4.28515625" customWidth="1"/>
    <col min="1292" max="1292" width="3.28515625" customWidth="1"/>
    <col min="1293" max="1298" width="7.7109375" customWidth="1"/>
    <col min="1299" max="1299" width="3.28515625" customWidth="1"/>
    <col min="1300" max="1300" width="4.28515625" customWidth="1"/>
    <col min="1301" max="1301" width="3.28515625" customWidth="1"/>
    <col min="1302" max="1302" width="15.7109375" customWidth="1"/>
    <col min="1303" max="1303" width="4.28515625" customWidth="1"/>
    <col min="1310" max="1310" width="10" customWidth="1"/>
    <col min="1537" max="1537" width="11.7109375" customWidth="1"/>
    <col min="1543" max="1543" width="9.85546875" customWidth="1"/>
    <col min="1544" max="1544" width="4.28515625" customWidth="1"/>
    <col min="1545" max="1545" width="15.7109375" customWidth="1"/>
    <col min="1546" max="1546" width="3.28515625" customWidth="1"/>
    <col min="1547" max="1547" width="4.28515625" customWidth="1"/>
    <col min="1548" max="1548" width="3.28515625" customWidth="1"/>
    <col min="1549" max="1554" width="7.7109375" customWidth="1"/>
    <col min="1555" max="1555" width="3.28515625" customWidth="1"/>
    <col min="1556" max="1556" width="4.28515625" customWidth="1"/>
    <col min="1557" max="1557" width="3.28515625" customWidth="1"/>
    <col min="1558" max="1558" width="15.7109375" customWidth="1"/>
    <col min="1559" max="1559" width="4.28515625" customWidth="1"/>
    <col min="1566" max="1566" width="10" customWidth="1"/>
    <col min="1793" max="1793" width="11.7109375" customWidth="1"/>
    <col min="1799" max="1799" width="9.85546875" customWidth="1"/>
    <col min="1800" max="1800" width="4.28515625" customWidth="1"/>
    <col min="1801" max="1801" width="15.7109375" customWidth="1"/>
    <col min="1802" max="1802" width="3.28515625" customWidth="1"/>
    <col min="1803" max="1803" width="4.28515625" customWidth="1"/>
    <col min="1804" max="1804" width="3.28515625" customWidth="1"/>
    <col min="1805" max="1810" width="7.7109375" customWidth="1"/>
    <col min="1811" max="1811" width="3.28515625" customWidth="1"/>
    <col min="1812" max="1812" width="4.28515625" customWidth="1"/>
    <col min="1813" max="1813" width="3.28515625" customWidth="1"/>
    <col min="1814" max="1814" width="15.7109375" customWidth="1"/>
    <col min="1815" max="1815" width="4.28515625" customWidth="1"/>
    <col min="1822" max="1822" width="10" customWidth="1"/>
    <col min="2049" max="2049" width="11.7109375" customWidth="1"/>
    <col min="2055" max="2055" width="9.85546875" customWidth="1"/>
    <col min="2056" max="2056" width="4.28515625" customWidth="1"/>
    <col min="2057" max="2057" width="15.7109375" customWidth="1"/>
    <col min="2058" max="2058" width="3.28515625" customWidth="1"/>
    <col min="2059" max="2059" width="4.28515625" customWidth="1"/>
    <col min="2060" max="2060" width="3.28515625" customWidth="1"/>
    <col min="2061" max="2066" width="7.7109375" customWidth="1"/>
    <col min="2067" max="2067" width="3.28515625" customWidth="1"/>
    <col min="2068" max="2068" width="4.28515625" customWidth="1"/>
    <col min="2069" max="2069" width="3.28515625" customWidth="1"/>
    <col min="2070" max="2070" width="15.7109375" customWidth="1"/>
    <col min="2071" max="2071" width="4.28515625" customWidth="1"/>
    <col min="2078" max="2078" width="10" customWidth="1"/>
    <col min="2305" max="2305" width="11.7109375" customWidth="1"/>
    <col min="2311" max="2311" width="9.85546875" customWidth="1"/>
    <col min="2312" max="2312" width="4.28515625" customWidth="1"/>
    <col min="2313" max="2313" width="15.7109375" customWidth="1"/>
    <col min="2314" max="2314" width="3.28515625" customWidth="1"/>
    <col min="2315" max="2315" width="4.28515625" customWidth="1"/>
    <col min="2316" max="2316" width="3.28515625" customWidth="1"/>
    <col min="2317" max="2322" width="7.7109375" customWidth="1"/>
    <col min="2323" max="2323" width="3.28515625" customWidth="1"/>
    <col min="2324" max="2324" width="4.28515625" customWidth="1"/>
    <col min="2325" max="2325" width="3.28515625" customWidth="1"/>
    <col min="2326" max="2326" width="15.7109375" customWidth="1"/>
    <col min="2327" max="2327" width="4.28515625" customWidth="1"/>
    <col min="2334" max="2334" width="10" customWidth="1"/>
    <col min="2561" max="2561" width="11.7109375" customWidth="1"/>
    <col min="2567" max="2567" width="9.85546875" customWidth="1"/>
    <col min="2568" max="2568" width="4.28515625" customWidth="1"/>
    <col min="2569" max="2569" width="15.7109375" customWidth="1"/>
    <col min="2570" max="2570" width="3.28515625" customWidth="1"/>
    <col min="2571" max="2571" width="4.28515625" customWidth="1"/>
    <col min="2572" max="2572" width="3.28515625" customWidth="1"/>
    <col min="2573" max="2578" width="7.7109375" customWidth="1"/>
    <col min="2579" max="2579" width="3.28515625" customWidth="1"/>
    <col min="2580" max="2580" width="4.28515625" customWidth="1"/>
    <col min="2581" max="2581" width="3.28515625" customWidth="1"/>
    <col min="2582" max="2582" width="15.7109375" customWidth="1"/>
    <col min="2583" max="2583" width="4.28515625" customWidth="1"/>
    <col min="2590" max="2590" width="10" customWidth="1"/>
    <col min="2817" max="2817" width="11.7109375" customWidth="1"/>
    <col min="2823" max="2823" width="9.85546875" customWidth="1"/>
    <col min="2824" max="2824" width="4.28515625" customWidth="1"/>
    <col min="2825" max="2825" width="15.7109375" customWidth="1"/>
    <col min="2826" max="2826" width="3.28515625" customWidth="1"/>
    <col min="2827" max="2827" width="4.28515625" customWidth="1"/>
    <col min="2828" max="2828" width="3.28515625" customWidth="1"/>
    <col min="2829" max="2834" width="7.7109375" customWidth="1"/>
    <col min="2835" max="2835" width="3.28515625" customWidth="1"/>
    <col min="2836" max="2836" width="4.28515625" customWidth="1"/>
    <col min="2837" max="2837" width="3.28515625" customWidth="1"/>
    <col min="2838" max="2838" width="15.7109375" customWidth="1"/>
    <col min="2839" max="2839" width="4.28515625" customWidth="1"/>
    <col min="2846" max="2846" width="10" customWidth="1"/>
    <col min="3073" max="3073" width="11.7109375" customWidth="1"/>
    <col min="3079" max="3079" width="9.85546875" customWidth="1"/>
    <col min="3080" max="3080" width="4.28515625" customWidth="1"/>
    <col min="3081" max="3081" width="15.7109375" customWidth="1"/>
    <col min="3082" max="3082" width="3.28515625" customWidth="1"/>
    <col min="3083" max="3083" width="4.28515625" customWidth="1"/>
    <col min="3084" max="3084" width="3.28515625" customWidth="1"/>
    <col min="3085" max="3090" width="7.7109375" customWidth="1"/>
    <col min="3091" max="3091" width="3.28515625" customWidth="1"/>
    <col min="3092" max="3092" width="4.28515625" customWidth="1"/>
    <col min="3093" max="3093" width="3.28515625" customWidth="1"/>
    <col min="3094" max="3094" width="15.7109375" customWidth="1"/>
    <col min="3095" max="3095" width="4.28515625" customWidth="1"/>
    <col min="3102" max="3102" width="10" customWidth="1"/>
    <col min="3329" max="3329" width="11.7109375" customWidth="1"/>
    <col min="3335" max="3335" width="9.85546875" customWidth="1"/>
    <col min="3336" max="3336" width="4.28515625" customWidth="1"/>
    <col min="3337" max="3337" width="15.7109375" customWidth="1"/>
    <col min="3338" max="3338" width="3.28515625" customWidth="1"/>
    <col min="3339" max="3339" width="4.28515625" customWidth="1"/>
    <col min="3340" max="3340" width="3.28515625" customWidth="1"/>
    <col min="3341" max="3346" width="7.7109375" customWidth="1"/>
    <col min="3347" max="3347" width="3.28515625" customWidth="1"/>
    <col min="3348" max="3348" width="4.28515625" customWidth="1"/>
    <col min="3349" max="3349" width="3.28515625" customWidth="1"/>
    <col min="3350" max="3350" width="15.7109375" customWidth="1"/>
    <col min="3351" max="3351" width="4.28515625" customWidth="1"/>
    <col min="3358" max="3358" width="10" customWidth="1"/>
    <col min="3585" max="3585" width="11.7109375" customWidth="1"/>
    <col min="3591" max="3591" width="9.85546875" customWidth="1"/>
    <col min="3592" max="3592" width="4.28515625" customWidth="1"/>
    <col min="3593" max="3593" width="15.7109375" customWidth="1"/>
    <col min="3594" max="3594" width="3.28515625" customWidth="1"/>
    <col min="3595" max="3595" width="4.28515625" customWidth="1"/>
    <col min="3596" max="3596" width="3.28515625" customWidth="1"/>
    <col min="3597" max="3602" width="7.7109375" customWidth="1"/>
    <col min="3603" max="3603" width="3.28515625" customWidth="1"/>
    <col min="3604" max="3604" width="4.28515625" customWidth="1"/>
    <col min="3605" max="3605" width="3.28515625" customWidth="1"/>
    <col min="3606" max="3606" width="15.7109375" customWidth="1"/>
    <col min="3607" max="3607" width="4.28515625" customWidth="1"/>
    <col min="3614" max="3614" width="10" customWidth="1"/>
    <col min="3841" max="3841" width="11.7109375" customWidth="1"/>
    <col min="3847" max="3847" width="9.85546875" customWidth="1"/>
    <col min="3848" max="3848" width="4.28515625" customWidth="1"/>
    <col min="3849" max="3849" width="15.7109375" customWidth="1"/>
    <col min="3850" max="3850" width="3.28515625" customWidth="1"/>
    <col min="3851" max="3851" width="4.28515625" customWidth="1"/>
    <col min="3852" max="3852" width="3.28515625" customWidth="1"/>
    <col min="3853" max="3858" width="7.7109375" customWidth="1"/>
    <col min="3859" max="3859" width="3.28515625" customWidth="1"/>
    <col min="3860" max="3860" width="4.28515625" customWidth="1"/>
    <col min="3861" max="3861" width="3.28515625" customWidth="1"/>
    <col min="3862" max="3862" width="15.7109375" customWidth="1"/>
    <col min="3863" max="3863" width="4.28515625" customWidth="1"/>
    <col min="3870" max="3870" width="10" customWidth="1"/>
    <col min="4097" max="4097" width="11.7109375" customWidth="1"/>
    <col min="4103" max="4103" width="9.85546875" customWidth="1"/>
    <col min="4104" max="4104" width="4.28515625" customWidth="1"/>
    <col min="4105" max="4105" width="15.7109375" customWidth="1"/>
    <col min="4106" max="4106" width="3.28515625" customWidth="1"/>
    <col min="4107" max="4107" width="4.28515625" customWidth="1"/>
    <col min="4108" max="4108" width="3.28515625" customWidth="1"/>
    <col min="4109" max="4114" width="7.7109375" customWidth="1"/>
    <col min="4115" max="4115" width="3.28515625" customWidth="1"/>
    <col min="4116" max="4116" width="4.28515625" customWidth="1"/>
    <col min="4117" max="4117" width="3.28515625" customWidth="1"/>
    <col min="4118" max="4118" width="15.7109375" customWidth="1"/>
    <col min="4119" max="4119" width="4.28515625" customWidth="1"/>
    <col min="4126" max="4126" width="10" customWidth="1"/>
    <col min="4353" max="4353" width="11.7109375" customWidth="1"/>
    <col min="4359" max="4359" width="9.85546875" customWidth="1"/>
    <col min="4360" max="4360" width="4.28515625" customWidth="1"/>
    <col min="4361" max="4361" width="15.7109375" customWidth="1"/>
    <col min="4362" max="4362" width="3.28515625" customWidth="1"/>
    <col min="4363" max="4363" width="4.28515625" customWidth="1"/>
    <col min="4364" max="4364" width="3.28515625" customWidth="1"/>
    <col min="4365" max="4370" width="7.7109375" customWidth="1"/>
    <col min="4371" max="4371" width="3.28515625" customWidth="1"/>
    <col min="4372" max="4372" width="4.28515625" customWidth="1"/>
    <col min="4373" max="4373" width="3.28515625" customWidth="1"/>
    <col min="4374" max="4374" width="15.7109375" customWidth="1"/>
    <col min="4375" max="4375" width="4.28515625" customWidth="1"/>
    <col min="4382" max="4382" width="10" customWidth="1"/>
    <col min="4609" max="4609" width="11.7109375" customWidth="1"/>
    <col min="4615" max="4615" width="9.85546875" customWidth="1"/>
    <col min="4616" max="4616" width="4.28515625" customWidth="1"/>
    <col min="4617" max="4617" width="15.7109375" customWidth="1"/>
    <col min="4618" max="4618" width="3.28515625" customWidth="1"/>
    <col min="4619" max="4619" width="4.28515625" customWidth="1"/>
    <col min="4620" max="4620" width="3.28515625" customWidth="1"/>
    <col min="4621" max="4626" width="7.7109375" customWidth="1"/>
    <col min="4627" max="4627" width="3.28515625" customWidth="1"/>
    <col min="4628" max="4628" width="4.28515625" customWidth="1"/>
    <col min="4629" max="4629" width="3.28515625" customWidth="1"/>
    <col min="4630" max="4630" width="15.7109375" customWidth="1"/>
    <col min="4631" max="4631" width="4.28515625" customWidth="1"/>
    <col min="4638" max="4638" width="10" customWidth="1"/>
    <col min="4865" max="4865" width="11.7109375" customWidth="1"/>
    <col min="4871" max="4871" width="9.85546875" customWidth="1"/>
    <col min="4872" max="4872" width="4.28515625" customWidth="1"/>
    <col min="4873" max="4873" width="15.7109375" customWidth="1"/>
    <col min="4874" max="4874" width="3.28515625" customWidth="1"/>
    <col min="4875" max="4875" width="4.28515625" customWidth="1"/>
    <col min="4876" max="4876" width="3.28515625" customWidth="1"/>
    <col min="4877" max="4882" width="7.7109375" customWidth="1"/>
    <col min="4883" max="4883" width="3.28515625" customWidth="1"/>
    <col min="4884" max="4884" width="4.28515625" customWidth="1"/>
    <col min="4885" max="4885" width="3.28515625" customWidth="1"/>
    <col min="4886" max="4886" width="15.7109375" customWidth="1"/>
    <col min="4887" max="4887" width="4.28515625" customWidth="1"/>
    <col min="4894" max="4894" width="10" customWidth="1"/>
    <col min="5121" max="5121" width="11.7109375" customWidth="1"/>
    <col min="5127" max="5127" width="9.85546875" customWidth="1"/>
    <col min="5128" max="5128" width="4.28515625" customWidth="1"/>
    <col min="5129" max="5129" width="15.7109375" customWidth="1"/>
    <col min="5130" max="5130" width="3.28515625" customWidth="1"/>
    <col min="5131" max="5131" width="4.28515625" customWidth="1"/>
    <col min="5132" max="5132" width="3.28515625" customWidth="1"/>
    <col min="5133" max="5138" width="7.7109375" customWidth="1"/>
    <col min="5139" max="5139" width="3.28515625" customWidth="1"/>
    <col min="5140" max="5140" width="4.28515625" customWidth="1"/>
    <col min="5141" max="5141" width="3.28515625" customWidth="1"/>
    <col min="5142" max="5142" width="15.7109375" customWidth="1"/>
    <col min="5143" max="5143" width="4.28515625" customWidth="1"/>
    <col min="5150" max="5150" width="10" customWidth="1"/>
    <col min="5377" max="5377" width="11.7109375" customWidth="1"/>
    <col min="5383" max="5383" width="9.85546875" customWidth="1"/>
    <col min="5384" max="5384" width="4.28515625" customWidth="1"/>
    <col min="5385" max="5385" width="15.7109375" customWidth="1"/>
    <col min="5386" max="5386" width="3.28515625" customWidth="1"/>
    <col min="5387" max="5387" width="4.28515625" customWidth="1"/>
    <col min="5388" max="5388" width="3.28515625" customWidth="1"/>
    <col min="5389" max="5394" width="7.7109375" customWidth="1"/>
    <col min="5395" max="5395" width="3.28515625" customWidth="1"/>
    <col min="5396" max="5396" width="4.28515625" customWidth="1"/>
    <col min="5397" max="5397" width="3.28515625" customWidth="1"/>
    <col min="5398" max="5398" width="15.7109375" customWidth="1"/>
    <col min="5399" max="5399" width="4.28515625" customWidth="1"/>
    <col min="5406" max="5406" width="10" customWidth="1"/>
    <col min="5633" max="5633" width="11.7109375" customWidth="1"/>
    <col min="5639" max="5639" width="9.85546875" customWidth="1"/>
    <col min="5640" max="5640" width="4.28515625" customWidth="1"/>
    <col min="5641" max="5641" width="15.7109375" customWidth="1"/>
    <col min="5642" max="5642" width="3.28515625" customWidth="1"/>
    <col min="5643" max="5643" width="4.28515625" customWidth="1"/>
    <col min="5644" max="5644" width="3.28515625" customWidth="1"/>
    <col min="5645" max="5650" width="7.7109375" customWidth="1"/>
    <col min="5651" max="5651" width="3.28515625" customWidth="1"/>
    <col min="5652" max="5652" width="4.28515625" customWidth="1"/>
    <col min="5653" max="5653" width="3.28515625" customWidth="1"/>
    <col min="5654" max="5654" width="15.7109375" customWidth="1"/>
    <col min="5655" max="5655" width="4.28515625" customWidth="1"/>
    <col min="5662" max="5662" width="10" customWidth="1"/>
    <col min="5889" max="5889" width="11.7109375" customWidth="1"/>
    <col min="5895" max="5895" width="9.85546875" customWidth="1"/>
    <col min="5896" max="5896" width="4.28515625" customWidth="1"/>
    <col min="5897" max="5897" width="15.7109375" customWidth="1"/>
    <col min="5898" max="5898" width="3.28515625" customWidth="1"/>
    <col min="5899" max="5899" width="4.28515625" customWidth="1"/>
    <col min="5900" max="5900" width="3.28515625" customWidth="1"/>
    <col min="5901" max="5906" width="7.7109375" customWidth="1"/>
    <col min="5907" max="5907" width="3.28515625" customWidth="1"/>
    <col min="5908" max="5908" width="4.28515625" customWidth="1"/>
    <col min="5909" max="5909" width="3.28515625" customWidth="1"/>
    <col min="5910" max="5910" width="15.7109375" customWidth="1"/>
    <col min="5911" max="5911" width="4.28515625" customWidth="1"/>
    <col min="5918" max="5918" width="10" customWidth="1"/>
    <col min="6145" max="6145" width="11.7109375" customWidth="1"/>
    <col min="6151" max="6151" width="9.85546875" customWidth="1"/>
    <col min="6152" max="6152" width="4.28515625" customWidth="1"/>
    <col min="6153" max="6153" width="15.7109375" customWidth="1"/>
    <col min="6154" max="6154" width="3.28515625" customWidth="1"/>
    <col min="6155" max="6155" width="4.28515625" customWidth="1"/>
    <col min="6156" max="6156" width="3.28515625" customWidth="1"/>
    <col min="6157" max="6162" width="7.7109375" customWidth="1"/>
    <col min="6163" max="6163" width="3.28515625" customWidth="1"/>
    <col min="6164" max="6164" width="4.28515625" customWidth="1"/>
    <col min="6165" max="6165" width="3.28515625" customWidth="1"/>
    <col min="6166" max="6166" width="15.7109375" customWidth="1"/>
    <col min="6167" max="6167" width="4.28515625" customWidth="1"/>
    <col min="6174" max="6174" width="10" customWidth="1"/>
    <col min="6401" max="6401" width="11.7109375" customWidth="1"/>
    <col min="6407" max="6407" width="9.85546875" customWidth="1"/>
    <col min="6408" max="6408" width="4.28515625" customWidth="1"/>
    <col min="6409" max="6409" width="15.7109375" customWidth="1"/>
    <col min="6410" max="6410" width="3.28515625" customWidth="1"/>
    <col min="6411" max="6411" width="4.28515625" customWidth="1"/>
    <col min="6412" max="6412" width="3.28515625" customWidth="1"/>
    <col min="6413" max="6418" width="7.7109375" customWidth="1"/>
    <col min="6419" max="6419" width="3.28515625" customWidth="1"/>
    <col min="6420" max="6420" width="4.28515625" customWidth="1"/>
    <col min="6421" max="6421" width="3.28515625" customWidth="1"/>
    <col min="6422" max="6422" width="15.7109375" customWidth="1"/>
    <col min="6423" max="6423" width="4.28515625" customWidth="1"/>
    <col min="6430" max="6430" width="10" customWidth="1"/>
    <col min="6657" max="6657" width="11.7109375" customWidth="1"/>
    <col min="6663" max="6663" width="9.85546875" customWidth="1"/>
    <col min="6664" max="6664" width="4.28515625" customWidth="1"/>
    <col min="6665" max="6665" width="15.7109375" customWidth="1"/>
    <col min="6666" max="6666" width="3.28515625" customWidth="1"/>
    <col min="6667" max="6667" width="4.28515625" customWidth="1"/>
    <col min="6668" max="6668" width="3.28515625" customWidth="1"/>
    <col min="6669" max="6674" width="7.7109375" customWidth="1"/>
    <col min="6675" max="6675" width="3.28515625" customWidth="1"/>
    <col min="6676" max="6676" width="4.28515625" customWidth="1"/>
    <col min="6677" max="6677" width="3.28515625" customWidth="1"/>
    <col min="6678" max="6678" width="15.7109375" customWidth="1"/>
    <col min="6679" max="6679" width="4.28515625" customWidth="1"/>
    <col min="6686" max="6686" width="10" customWidth="1"/>
    <col min="6913" max="6913" width="11.7109375" customWidth="1"/>
    <col min="6919" max="6919" width="9.85546875" customWidth="1"/>
    <col min="6920" max="6920" width="4.28515625" customWidth="1"/>
    <col min="6921" max="6921" width="15.7109375" customWidth="1"/>
    <col min="6922" max="6922" width="3.28515625" customWidth="1"/>
    <col min="6923" max="6923" width="4.28515625" customWidth="1"/>
    <col min="6924" max="6924" width="3.28515625" customWidth="1"/>
    <col min="6925" max="6930" width="7.7109375" customWidth="1"/>
    <col min="6931" max="6931" width="3.28515625" customWidth="1"/>
    <col min="6932" max="6932" width="4.28515625" customWidth="1"/>
    <col min="6933" max="6933" width="3.28515625" customWidth="1"/>
    <col min="6934" max="6934" width="15.7109375" customWidth="1"/>
    <col min="6935" max="6935" width="4.28515625" customWidth="1"/>
    <col min="6942" max="6942" width="10" customWidth="1"/>
    <col min="7169" max="7169" width="11.7109375" customWidth="1"/>
    <col min="7175" max="7175" width="9.85546875" customWidth="1"/>
    <col min="7176" max="7176" width="4.28515625" customWidth="1"/>
    <col min="7177" max="7177" width="15.7109375" customWidth="1"/>
    <col min="7178" max="7178" width="3.28515625" customWidth="1"/>
    <col min="7179" max="7179" width="4.28515625" customWidth="1"/>
    <col min="7180" max="7180" width="3.28515625" customWidth="1"/>
    <col min="7181" max="7186" width="7.7109375" customWidth="1"/>
    <col min="7187" max="7187" width="3.28515625" customWidth="1"/>
    <col min="7188" max="7188" width="4.28515625" customWidth="1"/>
    <col min="7189" max="7189" width="3.28515625" customWidth="1"/>
    <col min="7190" max="7190" width="15.7109375" customWidth="1"/>
    <col min="7191" max="7191" width="4.28515625" customWidth="1"/>
    <col min="7198" max="7198" width="10" customWidth="1"/>
    <col min="7425" max="7425" width="11.7109375" customWidth="1"/>
    <col min="7431" max="7431" width="9.85546875" customWidth="1"/>
    <col min="7432" max="7432" width="4.28515625" customWidth="1"/>
    <col min="7433" max="7433" width="15.7109375" customWidth="1"/>
    <col min="7434" max="7434" width="3.28515625" customWidth="1"/>
    <col min="7435" max="7435" width="4.28515625" customWidth="1"/>
    <col min="7436" max="7436" width="3.28515625" customWidth="1"/>
    <col min="7437" max="7442" width="7.7109375" customWidth="1"/>
    <col min="7443" max="7443" width="3.28515625" customWidth="1"/>
    <col min="7444" max="7444" width="4.28515625" customWidth="1"/>
    <col min="7445" max="7445" width="3.28515625" customWidth="1"/>
    <col min="7446" max="7446" width="15.7109375" customWidth="1"/>
    <col min="7447" max="7447" width="4.28515625" customWidth="1"/>
    <col min="7454" max="7454" width="10" customWidth="1"/>
    <col min="7681" max="7681" width="11.7109375" customWidth="1"/>
    <col min="7687" max="7687" width="9.85546875" customWidth="1"/>
    <col min="7688" max="7688" width="4.28515625" customWidth="1"/>
    <col min="7689" max="7689" width="15.7109375" customWidth="1"/>
    <col min="7690" max="7690" width="3.28515625" customWidth="1"/>
    <col min="7691" max="7691" width="4.28515625" customWidth="1"/>
    <col min="7692" max="7692" width="3.28515625" customWidth="1"/>
    <col min="7693" max="7698" width="7.7109375" customWidth="1"/>
    <col min="7699" max="7699" width="3.28515625" customWidth="1"/>
    <col min="7700" max="7700" width="4.28515625" customWidth="1"/>
    <col min="7701" max="7701" width="3.28515625" customWidth="1"/>
    <col min="7702" max="7702" width="15.7109375" customWidth="1"/>
    <col min="7703" max="7703" width="4.28515625" customWidth="1"/>
    <col min="7710" max="7710" width="10" customWidth="1"/>
    <col min="7937" max="7937" width="11.7109375" customWidth="1"/>
    <col min="7943" max="7943" width="9.85546875" customWidth="1"/>
    <col min="7944" max="7944" width="4.28515625" customWidth="1"/>
    <col min="7945" max="7945" width="15.7109375" customWidth="1"/>
    <col min="7946" max="7946" width="3.28515625" customWidth="1"/>
    <col min="7947" max="7947" width="4.28515625" customWidth="1"/>
    <col min="7948" max="7948" width="3.28515625" customWidth="1"/>
    <col min="7949" max="7954" width="7.7109375" customWidth="1"/>
    <col min="7955" max="7955" width="3.28515625" customWidth="1"/>
    <col min="7956" max="7956" width="4.28515625" customWidth="1"/>
    <col min="7957" max="7957" width="3.28515625" customWidth="1"/>
    <col min="7958" max="7958" width="15.7109375" customWidth="1"/>
    <col min="7959" max="7959" width="4.28515625" customWidth="1"/>
    <col min="7966" max="7966" width="10" customWidth="1"/>
    <col min="8193" max="8193" width="11.7109375" customWidth="1"/>
    <col min="8199" max="8199" width="9.85546875" customWidth="1"/>
    <col min="8200" max="8200" width="4.28515625" customWidth="1"/>
    <col min="8201" max="8201" width="15.7109375" customWidth="1"/>
    <col min="8202" max="8202" width="3.28515625" customWidth="1"/>
    <col min="8203" max="8203" width="4.28515625" customWidth="1"/>
    <col min="8204" max="8204" width="3.28515625" customWidth="1"/>
    <col min="8205" max="8210" width="7.7109375" customWidth="1"/>
    <col min="8211" max="8211" width="3.28515625" customWidth="1"/>
    <col min="8212" max="8212" width="4.28515625" customWidth="1"/>
    <col min="8213" max="8213" width="3.28515625" customWidth="1"/>
    <col min="8214" max="8214" width="15.7109375" customWidth="1"/>
    <col min="8215" max="8215" width="4.28515625" customWidth="1"/>
    <col min="8222" max="8222" width="10" customWidth="1"/>
    <col min="8449" max="8449" width="11.7109375" customWidth="1"/>
    <col min="8455" max="8455" width="9.85546875" customWidth="1"/>
    <col min="8456" max="8456" width="4.28515625" customWidth="1"/>
    <col min="8457" max="8457" width="15.7109375" customWidth="1"/>
    <col min="8458" max="8458" width="3.28515625" customWidth="1"/>
    <col min="8459" max="8459" width="4.28515625" customWidth="1"/>
    <col min="8460" max="8460" width="3.28515625" customWidth="1"/>
    <col min="8461" max="8466" width="7.7109375" customWidth="1"/>
    <col min="8467" max="8467" width="3.28515625" customWidth="1"/>
    <col min="8468" max="8468" width="4.28515625" customWidth="1"/>
    <col min="8469" max="8469" width="3.28515625" customWidth="1"/>
    <col min="8470" max="8470" width="15.7109375" customWidth="1"/>
    <col min="8471" max="8471" width="4.28515625" customWidth="1"/>
    <col min="8478" max="8478" width="10" customWidth="1"/>
    <col min="8705" max="8705" width="11.7109375" customWidth="1"/>
    <col min="8711" max="8711" width="9.85546875" customWidth="1"/>
    <col min="8712" max="8712" width="4.28515625" customWidth="1"/>
    <col min="8713" max="8713" width="15.7109375" customWidth="1"/>
    <col min="8714" max="8714" width="3.28515625" customWidth="1"/>
    <col min="8715" max="8715" width="4.28515625" customWidth="1"/>
    <col min="8716" max="8716" width="3.28515625" customWidth="1"/>
    <col min="8717" max="8722" width="7.7109375" customWidth="1"/>
    <col min="8723" max="8723" width="3.28515625" customWidth="1"/>
    <col min="8724" max="8724" width="4.28515625" customWidth="1"/>
    <col min="8725" max="8725" width="3.28515625" customWidth="1"/>
    <col min="8726" max="8726" width="15.7109375" customWidth="1"/>
    <col min="8727" max="8727" width="4.28515625" customWidth="1"/>
    <col min="8734" max="8734" width="10" customWidth="1"/>
    <col min="8961" max="8961" width="11.7109375" customWidth="1"/>
    <col min="8967" max="8967" width="9.85546875" customWidth="1"/>
    <col min="8968" max="8968" width="4.28515625" customWidth="1"/>
    <col min="8969" max="8969" width="15.7109375" customWidth="1"/>
    <col min="8970" max="8970" width="3.28515625" customWidth="1"/>
    <col min="8971" max="8971" width="4.28515625" customWidth="1"/>
    <col min="8972" max="8972" width="3.28515625" customWidth="1"/>
    <col min="8973" max="8978" width="7.7109375" customWidth="1"/>
    <col min="8979" max="8979" width="3.28515625" customWidth="1"/>
    <col min="8980" max="8980" width="4.28515625" customWidth="1"/>
    <col min="8981" max="8981" width="3.28515625" customWidth="1"/>
    <col min="8982" max="8982" width="15.7109375" customWidth="1"/>
    <col min="8983" max="8983" width="4.28515625" customWidth="1"/>
    <col min="8990" max="8990" width="10" customWidth="1"/>
    <col min="9217" max="9217" width="11.7109375" customWidth="1"/>
    <col min="9223" max="9223" width="9.85546875" customWidth="1"/>
    <col min="9224" max="9224" width="4.28515625" customWidth="1"/>
    <col min="9225" max="9225" width="15.7109375" customWidth="1"/>
    <col min="9226" max="9226" width="3.28515625" customWidth="1"/>
    <col min="9227" max="9227" width="4.28515625" customWidth="1"/>
    <col min="9228" max="9228" width="3.28515625" customWidth="1"/>
    <col min="9229" max="9234" width="7.7109375" customWidth="1"/>
    <col min="9235" max="9235" width="3.28515625" customWidth="1"/>
    <col min="9236" max="9236" width="4.28515625" customWidth="1"/>
    <col min="9237" max="9237" width="3.28515625" customWidth="1"/>
    <col min="9238" max="9238" width="15.7109375" customWidth="1"/>
    <col min="9239" max="9239" width="4.28515625" customWidth="1"/>
    <col min="9246" max="9246" width="10" customWidth="1"/>
    <col min="9473" max="9473" width="11.7109375" customWidth="1"/>
    <col min="9479" max="9479" width="9.85546875" customWidth="1"/>
    <col min="9480" max="9480" width="4.28515625" customWidth="1"/>
    <col min="9481" max="9481" width="15.7109375" customWidth="1"/>
    <col min="9482" max="9482" width="3.28515625" customWidth="1"/>
    <col min="9483" max="9483" width="4.28515625" customWidth="1"/>
    <col min="9484" max="9484" width="3.28515625" customWidth="1"/>
    <col min="9485" max="9490" width="7.7109375" customWidth="1"/>
    <col min="9491" max="9491" width="3.28515625" customWidth="1"/>
    <col min="9492" max="9492" width="4.28515625" customWidth="1"/>
    <col min="9493" max="9493" width="3.28515625" customWidth="1"/>
    <col min="9494" max="9494" width="15.7109375" customWidth="1"/>
    <col min="9495" max="9495" width="4.28515625" customWidth="1"/>
    <col min="9502" max="9502" width="10" customWidth="1"/>
    <col min="9729" max="9729" width="11.7109375" customWidth="1"/>
    <col min="9735" max="9735" width="9.85546875" customWidth="1"/>
    <col min="9736" max="9736" width="4.28515625" customWidth="1"/>
    <col min="9737" max="9737" width="15.7109375" customWidth="1"/>
    <col min="9738" max="9738" width="3.28515625" customWidth="1"/>
    <col min="9739" max="9739" width="4.28515625" customWidth="1"/>
    <col min="9740" max="9740" width="3.28515625" customWidth="1"/>
    <col min="9741" max="9746" width="7.7109375" customWidth="1"/>
    <col min="9747" max="9747" width="3.28515625" customWidth="1"/>
    <col min="9748" max="9748" width="4.28515625" customWidth="1"/>
    <col min="9749" max="9749" width="3.28515625" customWidth="1"/>
    <col min="9750" max="9750" width="15.7109375" customWidth="1"/>
    <col min="9751" max="9751" width="4.28515625" customWidth="1"/>
    <col min="9758" max="9758" width="10" customWidth="1"/>
    <col min="9985" max="9985" width="11.7109375" customWidth="1"/>
    <col min="9991" max="9991" width="9.85546875" customWidth="1"/>
    <col min="9992" max="9992" width="4.28515625" customWidth="1"/>
    <col min="9993" max="9993" width="15.7109375" customWidth="1"/>
    <col min="9994" max="9994" width="3.28515625" customWidth="1"/>
    <col min="9995" max="9995" width="4.28515625" customWidth="1"/>
    <col min="9996" max="9996" width="3.28515625" customWidth="1"/>
    <col min="9997" max="10002" width="7.7109375" customWidth="1"/>
    <col min="10003" max="10003" width="3.28515625" customWidth="1"/>
    <col min="10004" max="10004" width="4.28515625" customWidth="1"/>
    <col min="10005" max="10005" width="3.28515625" customWidth="1"/>
    <col min="10006" max="10006" width="15.7109375" customWidth="1"/>
    <col min="10007" max="10007" width="4.28515625" customWidth="1"/>
    <col min="10014" max="10014" width="10" customWidth="1"/>
    <col min="10241" max="10241" width="11.7109375" customWidth="1"/>
    <col min="10247" max="10247" width="9.85546875" customWidth="1"/>
    <col min="10248" max="10248" width="4.28515625" customWidth="1"/>
    <col min="10249" max="10249" width="15.7109375" customWidth="1"/>
    <col min="10250" max="10250" width="3.28515625" customWidth="1"/>
    <col min="10251" max="10251" width="4.28515625" customWidth="1"/>
    <col min="10252" max="10252" width="3.28515625" customWidth="1"/>
    <col min="10253" max="10258" width="7.7109375" customWidth="1"/>
    <col min="10259" max="10259" width="3.28515625" customWidth="1"/>
    <col min="10260" max="10260" width="4.28515625" customWidth="1"/>
    <col min="10261" max="10261" width="3.28515625" customWidth="1"/>
    <col min="10262" max="10262" width="15.7109375" customWidth="1"/>
    <col min="10263" max="10263" width="4.28515625" customWidth="1"/>
    <col min="10270" max="10270" width="10" customWidth="1"/>
    <col min="10497" max="10497" width="11.7109375" customWidth="1"/>
    <col min="10503" max="10503" width="9.85546875" customWidth="1"/>
    <col min="10504" max="10504" width="4.28515625" customWidth="1"/>
    <col min="10505" max="10505" width="15.7109375" customWidth="1"/>
    <col min="10506" max="10506" width="3.28515625" customWidth="1"/>
    <col min="10507" max="10507" width="4.28515625" customWidth="1"/>
    <col min="10508" max="10508" width="3.28515625" customWidth="1"/>
    <col min="10509" max="10514" width="7.7109375" customWidth="1"/>
    <col min="10515" max="10515" width="3.28515625" customWidth="1"/>
    <col min="10516" max="10516" width="4.28515625" customWidth="1"/>
    <col min="10517" max="10517" width="3.28515625" customWidth="1"/>
    <col min="10518" max="10518" width="15.7109375" customWidth="1"/>
    <col min="10519" max="10519" width="4.28515625" customWidth="1"/>
    <col min="10526" max="10526" width="10" customWidth="1"/>
    <col min="10753" max="10753" width="11.7109375" customWidth="1"/>
    <col min="10759" max="10759" width="9.85546875" customWidth="1"/>
    <col min="10760" max="10760" width="4.28515625" customWidth="1"/>
    <col min="10761" max="10761" width="15.7109375" customWidth="1"/>
    <col min="10762" max="10762" width="3.28515625" customWidth="1"/>
    <col min="10763" max="10763" width="4.28515625" customWidth="1"/>
    <col min="10764" max="10764" width="3.28515625" customWidth="1"/>
    <col min="10765" max="10770" width="7.7109375" customWidth="1"/>
    <col min="10771" max="10771" width="3.28515625" customWidth="1"/>
    <col min="10772" max="10772" width="4.28515625" customWidth="1"/>
    <col min="10773" max="10773" width="3.28515625" customWidth="1"/>
    <col min="10774" max="10774" width="15.7109375" customWidth="1"/>
    <col min="10775" max="10775" width="4.28515625" customWidth="1"/>
    <col min="10782" max="10782" width="10" customWidth="1"/>
    <col min="11009" max="11009" width="11.7109375" customWidth="1"/>
    <col min="11015" max="11015" width="9.85546875" customWidth="1"/>
    <col min="11016" max="11016" width="4.28515625" customWidth="1"/>
    <col min="11017" max="11017" width="15.7109375" customWidth="1"/>
    <col min="11018" max="11018" width="3.28515625" customWidth="1"/>
    <col min="11019" max="11019" width="4.28515625" customWidth="1"/>
    <col min="11020" max="11020" width="3.28515625" customWidth="1"/>
    <col min="11021" max="11026" width="7.7109375" customWidth="1"/>
    <col min="11027" max="11027" width="3.28515625" customWidth="1"/>
    <col min="11028" max="11028" width="4.28515625" customWidth="1"/>
    <col min="11029" max="11029" width="3.28515625" customWidth="1"/>
    <col min="11030" max="11030" width="15.7109375" customWidth="1"/>
    <col min="11031" max="11031" width="4.28515625" customWidth="1"/>
    <col min="11038" max="11038" width="10" customWidth="1"/>
    <col min="11265" max="11265" width="11.7109375" customWidth="1"/>
    <col min="11271" max="11271" width="9.85546875" customWidth="1"/>
    <col min="11272" max="11272" width="4.28515625" customWidth="1"/>
    <col min="11273" max="11273" width="15.7109375" customWidth="1"/>
    <col min="11274" max="11274" width="3.28515625" customWidth="1"/>
    <col min="11275" max="11275" width="4.28515625" customWidth="1"/>
    <col min="11276" max="11276" width="3.28515625" customWidth="1"/>
    <col min="11277" max="11282" width="7.7109375" customWidth="1"/>
    <col min="11283" max="11283" width="3.28515625" customWidth="1"/>
    <col min="11284" max="11284" width="4.28515625" customWidth="1"/>
    <col min="11285" max="11285" width="3.28515625" customWidth="1"/>
    <col min="11286" max="11286" width="15.7109375" customWidth="1"/>
    <col min="11287" max="11287" width="4.28515625" customWidth="1"/>
    <col min="11294" max="11294" width="10" customWidth="1"/>
    <col min="11521" max="11521" width="11.7109375" customWidth="1"/>
    <col min="11527" max="11527" width="9.85546875" customWidth="1"/>
    <col min="11528" max="11528" width="4.28515625" customWidth="1"/>
    <col min="11529" max="11529" width="15.7109375" customWidth="1"/>
    <col min="11530" max="11530" width="3.28515625" customWidth="1"/>
    <col min="11531" max="11531" width="4.28515625" customWidth="1"/>
    <col min="11532" max="11532" width="3.28515625" customWidth="1"/>
    <col min="11533" max="11538" width="7.7109375" customWidth="1"/>
    <col min="11539" max="11539" width="3.28515625" customWidth="1"/>
    <col min="11540" max="11540" width="4.28515625" customWidth="1"/>
    <col min="11541" max="11541" width="3.28515625" customWidth="1"/>
    <col min="11542" max="11542" width="15.7109375" customWidth="1"/>
    <col min="11543" max="11543" width="4.28515625" customWidth="1"/>
    <col min="11550" max="11550" width="10" customWidth="1"/>
    <col min="11777" max="11777" width="11.7109375" customWidth="1"/>
    <col min="11783" max="11783" width="9.85546875" customWidth="1"/>
    <col min="11784" max="11784" width="4.28515625" customWidth="1"/>
    <col min="11785" max="11785" width="15.7109375" customWidth="1"/>
    <col min="11786" max="11786" width="3.28515625" customWidth="1"/>
    <col min="11787" max="11787" width="4.28515625" customWidth="1"/>
    <col min="11788" max="11788" width="3.28515625" customWidth="1"/>
    <col min="11789" max="11794" width="7.7109375" customWidth="1"/>
    <col min="11795" max="11795" width="3.28515625" customWidth="1"/>
    <col min="11796" max="11796" width="4.28515625" customWidth="1"/>
    <col min="11797" max="11797" width="3.28515625" customWidth="1"/>
    <col min="11798" max="11798" width="15.7109375" customWidth="1"/>
    <col min="11799" max="11799" width="4.28515625" customWidth="1"/>
    <col min="11806" max="11806" width="10" customWidth="1"/>
    <col min="12033" max="12033" width="11.7109375" customWidth="1"/>
    <col min="12039" max="12039" width="9.85546875" customWidth="1"/>
    <col min="12040" max="12040" width="4.28515625" customWidth="1"/>
    <col min="12041" max="12041" width="15.7109375" customWidth="1"/>
    <col min="12042" max="12042" width="3.28515625" customWidth="1"/>
    <col min="12043" max="12043" width="4.28515625" customWidth="1"/>
    <col min="12044" max="12044" width="3.28515625" customWidth="1"/>
    <col min="12045" max="12050" width="7.7109375" customWidth="1"/>
    <col min="12051" max="12051" width="3.28515625" customWidth="1"/>
    <col min="12052" max="12052" width="4.28515625" customWidth="1"/>
    <col min="12053" max="12053" width="3.28515625" customWidth="1"/>
    <col min="12054" max="12054" width="15.7109375" customWidth="1"/>
    <col min="12055" max="12055" width="4.28515625" customWidth="1"/>
    <col min="12062" max="12062" width="10" customWidth="1"/>
    <col min="12289" max="12289" width="11.7109375" customWidth="1"/>
    <col min="12295" max="12295" width="9.85546875" customWidth="1"/>
    <col min="12296" max="12296" width="4.28515625" customWidth="1"/>
    <col min="12297" max="12297" width="15.7109375" customWidth="1"/>
    <col min="12298" max="12298" width="3.28515625" customWidth="1"/>
    <col min="12299" max="12299" width="4.28515625" customWidth="1"/>
    <col min="12300" max="12300" width="3.28515625" customWidth="1"/>
    <col min="12301" max="12306" width="7.7109375" customWidth="1"/>
    <col min="12307" max="12307" width="3.28515625" customWidth="1"/>
    <col min="12308" max="12308" width="4.28515625" customWidth="1"/>
    <col min="12309" max="12309" width="3.28515625" customWidth="1"/>
    <col min="12310" max="12310" width="15.7109375" customWidth="1"/>
    <col min="12311" max="12311" width="4.28515625" customWidth="1"/>
    <col min="12318" max="12318" width="10" customWidth="1"/>
    <col min="12545" max="12545" width="11.7109375" customWidth="1"/>
    <col min="12551" max="12551" width="9.85546875" customWidth="1"/>
    <col min="12552" max="12552" width="4.28515625" customWidth="1"/>
    <col min="12553" max="12553" width="15.7109375" customWidth="1"/>
    <col min="12554" max="12554" width="3.28515625" customWidth="1"/>
    <col min="12555" max="12555" width="4.28515625" customWidth="1"/>
    <col min="12556" max="12556" width="3.28515625" customWidth="1"/>
    <col min="12557" max="12562" width="7.7109375" customWidth="1"/>
    <col min="12563" max="12563" width="3.28515625" customWidth="1"/>
    <col min="12564" max="12564" width="4.28515625" customWidth="1"/>
    <col min="12565" max="12565" width="3.28515625" customWidth="1"/>
    <col min="12566" max="12566" width="15.7109375" customWidth="1"/>
    <col min="12567" max="12567" width="4.28515625" customWidth="1"/>
    <col min="12574" max="12574" width="10" customWidth="1"/>
    <col min="12801" max="12801" width="11.7109375" customWidth="1"/>
    <col min="12807" max="12807" width="9.85546875" customWidth="1"/>
    <col min="12808" max="12808" width="4.28515625" customWidth="1"/>
    <col min="12809" max="12809" width="15.7109375" customWidth="1"/>
    <col min="12810" max="12810" width="3.28515625" customWidth="1"/>
    <col min="12811" max="12811" width="4.28515625" customWidth="1"/>
    <col min="12812" max="12812" width="3.28515625" customWidth="1"/>
    <col min="12813" max="12818" width="7.7109375" customWidth="1"/>
    <col min="12819" max="12819" width="3.28515625" customWidth="1"/>
    <col min="12820" max="12820" width="4.28515625" customWidth="1"/>
    <col min="12821" max="12821" width="3.28515625" customWidth="1"/>
    <col min="12822" max="12822" width="15.7109375" customWidth="1"/>
    <col min="12823" max="12823" width="4.28515625" customWidth="1"/>
    <col min="12830" max="12830" width="10" customWidth="1"/>
    <col min="13057" max="13057" width="11.7109375" customWidth="1"/>
    <col min="13063" max="13063" width="9.85546875" customWidth="1"/>
    <col min="13064" max="13064" width="4.28515625" customWidth="1"/>
    <col min="13065" max="13065" width="15.7109375" customWidth="1"/>
    <col min="13066" max="13066" width="3.28515625" customWidth="1"/>
    <col min="13067" max="13067" width="4.28515625" customWidth="1"/>
    <col min="13068" max="13068" width="3.28515625" customWidth="1"/>
    <col min="13069" max="13074" width="7.7109375" customWidth="1"/>
    <col min="13075" max="13075" width="3.28515625" customWidth="1"/>
    <col min="13076" max="13076" width="4.28515625" customWidth="1"/>
    <col min="13077" max="13077" width="3.28515625" customWidth="1"/>
    <col min="13078" max="13078" width="15.7109375" customWidth="1"/>
    <col min="13079" max="13079" width="4.28515625" customWidth="1"/>
    <col min="13086" max="13086" width="10" customWidth="1"/>
    <col min="13313" max="13313" width="11.7109375" customWidth="1"/>
    <col min="13319" max="13319" width="9.85546875" customWidth="1"/>
    <col min="13320" max="13320" width="4.28515625" customWidth="1"/>
    <col min="13321" max="13321" width="15.7109375" customWidth="1"/>
    <col min="13322" max="13322" width="3.28515625" customWidth="1"/>
    <col min="13323" max="13323" width="4.28515625" customWidth="1"/>
    <col min="13324" max="13324" width="3.28515625" customWidth="1"/>
    <col min="13325" max="13330" width="7.7109375" customWidth="1"/>
    <col min="13331" max="13331" width="3.28515625" customWidth="1"/>
    <col min="13332" max="13332" width="4.28515625" customWidth="1"/>
    <col min="13333" max="13333" width="3.28515625" customWidth="1"/>
    <col min="13334" max="13334" width="15.7109375" customWidth="1"/>
    <col min="13335" max="13335" width="4.28515625" customWidth="1"/>
    <col min="13342" max="13342" width="10" customWidth="1"/>
    <col min="13569" max="13569" width="11.7109375" customWidth="1"/>
    <col min="13575" max="13575" width="9.85546875" customWidth="1"/>
    <col min="13576" max="13576" width="4.28515625" customWidth="1"/>
    <col min="13577" max="13577" width="15.7109375" customWidth="1"/>
    <col min="13578" max="13578" width="3.28515625" customWidth="1"/>
    <col min="13579" max="13579" width="4.28515625" customWidth="1"/>
    <col min="13580" max="13580" width="3.28515625" customWidth="1"/>
    <col min="13581" max="13586" width="7.7109375" customWidth="1"/>
    <col min="13587" max="13587" width="3.28515625" customWidth="1"/>
    <col min="13588" max="13588" width="4.28515625" customWidth="1"/>
    <col min="13589" max="13589" width="3.28515625" customWidth="1"/>
    <col min="13590" max="13590" width="15.7109375" customWidth="1"/>
    <col min="13591" max="13591" width="4.28515625" customWidth="1"/>
    <col min="13598" max="13598" width="10" customWidth="1"/>
    <col min="13825" max="13825" width="11.7109375" customWidth="1"/>
    <col min="13831" max="13831" width="9.85546875" customWidth="1"/>
    <col min="13832" max="13832" width="4.28515625" customWidth="1"/>
    <col min="13833" max="13833" width="15.7109375" customWidth="1"/>
    <col min="13834" max="13834" width="3.28515625" customWidth="1"/>
    <col min="13835" max="13835" width="4.28515625" customWidth="1"/>
    <col min="13836" max="13836" width="3.28515625" customWidth="1"/>
    <col min="13837" max="13842" width="7.7109375" customWidth="1"/>
    <col min="13843" max="13843" width="3.28515625" customWidth="1"/>
    <col min="13844" max="13844" width="4.28515625" customWidth="1"/>
    <col min="13845" max="13845" width="3.28515625" customWidth="1"/>
    <col min="13846" max="13846" width="15.7109375" customWidth="1"/>
    <col min="13847" max="13847" width="4.28515625" customWidth="1"/>
    <col min="13854" max="13854" width="10" customWidth="1"/>
    <col min="14081" max="14081" width="11.7109375" customWidth="1"/>
    <col min="14087" max="14087" width="9.85546875" customWidth="1"/>
    <col min="14088" max="14088" width="4.28515625" customWidth="1"/>
    <col min="14089" max="14089" width="15.7109375" customWidth="1"/>
    <col min="14090" max="14090" width="3.28515625" customWidth="1"/>
    <col min="14091" max="14091" width="4.28515625" customWidth="1"/>
    <col min="14092" max="14092" width="3.28515625" customWidth="1"/>
    <col min="14093" max="14098" width="7.7109375" customWidth="1"/>
    <col min="14099" max="14099" width="3.28515625" customWidth="1"/>
    <col min="14100" max="14100" width="4.28515625" customWidth="1"/>
    <col min="14101" max="14101" width="3.28515625" customWidth="1"/>
    <col min="14102" max="14102" width="15.7109375" customWidth="1"/>
    <col min="14103" max="14103" width="4.28515625" customWidth="1"/>
    <col min="14110" max="14110" width="10" customWidth="1"/>
    <col min="14337" max="14337" width="11.7109375" customWidth="1"/>
    <col min="14343" max="14343" width="9.85546875" customWidth="1"/>
    <col min="14344" max="14344" width="4.28515625" customWidth="1"/>
    <col min="14345" max="14345" width="15.7109375" customWidth="1"/>
    <col min="14346" max="14346" width="3.28515625" customWidth="1"/>
    <col min="14347" max="14347" width="4.28515625" customWidth="1"/>
    <col min="14348" max="14348" width="3.28515625" customWidth="1"/>
    <col min="14349" max="14354" width="7.7109375" customWidth="1"/>
    <col min="14355" max="14355" width="3.28515625" customWidth="1"/>
    <col min="14356" max="14356" width="4.28515625" customWidth="1"/>
    <col min="14357" max="14357" width="3.28515625" customWidth="1"/>
    <col min="14358" max="14358" width="15.7109375" customWidth="1"/>
    <col min="14359" max="14359" width="4.28515625" customWidth="1"/>
    <col min="14366" max="14366" width="10" customWidth="1"/>
    <col min="14593" max="14593" width="11.7109375" customWidth="1"/>
    <col min="14599" max="14599" width="9.85546875" customWidth="1"/>
    <col min="14600" max="14600" width="4.28515625" customWidth="1"/>
    <col min="14601" max="14601" width="15.7109375" customWidth="1"/>
    <col min="14602" max="14602" width="3.28515625" customWidth="1"/>
    <col min="14603" max="14603" width="4.28515625" customWidth="1"/>
    <col min="14604" max="14604" width="3.28515625" customWidth="1"/>
    <col min="14605" max="14610" width="7.7109375" customWidth="1"/>
    <col min="14611" max="14611" width="3.28515625" customWidth="1"/>
    <col min="14612" max="14612" width="4.28515625" customWidth="1"/>
    <col min="14613" max="14613" width="3.28515625" customWidth="1"/>
    <col min="14614" max="14614" width="15.7109375" customWidth="1"/>
    <col min="14615" max="14615" width="4.28515625" customWidth="1"/>
    <col min="14622" max="14622" width="10" customWidth="1"/>
    <col min="14849" max="14849" width="11.7109375" customWidth="1"/>
    <col min="14855" max="14855" width="9.85546875" customWidth="1"/>
    <col min="14856" max="14856" width="4.28515625" customWidth="1"/>
    <col min="14857" max="14857" width="15.7109375" customWidth="1"/>
    <col min="14858" max="14858" width="3.28515625" customWidth="1"/>
    <col min="14859" max="14859" width="4.28515625" customWidth="1"/>
    <col min="14860" max="14860" width="3.28515625" customWidth="1"/>
    <col min="14861" max="14866" width="7.7109375" customWidth="1"/>
    <col min="14867" max="14867" width="3.28515625" customWidth="1"/>
    <col min="14868" max="14868" width="4.28515625" customWidth="1"/>
    <col min="14869" max="14869" width="3.28515625" customWidth="1"/>
    <col min="14870" max="14870" width="15.7109375" customWidth="1"/>
    <col min="14871" max="14871" width="4.28515625" customWidth="1"/>
    <col min="14878" max="14878" width="10" customWidth="1"/>
    <col min="15105" max="15105" width="11.7109375" customWidth="1"/>
    <col min="15111" max="15111" width="9.85546875" customWidth="1"/>
    <col min="15112" max="15112" width="4.28515625" customWidth="1"/>
    <col min="15113" max="15113" width="15.7109375" customWidth="1"/>
    <col min="15114" max="15114" width="3.28515625" customWidth="1"/>
    <col min="15115" max="15115" width="4.28515625" customWidth="1"/>
    <col min="15116" max="15116" width="3.28515625" customWidth="1"/>
    <col min="15117" max="15122" width="7.7109375" customWidth="1"/>
    <col min="15123" max="15123" width="3.28515625" customWidth="1"/>
    <col min="15124" max="15124" width="4.28515625" customWidth="1"/>
    <col min="15125" max="15125" width="3.28515625" customWidth="1"/>
    <col min="15126" max="15126" width="15.7109375" customWidth="1"/>
    <col min="15127" max="15127" width="4.28515625" customWidth="1"/>
    <col min="15134" max="15134" width="10" customWidth="1"/>
    <col min="15361" max="15361" width="11.7109375" customWidth="1"/>
    <col min="15367" max="15367" width="9.85546875" customWidth="1"/>
    <col min="15368" max="15368" width="4.28515625" customWidth="1"/>
    <col min="15369" max="15369" width="15.7109375" customWidth="1"/>
    <col min="15370" max="15370" width="3.28515625" customWidth="1"/>
    <col min="15371" max="15371" width="4.28515625" customWidth="1"/>
    <col min="15372" max="15372" width="3.28515625" customWidth="1"/>
    <col min="15373" max="15378" width="7.7109375" customWidth="1"/>
    <col min="15379" max="15379" width="3.28515625" customWidth="1"/>
    <col min="15380" max="15380" width="4.28515625" customWidth="1"/>
    <col min="15381" max="15381" width="3.28515625" customWidth="1"/>
    <col min="15382" max="15382" width="15.7109375" customWidth="1"/>
    <col min="15383" max="15383" width="4.28515625" customWidth="1"/>
    <col min="15390" max="15390" width="10" customWidth="1"/>
    <col min="15617" max="15617" width="11.7109375" customWidth="1"/>
    <col min="15623" max="15623" width="9.85546875" customWidth="1"/>
    <col min="15624" max="15624" width="4.28515625" customWidth="1"/>
    <col min="15625" max="15625" width="15.7109375" customWidth="1"/>
    <col min="15626" max="15626" width="3.28515625" customWidth="1"/>
    <col min="15627" max="15627" width="4.28515625" customWidth="1"/>
    <col min="15628" max="15628" width="3.28515625" customWidth="1"/>
    <col min="15629" max="15634" width="7.7109375" customWidth="1"/>
    <col min="15635" max="15635" width="3.28515625" customWidth="1"/>
    <col min="15636" max="15636" width="4.28515625" customWidth="1"/>
    <col min="15637" max="15637" width="3.28515625" customWidth="1"/>
    <col min="15638" max="15638" width="15.7109375" customWidth="1"/>
    <col min="15639" max="15639" width="4.28515625" customWidth="1"/>
    <col min="15646" max="15646" width="10" customWidth="1"/>
    <col min="15873" max="15873" width="11.7109375" customWidth="1"/>
    <col min="15879" max="15879" width="9.85546875" customWidth="1"/>
    <col min="15880" max="15880" width="4.28515625" customWidth="1"/>
    <col min="15881" max="15881" width="15.7109375" customWidth="1"/>
    <col min="15882" max="15882" width="3.28515625" customWidth="1"/>
    <col min="15883" max="15883" width="4.28515625" customWidth="1"/>
    <col min="15884" max="15884" width="3.28515625" customWidth="1"/>
    <col min="15885" max="15890" width="7.7109375" customWidth="1"/>
    <col min="15891" max="15891" width="3.28515625" customWidth="1"/>
    <col min="15892" max="15892" width="4.28515625" customWidth="1"/>
    <col min="15893" max="15893" width="3.28515625" customWidth="1"/>
    <col min="15894" max="15894" width="15.7109375" customWidth="1"/>
    <col min="15895" max="15895" width="4.28515625" customWidth="1"/>
    <col min="15902" max="15902" width="10" customWidth="1"/>
    <col min="16129" max="16129" width="11.7109375" customWidth="1"/>
    <col min="16135" max="16135" width="9.85546875" customWidth="1"/>
    <col min="16136" max="16136" width="4.28515625" customWidth="1"/>
    <col min="16137" max="16137" width="15.7109375" customWidth="1"/>
    <col min="16138" max="16138" width="3.28515625" customWidth="1"/>
    <col min="16139" max="16139" width="4.28515625" customWidth="1"/>
    <col min="16140" max="16140" width="3.28515625" customWidth="1"/>
    <col min="16141" max="16146" width="7.7109375" customWidth="1"/>
    <col min="16147" max="16147" width="3.28515625" customWidth="1"/>
    <col min="16148" max="16148" width="4.28515625" customWidth="1"/>
    <col min="16149" max="16149" width="3.28515625" customWidth="1"/>
    <col min="16150" max="16150" width="15.7109375" customWidth="1"/>
    <col min="16151" max="16151" width="4.28515625" customWidth="1"/>
    <col min="16158" max="16158" width="10" customWidth="1"/>
  </cols>
  <sheetData>
    <row r="1" spans="1:35" ht="15.9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2"/>
      <c r="AI1" s="2"/>
    </row>
    <row r="2" spans="1:35" ht="15.95" customHeight="1" thickBot="1" x14ac:dyDescent="0.25">
      <c r="A2" s="3" t="s">
        <v>0</v>
      </c>
      <c r="B2" s="4">
        <v>208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2"/>
      <c r="AI2" s="2"/>
    </row>
    <row r="3" spans="1:35" ht="15.95" customHeight="1" x14ac:dyDescent="0.2">
      <c r="A3" s="3" t="s">
        <v>1</v>
      </c>
      <c r="B3" s="5">
        <v>3</v>
      </c>
      <c r="C3" s="1"/>
      <c r="D3" s="1"/>
      <c r="E3" s="1"/>
      <c r="F3" s="1"/>
      <c r="G3" s="1"/>
      <c r="H3" s="6" t="s">
        <v>50</v>
      </c>
      <c r="I3" s="7"/>
      <c r="J3" s="8"/>
      <c r="K3" s="8"/>
      <c r="L3" s="8"/>
      <c r="M3" s="8"/>
      <c r="N3" s="8"/>
      <c r="O3" s="8"/>
      <c r="P3" s="8"/>
      <c r="Q3" s="8"/>
      <c r="R3" s="8"/>
      <c r="S3" s="9"/>
      <c r="T3" s="9"/>
      <c r="U3" s="8"/>
      <c r="V3" s="10" t="str">
        <f>INT(L_N_VOLTS)&amp;"/"&amp;INT(L_L_VOLTS)&amp;"V, "&amp;INT(Phases)&amp;"PH, 4W"</f>
        <v>120/208V, 3PH, 4W</v>
      </c>
      <c r="W3" s="11"/>
      <c r="X3" s="1"/>
      <c r="Y3" s="1"/>
      <c r="Z3" s="1"/>
      <c r="AA3" s="1"/>
      <c r="AB3" s="1"/>
      <c r="AC3" s="1"/>
      <c r="AD3" s="1"/>
      <c r="AE3" s="1"/>
      <c r="AF3" s="1"/>
      <c r="AG3" s="1"/>
      <c r="AH3" s="2"/>
      <c r="AI3" s="2"/>
    </row>
    <row r="4" spans="1:35" ht="15.95" customHeight="1" x14ac:dyDescent="0.2">
      <c r="A4" s="3" t="s">
        <v>2</v>
      </c>
      <c r="B4" s="12">
        <v>120</v>
      </c>
      <c r="C4" s="1"/>
      <c r="D4" s="1"/>
      <c r="E4" s="1"/>
      <c r="F4" s="1"/>
      <c r="G4" s="1"/>
      <c r="H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5"/>
      <c r="T4" s="15"/>
      <c r="U4" s="14"/>
      <c r="V4" s="16" t="s">
        <v>54</v>
      </c>
      <c r="W4" s="17"/>
      <c r="X4" s="1"/>
      <c r="Y4" s="1"/>
      <c r="Z4" s="1"/>
      <c r="AA4" s="1"/>
      <c r="AB4" s="1"/>
      <c r="AC4" s="1"/>
      <c r="AD4" s="1"/>
      <c r="AE4" s="1"/>
      <c r="AF4" s="1"/>
      <c r="AG4" s="1"/>
      <c r="AH4" s="2"/>
      <c r="AI4" s="2"/>
    </row>
    <row r="5" spans="1:35" ht="15.95" customHeight="1" x14ac:dyDescent="0.2">
      <c r="A5" s="3" t="s">
        <v>3</v>
      </c>
      <c r="B5" s="5"/>
      <c r="C5" s="1"/>
      <c r="D5" s="1"/>
      <c r="E5" s="1"/>
      <c r="F5" s="1"/>
      <c r="G5" s="1"/>
      <c r="H5" s="18"/>
      <c r="I5" s="14"/>
      <c r="J5" s="14"/>
      <c r="K5" s="14"/>
      <c r="L5" s="14"/>
      <c r="M5" s="14"/>
      <c r="N5" s="14"/>
      <c r="O5" s="14"/>
      <c r="P5" s="14"/>
      <c r="Q5" s="14"/>
      <c r="R5" s="14"/>
      <c r="S5" s="15"/>
      <c r="T5" s="15"/>
      <c r="U5" s="14"/>
      <c r="V5" s="16" t="s">
        <v>4</v>
      </c>
      <c r="W5" s="17"/>
      <c r="X5" s="1"/>
      <c r="Y5" s="1"/>
      <c r="Z5" s="1"/>
      <c r="AA5" s="1"/>
      <c r="AB5" s="1"/>
      <c r="AC5" s="1"/>
      <c r="AD5" s="1"/>
      <c r="AE5" s="1"/>
      <c r="AF5" s="1"/>
      <c r="AG5" s="1"/>
      <c r="AH5" s="2"/>
      <c r="AI5" s="2"/>
    </row>
    <row r="6" spans="1:35" ht="15.95" customHeight="1" x14ac:dyDescent="0.2">
      <c r="A6" s="1"/>
      <c r="B6" s="1"/>
      <c r="C6" s="1"/>
      <c r="D6" s="1"/>
      <c r="E6" s="1"/>
      <c r="F6" s="1"/>
      <c r="G6" s="1"/>
      <c r="H6" s="19" t="s">
        <v>5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5"/>
      <c r="T6" s="15"/>
      <c r="U6" s="14"/>
      <c r="V6" s="16" t="s">
        <v>6</v>
      </c>
      <c r="W6" s="17"/>
      <c r="X6" s="1"/>
      <c r="Y6" s="1"/>
      <c r="Z6" s="1"/>
      <c r="AA6" s="1"/>
      <c r="AB6" s="1"/>
      <c r="AC6" s="1"/>
      <c r="AD6" s="1"/>
      <c r="AE6" s="1"/>
      <c r="AF6" s="1"/>
      <c r="AG6" s="1"/>
      <c r="AH6" s="2"/>
      <c r="AI6" s="2"/>
    </row>
    <row r="7" spans="1:35" ht="15.95" customHeight="1" x14ac:dyDescent="0.2">
      <c r="A7" s="20"/>
      <c r="B7" s="20"/>
      <c r="C7" s="20" t="s">
        <v>7</v>
      </c>
      <c r="D7" s="1"/>
      <c r="E7" s="1"/>
      <c r="F7" s="1"/>
      <c r="G7" s="20"/>
      <c r="H7" s="19" t="s">
        <v>8</v>
      </c>
      <c r="I7" s="21"/>
      <c r="J7" s="14"/>
      <c r="K7" s="22"/>
      <c r="L7" s="14"/>
      <c r="M7" s="14"/>
      <c r="N7" s="14"/>
      <c r="O7" s="14"/>
      <c r="P7" s="14"/>
      <c r="Q7" s="14"/>
      <c r="R7" s="14"/>
      <c r="S7" s="14"/>
      <c r="T7" s="14"/>
      <c r="U7" s="14"/>
      <c r="V7" s="16"/>
      <c r="W7" s="23"/>
      <c r="X7" s="24"/>
      <c r="Y7" s="25"/>
      <c r="Z7" s="25" t="s">
        <v>7</v>
      </c>
      <c r="AA7" s="20"/>
      <c r="AB7" s="20"/>
      <c r="AC7" s="20"/>
      <c r="AD7" s="20"/>
      <c r="AE7" s="1"/>
      <c r="AF7" s="1"/>
      <c r="AG7" s="1"/>
      <c r="AH7" s="2"/>
      <c r="AI7" s="2"/>
    </row>
    <row r="8" spans="1:35" ht="15.95" customHeight="1" thickBot="1" x14ac:dyDescent="0.25">
      <c r="A8" s="26" t="s">
        <v>9</v>
      </c>
      <c r="B8" s="26" t="s">
        <v>10</v>
      </c>
      <c r="C8" s="26" t="s">
        <v>11</v>
      </c>
      <c r="D8" s="26" t="s">
        <v>12</v>
      </c>
      <c r="E8" s="26" t="s">
        <v>13</v>
      </c>
      <c r="F8" s="26" t="s">
        <v>14</v>
      </c>
      <c r="G8" s="27" t="s">
        <v>15</v>
      </c>
      <c r="H8" s="28" t="s">
        <v>16</v>
      </c>
      <c r="I8" s="29"/>
      <c r="J8" s="29"/>
      <c r="K8" s="29"/>
      <c r="L8" s="29" t="s">
        <v>6</v>
      </c>
      <c r="M8" s="30" t="s">
        <v>17</v>
      </c>
      <c r="N8" s="30"/>
      <c r="O8" s="30"/>
      <c r="P8" s="30"/>
      <c r="Q8" s="30"/>
      <c r="R8" s="30"/>
      <c r="S8" s="31"/>
      <c r="T8" s="29"/>
      <c r="U8" s="29"/>
      <c r="V8" s="29"/>
      <c r="W8" s="32"/>
      <c r="X8" s="33" t="s">
        <v>9</v>
      </c>
      <c r="Y8" s="26" t="s">
        <v>10</v>
      </c>
      <c r="Z8" s="26" t="s">
        <v>11</v>
      </c>
      <c r="AA8" s="26" t="s">
        <v>12</v>
      </c>
      <c r="AB8" s="26" t="s">
        <v>13</v>
      </c>
      <c r="AC8" s="26" t="s">
        <v>18</v>
      </c>
      <c r="AD8" s="26" t="s">
        <v>15</v>
      </c>
      <c r="AE8" s="1"/>
      <c r="AF8" s="1"/>
      <c r="AG8" s="1"/>
      <c r="AH8" s="2"/>
      <c r="AI8" s="2"/>
    </row>
    <row r="9" spans="1:35" ht="15.95" customHeight="1" thickBot="1" x14ac:dyDescent="0.25">
      <c r="A9" s="26" t="s">
        <v>19</v>
      </c>
      <c r="B9" s="26" t="s">
        <v>19</v>
      </c>
      <c r="C9" s="26" t="s">
        <v>19</v>
      </c>
      <c r="D9" s="26" t="s">
        <v>19</v>
      </c>
      <c r="E9" s="26" t="s">
        <v>19</v>
      </c>
      <c r="F9" s="26" t="s">
        <v>19</v>
      </c>
      <c r="G9" s="27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5" t="s">
        <v>25</v>
      </c>
      <c r="N9" s="36"/>
      <c r="O9" s="35" t="s">
        <v>26</v>
      </c>
      <c r="P9" s="36"/>
      <c r="Q9" s="35" t="s">
        <v>27</v>
      </c>
      <c r="R9" s="36"/>
      <c r="S9" s="34" t="s">
        <v>24</v>
      </c>
      <c r="T9" s="34" t="s">
        <v>23</v>
      </c>
      <c r="U9" s="34" t="s">
        <v>22</v>
      </c>
      <c r="V9" s="34" t="s">
        <v>21</v>
      </c>
      <c r="W9" s="37" t="s">
        <v>20</v>
      </c>
      <c r="X9" s="33" t="s">
        <v>19</v>
      </c>
      <c r="Y9" s="26" t="s">
        <v>19</v>
      </c>
      <c r="Z9" s="26" t="s">
        <v>19</v>
      </c>
      <c r="AA9" s="26" t="s">
        <v>19</v>
      </c>
      <c r="AB9" s="26" t="s">
        <v>19</v>
      </c>
      <c r="AC9" s="26" t="s">
        <v>19</v>
      </c>
      <c r="AD9" s="26" t="s">
        <v>19</v>
      </c>
      <c r="AE9" s="1"/>
      <c r="AF9" s="1"/>
      <c r="AG9" s="1"/>
      <c r="AH9" s="2"/>
      <c r="AI9" s="2"/>
    </row>
    <row r="10" spans="1:35" ht="15.95" customHeight="1" thickBot="1" x14ac:dyDescent="0.25">
      <c r="A10" s="38"/>
      <c r="B10" s="38">
        <v>1260</v>
      </c>
      <c r="C10" s="38"/>
      <c r="D10" s="38"/>
      <c r="E10" s="38"/>
      <c r="F10" s="38"/>
      <c r="G10" s="39"/>
      <c r="H10" s="34">
        <v>1</v>
      </c>
      <c r="I10" s="40" t="s">
        <v>56</v>
      </c>
      <c r="J10" s="41"/>
      <c r="K10" s="41">
        <v>20</v>
      </c>
      <c r="L10" s="41">
        <v>1</v>
      </c>
      <c r="M10" s="42">
        <f>SUM(A10:G10)/1000</f>
        <v>1.26</v>
      </c>
      <c r="N10" s="43">
        <f>SUM(X10:AD10)/1000</f>
        <v>0</v>
      </c>
      <c r="O10" s="44"/>
      <c r="P10" s="44"/>
      <c r="Q10" s="45"/>
      <c r="R10" s="46"/>
      <c r="S10" s="41">
        <v>1</v>
      </c>
      <c r="T10" s="41">
        <v>20</v>
      </c>
      <c r="U10" s="41"/>
      <c r="V10" s="40" t="s">
        <v>15</v>
      </c>
      <c r="W10" s="34">
        <v>2</v>
      </c>
      <c r="X10" s="47"/>
      <c r="Y10" s="38"/>
      <c r="Z10" s="38"/>
      <c r="AA10" s="38"/>
      <c r="AB10" s="38"/>
      <c r="AC10" s="38"/>
      <c r="AD10" s="38"/>
      <c r="AE10" s="1"/>
      <c r="AF10" s="1"/>
      <c r="AG10" s="1"/>
      <c r="AH10" s="2"/>
      <c r="AI10" s="2"/>
    </row>
    <row r="11" spans="1:35" ht="15.95" customHeight="1" thickBot="1" x14ac:dyDescent="0.25">
      <c r="A11" s="38"/>
      <c r="B11" s="38">
        <v>1080</v>
      </c>
      <c r="C11" s="38"/>
      <c r="D11" s="38"/>
      <c r="E11" s="38"/>
      <c r="F11" s="38"/>
      <c r="G11" s="39"/>
      <c r="H11" s="34">
        <v>3</v>
      </c>
      <c r="I11" s="40" t="s">
        <v>57</v>
      </c>
      <c r="J11" s="41"/>
      <c r="K11" s="41">
        <v>20</v>
      </c>
      <c r="L11" s="41">
        <v>1</v>
      </c>
      <c r="M11" s="48"/>
      <c r="N11" s="49"/>
      <c r="O11" s="42">
        <f>SUM(A11:G11)/1000</f>
        <v>1.08</v>
      </c>
      <c r="P11" s="50">
        <f>SUM(X11:AD11)/1000</f>
        <v>0</v>
      </c>
      <c r="Q11" s="51"/>
      <c r="R11" s="50"/>
      <c r="S11" s="41">
        <v>1</v>
      </c>
      <c r="T11" s="41">
        <v>20</v>
      </c>
      <c r="U11" s="41"/>
      <c r="V11" s="40" t="s">
        <v>15</v>
      </c>
      <c r="W11" s="34">
        <v>4</v>
      </c>
      <c r="X11" s="47"/>
      <c r="Y11" s="38"/>
      <c r="Z11" s="38"/>
      <c r="AA11" s="38"/>
      <c r="AB11" s="38"/>
      <c r="AC11" s="38"/>
      <c r="AD11" s="38"/>
      <c r="AE11" s="1"/>
      <c r="AF11" s="1"/>
      <c r="AG11" s="1"/>
      <c r="AH11" s="2"/>
      <c r="AI11" s="2"/>
    </row>
    <row r="12" spans="1:35" ht="15.95" customHeight="1" thickBot="1" x14ac:dyDescent="0.25">
      <c r="A12"/>
      <c r="B12" s="38">
        <v>1440</v>
      </c>
      <c r="C12" s="38"/>
      <c r="D12" s="38"/>
      <c r="E12" s="38"/>
      <c r="F12" s="38"/>
      <c r="G12" s="39"/>
      <c r="H12" s="34">
        <v>5</v>
      </c>
      <c r="I12" s="40" t="s">
        <v>58</v>
      </c>
      <c r="J12" s="41"/>
      <c r="K12" s="41">
        <v>20</v>
      </c>
      <c r="L12" s="41">
        <v>1</v>
      </c>
      <c r="M12" s="52"/>
      <c r="N12" s="51"/>
      <c r="O12" s="53"/>
      <c r="P12" s="49"/>
      <c r="Q12" s="42">
        <f>SUM(A12:G12)/1000</f>
        <v>1.44</v>
      </c>
      <c r="R12" s="50">
        <f>SUM(X12:AD12)/1000</f>
        <v>0</v>
      </c>
      <c r="S12" s="41">
        <v>1</v>
      </c>
      <c r="T12" s="41">
        <v>20</v>
      </c>
      <c r="U12" s="41"/>
      <c r="V12" s="40" t="s">
        <v>15</v>
      </c>
      <c r="W12" s="34">
        <v>6</v>
      </c>
      <c r="X12" s="47"/>
      <c r="Y12" s="38"/>
      <c r="Z12" s="38"/>
      <c r="AA12" s="38"/>
      <c r="AB12" s="38"/>
      <c r="AC12" s="38"/>
      <c r="AD12" s="38"/>
      <c r="AE12" s="1"/>
      <c r="AF12" s="1"/>
      <c r="AG12" s="1"/>
      <c r="AH12" s="2"/>
      <c r="AI12" s="2"/>
    </row>
    <row r="13" spans="1:35" ht="15.95" customHeight="1" thickBot="1" x14ac:dyDescent="0.25">
      <c r="A13" s="38"/>
      <c r="B13" s="38"/>
      <c r="C13" s="38"/>
      <c r="D13" s="38"/>
      <c r="E13" s="38"/>
      <c r="F13" s="38"/>
      <c r="G13" s="39"/>
      <c r="H13" s="34">
        <v>7</v>
      </c>
      <c r="I13" s="40" t="s">
        <v>15</v>
      </c>
      <c r="J13" s="41"/>
      <c r="K13" s="41">
        <v>20</v>
      </c>
      <c r="L13" s="41">
        <v>1</v>
      </c>
      <c r="M13" s="42">
        <f>SUM(A13:G13)/1000</f>
        <v>0</v>
      </c>
      <c r="N13" s="50">
        <f>SUM(X13:AD13)/1000</f>
        <v>0</v>
      </c>
      <c r="O13" s="51"/>
      <c r="P13" s="51"/>
      <c r="Q13" s="53"/>
      <c r="R13" s="49"/>
      <c r="S13" s="41">
        <v>1</v>
      </c>
      <c r="T13" s="41">
        <v>20</v>
      </c>
      <c r="U13" s="41"/>
      <c r="V13" s="40" t="s">
        <v>15</v>
      </c>
      <c r="W13" s="34">
        <v>8</v>
      </c>
      <c r="X13" s="47"/>
      <c r="Y13" s="38"/>
      <c r="Z13" s="38"/>
      <c r="AA13" s="38"/>
      <c r="AB13" s="38"/>
      <c r="AC13" s="38"/>
      <c r="AD13" s="38"/>
      <c r="AE13" s="1"/>
      <c r="AF13" s="1"/>
      <c r="AG13" s="1"/>
      <c r="AH13" s="2"/>
      <c r="AI13" s="2"/>
    </row>
    <row r="14" spans="1:35" ht="15.95" customHeight="1" thickBot="1" x14ac:dyDescent="0.25">
      <c r="A14" s="38"/>
      <c r="C14" s="38"/>
      <c r="D14" s="38">
        <v>600</v>
      </c>
      <c r="E14" s="38"/>
      <c r="F14" s="38"/>
      <c r="G14" s="39"/>
      <c r="H14" s="34">
        <v>9</v>
      </c>
      <c r="I14" s="40" t="s">
        <v>84</v>
      </c>
      <c r="J14" s="41"/>
      <c r="K14" s="41">
        <v>20</v>
      </c>
      <c r="L14" s="41">
        <v>1</v>
      </c>
      <c r="M14" s="48"/>
      <c r="N14" s="49"/>
      <c r="O14" s="42">
        <f>SUM(A14:G14)/1000</f>
        <v>0.6</v>
      </c>
      <c r="P14" s="50">
        <f>SUM(X14:AD14)/1000</f>
        <v>1.26</v>
      </c>
      <c r="Q14" s="51"/>
      <c r="R14" s="50"/>
      <c r="S14" s="41">
        <v>1</v>
      </c>
      <c r="T14" s="41">
        <v>20</v>
      </c>
      <c r="U14" s="41"/>
      <c r="V14" s="40" t="s">
        <v>59</v>
      </c>
      <c r="W14" s="34">
        <v>10</v>
      </c>
      <c r="X14" s="47"/>
      <c r="Y14" s="38">
        <v>1260</v>
      </c>
      <c r="Z14" s="38"/>
      <c r="AA14" s="38"/>
      <c r="AB14" s="38"/>
      <c r="AC14" s="38"/>
      <c r="AD14" s="38"/>
      <c r="AE14" s="1"/>
      <c r="AF14" s="1"/>
      <c r="AG14" s="1"/>
      <c r="AH14" s="2"/>
      <c r="AI14" s="2"/>
    </row>
    <row r="15" spans="1:35" ht="15.95" customHeight="1" thickBot="1" x14ac:dyDescent="0.25">
      <c r="A15" s="38"/>
      <c r="C15" s="38"/>
      <c r="D15" s="38">
        <v>1500</v>
      </c>
      <c r="E15" s="38"/>
      <c r="F15" s="38"/>
      <c r="G15" s="39"/>
      <c r="H15" s="34">
        <v>11</v>
      </c>
      <c r="I15" s="40" t="s">
        <v>85</v>
      </c>
      <c r="J15" s="41"/>
      <c r="K15" s="41">
        <v>20</v>
      </c>
      <c r="L15" s="41">
        <v>1</v>
      </c>
      <c r="M15" s="52"/>
      <c r="N15" s="51"/>
      <c r="O15" s="53"/>
      <c r="P15" s="49"/>
      <c r="Q15" s="42">
        <f>SUM(A15:G15)/1000</f>
        <v>1.5</v>
      </c>
      <c r="R15" s="50">
        <f>SUM(X15:AD15)/1000</f>
        <v>1.44</v>
      </c>
      <c r="S15" s="41">
        <v>1</v>
      </c>
      <c r="T15" s="41">
        <v>20</v>
      </c>
      <c r="U15" s="41"/>
      <c r="V15" s="40" t="s">
        <v>60</v>
      </c>
      <c r="W15" s="34">
        <v>12</v>
      </c>
      <c r="X15" s="47"/>
      <c r="Y15" s="38">
        <v>1440</v>
      </c>
      <c r="Z15" s="38"/>
      <c r="AA15" s="38"/>
      <c r="AB15" s="38"/>
      <c r="AC15" s="38"/>
      <c r="AD15" s="38"/>
      <c r="AE15" s="1"/>
      <c r="AF15" s="1"/>
      <c r="AG15" s="1"/>
      <c r="AH15" s="2"/>
      <c r="AI15" s="2"/>
    </row>
    <row r="16" spans="1:35" ht="15.95" customHeight="1" thickBot="1" x14ac:dyDescent="0.25">
      <c r="A16" s="38"/>
      <c r="C16" s="38"/>
      <c r="D16" s="38">
        <v>1500</v>
      </c>
      <c r="E16" s="38"/>
      <c r="F16" s="38"/>
      <c r="G16" s="39"/>
      <c r="H16" s="34">
        <v>13</v>
      </c>
      <c r="I16" s="40" t="s">
        <v>86</v>
      </c>
      <c r="J16" s="41"/>
      <c r="K16" s="41">
        <v>20</v>
      </c>
      <c r="L16" s="41">
        <v>1</v>
      </c>
      <c r="M16" s="42">
        <f>SUM(A16:G16)/1000</f>
        <v>1.5</v>
      </c>
      <c r="N16" s="50">
        <f>SUM(X16:AD16)/1000</f>
        <v>0.72</v>
      </c>
      <c r="O16" s="51"/>
      <c r="P16" s="51"/>
      <c r="Q16" s="53"/>
      <c r="R16" s="49"/>
      <c r="S16" s="41">
        <v>1</v>
      </c>
      <c r="T16" s="41">
        <v>20</v>
      </c>
      <c r="U16" s="41"/>
      <c r="V16" s="40" t="s">
        <v>61</v>
      </c>
      <c r="W16" s="34">
        <v>14</v>
      </c>
      <c r="X16" s="47"/>
      <c r="Y16" s="38">
        <v>720</v>
      </c>
      <c r="Z16" s="38"/>
      <c r="AA16" s="38"/>
      <c r="AB16" s="38"/>
      <c r="AC16" s="38"/>
      <c r="AD16" s="38"/>
      <c r="AE16" s="1"/>
      <c r="AF16" s="1"/>
      <c r="AG16" s="1"/>
      <c r="AH16" s="2"/>
      <c r="AI16" s="2"/>
    </row>
    <row r="17" spans="1:35" ht="15.95" customHeight="1" thickBot="1" x14ac:dyDescent="0.25">
      <c r="A17" s="38"/>
      <c r="B17" s="38"/>
      <c r="C17" s="38"/>
      <c r="D17" s="38"/>
      <c r="E17" s="38"/>
      <c r="F17" s="38"/>
      <c r="G17" s="39"/>
      <c r="H17" s="34">
        <v>15</v>
      </c>
      <c r="I17" s="40" t="s">
        <v>15</v>
      </c>
      <c r="J17" s="41"/>
      <c r="K17" s="41">
        <v>20</v>
      </c>
      <c r="L17" s="41">
        <v>1</v>
      </c>
      <c r="M17" s="48"/>
      <c r="N17" s="49"/>
      <c r="O17" s="42">
        <f>SUM(A17:G17)/1000</f>
        <v>0</v>
      </c>
      <c r="P17" s="50">
        <f>SUM(X17:AD17)/1000</f>
        <v>0</v>
      </c>
      <c r="Q17" s="54"/>
      <c r="R17" s="50"/>
      <c r="S17" s="41">
        <v>1</v>
      </c>
      <c r="T17" s="41">
        <v>20</v>
      </c>
      <c r="U17" s="41"/>
      <c r="V17" s="40" t="s">
        <v>15</v>
      </c>
      <c r="W17" s="34">
        <v>16</v>
      </c>
      <c r="X17" s="47"/>
      <c r="Y17" s="38"/>
      <c r="Z17" s="38"/>
      <c r="AA17" s="38"/>
      <c r="AB17" s="38"/>
      <c r="AC17" s="38"/>
      <c r="AD17" s="38"/>
      <c r="AE17" s="1"/>
      <c r="AF17" s="1"/>
      <c r="AG17" s="1"/>
      <c r="AH17" s="2"/>
      <c r="AI17" s="2"/>
    </row>
    <row r="18" spans="1:35" ht="15.95" customHeight="1" thickBot="1" x14ac:dyDescent="0.25">
      <c r="A18" s="38"/>
      <c r="B18" s="38"/>
      <c r="C18" s="38"/>
      <c r="D18" s="38"/>
      <c r="E18" s="38"/>
      <c r="F18" s="38"/>
      <c r="G18" s="39"/>
      <c r="H18" s="34">
        <v>17</v>
      </c>
      <c r="I18" s="40" t="s">
        <v>15</v>
      </c>
      <c r="J18" s="41"/>
      <c r="K18" s="41">
        <v>20</v>
      </c>
      <c r="L18" s="41">
        <v>1</v>
      </c>
      <c r="M18" s="52"/>
      <c r="N18" s="51"/>
      <c r="O18" s="53"/>
      <c r="P18" s="54"/>
      <c r="Q18" s="42">
        <f>SUM(A18:G18)/1000</f>
        <v>0</v>
      </c>
      <c r="R18" s="50">
        <f>SUM(X18:AD18)/1000</f>
        <v>0</v>
      </c>
      <c r="S18" s="41">
        <v>1</v>
      </c>
      <c r="T18" s="41">
        <v>20</v>
      </c>
      <c r="U18" s="41"/>
      <c r="V18" s="40" t="s">
        <v>15</v>
      </c>
      <c r="W18" s="34">
        <v>18</v>
      </c>
      <c r="X18" s="47"/>
      <c r="Y18" s="38"/>
      <c r="Z18" s="38"/>
      <c r="AA18" s="38"/>
      <c r="AB18" s="38"/>
      <c r="AC18" s="38"/>
      <c r="AD18" s="38"/>
      <c r="AE18" s="1"/>
      <c r="AF18" s="1"/>
      <c r="AG18" s="1"/>
      <c r="AH18" s="2"/>
      <c r="AI18" s="2"/>
    </row>
    <row r="19" spans="1:35" ht="15.95" customHeight="1" thickBot="1" x14ac:dyDescent="0.25">
      <c r="A19" s="38"/>
      <c r="B19" s="38"/>
      <c r="C19" s="38"/>
      <c r="D19" s="38"/>
      <c r="E19" s="38"/>
      <c r="F19" s="38"/>
      <c r="G19" s="39"/>
      <c r="H19" s="34">
        <v>19</v>
      </c>
      <c r="I19" s="40" t="s">
        <v>15</v>
      </c>
      <c r="J19" s="41"/>
      <c r="K19" s="41">
        <v>20</v>
      </c>
      <c r="L19" s="41">
        <v>1</v>
      </c>
      <c r="M19" s="42">
        <f>SUM(A19:G19)/1000</f>
        <v>0</v>
      </c>
      <c r="N19" s="50">
        <f>SUM(X19:AD19)/1000</f>
        <v>0</v>
      </c>
      <c r="O19" s="51"/>
      <c r="P19" s="51"/>
      <c r="Q19" s="53"/>
      <c r="R19" s="49"/>
      <c r="S19" s="41">
        <v>1</v>
      </c>
      <c r="T19" s="41">
        <v>20</v>
      </c>
      <c r="U19" s="41"/>
      <c r="V19" s="40" t="s">
        <v>15</v>
      </c>
      <c r="W19" s="34">
        <v>20</v>
      </c>
      <c r="X19" s="47"/>
      <c r="Y19" s="38"/>
      <c r="Z19" s="38"/>
      <c r="AA19" s="38"/>
      <c r="AB19" s="38"/>
      <c r="AC19" s="38"/>
      <c r="AD19" s="38"/>
      <c r="AE19" s="1"/>
      <c r="AF19" s="1"/>
      <c r="AG19" s="1"/>
      <c r="AH19" s="2"/>
      <c r="AI19" s="2"/>
    </row>
    <row r="20" spans="1:35" ht="15.95" customHeight="1" thickBot="1" x14ac:dyDescent="0.25">
      <c r="A20" s="38"/>
      <c r="B20" s="38"/>
      <c r="C20" s="38"/>
      <c r="D20" s="38"/>
      <c r="E20" s="38"/>
      <c r="F20" s="38"/>
      <c r="G20" s="39"/>
      <c r="H20" s="34">
        <v>21</v>
      </c>
      <c r="I20" s="40" t="s">
        <v>15</v>
      </c>
      <c r="J20" s="41"/>
      <c r="K20" s="41">
        <v>20</v>
      </c>
      <c r="L20" s="41">
        <v>1</v>
      </c>
      <c r="M20" s="48"/>
      <c r="N20" s="49"/>
      <c r="O20" s="42">
        <f>SUM(A20:G20)/1000</f>
        <v>0</v>
      </c>
      <c r="P20" s="50">
        <f>SUM(X20:AD20)/1000</f>
        <v>0</v>
      </c>
      <c r="Q20" s="51"/>
      <c r="R20" s="50"/>
      <c r="S20" s="41">
        <v>1</v>
      </c>
      <c r="T20" s="41">
        <v>20</v>
      </c>
      <c r="U20" s="41"/>
      <c r="V20" s="40" t="s">
        <v>15</v>
      </c>
      <c r="W20" s="34">
        <v>22</v>
      </c>
      <c r="X20" s="47"/>
      <c r="Y20" s="38"/>
      <c r="Z20" s="38"/>
      <c r="AA20" s="38"/>
      <c r="AB20" s="38"/>
      <c r="AC20" s="38"/>
      <c r="AD20" s="38"/>
      <c r="AE20" s="1"/>
      <c r="AF20" s="1"/>
      <c r="AG20" s="1"/>
      <c r="AH20" s="2"/>
      <c r="AI20" s="2"/>
    </row>
    <row r="21" spans="1:35" ht="15.95" customHeight="1" thickBot="1" x14ac:dyDescent="0.25">
      <c r="A21" s="38"/>
      <c r="B21" s="38"/>
      <c r="C21" s="38"/>
      <c r="D21" s="38"/>
      <c r="E21" s="38"/>
      <c r="F21" s="38"/>
      <c r="G21" s="39"/>
      <c r="H21" s="34">
        <v>23</v>
      </c>
      <c r="I21" s="40" t="s">
        <v>28</v>
      </c>
      <c r="J21" s="41"/>
      <c r="K21" s="41">
        <v>20</v>
      </c>
      <c r="L21" s="41">
        <v>1</v>
      </c>
      <c r="M21" s="52"/>
      <c r="N21" s="51"/>
      <c r="O21" s="53"/>
      <c r="P21" s="49"/>
      <c r="Q21" s="42">
        <f>SUM(A21:G21)/1000</f>
        <v>0</v>
      </c>
      <c r="R21" s="50">
        <f>SUM(X21:AD21)/1000</f>
        <v>0</v>
      </c>
      <c r="S21" s="41">
        <v>1</v>
      </c>
      <c r="T21" s="41">
        <v>20</v>
      </c>
      <c r="U21" s="41"/>
      <c r="V21" s="40" t="s">
        <v>28</v>
      </c>
      <c r="W21" s="34">
        <v>24</v>
      </c>
      <c r="X21" s="47"/>
      <c r="Y21" s="38"/>
      <c r="Z21" s="38"/>
      <c r="AA21" s="38"/>
      <c r="AB21" s="38"/>
      <c r="AC21" s="38"/>
      <c r="AD21" s="38"/>
      <c r="AE21" s="1"/>
      <c r="AF21" s="1"/>
      <c r="AG21" s="1"/>
      <c r="AH21" s="2"/>
      <c r="AI21" s="2"/>
    </row>
    <row r="22" spans="1:35" ht="15.95" customHeight="1" thickBot="1" x14ac:dyDescent="0.25">
      <c r="A22" s="38"/>
      <c r="B22" s="38"/>
      <c r="C22" s="38"/>
      <c r="D22" s="38"/>
      <c r="E22" s="38"/>
      <c r="F22" s="38"/>
      <c r="G22" s="39"/>
      <c r="H22" s="34">
        <v>25</v>
      </c>
      <c r="I22" s="40" t="s">
        <v>28</v>
      </c>
      <c r="J22" s="41"/>
      <c r="K22" s="41">
        <v>20</v>
      </c>
      <c r="L22" s="41">
        <v>1</v>
      </c>
      <c r="M22" s="42">
        <f>SUM(A22:G22)/1000</f>
        <v>0</v>
      </c>
      <c r="N22" s="50">
        <f>SUM(X22:AD22)/1000</f>
        <v>0</v>
      </c>
      <c r="O22" s="51"/>
      <c r="P22" s="51"/>
      <c r="Q22" s="53"/>
      <c r="R22" s="49"/>
      <c r="S22" s="41">
        <v>1</v>
      </c>
      <c r="T22" s="41">
        <v>20</v>
      </c>
      <c r="U22" s="41"/>
      <c r="V22" s="40" t="s">
        <v>28</v>
      </c>
      <c r="W22" s="34">
        <v>26</v>
      </c>
      <c r="X22" s="47"/>
      <c r="Y22" s="38"/>
      <c r="Z22" s="38"/>
      <c r="AA22" s="38"/>
      <c r="AB22" s="38"/>
      <c r="AC22" s="38"/>
      <c r="AD22" s="38"/>
      <c r="AE22" s="1"/>
      <c r="AF22" s="1"/>
      <c r="AG22" s="1"/>
      <c r="AH22" s="2"/>
      <c r="AI22" s="2"/>
    </row>
    <row r="23" spans="1:35" ht="15.95" customHeight="1" thickBot="1" x14ac:dyDescent="0.25">
      <c r="A23" s="38"/>
      <c r="B23" s="38"/>
      <c r="C23" s="38"/>
      <c r="D23" s="38"/>
      <c r="E23" s="38"/>
      <c r="F23" s="38"/>
      <c r="G23" s="39"/>
      <c r="H23" s="34">
        <v>27</v>
      </c>
      <c r="I23" s="40" t="s">
        <v>28</v>
      </c>
      <c r="J23" s="41"/>
      <c r="K23" s="41">
        <v>20</v>
      </c>
      <c r="L23" s="41">
        <v>1</v>
      </c>
      <c r="M23" s="48"/>
      <c r="N23" s="49"/>
      <c r="O23" s="42">
        <f>SUM(A23:G23)/1000</f>
        <v>0</v>
      </c>
      <c r="P23" s="50">
        <f>SUM(X23:AD23)/1000</f>
        <v>0</v>
      </c>
      <c r="Q23" s="51"/>
      <c r="R23" s="50"/>
      <c r="S23" s="41">
        <v>1</v>
      </c>
      <c r="T23" s="41">
        <v>20</v>
      </c>
      <c r="U23" s="41"/>
      <c r="V23" s="40" t="s">
        <v>28</v>
      </c>
      <c r="W23" s="34">
        <v>28</v>
      </c>
      <c r="X23" s="47"/>
      <c r="Y23" s="38"/>
      <c r="Z23" s="38"/>
      <c r="AA23" s="38"/>
      <c r="AB23" s="38"/>
      <c r="AC23" s="38"/>
      <c r="AD23" s="38"/>
      <c r="AE23" s="1"/>
      <c r="AF23" s="1"/>
      <c r="AG23" s="1"/>
      <c r="AH23" s="2"/>
      <c r="AI23" s="2"/>
    </row>
    <row r="24" spans="1:35" ht="15.95" customHeight="1" thickBot="1" x14ac:dyDescent="0.25">
      <c r="A24" s="38"/>
      <c r="B24" s="38"/>
      <c r="C24" s="38"/>
      <c r="D24" s="38"/>
      <c r="E24" s="38"/>
      <c r="F24" s="38"/>
      <c r="G24" s="39"/>
      <c r="H24" s="34">
        <v>29</v>
      </c>
      <c r="I24" s="40" t="s">
        <v>28</v>
      </c>
      <c r="J24" s="41"/>
      <c r="K24" s="41">
        <v>20</v>
      </c>
      <c r="L24" s="41">
        <v>1</v>
      </c>
      <c r="M24" s="52"/>
      <c r="N24" s="51"/>
      <c r="O24" s="53"/>
      <c r="P24" s="49"/>
      <c r="Q24" s="42">
        <f>SUM(A24:G24)/1000</f>
        <v>0</v>
      </c>
      <c r="R24" s="50">
        <f>SUM(X24:AD24)/1000</f>
        <v>0</v>
      </c>
      <c r="S24" s="41">
        <v>1</v>
      </c>
      <c r="T24" s="41">
        <v>20</v>
      </c>
      <c r="U24" s="41"/>
      <c r="V24" s="40" t="s">
        <v>28</v>
      </c>
      <c r="W24" s="34">
        <v>30</v>
      </c>
      <c r="X24" s="47"/>
      <c r="Y24" s="38"/>
      <c r="Z24" s="38"/>
      <c r="AA24" s="38"/>
      <c r="AB24" s="38"/>
      <c r="AC24" s="38"/>
      <c r="AD24" s="38"/>
      <c r="AE24" s="1"/>
      <c r="AF24" s="1"/>
      <c r="AG24" s="1"/>
      <c r="AH24" s="2"/>
      <c r="AI24" s="2"/>
    </row>
    <row r="25" spans="1:35" ht="15.95" customHeight="1" thickBot="1" x14ac:dyDescent="0.25">
      <c r="A25" s="85"/>
      <c r="B25" s="85"/>
      <c r="C25" s="85"/>
      <c r="D25" s="85"/>
      <c r="E25" s="85"/>
      <c r="F25" s="85"/>
      <c r="G25" s="86"/>
      <c r="H25" s="34">
        <v>31</v>
      </c>
      <c r="I25" s="40" t="s">
        <v>15</v>
      </c>
      <c r="J25" s="41"/>
      <c r="K25" s="41">
        <v>20</v>
      </c>
      <c r="L25" s="41">
        <v>1</v>
      </c>
      <c r="M25" s="42">
        <f>SUM(A25:G25)/1000</f>
        <v>0</v>
      </c>
      <c r="N25" s="50">
        <f>SUM(X25:AD25)/1000</f>
        <v>0</v>
      </c>
      <c r="O25" s="51"/>
      <c r="P25" s="51"/>
      <c r="Q25" s="53"/>
      <c r="R25" s="49"/>
      <c r="S25" s="41">
        <v>1</v>
      </c>
      <c r="T25" s="41">
        <v>20</v>
      </c>
      <c r="U25" s="41"/>
      <c r="V25" s="40" t="s">
        <v>15</v>
      </c>
      <c r="W25" s="34">
        <v>32</v>
      </c>
      <c r="X25" s="47"/>
      <c r="Y25" s="38"/>
      <c r="Z25" s="38"/>
      <c r="AA25" s="38"/>
      <c r="AB25" s="38"/>
      <c r="AC25" s="38"/>
      <c r="AD25" s="38"/>
      <c r="AE25" s="1"/>
      <c r="AF25" s="1"/>
      <c r="AG25" s="1"/>
      <c r="AH25" s="2"/>
      <c r="AI25" s="2"/>
    </row>
    <row r="26" spans="1:35" ht="15.95" customHeight="1" thickBot="1" x14ac:dyDescent="0.25">
      <c r="A26" s="85"/>
      <c r="B26" s="85"/>
      <c r="C26" s="85"/>
      <c r="D26" s="85"/>
      <c r="E26" s="85"/>
      <c r="F26" s="85"/>
      <c r="G26" s="86"/>
      <c r="H26" s="34">
        <v>33</v>
      </c>
      <c r="I26" s="40" t="s">
        <v>15</v>
      </c>
      <c r="J26" s="41"/>
      <c r="K26" s="41">
        <v>20</v>
      </c>
      <c r="L26" s="41">
        <v>1</v>
      </c>
      <c r="M26" s="48"/>
      <c r="N26" s="49"/>
      <c r="O26" s="42">
        <f>SUM(A26:G26)/1000</f>
        <v>0</v>
      </c>
      <c r="P26" s="50">
        <f>SUM(X26:AD26)/1000</f>
        <v>0</v>
      </c>
      <c r="Q26" s="51"/>
      <c r="R26" s="50"/>
      <c r="S26" s="41">
        <v>1</v>
      </c>
      <c r="T26" s="41">
        <v>20</v>
      </c>
      <c r="U26" s="41"/>
      <c r="V26" s="40" t="s">
        <v>15</v>
      </c>
      <c r="W26" s="34">
        <v>34</v>
      </c>
      <c r="X26" s="47"/>
      <c r="Y26" s="38"/>
      <c r="Z26" s="38"/>
      <c r="AA26" s="38"/>
      <c r="AB26" s="38"/>
      <c r="AC26" s="38"/>
      <c r="AD26" s="38"/>
      <c r="AE26" s="1"/>
      <c r="AF26" s="1"/>
      <c r="AG26" s="1"/>
      <c r="AH26" s="2"/>
      <c r="AI26" s="2"/>
    </row>
    <row r="27" spans="1:35" ht="15.95" customHeight="1" thickBot="1" x14ac:dyDescent="0.25">
      <c r="A27" s="85"/>
      <c r="B27" s="85"/>
      <c r="C27" s="85"/>
      <c r="D27" s="85"/>
      <c r="E27" s="85"/>
      <c r="F27" s="85"/>
      <c r="G27" s="86"/>
      <c r="H27" s="34">
        <v>35</v>
      </c>
      <c r="I27" s="40" t="s">
        <v>28</v>
      </c>
      <c r="J27" s="41"/>
      <c r="K27" s="41">
        <v>20</v>
      </c>
      <c r="L27" s="41">
        <v>1</v>
      </c>
      <c r="M27" s="52"/>
      <c r="N27" s="51"/>
      <c r="O27" s="53"/>
      <c r="P27" s="49"/>
      <c r="Q27" s="42">
        <f>SUM(A27:G27)/1000</f>
        <v>0</v>
      </c>
      <c r="R27" s="50">
        <f>SUM(X27:AD27)/1000</f>
        <v>0</v>
      </c>
      <c r="S27" s="41">
        <v>1</v>
      </c>
      <c r="T27" s="41">
        <v>20</v>
      </c>
      <c r="U27" s="41"/>
      <c r="V27" s="40" t="s">
        <v>28</v>
      </c>
      <c r="W27" s="34">
        <v>36</v>
      </c>
      <c r="X27" s="47"/>
      <c r="Y27" s="38"/>
      <c r="Z27" s="38"/>
      <c r="AA27" s="38"/>
      <c r="AB27" s="38"/>
      <c r="AC27" s="38"/>
      <c r="AD27" s="38"/>
      <c r="AE27" s="1"/>
      <c r="AF27" s="1"/>
      <c r="AG27" s="1"/>
      <c r="AH27" s="2"/>
      <c r="AI27" s="2"/>
    </row>
    <row r="28" spans="1:35" ht="15.95" customHeight="1" thickBot="1" x14ac:dyDescent="0.25">
      <c r="A28" s="85"/>
      <c r="B28" s="85"/>
      <c r="C28" s="85"/>
      <c r="D28" s="85"/>
      <c r="E28" s="85"/>
      <c r="F28" s="85"/>
      <c r="G28" s="86"/>
      <c r="H28" s="34">
        <v>37</v>
      </c>
      <c r="I28" s="40" t="s">
        <v>28</v>
      </c>
      <c r="J28" s="41"/>
      <c r="K28" s="41">
        <v>20</v>
      </c>
      <c r="L28" s="41">
        <v>1</v>
      </c>
      <c r="M28" s="42">
        <f>SUM(A28:G28)/1000</f>
        <v>0</v>
      </c>
      <c r="N28" s="50">
        <f>SUM(X28:AD28)/1000</f>
        <v>1.26</v>
      </c>
      <c r="O28" s="51"/>
      <c r="P28" s="51"/>
      <c r="Q28" s="53"/>
      <c r="R28" s="49"/>
      <c r="S28" s="41">
        <v>1</v>
      </c>
      <c r="T28" s="41">
        <v>20</v>
      </c>
      <c r="U28" s="41"/>
      <c r="V28" s="40" t="s">
        <v>67</v>
      </c>
      <c r="W28" s="34">
        <v>38</v>
      </c>
      <c r="X28" s="47"/>
      <c r="Y28" s="38">
        <v>1260</v>
      </c>
      <c r="Z28" s="38"/>
      <c r="AA28" s="38"/>
      <c r="AB28" s="38"/>
      <c r="AC28" s="38"/>
      <c r="AD28" s="38"/>
      <c r="AE28" s="1"/>
      <c r="AF28" s="1"/>
      <c r="AG28" s="1"/>
      <c r="AH28" s="2"/>
      <c r="AI28" s="2"/>
    </row>
    <row r="29" spans="1:35" ht="15.95" customHeight="1" thickBot="1" x14ac:dyDescent="0.25">
      <c r="A29" s="85"/>
      <c r="B29" s="85"/>
      <c r="C29" s="85"/>
      <c r="D29" s="85"/>
      <c r="E29" s="85"/>
      <c r="F29" s="85"/>
      <c r="G29" s="86"/>
      <c r="H29" s="34">
        <v>39</v>
      </c>
      <c r="I29" s="40" t="s">
        <v>28</v>
      </c>
      <c r="J29" s="41"/>
      <c r="K29" s="41">
        <v>20</v>
      </c>
      <c r="L29" s="41">
        <v>1</v>
      </c>
      <c r="M29" s="48"/>
      <c r="N29" s="49"/>
      <c r="O29" s="42">
        <f>SUM(A29:G29)/1000</f>
        <v>0</v>
      </c>
      <c r="P29" s="50">
        <f>SUM(X29:AD29)/1000</f>
        <v>0</v>
      </c>
      <c r="Q29" s="51"/>
      <c r="R29" s="50"/>
      <c r="S29" s="41">
        <v>1</v>
      </c>
      <c r="T29" s="41">
        <v>20</v>
      </c>
      <c r="U29" s="41"/>
      <c r="V29" s="40" t="s">
        <v>28</v>
      </c>
      <c r="W29" s="34">
        <v>40</v>
      </c>
      <c r="X29" s="47"/>
      <c r="Y29" s="38"/>
      <c r="Z29" s="38"/>
      <c r="AA29" s="38"/>
      <c r="AB29" s="38"/>
      <c r="AC29" s="38"/>
      <c r="AD29" s="38"/>
      <c r="AE29" s="1"/>
      <c r="AF29" s="1"/>
      <c r="AG29" s="1"/>
      <c r="AH29" s="2"/>
      <c r="AI29" s="2"/>
    </row>
    <row r="30" spans="1:35" ht="15.95" customHeight="1" thickBot="1" x14ac:dyDescent="0.25">
      <c r="A30" s="85"/>
      <c r="B30" s="85"/>
      <c r="C30" s="85"/>
      <c r="D30" s="85"/>
      <c r="E30" s="85"/>
      <c r="F30" s="85"/>
      <c r="G30" s="86"/>
      <c r="H30" s="34">
        <v>41</v>
      </c>
      <c r="I30" s="40" t="s">
        <v>28</v>
      </c>
      <c r="J30" s="41"/>
      <c r="K30" s="41">
        <v>20</v>
      </c>
      <c r="L30" s="41">
        <v>1</v>
      </c>
      <c r="M30" s="52"/>
      <c r="N30" s="51"/>
      <c r="O30" s="53"/>
      <c r="P30" s="49"/>
      <c r="Q30" s="42">
        <f>SUM(A30:G30)/1000</f>
        <v>0</v>
      </c>
      <c r="R30" s="50">
        <f>SUM(X30:AD30)/1000</f>
        <v>0</v>
      </c>
      <c r="S30" s="41"/>
      <c r="T30" s="41"/>
      <c r="U30" s="41"/>
      <c r="V30" s="40" t="s">
        <v>28</v>
      </c>
      <c r="W30" s="34">
        <v>42</v>
      </c>
      <c r="X30" s="47"/>
      <c r="Y30" s="38"/>
      <c r="Z30" s="38"/>
      <c r="AA30" s="38"/>
      <c r="AB30" s="38"/>
      <c r="AC30" s="38"/>
      <c r="AD30" s="38"/>
      <c r="AE30" s="1"/>
      <c r="AF30" s="1"/>
      <c r="AG30" s="1"/>
      <c r="AH30" s="2"/>
      <c r="AI30" s="2"/>
    </row>
    <row r="31" spans="1:35" ht="15.95" customHeight="1" thickBot="1" x14ac:dyDescent="0.25">
      <c r="A31" s="55">
        <f t="shared" ref="A31:G31" si="0">SUM(A10:A30)</f>
        <v>0</v>
      </c>
      <c r="B31" s="55">
        <f t="shared" si="0"/>
        <v>3780</v>
      </c>
      <c r="C31" s="55">
        <f t="shared" si="0"/>
        <v>0</v>
      </c>
      <c r="D31" s="55">
        <f t="shared" si="0"/>
        <v>3600</v>
      </c>
      <c r="E31" s="55">
        <f t="shared" si="0"/>
        <v>0</v>
      </c>
      <c r="F31" s="55">
        <f t="shared" si="0"/>
        <v>0</v>
      </c>
      <c r="G31" s="56">
        <f t="shared" si="0"/>
        <v>0</v>
      </c>
      <c r="H31" s="18"/>
      <c r="I31" s="14"/>
      <c r="J31" s="14"/>
      <c r="K31" s="57" t="s">
        <v>29</v>
      </c>
      <c r="L31" s="14"/>
      <c r="M31" s="58">
        <f>SUM(M10:M30)+SUM(N10:N30)</f>
        <v>4.74</v>
      </c>
      <c r="N31" s="59"/>
      <c r="O31" s="58">
        <f>SUM(O10:O30)+SUM(P10:P30)</f>
        <v>2.9400000000000004</v>
      </c>
      <c r="P31" s="59"/>
      <c r="Q31" s="58">
        <f>SUM(Q10:Q30)+SUM(R10:R30)</f>
        <v>4.38</v>
      </c>
      <c r="R31" s="59"/>
      <c r="S31" s="14" t="s">
        <v>30</v>
      </c>
      <c r="T31" s="14"/>
      <c r="U31" s="14"/>
      <c r="V31" s="14"/>
      <c r="W31" s="23"/>
      <c r="X31" s="60">
        <f t="shared" ref="X31:AD31" si="1">SUM(X10:X24)</f>
        <v>0</v>
      </c>
      <c r="Y31" s="61">
        <f t="shared" si="1"/>
        <v>3420</v>
      </c>
      <c r="Z31" s="61">
        <f t="shared" si="1"/>
        <v>0</v>
      </c>
      <c r="AA31" s="61">
        <f t="shared" si="1"/>
        <v>0</v>
      </c>
      <c r="AB31" s="61">
        <f t="shared" si="1"/>
        <v>0</v>
      </c>
      <c r="AC31" s="61">
        <f t="shared" si="1"/>
        <v>0</v>
      </c>
      <c r="AD31" s="61">
        <f t="shared" si="1"/>
        <v>0</v>
      </c>
      <c r="AE31" s="1"/>
      <c r="AF31" s="1"/>
      <c r="AG31" s="1"/>
      <c r="AH31" s="2"/>
      <c r="AI31" s="2"/>
    </row>
    <row r="32" spans="1:35" ht="15.95" customHeight="1" thickBot="1" x14ac:dyDescent="0.25">
      <c r="A32" s="62" t="s">
        <v>31</v>
      </c>
      <c r="B32" s="63" t="s">
        <v>32</v>
      </c>
      <c r="C32" s="63" t="s">
        <v>33</v>
      </c>
      <c r="D32" s="63" t="s">
        <v>34</v>
      </c>
      <c r="E32" s="63" t="s">
        <v>35</v>
      </c>
      <c r="F32" s="63" t="s">
        <v>36</v>
      </c>
      <c r="G32" s="63" t="s">
        <v>37</v>
      </c>
      <c r="H32" s="18"/>
      <c r="I32" s="14"/>
      <c r="J32" s="14"/>
      <c r="K32" s="57"/>
      <c r="L32" s="21"/>
      <c r="M32" s="58">
        <f>+M31*1000/$B$4</f>
        <v>39.5</v>
      </c>
      <c r="N32" s="59"/>
      <c r="O32" s="58">
        <f>+O31*1000/$B$4</f>
        <v>24.500000000000004</v>
      </c>
      <c r="P32" s="59"/>
      <c r="Q32" s="58">
        <f>+Q31*1000/$B$4</f>
        <v>36.5</v>
      </c>
      <c r="R32" s="59"/>
      <c r="S32" s="14" t="s">
        <v>38</v>
      </c>
      <c r="T32" s="14"/>
      <c r="U32" s="14"/>
      <c r="V32" s="14"/>
      <c r="W32" s="23"/>
      <c r="X32" s="64" t="s">
        <v>31</v>
      </c>
      <c r="Y32" s="65" t="s">
        <v>32</v>
      </c>
      <c r="Z32" s="65" t="s">
        <v>33</v>
      </c>
      <c r="AA32" s="65" t="s">
        <v>34</v>
      </c>
      <c r="AB32" s="65" t="s">
        <v>35</v>
      </c>
      <c r="AC32" s="65" t="s">
        <v>36</v>
      </c>
      <c r="AD32" s="65" t="s">
        <v>37</v>
      </c>
      <c r="AE32" s="1"/>
      <c r="AF32" s="1"/>
      <c r="AG32" s="1"/>
      <c r="AH32" s="2"/>
      <c r="AI32" s="2"/>
    </row>
    <row r="33" spans="1:35" ht="15.95" customHeight="1" thickBot="1" x14ac:dyDescent="0.25">
      <c r="A33" s="14"/>
      <c r="B33" s="14"/>
      <c r="C33" s="14"/>
      <c r="D33" s="1"/>
      <c r="E33" s="1"/>
      <c r="F33" s="1"/>
      <c r="G33" s="14"/>
      <c r="H33" s="18"/>
      <c r="I33" s="57"/>
      <c r="J33" s="14"/>
      <c r="K33" s="57" t="s">
        <v>39</v>
      </c>
      <c r="L33" s="57"/>
      <c r="M33" s="58">
        <f>+M31+O31+Q31</f>
        <v>12.06</v>
      </c>
      <c r="N33" s="59"/>
      <c r="O33" s="14" t="s">
        <v>30</v>
      </c>
      <c r="P33" s="14"/>
      <c r="Q33" s="58">
        <f>+(M33*1000)/($B$2*SQRT($B$3))</f>
        <v>33.475212723206191</v>
      </c>
      <c r="R33" s="59"/>
      <c r="S33" s="14" t="s">
        <v>38</v>
      </c>
      <c r="T33" s="14"/>
      <c r="U33" s="14"/>
      <c r="V33" s="14"/>
      <c r="W33" s="23"/>
      <c r="X33" s="66">
        <f>+X31+A31</f>
        <v>0</v>
      </c>
      <c r="Y33" s="55">
        <f>B31+Y31</f>
        <v>7200</v>
      </c>
      <c r="Z33" s="55">
        <f>+Z31+C31</f>
        <v>0</v>
      </c>
      <c r="AA33" s="55">
        <f>+AA31+D31</f>
        <v>3600</v>
      </c>
      <c r="AB33" s="55">
        <f>+AB31+E31</f>
        <v>0</v>
      </c>
      <c r="AC33" s="55">
        <f>+AC31+F31</f>
        <v>0</v>
      </c>
      <c r="AD33" s="55">
        <f>+AD31+G31</f>
        <v>0</v>
      </c>
      <c r="AE33" s="67" t="s">
        <v>40</v>
      </c>
      <c r="AF33" s="1"/>
      <c r="AG33" s="1"/>
      <c r="AH33" s="2"/>
      <c r="AI33" s="2"/>
    </row>
    <row r="34" spans="1:35" ht="15.95" customHeight="1" thickBot="1" x14ac:dyDescent="0.25">
      <c r="A34" s="1"/>
      <c r="B34" s="68"/>
      <c r="C34" s="1"/>
      <c r="D34" s="1"/>
      <c r="E34" s="1"/>
      <c r="F34" s="1"/>
      <c r="G34" s="1"/>
      <c r="H34" s="18"/>
      <c r="I34" s="57"/>
      <c r="J34" s="14"/>
      <c r="K34" s="57" t="s">
        <v>41</v>
      </c>
      <c r="L34" s="14"/>
      <c r="M34" s="58">
        <f>+AA44/1000</f>
        <v>10.44</v>
      </c>
      <c r="N34" s="59"/>
      <c r="O34" s="14" t="s">
        <v>30</v>
      </c>
      <c r="P34" s="14"/>
      <c r="Q34" s="58">
        <f>+(M34*1000)/($B$2*SQRT($B$3))</f>
        <v>28.978542357402372</v>
      </c>
      <c r="R34" s="59"/>
      <c r="S34" s="14" t="s">
        <v>38</v>
      </c>
      <c r="T34" s="14"/>
      <c r="U34" s="14"/>
      <c r="V34" s="14"/>
      <c r="W34" s="23"/>
      <c r="X34" s="1"/>
      <c r="Y34" s="1"/>
      <c r="Z34" s="1"/>
      <c r="AA34" s="67"/>
      <c r="AB34" s="67"/>
      <c r="AC34" s="67"/>
      <c r="AD34" s="1"/>
      <c r="AE34" s="1"/>
      <c r="AF34" s="1"/>
      <c r="AG34" s="1"/>
      <c r="AH34" s="2"/>
      <c r="AI34" s="2"/>
    </row>
    <row r="35" spans="1:35" ht="15.95" customHeight="1" x14ac:dyDescent="0.2">
      <c r="A35" s="1"/>
      <c r="B35" s="1"/>
      <c r="C35" s="1"/>
      <c r="D35" s="1"/>
      <c r="E35" s="1"/>
      <c r="F35" s="1"/>
      <c r="G35" s="20"/>
      <c r="H35" s="18"/>
      <c r="I35" s="57"/>
      <c r="J35" s="14"/>
      <c r="K35" s="57"/>
      <c r="L35" s="14"/>
      <c r="M35" s="69"/>
      <c r="N35" s="69"/>
      <c r="O35" s="14"/>
      <c r="P35" s="14"/>
      <c r="Q35" s="69"/>
      <c r="R35" s="69"/>
      <c r="S35" s="14"/>
      <c r="T35" s="14"/>
      <c r="U35" s="14"/>
      <c r="V35" s="14"/>
      <c r="W35" s="23"/>
      <c r="X35" s="70" t="s">
        <v>42</v>
      </c>
      <c r="Y35" s="71" t="s">
        <v>43</v>
      </c>
      <c r="Z35" s="71"/>
      <c r="AA35" s="72" t="s">
        <v>44</v>
      </c>
      <c r="AB35" s="73"/>
      <c r="AC35" s="73"/>
      <c r="AD35" s="1"/>
      <c r="AE35" s="1"/>
      <c r="AF35" s="1"/>
      <c r="AG35" s="1"/>
      <c r="AH35" s="2"/>
      <c r="AI35" s="2"/>
    </row>
    <row r="36" spans="1:35" ht="15.95" customHeight="1" x14ac:dyDescent="0.2">
      <c r="A36" s="1"/>
      <c r="B36" s="1"/>
      <c r="C36" s="1"/>
      <c r="D36" s="1"/>
      <c r="E36" s="1"/>
      <c r="F36" s="1"/>
      <c r="G36" s="24"/>
      <c r="H36" s="18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23"/>
      <c r="X36" s="74" t="s">
        <v>9</v>
      </c>
      <c r="Y36" s="75">
        <v>1</v>
      </c>
      <c r="Z36" s="74"/>
      <c r="AA36" s="74">
        <f>+Y36*X33</f>
        <v>0</v>
      </c>
      <c r="AB36" s="1"/>
      <c r="AC36" s="1"/>
      <c r="AD36" s="1"/>
      <c r="AE36" s="1"/>
      <c r="AF36" s="1"/>
      <c r="AG36" s="1"/>
      <c r="AH36" s="2"/>
      <c r="AI36" s="2"/>
    </row>
    <row r="37" spans="1:35" ht="15.95" customHeight="1" thickBot="1" x14ac:dyDescent="0.25">
      <c r="A37" s="1"/>
      <c r="B37" s="1"/>
      <c r="C37" s="1"/>
      <c r="D37" s="1"/>
      <c r="E37" s="1"/>
      <c r="F37" s="1"/>
      <c r="G37" s="24"/>
      <c r="H37" s="18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23"/>
      <c r="X37" s="74" t="s">
        <v>45</v>
      </c>
      <c r="Y37" s="76">
        <v>0.5</v>
      </c>
      <c r="Z37" s="77"/>
      <c r="AA37" s="77">
        <f>IF(Y33&gt;10000,10000+Y37*(Y33-10000),Y33)</f>
        <v>7200</v>
      </c>
      <c r="AB37" s="78"/>
      <c r="AC37" s="78"/>
      <c r="AD37" s="1"/>
      <c r="AE37" s="1"/>
      <c r="AF37" s="1"/>
      <c r="AG37" s="1"/>
      <c r="AH37" s="2"/>
      <c r="AI37" s="2"/>
    </row>
    <row r="38" spans="1:35" ht="15.95" customHeight="1" x14ac:dyDescent="0.2">
      <c r="A38" s="1"/>
      <c r="B38" s="1"/>
      <c r="C38" s="1"/>
      <c r="D38" s="1"/>
      <c r="E38" s="1"/>
      <c r="F38" s="1"/>
      <c r="G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74" t="s">
        <v>11</v>
      </c>
      <c r="Y38" s="75">
        <v>1</v>
      </c>
      <c r="Z38" s="77"/>
      <c r="AA38" s="77">
        <f>+Y38*Z33</f>
        <v>0</v>
      </c>
      <c r="AB38" s="78"/>
      <c r="AC38" s="78"/>
      <c r="AD38" s="1"/>
      <c r="AE38" s="1"/>
      <c r="AF38" s="1"/>
      <c r="AG38" s="1"/>
      <c r="AH38" s="2"/>
      <c r="AI38" s="2"/>
    </row>
    <row r="39" spans="1:35" ht="15.95" customHeight="1" x14ac:dyDescent="0.2">
      <c r="A39" s="1"/>
      <c r="B39" s="1"/>
      <c r="C39" s="1"/>
      <c r="D39" s="1"/>
      <c r="E39" s="1"/>
      <c r="F39" s="1"/>
      <c r="G39" s="24"/>
      <c r="H39" s="79"/>
      <c r="I39" s="57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80"/>
      <c r="W39" s="15"/>
      <c r="X39" s="74" t="s">
        <v>12</v>
      </c>
      <c r="Y39" s="75">
        <v>0.9</v>
      </c>
      <c r="Z39" s="77"/>
      <c r="AA39" s="74">
        <f>+Y39*AA33</f>
        <v>3240</v>
      </c>
      <c r="AB39" s="1"/>
      <c r="AC39" s="1"/>
      <c r="AD39" s="1"/>
      <c r="AE39" s="1"/>
      <c r="AF39" s="1"/>
      <c r="AG39" s="1"/>
      <c r="AH39" s="2"/>
      <c r="AI39" s="2"/>
    </row>
    <row r="40" spans="1:35" ht="15.95" customHeight="1" x14ac:dyDescent="0.2">
      <c r="A40" s="1"/>
      <c r="B40" s="1"/>
      <c r="C40" s="1"/>
      <c r="D40" s="1"/>
      <c r="E40" s="1"/>
      <c r="F40" s="1"/>
      <c r="G40" s="24"/>
      <c r="H40" s="79"/>
      <c r="I40" s="57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80"/>
      <c r="W40" s="15"/>
      <c r="X40" s="74" t="s">
        <v>46</v>
      </c>
      <c r="Y40" s="75">
        <v>0.75</v>
      </c>
      <c r="Z40" s="77"/>
      <c r="AA40" s="81">
        <f>+Y40*AB33</f>
        <v>0</v>
      </c>
      <c r="AB40" s="57"/>
      <c r="AC40" s="57"/>
      <c r="AD40" s="1"/>
      <c r="AE40" s="1"/>
      <c r="AF40" s="1"/>
      <c r="AG40" s="1"/>
      <c r="AH40" s="2"/>
      <c r="AI40" s="2"/>
    </row>
    <row r="41" spans="1:35" ht="13.5" customHeight="1" x14ac:dyDescent="0.2">
      <c r="A41" s="1"/>
      <c r="B41" s="1"/>
      <c r="C41" s="1"/>
      <c r="D41" s="1"/>
      <c r="E41" s="1"/>
      <c r="F41" s="1"/>
      <c r="G41" s="1"/>
      <c r="H41" s="14"/>
      <c r="I41" s="57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80"/>
      <c r="W41" s="15"/>
      <c r="X41" s="74" t="s">
        <v>47</v>
      </c>
      <c r="Y41" s="75">
        <v>1.25</v>
      </c>
      <c r="Z41" s="77"/>
      <c r="AA41" s="81">
        <f>+Y41*AC33</f>
        <v>0</v>
      </c>
      <c r="AB41" s="1"/>
      <c r="AC41" s="1"/>
      <c r="AD41" s="1"/>
      <c r="AE41" s="1"/>
      <c r="AF41" s="1"/>
      <c r="AG41" s="1"/>
      <c r="AH41" s="2"/>
      <c r="AI41" s="2"/>
    </row>
    <row r="42" spans="1:35" ht="13.5" customHeight="1" x14ac:dyDescent="0.2">
      <c r="A42" s="1"/>
      <c r="B42" s="1"/>
      <c r="C42" s="1"/>
      <c r="D42" s="1"/>
      <c r="E42" s="1"/>
      <c r="F42" s="1"/>
      <c r="G42" s="1"/>
      <c r="H42" s="80"/>
      <c r="I42" s="57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80"/>
      <c r="W42" s="15"/>
      <c r="X42" s="74" t="s">
        <v>15</v>
      </c>
      <c r="Y42" s="75">
        <v>1</v>
      </c>
      <c r="Z42" s="77"/>
      <c r="AA42" s="81">
        <f>+Y42*AD33</f>
        <v>0</v>
      </c>
      <c r="AB42" s="1"/>
      <c r="AC42" s="1"/>
      <c r="AD42" s="1"/>
      <c r="AE42" s="1"/>
      <c r="AF42" s="1"/>
      <c r="AG42" s="1"/>
      <c r="AH42" s="2"/>
      <c r="AI42" s="2"/>
    </row>
    <row r="43" spans="1:35" ht="13.5" customHeight="1" x14ac:dyDescent="0.2">
      <c r="A43" s="1"/>
      <c r="B43" s="1"/>
      <c r="C43" s="1"/>
      <c r="D43" s="1"/>
      <c r="E43" s="1"/>
      <c r="F43" s="1"/>
      <c r="G43" s="1"/>
      <c r="H43" s="80"/>
      <c r="I43" s="21"/>
      <c r="J43" s="14"/>
      <c r="K43" s="22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80"/>
      <c r="W43" s="14"/>
      <c r="X43" s="74" t="s">
        <v>48</v>
      </c>
      <c r="Y43" s="74">
        <v>0.25</v>
      </c>
      <c r="Z43" s="74"/>
      <c r="AA43" s="82">
        <f>Y43*$B$5</f>
        <v>0</v>
      </c>
      <c r="AB43" s="1"/>
      <c r="AC43" s="1"/>
      <c r="AD43" s="1"/>
      <c r="AE43" s="1"/>
      <c r="AF43" s="1"/>
      <c r="AG43" s="1"/>
      <c r="AH43" s="2"/>
      <c r="AI43" s="2"/>
    </row>
    <row r="44" spans="1:35" ht="13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 t="s">
        <v>49</v>
      </c>
      <c r="Y44" s="1"/>
      <c r="Z44" s="1"/>
      <c r="AA44" s="1">
        <f>SUM(AA36:AA43)</f>
        <v>10440</v>
      </c>
      <c r="AB44" s="1"/>
      <c r="AC44" s="1"/>
      <c r="AD44" s="1"/>
      <c r="AE44" s="1"/>
      <c r="AF44" s="1"/>
      <c r="AG44" s="1"/>
      <c r="AH44" s="2"/>
    </row>
    <row r="45" spans="1:35" ht="13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2"/>
    </row>
    <row r="46" spans="1:35" ht="13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2"/>
    </row>
    <row r="47" spans="1:35" ht="13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2"/>
    </row>
    <row r="48" spans="1:35" ht="13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2"/>
    </row>
    <row r="49" spans="1:34" ht="13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2"/>
    </row>
    <row r="50" spans="1:34" x14ac:dyDescent="0.2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</row>
  </sheetData>
  <printOptions horizontalCentered="1" verticalCentered="1"/>
  <pageMargins left="0.5" right="0.5" top="0.5" bottom="0.5" header="0" footer="0"/>
  <pageSetup orientation="landscape" horizontalDpi="300" verticalDpi="300" r:id="rId1"/>
  <headerFooter alignWithMargins="0">
    <oddHeader>&amp;C&amp;D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I50"/>
  <sheetViews>
    <sheetView defaultGridColor="0" colorId="56" zoomScale="115" zoomScaleNormal="115" workbookViewId="0">
      <selection activeCell="F33" sqref="F33"/>
    </sheetView>
  </sheetViews>
  <sheetFormatPr defaultRowHeight="12.75" x14ac:dyDescent="0.2"/>
  <cols>
    <col min="1" max="1" width="11.7109375" style="84" customWidth="1"/>
    <col min="2" max="6" width="8.85546875" style="84"/>
    <col min="7" max="7" width="9.85546875" style="84" customWidth="1"/>
    <col min="8" max="8" width="4.28515625" style="84" customWidth="1"/>
    <col min="9" max="9" width="15.7109375" style="84" customWidth="1"/>
    <col min="10" max="10" width="3.28515625" style="84" customWidth="1"/>
    <col min="11" max="11" width="4.28515625" style="84" customWidth="1"/>
    <col min="12" max="12" width="3.28515625" style="84" customWidth="1"/>
    <col min="13" max="18" width="7.7109375" style="84" customWidth="1"/>
    <col min="19" max="19" width="3.28515625" style="84" customWidth="1"/>
    <col min="20" max="20" width="4.28515625" style="84" customWidth="1"/>
    <col min="21" max="21" width="3.28515625" style="84" customWidth="1"/>
    <col min="22" max="22" width="15.7109375" style="84" customWidth="1"/>
    <col min="23" max="23" width="4.28515625" style="84" customWidth="1"/>
    <col min="24" max="29" width="8.85546875" style="84"/>
    <col min="30" max="30" width="10" style="84" customWidth="1"/>
    <col min="31" max="33" width="8.85546875" style="84"/>
    <col min="257" max="257" width="11.7109375" customWidth="1"/>
    <col min="263" max="263" width="9.85546875" customWidth="1"/>
    <col min="264" max="264" width="4.28515625" customWidth="1"/>
    <col min="265" max="265" width="15.7109375" customWidth="1"/>
    <col min="266" max="266" width="3.28515625" customWidth="1"/>
    <col min="267" max="267" width="4.28515625" customWidth="1"/>
    <col min="268" max="268" width="3.28515625" customWidth="1"/>
    <col min="269" max="274" width="7.7109375" customWidth="1"/>
    <col min="275" max="275" width="3.28515625" customWidth="1"/>
    <col min="276" max="276" width="4.28515625" customWidth="1"/>
    <col min="277" max="277" width="3.28515625" customWidth="1"/>
    <col min="278" max="278" width="15.7109375" customWidth="1"/>
    <col min="279" max="279" width="4.28515625" customWidth="1"/>
    <col min="286" max="286" width="10" customWidth="1"/>
    <col min="513" max="513" width="11.7109375" customWidth="1"/>
    <col min="519" max="519" width="9.85546875" customWidth="1"/>
    <col min="520" max="520" width="4.28515625" customWidth="1"/>
    <col min="521" max="521" width="15.7109375" customWidth="1"/>
    <col min="522" max="522" width="3.28515625" customWidth="1"/>
    <col min="523" max="523" width="4.28515625" customWidth="1"/>
    <col min="524" max="524" width="3.28515625" customWidth="1"/>
    <col min="525" max="530" width="7.7109375" customWidth="1"/>
    <col min="531" max="531" width="3.28515625" customWidth="1"/>
    <col min="532" max="532" width="4.28515625" customWidth="1"/>
    <col min="533" max="533" width="3.28515625" customWidth="1"/>
    <col min="534" max="534" width="15.7109375" customWidth="1"/>
    <col min="535" max="535" width="4.28515625" customWidth="1"/>
    <col min="542" max="542" width="10" customWidth="1"/>
    <col min="769" max="769" width="11.7109375" customWidth="1"/>
    <col min="775" max="775" width="9.85546875" customWidth="1"/>
    <col min="776" max="776" width="4.28515625" customWidth="1"/>
    <col min="777" max="777" width="15.7109375" customWidth="1"/>
    <col min="778" max="778" width="3.28515625" customWidth="1"/>
    <col min="779" max="779" width="4.28515625" customWidth="1"/>
    <col min="780" max="780" width="3.28515625" customWidth="1"/>
    <col min="781" max="786" width="7.7109375" customWidth="1"/>
    <col min="787" max="787" width="3.28515625" customWidth="1"/>
    <col min="788" max="788" width="4.28515625" customWidth="1"/>
    <col min="789" max="789" width="3.28515625" customWidth="1"/>
    <col min="790" max="790" width="15.7109375" customWidth="1"/>
    <col min="791" max="791" width="4.28515625" customWidth="1"/>
    <col min="798" max="798" width="10" customWidth="1"/>
    <col min="1025" max="1025" width="11.7109375" customWidth="1"/>
    <col min="1031" max="1031" width="9.85546875" customWidth="1"/>
    <col min="1032" max="1032" width="4.28515625" customWidth="1"/>
    <col min="1033" max="1033" width="15.7109375" customWidth="1"/>
    <col min="1034" max="1034" width="3.28515625" customWidth="1"/>
    <col min="1035" max="1035" width="4.28515625" customWidth="1"/>
    <col min="1036" max="1036" width="3.28515625" customWidth="1"/>
    <col min="1037" max="1042" width="7.7109375" customWidth="1"/>
    <col min="1043" max="1043" width="3.28515625" customWidth="1"/>
    <col min="1044" max="1044" width="4.28515625" customWidth="1"/>
    <col min="1045" max="1045" width="3.28515625" customWidth="1"/>
    <col min="1046" max="1046" width="15.7109375" customWidth="1"/>
    <col min="1047" max="1047" width="4.28515625" customWidth="1"/>
    <col min="1054" max="1054" width="10" customWidth="1"/>
    <col min="1281" max="1281" width="11.7109375" customWidth="1"/>
    <col min="1287" max="1287" width="9.85546875" customWidth="1"/>
    <col min="1288" max="1288" width="4.28515625" customWidth="1"/>
    <col min="1289" max="1289" width="15.7109375" customWidth="1"/>
    <col min="1290" max="1290" width="3.28515625" customWidth="1"/>
    <col min="1291" max="1291" width="4.28515625" customWidth="1"/>
    <col min="1292" max="1292" width="3.28515625" customWidth="1"/>
    <col min="1293" max="1298" width="7.7109375" customWidth="1"/>
    <col min="1299" max="1299" width="3.28515625" customWidth="1"/>
    <col min="1300" max="1300" width="4.28515625" customWidth="1"/>
    <col min="1301" max="1301" width="3.28515625" customWidth="1"/>
    <col min="1302" max="1302" width="15.7109375" customWidth="1"/>
    <col min="1303" max="1303" width="4.28515625" customWidth="1"/>
    <col min="1310" max="1310" width="10" customWidth="1"/>
    <col min="1537" max="1537" width="11.7109375" customWidth="1"/>
    <col min="1543" max="1543" width="9.85546875" customWidth="1"/>
    <col min="1544" max="1544" width="4.28515625" customWidth="1"/>
    <col min="1545" max="1545" width="15.7109375" customWidth="1"/>
    <col min="1546" max="1546" width="3.28515625" customWidth="1"/>
    <col min="1547" max="1547" width="4.28515625" customWidth="1"/>
    <col min="1548" max="1548" width="3.28515625" customWidth="1"/>
    <col min="1549" max="1554" width="7.7109375" customWidth="1"/>
    <col min="1555" max="1555" width="3.28515625" customWidth="1"/>
    <col min="1556" max="1556" width="4.28515625" customWidth="1"/>
    <col min="1557" max="1557" width="3.28515625" customWidth="1"/>
    <col min="1558" max="1558" width="15.7109375" customWidth="1"/>
    <col min="1559" max="1559" width="4.28515625" customWidth="1"/>
    <col min="1566" max="1566" width="10" customWidth="1"/>
    <col min="1793" max="1793" width="11.7109375" customWidth="1"/>
    <col min="1799" max="1799" width="9.85546875" customWidth="1"/>
    <col min="1800" max="1800" width="4.28515625" customWidth="1"/>
    <col min="1801" max="1801" width="15.7109375" customWidth="1"/>
    <col min="1802" max="1802" width="3.28515625" customWidth="1"/>
    <col min="1803" max="1803" width="4.28515625" customWidth="1"/>
    <col min="1804" max="1804" width="3.28515625" customWidth="1"/>
    <col min="1805" max="1810" width="7.7109375" customWidth="1"/>
    <col min="1811" max="1811" width="3.28515625" customWidth="1"/>
    <col min="1812" max="1812" width="4.28515625" customWidth="1"/>
    <col min="1813" max="1813" width="3.28515625" customWidth="1"/>
    <col min="1814" max="1814" width="15.7109375" customWidth="1"/>
    <col min="1815" max="1815" width="4.28515625" customWidth="1"/>
    <col min="1822" max="1822" width="10" customWidth="1"/>
    <col min="2049" max="2049" width="11.7109375" customWidth="1"/>
    <col min="2055" max="2055" width="9.85546875" customWidth="1"/>
    <col min="2056" max="2056" width="4.28515625" customWidth="1"/>
    <col min="2057" max="2057" width="15.7109375" customWidth="1"/>
    <col min="2058" max="2058" width="3.28515625" customWidth="1"/>
    <col min="2059" max="2059" width="4.28515625" customWidth="1"/>
    <col min="2060" max="2060" width="3.28515625" customWidth="1"/>
    <col min="2061" max="2066" width="7.7109375" customWidth="1"/>
    <col min="2067" max="2067" width="3.28515625" customWidth="1"/>
    <col min="2068" max="2068" width="4.28515625" customWidth="1"/>
    <col min="2069" max="2069" width="3.28515625" customWidth="1"/>
    <col min="2070" max="2070" width="15.7109375" customWidth="1"/>
    <col min="2071" max="2071" width="4.28515625" customWidth="1"/>
    <col min="2078" max="2078" width="10" customWidth="1"/>
    <col min="2305" max="2305" width="11.7109375" customWidth="1"/>
    <col min="2311" max="2311" width="9.85546875" customWidth="1"/>
    <col min="2312" max="2312" width="4.28515625" customWidth="1"/>
    <col min="2313" max="2313" width="15.7109375" customWidth="1"/>
    <col min="2314" max="2314" width="3.28515625" customWidth="1"/>
    <col min="2315" max="2315" width="4.28515625" customWidth="1"/>
    <col min="2316" max="2316" width="3.28515625" customWidth="1"/>
    <col min="2317" max="2322" width="7.7109375" customWidth="1"/>
    <col min="2323" max="2323" width="3.28515625" customWidth="1"/>
    <col min="2324" max="2324" width="4.28515625" customWidth="1"/>
    <col min="2325" max="2325" width="3.28515625" customWidth="1"/>
    <col min="2326" max="2326" width="15.7109375" customWidth="1"/>
    <col min="2327" max="2327" width="4.28515625" customWidth="1"/>
    <col min="2334" max="2334" width="10" customWidth="1"/>
    <col min="2561" max="2561" width="11.7109375" customWidth="1"/>
    <col min="2567" max="2567" width="9.85546875" customWidth="1"/>
    <col min="2568" max="2568" width="4.28515625" customWidth="1"/>
    <col min="2569" max="2569" width="15.7109375" customWidth="1"/>
    <col min="2570" max="2570" width="3.28515625" customWidth="1"/>
    <col min="2571" max="2571" width="4.28515625" customWidth="1"/>
    <col min="2572" max="2572" width="3.28515625" customWidth="1"/>
    <col min="2573" max="2578" width="7.7109375" customWidth="1"/>
    <col min="2579" max="2579" width="3.28515625" customWidth="1"/>
    <col min="2580" max="2580" width="4.28515625" customWidth="1"/>
    <col min="2581" max="2581" width="3.28515625" customWidth="1"/>
    <col min="2582" max="2582" width="15.7109375" customWidth="1"/>
    <col min="2583" max="2583" width="4.28515625" customWidth="1"/>
    <col min="2590" max="2590" width="10" customWidth="1"/>
    <col min="2817" max="2817" width="11.7109375" customWidth="1"/>
    <col min="2823" max="2823" width="9.85546875" customWidth="1"/>
    <col min="2824" max="2824" width="4.28515625" customWidth="1"/>
    <col min="2825" max="2825" width="15.7109375" customWidth="1"/>
    <col min="2826" max="2826" width="3.28515625" customWidth="1"/>
    <col min="2827" max="2827" width="4.28515625" customWidth="1"/>
    <col min="2828" max="2828" width="3.28515625" customWidth="1"/>
    <col min="2829" max="2834" width="7.7109375" customWidth="1"/>
    <col min="2835" max="2835" width="3.28515625" customWidth="1"/>
    <col min="2836" max="2836" width="4.28515625" customWidth="1"/>
    <col min="2837" max="2837" width="3.28515625" customWidth="1"/>
    <col min="2838" max="2838" width="15.7109375" customWidth="1"/>
    <col min="2839" max="2839" width="4.28515625" customWidth="1"/>
    <col min="2846" max="2846" width="10" customWidth="1"/>
    <col min="3073" max="3073" width="11.7109375" customWidth="1"/>
    <col min="3079" max="3079" width="9.85546875" customWidth="1"/>
    <col min="3080" max="3080" width="4.28515625" customWidth="1"/>
    <col min="3081" max="3081" width="15.7109375" customWidth="1"/>
    <col min="3082" max="3082" width="3.28515625" customWidth="1"/>
    <col min="3083" max="3083" width="4.28515625" customWidth="1"/>
    <col min="3084" max="3084" width="3.28515625" customWidth="1"/>
    <col min="3085" max="3090" width="7.7109375" customWidth="1"/>
    <col min="3091" max="3091" width="3.28515625" customWidth="1"/>
    <col min="3092" max="3092" width="4.28515625" customWidth="1"/>
    <col min="3093" max="3093" width="3.28515625" customWidth="1"/>
    <col min="3094" max="3094" width="15.7109375" customWidth="1"/>
    <col min="3095" max="3095" width="4.28515625" customWidth="1"/>
    <col min="3102" max="3102" width="10" customWidth="1"/>
    <col min="3329" max="3329" width="11.7109375" customWidth="1"/>
    <col min="3335" max="3335" width="9.85546875" customWidth="1"/>
    <col min="3336" max="3336" width="4.28515625" customWidth="1"/>
    <col min="3337" max="3337" width="15.7109375" customWidth="1"/>
    <col min="3338" max="3338" width="3.28515625" customWidth="1"/>
    <col min="3339" max="3339" width="4.28515625" customWidth="1"/>
    <col min="3340" max="3340" width="3.28515625" customWidth="1"/>
    <col min="3341" max="3346" width="7.7109375" customWidth="1"/>
    <col min="3347" max="3347" width="3.28515625" customWidth="1"/>
    <col min="3348" max="3348" width="4.28515625" customWidth="1"/>
    <col min="3349" max="3349" width="3.28515625" customWidth="1"/>
    <col min="3350" max="3350" width="15.7109375" customWidth="1"/>
    <col min="3351" max="3351" width="4.28515625" customWidth="1"/>
    <col min="3358" max="3358" width="10" customWidth="1"/>
    <col min="3585" max="3585" width="11.7109375" customWidth="1"/>
    <col min="3591" max="3591" width="9.85546875" customWidth="1"/>
    <col min="3592" max="3592" width="4.28515625" customWidth="1"/>
    <col min="3593" max="3593" width="15.7109375" customWidth="1"/>
    <col min="3594" max="3594" width="3.28515625" customWidth="1"/>
    <col min="3595" max="3595" width="4.28515625" customWidth="1"/>
    <col min="3596" max="3596" width="3.28515625" customWidth="1"/>
    <col min="3597" max="3602" width="7.7109375" customWidth="1"/>
    <col min="3603" max="3603" width="3.28515625" customWidth="1"/>
    <col min="3604" max="3604" width="4.28515625" customWidth="1"/>
    <col min="3605" max="3605" width="3.28515625" customWidth="1"/>
    <col min="3606" max="3606" width="15.7109375" customWidth="1"/>
    <col min="3607" max="3607" width="4.28515625" customWidth="1"/>
    <col min="3614" max="3614" width="10" customWidth="1"/>
    <col min="3841" max="3841" width="11.7109375" customWidth="1"/>
    <col min="3847" max="3847" width="9.85546875" customWidth="1"/>
    <col min="3848" max="3848" width="4.28515625" customWidth="1"/>
    <col min="3849" max="3849" width="15.7109375" customWidth="1"/>
    <col min="3850" max="3850" width="3.28515625" customWidth="1"/>
    <col min="3851" max="3851" width="4.28515625" customWidth="1"/>
    <col min="3852" max="3852" width="3.28515625" customWidth="1"/>
    <col min="3853" max="3858" width="7.7109375" customWidth="1"/>
    <col min="3859" max="3859" width="3.28515625" customWidth="1"/>
    <col min="3860" max="3860" width="4.28515625" customWidth="1"/>
    <col min="3861" max="3861" width="3.28515625" customWidth="1"/>
    <col min="3862" max="3862" width="15.7109375" customWidth="1"/>
    <col min="3863" max="3863" width="4.28515625" customWidth="1"/>
    <col min="3870" max="3870" width="10" customWidth="1"/>
    <col min="4097" max="4097" width="11.7109375" customWidth="1"/>
    <col min="4103" max="4103" width="9.85546875" customWidth="1"/>
    <col min="4104" max="4104" width="4.28515625" customWidth="1"/>
    <col min="4105" max="4105" width="15.7109375" customWidth="1"/>
    <col min="4106" max="4106" width="3.28515625" customWidth="1"/>
    <col min="4107" max="4107" width="4.28515625" customWidth="1"/>
    <col min="4108" max="4108" width="3.28515625" customWidth="1"/>
    <col min="4109" max="4114" width="7.7109375" customWidth="1"/>
    <col min="4115" max="4115" width="3.28515625" customWidth="1"/>
    <col min="4116" max="4116" width="4.28515625" customWidth="1"/>
    <col min="4117" max="4117" width="3.28515625" customWidth="1"/>
    <col min="4118" max="4118" width="15.7109375" customWidth="1"/>
    <col min="4119" max="4119" width="4.28515625" customWidth="1"/>
    <col min="4126" max="4126" width="10" customWidth="1"/>
    <col min="4353" max="4353" width="11.7109375" customWidth="1"/>
    <col min="4359" max="4359" width="9.85546875" customWidth="1"/>
    <col min="4360" max="4360" width="4.28515625" customWidth="1"/>
    <col min="4361" max="4361" width="15.7109375" customWidth="1"/>
    <col min="4362" max="4362" width="3.28515625" customWidth="1"/>
    <col min="4363" max="4363" width="4.28515625" customWidth="1"/>
    <col min="4364" max="4364" width="3.28515625" customWidth="1"/>
    <col min="4365" max="4370" width="7.7109375" customWidth="1"/>
    <col min="4371" max="4371" width="3.28515625" customWidth="1"/>
    <col min="4372" max="4372" width="4.28515625" customWidth="1"/>
    <col min="4373" max="4373" width="3.28515625" customWidth="1"/>
    <col min="4374" max="4374" width="15.7109375" customWidth="1"/>
    <col min="4375" max="4375" width="4.28515625" customWidth="1"/>
    <col min="4382" max="4382" width="10" customWidth="1"/>
    <col min="4609" max="4609" width="11.7109375" customWidth="1"/>
    <col min="4615" max="4615" width="9.85546875" customWidth="1"/>
    <col min="4616" max="4616" width="4.28515625" customWidth="1"/>
    <col min="4617" max="4617" width="15.7109375" customWidth="1"/>
    <col min="4618" max="4618" width="3.28515625" customWidth="1"/>
    <col min="4619" max="4619" width="4.28515625" customWidth="1"/>
    <col min="4620" max="4620" width="3.28515625" customWidth="1"/>
    <col min="4621" max="4626" width="7.7109375" customWidth="1"/>
    <col min="4627" max="4627" width="3.28515625" customWidth="1"/>
    <col min="4628" max="4628" width="4.28515625" customWidth="1"/>
    <col min="4629" max="4629" width="3.28515625" customWidth="1"/>
    <col min="4630" max="4630" width="15.7109375" customWidth="1"/>
    <col min="4631" max="4631" width="4.28515625" customWidth="1"/>
    <col min="4638" max="4638" width="10" customWidth="1"/>
    <col min="4865" max="4865" width="11.7109375" customWidth="1"/>
    <col min="4871" max="4871" width="9.85546875" customWidth="1"/>
    <col min="4872" max="4872" width="4.28515625" customWidth="1"/>
    <col min="4873" max="4873" width="15.7109375" customWidth="1"/>
    <col min="4874" max="4874" width="3.28515625" customWidth="1"/>
    <col min="4875" max="4875" width="4.28515625" customWidth="1"/>
    <col min="4876" max="4876" width="3.28515625" customWidth="1"/>
    <col min="4877" max="4882" width="7.7109375" customWidth="1"/>
    <col min="4883" max="4883" width="3.28515625" customWidth="1"/>
    <col min="4884" max="4884" width="4.28515625" customWidth="1"/>
    <col min="4885" max="4885" width="3.28515625" customWidth="1"/>
    <col min="4886" max="4886" width="15.7109375" customWidth="1"/>
    <col min="4887" max="4887" width="4.28515625" customWidth="1"/>
    <col min="4894" max="4894" width="10" customWidth="1"/>
    <col min="5121" max="5121" width="11.7109375" customWidth="1"/>
    <col min="5127" max="5127" width="9.85546875" customWidth="1"/>
    <col min="5128" max="5128" width="4.28515625" customWidth="1"/>
    <col min="5129" max="5129" width="15.7109375" customWidth="1"/>
    <col min="5130" max="5130" width="3.28515625" customWidth="1"/>
    <col min="5131" max="5131" width="4.28515625" customWidth="1"/>
    <col min="5132" max="5132" width="3.28515625" customWidth="1"/>
    <col min="5133" max="5138" width="7.7109375" customWidth="1"/>
    <col min="5139" max="5139" width="3.28515625" customWidth="1"/>
    <col min="5140" max="5140" width="4.28515625" customWidth="1"/>
    <col min="5141" max="5141" width="3.28515625" customWidth="1"/>
    <col min="5142" max="5142" width="15.7109375" customWidth="1"/>
    <col min="5143" max="5143" width="4.28515625" customWidth="1"/>
    <col min="5150" max="5150" width="10" customWidth="1"/>
    <col min="5377" max="5377" width="11.7109375" customWidth="1"/>
    <col min="5383" max="5383" width="9.85546875" customWidth="1"/>
    <col min="5384" max="5384" width="4.28515625" customWidth="1"/>
    <col min="5385" max="5385" width="15.7109375" customWidth="1"/>
    <col min="5386" max="5386" width="3.28515625" customWidth="1"/>
    <col min="5387" max="5387" width="4.28515625" customWidth="1"/>
    <col min="5388" max="5388" width="3.28515625" customWidth="1"/>
    <col min="5389" max="5394" width="7.7109375" customWidth="1"/>
    <col min="5395" max="5395" width="3.28515625" customWidth="1"/>
    <col min="5396" max="5396" width="4.28515625" customWidth="1"/>
    <col min="5397" max="5397" width="3.28515625" customWidth="1"/>
    <col min="5398" max="5398" width="15.7109375" customWidth="1"/>
    <col min="5399" max="5399" width="4.28515625" customWidth="1"/>
    <col min="5406" max="5406" width="10" customWidth="1"/>
    <col min="5633" max="5633" width="11.7109375" customWidth="1"/>
    <col min="5639" max="5639" width="9.85546875" customWidth="1"/>
    <col min="5640" max="5640" width="4.28515625" customWidth="1"/>
    <col min="5641" max="5641" width="15.7109375" customWidth="1"/>
    <col min="5642" max="5642" width="3.28515625" customWidth="1"/>
    <col min="5643" max="5643" width="4.28515625" customWidth="1"/>
    <col min="5644" max="5644" width="3.28515625" customWidth="1"/>
    <col min="5645" max="5650" width="7.7109375" customWidth="1"/>
    <col min="5651" max="5651" width="3.28515625" customWidth="1"/>
    <col min="5652" max="5652" width="4.28515625" customWidth="1"/>
    <col min="5653" max="5653" width="3.28515625" customWidth="1"/>
    <col min="5654" max="5654" width="15.7109375" customWidth="1"/>
    <col min="5655" max="5655" width="4.28515625" customWidth="1"/>
    <col min="5662" max="5662" width="10" customWidth="1"/>
    <col min="5889" max="5889" width="11.7109375" customWidth="1"/>
    <col min="5895" max="5895" width="9.85546875" customWidth="1"/>
    <col min="5896" max="5896" width="4.28515625" customWidth="1"/>
    <col min="5897" max="5897" width="15.7109375" customWidth="1"/>
    <col min="5898" max="5898" width="3.28515625" customWidth="1"/>
    <col min="5899" max="5899" width="4.28515625" customWidth="1"/>
    <col min="5900" max="5900" width="3.28515625" customWidth="1"/>
    <col min="5901" max="5906" width="7.7109375" customWidth="1"/>
    <col min="5907" max="5907" width="3.28515625" customWidth="1"/>
    <col min="5908" max="5908" width="4.28515625" customWidth="1"/>
    <col min="5909" max="5909" width="3.28515625" customWidth="1"/>
    <col min="5910" max="5910" width="15.7109375" customWidth="1"/>
    <col min="5911" max="5911" width="4.28515625" customWidth="1"/>
    <col min="5918" max="5918" width="10" customWidth="1"/>
    <col min="6145" max="6145" width="11.7109375" customWidth="1"/>
    <col min="6151" max="6151" width="9.85546875" customWidth="1"/>
    <col min="6152" max="6152" width="4.28515625" customWidth="1"/>
    <col min="6153" max="6153" width="15.7109375" customWidth="1"/>
    <col min="6154" max="6154" width="3.28515625" customWidth="1"/>
    <col min="6155" max="6155" width="4.28515625" customWidth="1"/>
    <col min="6156" max="6156" width="3.28515625" customWidth="1"/>
    <col min="6157" max="6162" width="7.7109375" customWidth="1"/>
    <col min="6163" max="6163" width="3.28515625" customWidth="1"/>
    <col min="6164" max="6164" width="4.28515625" customWidth="1"/>
    <col min="6165" max="6165" width="3.28515625" customWidth="1"/>
    <col min="6166" max="6166" width="15.7109375" customWidth="1"/>
    <col min="6167" max="6167" width="4.28515625" customWidth="1"/>
    <col min="6174" max="6174" width="10" customWidth="1"/>
    <col min="6401" max="6401" width="11.7109375" customWidth="1"/>
    <col min="6407" max="6407" width="9.85546875" customWidth="1"/>
    <col min="6408" max="6408" width="4.28515625" customWidth="1"/>
    <col min="6409" max="6409" width="15.7109375" customWidth="1"/>
    <col min="6410" max="6410" width="3.28515625" customWidth="1"/>
    <col min="6411" max="6411" width="4.28515625" customWidth="1"/>
    <col min="6412" max="6412" width="3.28515625" customWidth="1"/>
    <col min="6413" max="6418" width="7.7109375" customWidth="1"/>
    <col min="6419" max="6419" width="3.28515625" customWidth="1"/>
    <col min="6420" max="6420" width="4.28515625" customWidth="1"/>
    <col min="6421" max="6421" width="3.28515625" customWidth="1"/>
    <col min="6422" max="6422" width="15.7109375" customWidth="1"/>
    <col min="6423" max="6423" width="4.28515625" customWidth="1"/>
    <col min="6430" max="6430" width="10" customWidth="1"/>
    <col min="6657" max="6657" width="11.7109375" customWidth="1"/>
    <col min="6663" max="6663" width="9.85546875" customWidth="1"/>
    <col min="6664" max="6664" width="4.28515625" customWidth="1"/>
    <col min="6665" max="6665" width="15.7109375" customWidth="1"/>
    <col min="6666" max="6666" width="3.28515625" customWidth="1"/>
    <col min="6667" max="6667" width="4.28515625" customWidth="1"/>
    <col min="6668" max="6668" width="3.28515625" customWidth="1"/>
    <col min="6669" max="6674" width="7.7109375" customWidth="1"/>
    <col min="6675" max="6675" width="3.28515625" customWidth="1"/>
    <col min="6676" max="6676" width="4.28515625" customWidth="1"/>
    <col min="6677" max="6677" width="3.28515625" customWidth="1"/>
    <col min="6678" max="6678" width="15.7109375" customWidth="1"/>
    <col min="6679" max="6679" width="4.28515625" customWidth="1"/>
    <col min="6686" max="6686" width="10" customWidth="1"/>
    <col min="6913" max="6913" width="11.7109375" customWidth="1"/>
    <col min="6919" max="6919" width="9.85546875" customWidth="1"/>
    <col min="6920" max="6920" width="4.28515625" customWidth="1"/>
    <col min="6921" max="6921" width="15.7109375" customWidth="1"/>
    <col min="6922" max="6922" width="3.28515625" customWidth="1"/>
    <col min="6923" max="6923" width="4.28515625" customWidth="1"/>
    <col min="6924" max="6924" width="3.28515625" customWidth="1"/>
    <col min="6925" max="6930" width="7.7109375" customWidth="1"/>
    <col min="6931" max="6931" width="3.28515625" customWidth="1"/>
    <col min="6932" max="6932" width="4.28515625" customWidth="1"/>
    <col min="6933" max="6933" width="3.28515625" customWidth="1"/>
    <col min="6934" max="6934" width="15.7109375" customWidth="1"/>
    <col min="6935" max="6935" width="4.28515625" customWidth="1"/>
    <col min="6942" max="6942" width="10" customWidth="1"/>
    <col min="7169" max="7169" width="11.7109375" customWidth="1"/>
    <col min="7175" max="7175" width="9.85546875" customWidth="1"/>
    <col min="7176" max="7176" width="4.28515625" customWidth="1"/>
    <col min="7177" max="7177" width="15.7109375" customWidth="1"/>
    <col min="7178" max="7178" width="3.28515625" customWidth="1"/>
    <col min="7179" max="7179" width="4.28515625" customWidth="1"/>
    <col min="7180" max="7180" width="3.28515625" customWidth="1"/>
    <col min="7181" max="7186" width="7.7109375" customWidth="1"/>
    <col min="7187" max="7187" width="3.28515625" customWidth="1"/>
    <col min="7188" max="7188" width="4.28515625" customWidth="1"/>
    <col min="7189" max="7189" width="3.28515625" customWidth="1"/>
    <col min="7190" max="7190" width="15.7109375" customWidth="1"/>
    <col min="7191" max="7191" width="4.28515625" customWidth="1"/>
    <col min="7198" max="7198" width="10" customWidth="1"/>
    <col min="7425" max="7425" width="11.7109375" customWidth="1"/>
    <col min="7431" max="7431" width="9.85546875" customWidth="1"/>
    <col min="7432" max="7432" width="4.28515625" customWidth="1"/>
    <col min="7433" max="7433" width="15.7109375" customWidth="1"/>
    <col min="7434" max="7434" width="3.28515625" customWidth="1"/>
    <col min="7435" max="7435" width="4.28515625" customWidth="1"/>
    <col min="7436" max="7436" width="3.28515625" customWidth="1"/>
    <col min="7437" max="7442" width="7.7109375" customWidth="1"/>
    <col min="7443" max="7443" width="3.28515625" customWidth="1"/>
    <col min="7444" max="7444" width="4.28515625" customWidth="1"/>
    <col min="7445" max="7445" width="3.28515625" customWidth="1"/>
    <col min="7446" max="7446" width="15.7109375" customWidth="1"/>
    <col min="7447" max="7447" width="4.28515625" customWidth="1"/>
    <col min="7454" max="7454" width="10" customWidth="1"/>
    <col min="7681" max="7681" width="11.7109375" customWidth="1"/>
    <col min="7687" max="7687" width="9.85546875" customWidth="1"/>
    <col min="7688" max="7688" width="4.28515625" customWidth="1"/>
    <col min="7689" max="7689" width="15.7109375" customWidth="1"/>
    <col min="7690" max="7690" width="3.28515625" customWidth="1"/>
    <col min="7691" max="7691" width="4.28515625" customWidth="1"/>
    <col min="7692" max="7692" width="3.28515625" customWidth="1"/>
    <col min="7693" max="7698" width="7.7109375" customWidth="1"/>
    <col min="7699" max="7699" width="3.28515625" customWidth="1"/>
    <col min="7700" max="7700" width="4.28515625" customWidth="1"/>
    <col min="7701" max="7701" width="3.28515625" customWidth="1"/>
    <col min="7702" max="7702" width="15.7109375" customWidth="1"/>
    <col min="7703" max="7703" width="4.28515625" customWidth="1"/>
    <col min="7710" max="7710" width="10" customWidth="1"/>
    <col min="7937" max="7937" width="11.7109375" customWidth="1"/>
    <col min="7943" max="7943" width="9.85546875" customWidth="1"/>
    <col min="7944" max="7944" width="4.28515625" customWidth="1"/>
    <col min="7945" max="7945" width="15.7109375" customWidth="1"/>
    <col min="7946" max="7946" width="3.28515625" customWidth="1"/>
    <col min="7947" max="7947" width="4.28515625" customWidth="1"/>
    <col min="7948" max="7948" width="3.28515625" customWidth="1"/>
    <col min="7949" max="7954" width="7.7109375" customWidth="1"/>
    <col min="7955" max="7955" width="3.28515625" customWidth="1"/>
    <col min="7956" max="7956" width="4.28515625" customWidth="1"/>
    <col min="7957" max="7957" width="3.28515625" customWidth="1"/>
    <col min="7958" max="7958" width="15.7109375" customWidth="1"/>
    <col min="7959" max="7959" width="4.28515625" customWidth="1"/>
    <col min="7966" max="7966" width="10" customWidth="1"/>
    <col min="8193" max="8193" width="11.7109375" customWidth="1"/>
    <col min="8199" max="8199" width="9.85546875" customWidth="1"/>
    <col min="8200" max="8200" width="4.28515625" customWidth="1"/>
    <col min="8201" max="8201" width="15.7109375" customWidth="1"/>
    <col min="8202" max="8202" width="3.28515625" customWidth="1"/>
    <col min="8203" max="8203" width="4.28515625" customWidth="1"/>
    <col min="8204" max="8204" width="3.28515625" customWidth="1"/>
    <col min="8205" max="8210" width="7.7109375" customWidth="1"/>
    <col min="8211" max="8211" width="3.28515625" customWidth="1"/>
    <col min="8212" max="8212" width="4.28515625" customWidth="1"/>
    <col min="8213" max="8213" width="3.28515625" customWidth="1"/>
    <col min="8214" max="8214" width="15.7109375" customWidth="1"/>
    <col min="8215" max="8215" width="4.28515625" customWidth="1"/>
    <col min="8222" max="8222" width="10" customWidth="1"/>
    <col min="8449" max="8449" width="11.7109375" customWidth="1"/>
    <col min="8455" max="8455" width="9.85546875" customWidth="1"/>
    <col min="8456" max="8456" width="4.28515625" customWidth="1"/>
    <col min="8457" max="8457" width="15.7109375" customWidth="1"/>
    <col min="8458" max="8458" width="3.28515625" customWidth="1"/>
    <col min="8459" max="8459" width="4.28515625" customWidth="1"/>
    <col min="8460" max="8460" width="3.28515625" customWidth="1"/>
    <col min="8461" max="8466" width="7.7109375" customWidth="1"/>
    <col min="8467" max="8467" width="3.28515625" customWidth="1"/>
    <col min="8468" max="8468" width="4.28515625" customWidth="1"/>
    <col min="8469" max="8469" width="3.28515625" customWidth="1"/>
    <col min="8470" max="8470" width="15.7109375" customWidth="1"/>
    <col min="8471" max="8471" width="4.28515625" customWidth="1"/>
    <col min="8478" max="8478" width="10" customWidth="1"/>
    <col min="8705" max="8705" width="11.7109375" customWidth="1"/>
    <col min="8711" max="8711" width="9.85546875" customWidth="1"/>
    <col min="8712" max="8712" width="4.28515625" customWidth="1"/>
    <col min="8713" max="8713" width="15.7109375" customWidth="1"/>
    <col min="8714" max="8714" width="3.28515625" customWidth="1"/>
    <col min="8715" max="8715" width="4.28515625" customWidth="1"/>
    <col min="8716" max="8716" width="3.28515625" customWidth="1"/>
    <col min="8717" max="8722" width="7.7109375" customWidth="1"/>
    <col min="8723" max="8723" width="3.28515625" customWidth="1"/>
    <col min="8724" max="8724" width="4.28515625" customWidth="1"/>
    <col min="8725" max="8725" width="3.28515625" customWidth="1"/>
    <col min="8726" max="8726" width="15.7109375" customWidth="1"/>
    <col min="8727" max="8727" width="4.28515625" customWidth="1"/>
    <col min="8734" max="8734" width="10" customWidth="1"/>
    <col min="8961" max="8961" width="11.7109375" customWidth="1"/>
    <col min="8967" max="8967" width="9.85546875" customWidth="1"/>
    <col min="8968" max="8968" width="4.28515625" customWidth="1"/>
    <col min="8969" max="8969" width="15.7109375" customWidth="1"/>
    <col min="8970" max="8970" width="3.28515625" customWidth="1"/>
    <col min="8971" max="8971" width="4.28515625" customWidth="1"/>
    <col min="8972" max="8972" width="3.28515625" customWidth="1"/>
    <col min="8973" max="8978" width="7.7109375" customWidth="1"/>
    <col min="8979" max="8979" width="3.28515625" customWidth="1"/>
    <col min="8980" max="8980" width="4.28515625" customWidth="1"/>
    <col min="8981" max="8981" width="3.28515625" customWidth="1"/>
    <col min="8982" max="8982" width="15.7109375" customWidth="1"/>
    <col min="8983" max="8983" width="4.28515625" customWidth="1"/>
    <col min="8990" max="8990" width="10" customWidth="1"/>
    <col min="9217" max="9217" width="11.7109375" customWidth="1"/>
    <col min="9223" max="9223" width="9.85546875" customWidth="1"/>
    <col min="9224" max="9224" width="4.28515625" customWidth="1"/>
    <col min="9225" max="9225" width="15.7109375" customWidth="1"/>
    <col min="9226" max="9226" width="3.28515625" customWidth="1"/>
    <col min="9227" max="9227" width="4.28515625" customWidth="1"/>
    <col min="9228" max="9228" width="3.28515625" customWidth="1"/>
    <col min="9229" max="9234" width="7.7109375" customWidth="1"/>
    <col min="9235" max="9235" width="3.28515625" customWidth="1"/>
    <col min="9236" max="9236" width="4.28515625" customWidth="1"/>
    <col min="9237" max="9237" width="3.28515625" customWidth="1"/>
    <col min="9238" max="9238" width="15.7109375" customWidth="1"/>
    <col min="9239" max="9239" width="4.28515625" customWidth="1"/>
    <col min="9246" max="9246" width="10" customWidth="1"/>
    <col min="9473" max="9473" width="11.7109375" customWidth="1"/>
    <col min="9479" max="9479" width="9.85546875" customWidth="1"/>
    <col min="9480" max="9480" width="4.28515625" customWidth="1"/>
    <col min="9481" max="9481" width="15.7109375" customWidth="1"/>
    <col min="9482" max="9482" width="3.28515625" customWidth="1"/>
    <col min="9483" max="9483" width="4.28515625" customWidth="1"/>
    <col min="9484" max="9484" width="3.28515625" customWidth="1"/>
    <col min="9485" max="9490" width="7.7109375" customWidth="1"/>
    <col min="9491" max="9491" width="3.28515625" customWidth="1"/>
    <col min="9492" max="9492" width="4.28515625" customWidth="1"/>
    <col min="9493" max="9493" width="3.28515625" customWidth="1"/>
    <col min="9494" max="9494" width="15.7109375" customWidth="1"/>
    <col min="9495" max="9495" width="4.28515625" customWidth="1"/>
    <col min="9502" max="9502" width="10" customWidth="1"/>
    <col min="9729" max="9729" width="11.7109375" customWidth="1"/>
    <col min="9735" max="9735" width="9.85546875" customWidth="1"/>
    <col min="9736" max="9736" width="4.28515625" customWidth="1"/>
    <col min="9737" max="9737" width="15.7109375" customWidth="1"/>
    <col min="9738" max="9738" width="3.28515625" customWidth="1"/>
    <col min="9739" max="9739" width="4.28515625" customWidth="1"/>
    <col min="9740" max="9740" width="3.28515625" customWidth="1"/>
    <col min="9741" max="9746" width="7.7109375" customWidth="1"/>
    <col min="9747" max="9747" width="3.28515625" customWidth="1"/>
    <col min="9748" max="9748" width="4.28515625" customWidth="1"/>
    <col min="9749" max="9749" width="3.28515625" customWidth="1"/>
    <col min="9750" max="9750" width="15.7109375" customWidth="1"/>
    <col min="9751" max="9751" width="4.28515625" customWidth="1"/>
    <col min="9758" max="9758" width="10" customWidth="1"/>
    <col min="9985" max="9985" width="11.7109375" customWidth="1"/>
    <col min="9991" max="9991" width="9.85546875" customWidth="1"/>
    <col min="9992" max="9992" width="4.28515625" customWidth="1"/>
    <col min="9993" max="9993" width="15.7109375" customWidth="1"/>
    <col min="9994" max="9994" width="3.28515625" customWidth="1"/>
    <col min="9995" max="9995" width="4.28515625" customWidth="1"/>
    <col min="9996" max="9996" width="3.28515625" customWidth="1"/>
    <col min="9997" max="10002" width="7.7109375" customWidth="1"/>
    <col min="10003" max="10003" width="3.28515625" customWidth="1"/>
    <col min="10004" max="10004" width="4.28515625" customWidth="1"/>
    <col min="10005" max="10005" width="3.28515625" customWidth="1"/>
    <col min="10006" max="10006" width="15.7109375" customWidth="1"/>
    <col min="10007" max="10007" width="4.28515625" customWidth="1"/>
    <col min="10014" max="10014" width="10" customWidth="1"/>
    <col min="10241" max="10241" width="11.7109375" customWidth="1"/>
    <col min="10247" max="10247" width="9.85546875" customWidth="1"/>
    <col min="10248" max="10248" width="4.28515625" customWidth="1"/>
    <col min="10249" max="10249" width="15.7109375" customWidth="1"/>
    <col min="10250" max="10250" width="3.28515625" customWidth="1"/>
    <col min="10251" max="10251" width="4.28515625" customWidth="1"/>
    <col min="10252" max="10252" width="3.28515625" customWidth="1"/>
    <col min="10253" max="10258" width="7.7109375" customWidth="1"/>
    <col min="10259" max="10259" width="3.28515625" customWidth="1"/>
    <col min="10260" max="10260" width="4.28515625" customWidth="1"/>
    <col min="10261" max="10261" width="3.28515625" customWidth="1"/>
    <col min="10262" max="10262" width="15.7109375" customWidth="1"/>
    <col min="10263" max="10263" width="4.28515625" customWidth="1"/>
    <col min="10270" max="10270" width="10" customWidth="1"/>
    <col min="10497" max="10497" width="11.7109375" customWidth="1"/>
    <col min="10503" max="10503" width="9.85546875" customWidth="1"/>
    <col min="10504" max="10504" width="4.28515625" customWidth="1"/>
    <col min="10505" max="10505" width="15.7109375" customWidth="1"/>
    <col min="10506" max="10506" width="3.28515625" customWidth="1"/>
    <col min="10507" max="10507" width="4.28515625" customWidth="1"/>
    <col min="10508" max="10508" width="3.28515625" customWidth="1"/>
    <col min="10509" max="10514" width="7.7109375" customWidth="1"/>
    <col min="10515" max="10515" width="3.28515625" customWidth="1"/>
    <col min="10516" max="10516" width="4.28515625" customWidth="1"/>
    <col min="10517" max="10517" width="3.28515625" customWidth="1"/>
    <col min="10518" max="10518" width="15.7109375" customWidth="1"/>
    <col min="10519" max="10519" width="4.28515625" customWidth="1"/>
    <col min="10526" max="10526" width="10" customWidth="1"/>
    <col min="10753" max="10753" width="11.7109375" customWidth="1"/>
    <col min="10759" max="10759" width="9.85546875" customWidth="1"/>
    <col min="10760" max="10760" width="4.28515625" customWidth="1"/>
    <col min="10761" max="10761" width="15.7109375" customWidth="1"/>
    <col min="10762" max="10762" width="3.28515625" customWidth="1"/>
    <col min="10763" max="10763" width="4.28515625" customWidth="1"/>
    <col min="10764" max="10764" width="3.28515625" customWidth="1"/>
    <col min="10765" max="10770" width="7.7109375" customWidth="1"/>
    <col min="10771" max="10771" width="3.28515625" customWidth="1"/>
    <col min="10772" max="10772" width="4.28515625" customWidth="1"/>
    <col min="10773" max="10773" width="3.28515625" customWidth="1"/>
    <col min="10774" max="10774" width="15.7109375" customWidth="1"/>
    <col min="10775" max="10775" width="4.28515625" customWidth="1"/>
    <col min="10782" max="10782" width="10" customWidth="1"/>
    <col min="11009" max="11009" width="11.7109375" customWidth="1"/>
    <col min="11015" max="11015" width="9.85546875" customWidth="1"/>
    <col min="11016" max="11016" width="4.28515625" customWidth="1"/>
    <col min="11017" max="11017" width="15.7109375" customWidth="1"/>
    <col min="11018" max="11018" width="3.28515625" customWidth="1"/>
    <col min="11019" max="11019" width="4.28515625" customWidth="1"/>
    <col min="11020" max="11020" width="3.28515625" customWidth="1"/>
    <col min="11021" max="11026" width="7.7109375" customWidth="1"/>
    <col min="11027" max="11027" width="3.28515625" customWidth="1"/>
    <col min="11028" max="11028" width="4.28515625" customWidth="1"/>
    <col min="11029" max="11029" width="3.28515625" customWidth="1"/>
    <col min="11030" max="11030" width="15.7109375" customWidth="1"/>
    <col min="11031" max="11031" width="4.28515625" customWidth="1"/>
    <col min="11038" max="11038" width="10" customWidth="1"/>
    <col min="11265" max="11265" width="11.7109375" customWidth="1"/>
    <col min="11271" max="11271" width="9.85546875" customWidth="1"/>
    <col min="11272" max="11272" width="4.28515625" customWidth="1"/>
    <col min="11273" max="11273" width="15.7109375" customWidth="1"/>
    <col min="11274" max="11274" width="3.28515625" customWidth="1"/>
    <col min="11275" max="11275" width="4.28515625" customWidth="1"/>
    <col min="11276" max="11276" width="3.28515625" customWidth="1"/>
    <col min="11277" max="11282" width="7.7109375" customWidth="1"/>
    <col min="11283" max="11283" width="3.28515625" customWidth="1"/>
    <col min="11284" max="11284" width="4.28515625" customWidth="1"/>
    <col min="11285" max="11285" width="3.28515625" customWidth="1"/>
    <col min="11286" max="11286" width="15.7109375" customWidth="1"/>
    <col min="11287" max="11287" width="4.28515625" customWidth="1"/>
    <col min="11294" max="11294" width="10" customWidth="1"/>
    <col min="11521" max="11521" width="11.7109375" customWidth="1"/>
    <col min="11527" max="11527" width="9.85546875" customWidth="1"/>
    <col min="11528" max="11528" width="4.28515625" customWidth="1"/>
    <col min="11529" max="11529" width="15.7109375" customWidth="1"/>
    <col min="11530" max="11530" width="3.28515625" customWidth="1"/>
    <col min="11531" max="11531" width="4.28515625" customWidth="1"/>
    <col min="11532" max="11532" width="3.28515625" customWidth="1"/>
    <col min="11533" max="11538" width="7.7109375" customWidth="1"/>
    <col min="11539" max="11539" width="3.28515625" customWidth="1"/>
    <col min="11540" max="11540" width="4.28515625" customWidth="1"/>
    <col min="11541" max="11541" width="3.28515625" customWidth="1"/>
    <col min="11542" max="11542" width="15.7109375" customWidth="1"/>
    <col min="11543" max="11543" width="4.28515625" customWidth="1"/>
    <col min="11550" max="11550" width="10" customWidth="1"/>
    <col min="11777" max="11777" width="11.7109375" customWidth="1"/>
    <col min="11783" max="11783" width="9.85546875" customWidth="1"/>
    <col min="11784" max="11784" width="4.28515625" customWidth="1"/>
    <col min="11785" max="11785" width="15.7109375" customWidth="1"/>
    <col min="11786" max="11786" width="3.28515625" customWidth="1"/>
    <col min="11787" max="11787" width="4.28515625" customWidth="1"/>
    <col min="11788" max="11788" width="3.28515625" customWidth="1"/>
    <col min="11789" max="11794" width="7.7109375" customWidth="1"/>
    <col min="11795" max="11795" width="3.28515625" customWidth="1"/>
    <col min="11796" max="11796" width="4.28515625" customWidth="1"/>
    <col min="11797" max="11797" width="3.28515625" customWidth="1"/>
    <col min="11798" max="11798" width="15.7109375" customWidth="1"/>
    <col min="11799" max="11799" width="4.28515625" customWidth="1"/>
    <col min="11806" max="11806" width="10" customWidth="1"/>
    <col min="12033" max="12033" width="11.7109375" customWidth="1"/>
    <col min="12039" max="12039" width="9.85546875" customWidth="1"/>
    <col min="12040" max="12040" width="4.28515625" customWidth="1"/>
    <col min="12041" max="12041" width="15.7109375" customWidth="1"/>
    <col min="12042" max="12042" width="3.28515625" customWidth="1"/>
    <col min="12043" max="12043" width="4.28515625" customWidth="1"/>
    <col min="12044" max="12044" width="3.28515625" customWidth="1"/>
    <col min="12045" max="12050" width="7.7109375" customWidth="1"/>
    <col min="12051" max="12051" width="3.28515625" customWidth="1"/>
    <col min="12052" max="12052" width="4.28515625" customWidth="1"/>
    <col min="12053" max="12053" width="3.28515625" customWidth="1"/>
    <col min="12054" max="12054" width="15.7109375" customWidth="1"/>
    <col min="12055" max="12055" width="4.28515625" customWidth="1"/>
    <col min="12062" max="12062" width="10" customWidth="1"/>
    <col min="12289" max="12289" width="11.7109375" customWidth="1"/>
    <col min="12295" max="12295" width="9.85546875" customWidth="1"/>
    <col min="12296" max="12296" width="4.28515625" customWidth="1"/>
    <col min="12297" max="12297" width="15.7109375" customWidth="1"/>
    <col min="12298" max="12298" width="3.28515625" customWidth="1"/>
    <col min="12299" max="12299" width="4.28515625" customWidth="1"/>
    <col min="12300" max="12300" width="3.28515625" customWidth="1"/>
    <col min="12301" max="12306" width="7.7109375" customWidth="1"/>
    <col min="12307" max="12307" width="3.28515625" customWidth="1"/>
    <col min="12308" max="12308" width="4.28515625" customWidth="1"/>
    <col min="12309" max="12309" width="3.28515625" customWidth="1"/>
    <col min="12310" max="12310" width="15.7109375" customWidth="1"/>
    <col min="12311" max="12311" width="4.28515625" customWidth="1"/>
    <col min="12318" max="12318" width="10" customWidth="1"/>
    <col min="12545" max="12545" width="11.7109375" customWidth="1"/>
    <col min="12551" max="12551" width="9.85546875" customWidth="1"/>
    <col min="12552" max="12552" width="4.28515625" customWidth="1"/>
    <col min="12553" max="12553" width="15.7109375" customWidth="1"/>
    <col min="12554" max="12554" width="3.28515625" customWidth="1"/>
    <col min="12555" max="12555" width="4.28515625" customWidth="1"/>
    <col min="12556" max="12556" width="3.28515625" customWidth="1"/>
    <col min="12557" max="12562" width="7.7109375" customWidth="1"/>
    <col min="12563" max="12563" width="3.28515625" customWidth="1"/>
    <col min="12564" max="12564" width="4.28515625" customWidth="1"/>
    <col min="12565" max="12565" width="3.28515625" customWidth="1"/>
    <col min="12566" max="12566" width="15.7109375" customWidth="1"/>
    <col min="12567" max="12567" width="4.28515625" customWidth="1"/>
    <col min="12574" max="12574" width="10" customWidth="1"/>
    <col min="12801" max="12801" width="11.7109375" customWidth="1"/>
    <col min="12807" max="12807" width="9.85546875" customWidth="1"/>
    <col min="12808" max="12808" width="4.28515625" customWidth="1"/>
    <col min="12809" max="12809" width="15.7109375" customWidth="1"/>
    <col min="12810" max="12810" width="3.28515625" customWidth="1"/>
    <col min="12811" max="12811" width="4.28515625" customWidth="1"/>
    <col min="12812" max="12812" width="3.28515625" customWidth="1"/>
    <col min="12813" max="12818" width="7.7109375" customWidth="1"/>
    <col min="12819" max="12819" width="3.28515625" customWidth="1"/>
    <col min="12820" max="12820" width="4.28515625" customWidth="1"/>
    <col min="12821" max="12821" width="3.28515625" customWidth="1"/>
    <col min="12822" max="12822" width="15.7109375" customWidth="1"/>
    <col min="12823" max="12823" width="4.28515625" customWidth="1"/>
    <col min="12830" max="12830" width="10" customWidth="1"/>
    <col min="13057" max="13057" width="11.7109375" customWidth="1"/>
    <col min="13063" max="13063" width="9.85546875" customWidth="1"/>
    <col min="13064" max="13064" width="4.28515625" customWidth="1"/>
    <col min="13065" max="13065" width="15.7109375" customWidth="1"/>
    <col min="13066" max="13066" width="3.28515625" customWidth="1"/>
    <col min="13067" max="13067" width="4.28515625" customWidth="1"/>
    <col min="13068" max="13068" width="3.28515625" customWidth="1"/>
    <col min="13069" max="13074" width="7.7109375" customWidth="1"/>
    <col min="13075" max="13075" width="3.28515625" customWidth="1"/>
    <col min="13076" max="13076" width="4.28515625" customWidth="1"/>
    <col min="13077" max="13077" width="3.28515625" customWidth="1"/>
    <col min="13078" max="13078" width="15.7109375" customWidth="1"/>
    <col min="13079" max="13079" width="4.28515625" customWidth="1"/>
    <col min="13086" max="13086" width="10" customWidth="1"/>
    <col min="13313" max="13313" width="11.7109375" customWidth="1"/>
    <col min="13319" max="13319" width="9.85546875" customWidth="1"/>
    <col min="13320" max="13320" width="4.28515625" customWidth="1"/>
    <col min="13321" max="13321" width="15.7109375" customWidth="1"/>
    <col min="13322" max="13322" width="3.28515625" customWidth="1"/>
    <col min="13323" max="13323" width="4.28515625" customWidth="1"/>
    <col min="13324" max="13324" width="3.28515625" customWidth="1"/>
    <col min="13325" max="13330" width="7.7109375" customWidth="1"/>
    <col min="13331" max="13331" width="3.28515625" customWidth="1"/>
    <col min="13332" max="13332" width="4.28515625" customWidth="1"/>
    <col min="13333" max="13333" width="3.28515625" customWidth="1"/>
    <col min="13334" max="13334" width="15.7109375" customWidth="1"/>
    <col min="13335" max="13335" width="4.28515625" customWidth="1"/>
    <col min="13342" max="13342" width="10" customWidth="1"/>
    <col min="13569" max="13569" width="11.7109375" customWidth="1"/>
    <col min="13575" max="13575" width="9.85546875" customWidth="1"/>
    <col min="13576" max="13576" width="4.28515625" customWidth="1"/>
    <col min="13577" max="13577" width="15.7109375" customWidth="1"/>
    <col min="13578" max="13578" width="3.28515625" customWidth="1"/>
    <col min="13579" max="13579" width="4.28515625" customWidth="1"/>
    <col min="13580" max="13580" width="3.28515625" customWidth="1"/>
    <col min="13581" max="13586" width="7.7109375" customWidth="1"/>
    <col min="13587" max="13587" width="3.28515625" customWidth="1"/>
    <col min="13588" max="13588" width="4.28515625" customWidth="1"/>
    <col min="13589" max="13589" width="3.28515625" customWidth="1"/>
    <col min="13590" max="13590" width="15.7109375" customWidth="1"/>
    <col min="13591" max="13591" width="4.28515625" customWidth="1"/>
    <col min="13598" max="13598" width="10" customWidth="1"/>
    <col min="13825" max="13825" width="11.7109375" customWidth="1"/>
    <col min="13831" max="13831" width="9.85546875" customWidth="1"/>
    <col min="13832" max="13832" width="4.28515625" customWidth="1"/>
    <col min="13833" max="13833" width="15.7109375" customWidth="1"/>
    <col min="13834" max="13834" width="3.28515625" customWidth="1"/>
    <col min="13835" max="13835" width="4.28515625" customWidth="1"/>
    <col min="13836" max="13836" width="3.28515625" customWidth="1"/>
    <col min="13837" max="13842" width="7.7109375" customWidth="1"/>
    <col min="13843" max="13843" width="3.28515625" customWidth="1"/>
    <col min="13844" max="13844" width="4.28515625" customWidth="1"/>
    <col min="13845" max="13845" width="3.28515625" customWidth="1"/>
    <col min="13846" max="13846" width="15.7109375" customWidth="1"/>
    <col min="13847" max="13847" width="4.28515625" customWidth="1"/>
    <col min="13854" max="13854" width="10" customWidth="1"/>
    <col min="14081" max="14081" width="11.7109375" customWidth="1"/>
    <col min="14087" max="14087" width="9.85546875" customWidth="1"/>
    <col min="14088" max="14088" width="4.28515625" customWidth="1"/>
    <col min="14089" max="14089" width="15.7109375" customWidth="1"/>
    <col min="14090" max="14090" width="3.28515625" customWidth="1"/>
    <col min="14091" max="14091" width="4.28515625" customWidth="1"/>
    <col min="14092" max="14092" width="3.28515625" customWidth="1"/>
    <col min="14093" max="14098" width="7.7109375" customWidth="1"/>
    <col min="14099" max="14099" width="3.28515625" customWidth="1"/>
    <col min="14100" max="14100" width="4.28515625" customWidth="1"/>
    <col min="14101" max="14101" width="3.28515625" customWidth="1"/>
    <col min="14102" max="14102" width="15.7109375" customWidth="1"/>
    <col min="14103" max="14103" width="4.28515625" customWidth="1"/>
    <col min="14110" max="14110" width="10" customWidth="1"/>
    <col min="14337" max="14337" width="11.7109375" customWidth="1"/>
    <col min="14343" max="14343" width="9.85546875" customWidth="1"/>
    <col min="14344" max="14344" width="4.28515625" customWidth="1"/>
    <col min="14345" max="14345" width="15.7109375" customWidth="1"/>
    <col min="14346" max="14346" width="3.28515625" customWidth="1"/>
    <col min="14347" max="14347" width="4.28515625" customWidth="1"/>
    <col min="14348" max="14348" width="3.28515625" customWidth="1"/>
    <col min="14349" max="14354" width="7.7109375" customWidth="1"/>
    <col min="14355" max="14355" width="3.28515625" customWidth="1"/>
    <col min="14356" max="14356" width="4.28515625" customWidth="1"/>
    <col min="14357" max="14357" width="3.28515625" customWidth="1"/>
    <col min="14358" max="14358" width="15.7109375" customWidth="1"/>
    <col min="14359" max="14359" width="4.28515625" customWidth="1"/>
    <col min="14366" max="14366" width="10" customWidth="1"/>
    <col min="14593" max="14593" width="11.7109375" customWidth="1"/>
    <col min="14599" max="14599" width="9.85546875" customWidth="1"/>
    <col min="14600" max="14600" width="4.28515625" customWidth="1"/>
    <col min="14601" max="14601" width="15.7109375" customWidth="1"/>
    <col min="14602" max="14602" width="3.28515625" customWidth="1"/>
    <col min="14603" max="14603" width="4.28515625" customWidth="1"/>
    <col min="14604" max="14604" width="3.28515625" customWidth="1"/>
    <col min="14605" max="14610" width="7.7109375" customWidth="1"/>
    <col min="14611" max="14611" width="3.28515625" customWidth="1"/>
    <col min="14612" max="14612" width="4.28515625" customWidth="1"/>
    <col min="14613" max="14613" width="3.28515625" customWidth="1"/>
    <col min="14614" max="14614" width="15.7109375" customWidth="1"/>
    <col min="14615" max="14615" width="4.28515625" customWidth="1"/>
    <col min="14622" max="14622" width="10" customWidth="1"/>
    <col min="14849" max="14849" width="11.7109375" customWidth="1"/>
    <col min="14855" max="14855" width="9.85546875" customWidth="1"/>
    <col min="14856" max="14856" width="4.28515625" customWidth="1"/>
    <col min="14857" max="14857" width="15.7109375" customWidth="1"/>
    <col min="14858" max="14858" width="3.28515625" customWidth="1"/>
    <col min="14859" max="14859" width="4.28515625" customWidth="1"/>
    <col min="14860" max="14860" width="3.28515625" customWidth="1"/>
    <col min="14861" max="14866" width="7.7109375" customWidth="1"/>
    <col min="14867" max="14867" width="3.28515625" customWidth="1"/>
    <col min="14868" max="14868" width="4.28515625" customWidth="1"/>
    <col min="14869" max="14869" width="3.28515625" customWidth="1"/>
    <col min="14870" max="14870" width="15.7109375" customWidth="1"/>
    <col min="14871" max="14871" width="4.28515625" customWidth="1"/>
    <col min="14878" max="14878" width="10" customWidth="1"/>
    <col min="15105" max="15105" width="11.7109375" customWidth="1"/>
    <col min="15111" max="15111" width="9.85546875" customWidth="1"/>
    <col min="15112" max="15112" width="4.28515625" customWidth="1"/>
    <col min="15113" max="15113" width="15.7109375" customWidth="1"/>
    <col min="15114" max="15114" width="3.28515625" customWidth="1"/>
    <col min="15115" max="15115" width="4.28515625" customWidth="1"/>
    <col min="15116" max="15116" width="3.28515625" customWidth="1"/>
    <col min="15117" max="15122" width="7.7109375" customWidth="1"/>
    <col min="15123" max="15123" width="3.28515625" customWidth="1"/>
    <col min="15124" max="15124" width="4.28515625" customWidth="1"/>
    <col min="15125" max="15125" width="3.28515625" customWidth="1"/>
    <col min="15126" max="15126" width="15.7109375" customWidth="1"/>
    <col min="15127" max="15127" width="4.28515625" customWidth="1"/>
    <col min="15134" max="15134" width="10" customWidth="1"/>
    <col min="15361" max="15361" width="11.7109375" customWidth="1"/>
    <col min="15367" max="15367" width="9.85546875" customWidth="1"/>
    <col min="15368" max="15368" width="4.28515625" customWidth="1"/>
    <col min="15369" max="15369" width="15.7109375" customWidth="1"/>
    <col min="15370" max="15370" width="3.28515625" customWidth="1"/>
    <col min="15371" max="15371" width="4.28515625" customWidth="1"/>
    <col min="15372" max="15372" width="3.28515625" customWidth="1"/>
    <col min="15373" max="15378" width="7.7109375" customWidth="1"/>
    <col min="15379" max="15379" width="3.28515625" customWidth="1"/>
    <col min="15380" max="15380" width="4.28515625" customWidth="1"/>
    <col min="15381" max="15381" width="3.28515625" customWidth="1"/>
    <col min="15382" max="15382" width="15.7109375" customWidth="1"/>
    <col min="15383" max="15383" width="4.28515625" customWidth="1"/>
    <col min="15390" max="15390" width="10" customWidth="1"/>
    <col min="15617" max="15617" width="11.7109375" customWidth="1"/>
    <col min="15623" max="15623" width="9.85546875" customWidth="1"/>
    <col min="15624" max="15624" width="4.28515625" customWidth="1"/>
    <col min="15625" max="15625" width="15.7109375" customWidth="1"/>
    <col min="15626" max="15626" width="3.28515625" customWidth="1"/>
    <col min="15627" max="15627" width="4.28515625" customWidth="1"/>
    <col min="15628" max="15628" width="3.28515625" customWidth="1"/>
    <col min="15629" max="15634" width="7.7109375" customWidth="1"/>
    <col min="15635" max="15635" width="3.28515625" customWidth="1"/>
    <col min="15636" max="15636" width="4.28515625" customWidth="1"/>
    <col min="15637" max="15637" width="3.28515625" customWidth="1"/>
    <col min="15638" max="15638" width="15.7109375" customWidth="1"/>
    <col min="15639" max="15639" width="4.28515625" customWidth="1"/>
    <col min="15646" max="15646" width="10" customWidth="1"/>
    <col min="15873" max="15873" width="11.7109375" customWidth="1"/>
    <col min="15879" max="15879" width="9.85546875" customWidth="1"/>
    <col min="15880" max="15880" width="4.28515625" customWidth="1"/>
    <col min="15881" max="15881" width="15.7109375" customWidth="1"/>
    <col min="15882" max="15882" width="3.28515625" customWidth="1"/>
    <col min="15883" max="15883" width="4.28515625" customWidth="1"/>
    <col min="15884" max="15884" width="3.28515625" customWidth="1"/>
    <col min="15885" max="15890" width="7.7109375" customWidth="1"/>
    <col min="15891" max="15891" width="3.28515625" customWidth="1"/>
    <col min="15892" max="15892" width="4.28515625" customWidth="1"/>
    <col min="15893" max="15893" width="3.28515625" customWidth="1"/>
    <col min="15894" max="15894" width="15.7109375" customWidth="1"/>
    <col min="15895" max="15895" width="4.28515625" customWidth="1"/>
    <col min="15902" max="15902" width="10" customWidth="1"/>
    <col min="16129" max="16129" width="11.7109375" customWidth="1"/>
    <col min="16135" max="16135" width="9.85546875" customWidth="1"/>
    <col min="16136" max="16136" width="4.28515625" customWidth="1"/>
    <col min="16137" max="16137" width="15.7109375" customWidth="1"/>
    <col min="16138" max="16138" width="3.28515625" customWidth="1"/>
    <col min="16139" max="16139" width="4.28515625" customWidth="1"/>
    <col min="16140" max="16140" width="3.28515625" customWidth="1"/>
    <col min="16141" max="16146" width="7.7109375" customWidth="1"/>
    <col min="16147" max="16147" width="3.28515625" customWidth="1"/>
    <col min="16148" max="16148" width="4.28515625" customWidth="1"/>
    <col min="16149" max="16149" width="3.28515625" customWidth="1"/>
    <col min="16150" max="16150" width="15.7109375" customWidth="1"/>
    <col min="16151" max="16151" width="4.28515625" customWidth="1"/>
    <col min="16158" max="16158" width="10" customWidth="1"/>
  </cols>
  <sheetData>
    <row r="1" spans="1:35" ht="15.9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2"/>
      <c r="AI1" s="2"/>
    </row>
    <row r="2" spans="1:35" ht="15.95" customHeight="1" thickBot="1" x14ac:dyDescent="0.25">
      <c r="A2" s="3" t="s">
        <v>0</v>
      </c>
      <c r="B2" s="4">
        <v>208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2"/>
      <c r="AI2" s="2"/>
    </row>
    <row r="3" spans="1:35" ht="15.95" customHeight="1" x14ac:dyDescent="0.2">
      <c r="A3" s="3" t="s">
        <v>1</v>
      </c>
      <c r="B3" s="5">
        <v>3</v>
      </c>
      <c r="C3" s="1"/>
      <c r="D3" s="1"/>
      <c r="E3" s="1"/>
      <c r="F3" s="1"/>
      <c r="G3" s="1"/>
      <c r="H3" s="6" t="s">
        <v>51</v>
      </c>
      <c r="I3" s="7"/>
      <c r="J3" s="8"/>
      <c r="K3" s="8"/>
      <c r="L3" s="8"/>
      <c r="M3" s="8"/>
      <c r="N3" s="8"/>
      <c r="O3" s="8"/>
      <c r="P3" s="8"/>
      <c r="Q3" s="8"/>
      <c r="R3" s="8"/>
      <c r="S3" s="9"/>
      <c r="T3" s="9"/>
      <c r="U3" s="8"/>
      <c r="V3" s="10" t="str">
        <f>INT(L_N_VOLTS)&amp;"/"&amp;INT(L_L_VOLTS)&amp;"V, "&amp;INT(Phases)&amp;"PH, 4W"</f>
        <v>120/208V, 3PH, 4W</v>
      </c>
      <c r="W3" s="11"/>
      <c r="X3" s="1"/>
      <c r="Y3" s="1"/>
      <c r="Z3" s="1"/>
      <c r="AA3" s="1"/>
      <c r="AB3" s="1"/>
      <c r="AC3" s="1"/>
      <c r="AD3" s="1"/>
      <c r="AE3" s="1"/>
      <c r="AF3" s="1"/>
      <c r="AG3" s="1"/>
      <c r="AH3" s="2"/>
      <c r="AI3" s="2"/>
    </row>
    <row r="4" spans="1:35" ht="15.95" customHeight="1" x14ac:dyDescent="0.2">
      <c r="A4" s="3" t="s">
        <v>2</v>
      </c>
      <c r="B4" s="12">
        <v>120</v>
      </c>
      <c r="C4" s="1"/>
      <c r="D4" s="1"/>
      <c r="E4" s="1"/>
      <c r="F4" s="1"/>
      <c r="G4" s="1"/>
      <c r="H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5"/>
      <c r="T4" s="15"/>
      <c r="U4" s="14"/>
      <c r="V4" s="16" t="s">
        <v>55</v>
      </c>
      <c r="W4" s="17"/>
      <c r="X4" s="1"/>
      <c r="Y4" s="1"/>
      <c r="Z4" s="1"/>
      <c r="AA4" s="1"/>
      <c r="AB4" s="1"/>
      <c r="AC4" s="1"/>
      <c r="AD4" s="1"/>
      <c r="AE4" s="1"/>
      <c r="AF4" s="1"/>
      <c r="AG4" s="1"/>
      <c r="AH4" s="2"/>
      <c r="AI4" s="2"/>
    </row>
    <row r="5" spans="1:35" ht="15.95" customHeight="1" x14ac:dyDescent="0.2">
      <c r="A5" s="3" t="s">
        <v>3</v>
      </c>
      <c r="B5" s="5"/>
      <c r="C5" s="1"/>
      <c r="D5" s="1"/>
      <c r="E5" s="1"/>
      <c r="F5" s="1"/>
      <c r="G5" s="1"/>
      <c r="H5" s="18"/>
      <c r="I5" s="14"/>
      <c r="J5" s="14"/>
      <c r="K5" s="14"/>
      <c r="L5" s="14"/>
      <c r="M5" s="14"/>
      <c r="N5" s="14"/>
      <c r="O5" s="14"/>
      <c r="P5" s="14"/>
      <c r="Q5" s="14"/>
      <c r="R5" s="14"/>
      <c r="S5" s="15"/>
      <c r="T5" s="15"/>
      <c r="U5" s="14"/>
      <c r="V5" s="16" t="s">
        <v>4</v>
      </c>
      <c r="W5" s="17"/>
      <c r="X5" s="1"/>
      <c r="Y5" s="1"/>
      <c r="Z5" s="1"/>
      <c r="AA5" s="1"/>
      <c r="AB5" s="1"/>
      <c r="AC5" s="1"/>
      <c r="AD5" s="1"/>
      <c r="AE5" s="1"/>
      <c r="AF5" s="1"/>
      <c r="AG5" s="1"/>
      <c r="AH5" s="2"/>
      <c r="AI5" s="2"/>
    </row>
    <row r="6" spans="1:35" ht="15.95" customHeight="1" x14ac:dyDescent="0.2">
      <c r="A6" s="1"/>
      <c r="B6" s="1"/>
      <c r="C6" s="1"/>
      <c r="D6" s="1"/>
      <c r="E6" s="1"/>
      <c r="F6" s="1"/>
      <c r="G6" s="1"/>
      <c r="H6" s="19" t="s">
        <v>5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5"/>
      <c r="T6" s="15"/>
      <c r="U6" s="14"/>
      <c r="V6" s="16" t="s">
        <v>6</v>
      </c>
      <c r="W6" s="17"/>
      <c r="X6" s="1"/>
      <c r="Y6" s="1"/>
      <c r="Z6" s="1"/>
      <c r="AA6" s="1"/>
      <c r="AB6" s="1"/>
      <c r="AC6" s="1"/>
      <c r="AD6" s="1"/>
      <c r="AE6" s="1"/>
      <c r="AF6" s="1"/>
      <c r="AG6" s="1"/>
      <c r="AH6" s="2"/>
      <c r="AI6" s="2"/>
    </row>
    <row r="7" spans="1:35" ht="15.95" customHeight="1" x14ac:dyDescent="0.2">
      <c r="A7" s="20"/>
      <c r="B7" s="20"/>
      <c r="C7" s="20" t="s">
        <v>7</v>
      </c>
      <c r="D7" s="1"/>
      <c r="E7" s="1"/>
      <c r="F7" s="1"/>
      <c r="G7" s="20"/>
      <c r="H7" s="19" t="s">
        <v>8</v>
      </c>
      <c r="I7" s="21"/>
      <c r="J7" s="14"/>
      <c r="K7" s="22"/>
      <c r="L7" s="14"/>
      <c r="M7" s="14"/>
      <c r="N7" s="14"/>
      <c r="O7" s="14"/>
      <c r="P7" s="14"/>
      <c r="Q7" s="14"/>
      <c r="R7" s="14"/>
      <c r="S7" s="14"/>
      <c r="T7" s="14"/>
      <c r="U7" s="14"/>
      <c r="V7" s="16"/>
      <c r="W7" s="23"/>
      <c r="X7" s="24"/>
      <c r="Y7" s="25"/>
      <c r="Z7" s="25" t="s">
        <v>7</v>
      </c>
      <c r="AA7" s="20"/>
      <c r="AB7" s="20"/>
      <c r="AC7" s="20"/>
      <c r="AD7" s="20"/>
      <c r="AE7" s="1"/>
      <c r="AF7" s="1"/>
      <c r="AG7" s="1"/>
      <c r="AH7" s="2"/>
      <c r="AI7" s="2"/>
    </row>
    <row r="8" spans="1:35" ht="15.95" customHeight="1" thickBot="1" x14ac:dyDescent="0.25">
      <c r="A8" s="26" t="s">
        <v>9</v>
      </c>
      <c r="B8" s="26" t="s">
        <v>10</v>
      </c>
      <c r="C8" s="26" t="s">
        <v>11</v>
      </c>
      <c r="D8" s="26" t="s">
        <v>12</v>
      </c>
      <c r="E8" s="26" t="s">
        <v>13</v>
      </c>
      <c r="F8" s="26" t="s">
        <v>14</v>
      </c>
      <c r="G8" s="27" t="s">
        <v>15</v>
      </c>
      <c r="H8" s="28" t="s">
        <v>16</v>
      </c>
      <c r="I8" s="29"/>
      <c r="J8" s="29"/>
      <c r="K8" s="29"/>
      <c r="L8" s="29" t="s">
        <v>6</v>
      </c>
      <c r="M8" s="30" t="s">
        <v>17</v>
      </c>
      <c r="N8" s="30"/>
      <c r="O8" s="30"/>
      <c r="P8" s="30"/>
      <c r="Q8" s="30"/>
      <c r="R8" s="30"/>
      <c r="S8" s="31"/>
      <c r="T8" s="29"/>
      <c r="U8" s="29"/>
      <c r="V8" s="29"/>
      <c r="W8" s="32"/>
      <c r="X8" s="33" t="s">
        <v>9</v>
      </c>
      <c r="Y8" s="26" t="s">
        <v>10</v>
      </c>
      <c r="Z8" s="26" t="s">
        <v>11</v>
      </c>
      <c r="AA8" s="26" t="s">
        <v>12</v>
      </c>
      <c r="AB8" s="26" t="s">
        <v>13</v>
      </c>
      <c r="AC8" s="26" t="s">
        <v>18</v>
      </c>
      <c r="AD8" s="26" t="s">
        <v>15</v>
      </c>
      <c r="AE8" s="1"/>
      <c r="AF8" s="1"/>
      <c r="AG8" s="1"/>
      <c r="AH8" s="2"/>
      <c r="AI8" s="2"/>
    </row>
    <row r="9" spans="1:35" ht="15.95" customHeight="1" thickBot="1" x14ac:dyDescent="0.25">
      <c r="A9" s="26" t="s">
        <v>19</v>
      </c>
      <c r="B9" s="26" t="s">
        <v>19</v>
      </c>
      <c r="C9" s="26" t="s">
        <v>19</v>
      </c>
      <c r="D9" s="26" t="s">
        <v>19</v>
      </c>
      <c r="E9" s="26" t="s">
        <v>19</v>
      </c>
      <c r="F9" s="26" t="s">
        <v>19</v>
      </c>
      <c r="G9" s="27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5" t="s">
        <v>25</v>
      </c>
      <c r="N9" s="36"/>
      <c r="O9" s="35" t="s">
        <v>26</v>
      </c>
      <c r="P9" s="36"/>
      <c r="Q9" s="35" t="s">
        <v>27</v>
      </c>
      <c r="R9" s="36"/>
      <c r="S9" s="34" t="s">
        <v>24</v>
      </c>
      <c r="T9" s="34" t="s">
        <v>23</v>
      </c>
      <c r="U9" s="34" t="s">
        <v>22</v>
      </c>
      <c r="V9" s="34" t="s">
        <v>21</v>
      </c>
      <c r="W9" s="37" t="s">
        <v>20</v>
      </c>
      <c r="X9" s="33" t="s">
        <v>19</v>
      </c>
      <c r="Y9" s="26" t="s">
        <v>19</v>
      </c>
      <c r="Z9" s="26" t="s">
        <v>19</v>
      </c>
      <c r="AA9" s="26" t="s">
        <v>19</v>
      </c>
      <c r="AB9" s="26" t="s">
        <v>19</v>
      </c>
      <c r="AC9" s="26" t="s">
        <v>19</v>
      </c>
      <c r="AD9" s="26" t="s">
        <v>19</v>
      </c>
      <c r="AE9" s="1"/>
      <c r="AF9" s="1"/>
      <c r="AG9" s="1"/>
      <c r="AH9" s="2"/>
      <c r="AI9" s="2"/>
    </row>
    <row r="10" spans="1:35" ht="15.95" customHeight="1" thickBot="1" x14ac:dyDescent="0.25">
      <c r="A10" s="38"/>
      <c r="B10" s="38"/>
      <c r="C10" s="38"/>
      <c r="D10" s="38"/>
      <c r="E10" s="38"/>
      <c r="F10" s="38"/>
      <c r="G10" s="39"/>
      <c r="H10" s="34">
        <v>1</v>
      </c>
      <c r="I10" s="40" t="s">
        <v>15</v>
      </c>
      <c r="J10" s="41"/>
      <c r="K10" s="41">
        <v>20</v>
      </c>
      <c r="L10" s="41">
        <v>1</v>
      </c>
      <c r="M10" s="42">
        <f>SUM(A10:G10)/1000</f>
        <v>0</v>
      </c>
      <c r="N10" s="43">
        <f>SUM(X10:AD10)/1000</f>
        <v>1.08</v>
      </c>
      <c r="O10" s="44"/>
      <c r="P10" s="44"/>
      <c r="Q10" s="45"/>
      <c r="R10" s="46"/>
      <c r="S10" s="41">
        <v>1</v>
      </c>
      <c r="T10" s="41">
        <v>20</v>
      </c>
      <c r="U10" s="41"/>
      <c r="V10" s="40" t="s">
        <v>62</v>
      </c>
      <c r="W10" s="34">
        <v>2</v>
      </c>
      <c r="X10" s="47"/>
      <c r="Y10" s="38">
        <v>1080</v>
      </c>
      <c r="Z10" s="38"/>
      <c r="AA10" s="38"/>
      <c r="AB10" s="38"/>
      <c r="AC10" s="38"/>
      <c r="AD10" s="38"/>
      <c r="AE10" s="1"/>
      <c r="AF10" s="1"/>
      <c r="AG10" s="1"/>
      <c r="AH10" s="2"/>
      <c r="AI10" s="2"/>
    </row>
    <row r="11" spans="1:35" ht="15.95" customHeight="1" thickBot="1" x14ac:dyDescent="0.25">
      <c r="A11" s="38"/>
      <c r="B11" s="38"/>
      <c r="C11" s="38"/>
      <c r="D11" s="38"/>
      <c r="E11" s="38"/>
      <c r="F11" s="38"/>
      <c r="G11" s="39"/>
      <c r="H11" s="34">
        <v>3</v>
      </c>
      <c r="I11" s="40" t="s">
        <v>15</v>
      </c>
      <c r="J11" s="41"/>
      <c r="K11" s="41">
        <v>20</v>
      </c>
      <c r="L11" s="41">
        <v>1</v>
      </c>
      <c r="M11" s="48"/>
      <c r="N11" s="49"/>
      <c r="O11" s="42">
        <f>SUM(A11:G11)/1000</f>
        <v>0</v>
      </c>
      <c r="P11" s="50">
        <f>SUM(X11:AD11)/1000</f>
        <v>0.9</v>
      </c>
      <c r="Q11" s="51"/>
      <c r="R11" s="50"/>
      <c r="S11" s="41">
        <v>1</v>
      </c>
      <c r="T11" s="41">
        <v>20</v>
      </c>
      <c r="U11" s="41"/>
      <c r="V11" s="40" t="s">
        <v>63</v>
      </c>
      <c r="W11" s="34">
        <v>4</v>
      </c>
      <c r="X11" s="47"/>
      <c r="Y11" s="38">
        <v>900</v>
      </c>
      <c r="Z11" s="38"/>
      <c r="AA11" s="38"/>
      <c r="AB11" s="38"/>
      <c r="AC11" s="38"/>
      <c r="AD11" s="38"/>
      <c r="AE11" s="1"/>
      <c r="AF11" s="1"/>
      <c r="AG11" s="1"/>
      <c r="AH11" s="2"/>
      <c r="AI11" s="2"/>
    </row>
    <row r="12" spans="1:35" ht="15.95" customHeight="1" thickBot="1" x14ac:dyDescent="0.25">
      <c r="A12"/>
      <c r="B12" s="38"/>
      <c r="C12" s="38"/>
      <c r="D12" s="38"/>
      <c r="E12" s="38"/>
      <c r="F12" s="38"/>
      <c r="G12" s="39"/>
      <c r="H12" s="34">
        <v>5</v>
      </c>
      <c r="I12" s="40" t="s">
        <v>15</v>
      </c>
      <c r="J12" s="41"/>
      <c r="K12" s="41">
        <v>20</v>
      </c>
      <c r="L12" s="41">
        <v>1</v>
      </c>
      <c r="M12" s="52"/>
      <c r="N12" s="51"/>
      <c r="O12" s="53"/>
      <c r="P12" s="49"/>
      <c r="Q12" s="42">
        <f>SUM(A12:G12)/1000</f>
        <v>0</v>
      </c>
      <c r="R12" s="50">
        <f>SUM(X12:AD12)/1000</f>
        <v>1.08</v>
      </c>
      <c r="S12" s="41">
        <v>1</v>
      </c>
      <c r="T12" s="41">
        <v>20</v>
      </c>
      <c r="U12" s="41"/>
      <c r="V12" s="40" t="s">
        <v>64</v>
      </c>
      <c r="W12" s="34">
        <v>6</v>
      </c>
      <c r="X12" s="47"/>
      <c r="Y12" s="38">
        <v>1080</v>
      </c>
      <c r="Z12" s="38"/>
      <c r="AA12" s="38"/>
      <c r="AB12" s="38"/>
      <c r="AC12" s="38"/>
      <c r="AD12" s="38"/>
      <c r="AE12" s="1"/>
      <c r="AF12" s="1"/>
      <c r="AG12" s="1"/>
      <c r="AH12" s="2"/>
      <c r="AI12" s="2"/>
    </row>
    <row r="13" spans="1:35" ht="15.95" customHeight="1" thickBot="1" x14ac:dyDescent="0.25">
      <c r="A13" s="38"/>
      <c r="B13" s="38"/>
      <c r="C13" s="38"/>
      <c r="D13" s="38"/>
      <c r="E13" s="38"/>
      <c r="F13" s="38"/>
      <c r="G13" s="39"/>
      <c r="H13" s="34">
        <v>7</v>
      </c>
      <c r="I13" s="40" t="s">
        <v>15</v>
      </c>
      <c r="J13" s="41"/>
      <c r="K13" s="41">
        <v>20</v>
      </c>
      <c r="L13" s="41">
        <v>1</v>
      </c>
      <c r="M13" s="42">
        <f>SUM(A13:G13)/1000</f>
        <v>0</v>
      </c>
      <c r="N13" s="50">
        <f>SUM(X13:AD13)/1000</f>
        <v>1.26</v>
      </c>
      <c r="O13" s="51"/>
      <c r="P13" s="51"/>
      <c r="Q13" s="53"/>
      <c r="R13" s="49"/>
      <c r="S13" s="41">
        <v>1</v>
      </c>
      <c r="T13" s="41">
        <v>20</v>
      </c>
      <c r="U13" s="41"/>
      <c r="V13" s="87">
        <v>132133</v>
      </c>
      <c r="W13" s="34">
        <v>8</v>
      </c>
      <c r="X13" s="47"/>
      <c r="Y13" s="38">
        <v>1260</v>
      </c>
      <c r="Z13" s="38"/>
      <c r="AA13" s="38"/>
      <c r="AB13" s="38"/>
      <c r="AC13" s="38"/>
      <c r="AD13" s="38"/>
      <c r="AE13" s="1"/>
      <c r="AF13" s="1"/>
      <c r="AG13" s="1"/>
      <c r="AH13" s="2"/>
      <c r="AI13" s="2"/>
    </row>
    <row r="14" spans="1:35" ht="15.95" customHeight="1" thickBot="1" x14ac:dyDescent="0.25">
      <c r="A14" s="38"/>
      <c r="B14" s="38"/>
      <c r="C14" s="38"/>
      <c r="D14" s="38"/>
      <c r="E14" s="38"/>
      <c r="F14" s="38"/>
      <c r="G14" s="39"/>
      <c r="H14" s="34">
        <v>9</v>
      </c>
      <c r="I14" s="40" t="s">
        <v>15</v>
      </c>
      <c r="J14" s="41"/>
      <c r="K14" s="41">
        <v>20</v>
      </c>
      <c r="L14" s="41">
        <v>1</v>
      </c>
      <c r="M14" s="48"/>
      <c r="N14" s="49"/>
      <c r="O14" s="42">
        <f>SUM(A14:G14)/1000</f>
        <v>0</v>
      </c>
      <c r="P14" s="50">
        <f>SUM(X14:AD14)/1000</f>
        <v>0.6</v>
      </c>
      <c r="Q14" s="51"/>
      <c r="R14" s="50"/>
      <c r="S14" s="41">
        <v>1</v>
      </c>
      <c r="T14" s="41">
        <v>20</v>
      </c>
      <c r="U14" s="41"/>
      <c r="V14" s="40" t="s">
        <v>88</v>
      </c>
      <c r="W14" s="34">
        <v>10</v>
      </c>
      <c r="X14" s="47"/>
      <c r="Y14" s="38"/>
      <c r="Z14" s="38"/>
      <c r="AA14" s="38">
        <v>600</v>
      </c>
      <c r="AB14" s="38"/>
      <c r="AC14" s="38"/>
      <c r="AD14" s="38"/>
      <c r="AE14" s="1"/>
      <c r="AF14" s="1"/>
      <c r="AG14" s="1"/>
      <c r="AH14" s="2"/>
      <c r="AI14" s="2"/>
    </row>
    <row r="15" spans="1:35" ht="15.95" customHeight="1" thickBot="1" x14ac:dyDescent="0.25">
      <c r="A15" s="38"/>
      <c r="B15" s="38"/>
      <c r="C15" s="38"/>
      <c r="D15" s="38"/>
      <c r="E15" s="38"/>
      <c r="F15" s="38"/>
      <c r="G15" s="39"/>
      <c r="H15" s="34">
        <v>11</v>
      </c>
      <c r="I15" s="40" t="s">
        <v>15</v>
      </c>
      <c r="J15" s="41"/>
      <c r="K15" s="41">
        <v>20</v>
      </c>
      <c r="L15" s="41">
        <v>1</v>
      </c>
      <c r="M15" s="52"/>
      <c r="N15" s="51"/>
      <c r="O15" s="53"/>
      <c r="P15" s="49"/>
      <c r="Q15" s="42">
        <f>SUM(A15:G15)/1000</f>
        <v>0</v>
      </c>
      <c r="R15" s="50">
        <f>SUM(X15:AD15)/1000</f>
        <v>0</v>
      </c>
      <c r="S15" s="41">
        <v>1</v>
      </c>
      <c r="T15" s="41">
        <v>20</v>
      </c>
      <c r="U15" s="41"/>
      <c r="V15" s="40" t="s">
        <v>15</v>
      </c>
      <c r="W15" s="34">
        <v>12</v>
      </c>
      <c r="X15" s="47"/>
      <c r="Y15" s="38"/>
      <c r="Z15" s="38"/>
      <c r="AA15" s="38"/>
      <c r="AB15" s="38"/>
      <c r="AC15" s="38"/>
      <c r="AD15" s="38"/>
      <c r="AE15" s="1"/>
      <c r="AF15" s="1"/>
      <c r="AG15" s="1"/>
      <c r="AH15" s="2"/>
      <c r="AI15" s="2"/>
    </row>
    <row r="16" spans="1:35" ht="15.95" customHeight="1" thickBot="1" x14ac:dyDescent="0.25">
      <c r="A16" s="38"/>
      <c r="B16" s="38"/>
      <c r="C16" s="38"/>
      <c r="D16" s="38"/>
      <c r="E16" s="38"/>
      <c r="F16" s="38"/>
      <c r="G16" s="39"/>
      <c r="H16" s="34">
        <v>13</v>
      </c>
      <c r="I16" s="40" t="s">
        <v>15</v>
      </c>
      <c r="J16" s="41"/>
      <c r="K16" s="41">
        <v>20</v>
      </c>
      <c r="L16" s="41">
        <v>1</v>
      </c>
      <c r="M16" s="42">
        <f>SUM(A16:G16)/1000</f>
        <v>0</v>
      </c>
      <c r="N16" s="50">
        <f>SUM(X16:AD16)/1000</f>
        <v>0</v>
      </c>
      <c r="O16" s="51"/>
      <c r="P16" s="51"/>
      <c r="Q16" s="53"/>
      <c r="R16" s="49"/>
      <c r="S16" s="41">
        <v>1</v>
      </c>
      <c r="T16" s="41">
        <v>20</v>
      </c>
      <c r="U16" s="41"/>
      <c r="V16" s="40" t="s">
        <v>15</v>
      </c>
      <c r="W16" s="34">
        <v>14</v>
      </c>
      <c r="X16" s="47"/>
      <c r="Y16" s="38"/>
      <c r="Z16" s="38"/>
      <c r="AA16" s="38"/>
      <c r="AB16" s="38"/>
      <c r="AC16" s="38"/>
      <c r="AD16" s="38"/>
      <c r="AE16" s="1"/>
      <c r="AF16" s="1"/>
      <c r="AG16" s="1"/>
      <c r="AH16" s="2"/>
      <c r="AI16" s="2"/>
    </row>
    <row r="17" spans="1:35" ht="15.95" customHeight="1" thickBot="1" x14ac:dyDescent="0.25">
      <c r="A17" s="38"/>
      <c r="B17" s="38"/>
      <c r="C17" s="38"/>
      <c r="D17" s="38"/>
      <c r="E17" s="38"/>
      <c r="F17" s="38"/>
      <c r="G17" s="39"/>
      <c r="H17" s="34">
        <v>15</v>
      </c>
      <c r="I17" s="40" t="s">
        <v>15</v>
      </c>
      <c r="J17" s="41"/>
      <c r="K17" s="41">
        <v>20</v>
      </c>
      <c r="L17" s="41">
        <v>1</v>
      </c>
      <c r="M17" s="48"/>
      <c r="N17" s="49"/>
      <c r="O17" s="42">
        <f>SUM(A17:G17)/1000</f>
        <v>0</v>
      </c>
      <c r="P17" s="50">
        <f>SUM(X17:AD17)/1000</f>
        <v>0</v>
      </c>
      <c r="Q17" s="54"/>
      <c r="R17" s="50"/>
      <c r="S17" s="41">
        <v>1</v>
      </c>
      <c r="T17" s="41">
        <v>20</v>
      </c>
      <c r="U17" s="41"/>
      <c r="V17" s="40" t="s">
        <v>15</v>
      </c>
      <c r="W17" s="34">
        <v>16</v>
      </c>
      <c r="X17" s="47"/>
      <c r="Y17" s="38"/>
      <c r="Z17" s="38"/>
      <c r="AA17" s="38"/>
      <c r="AB17" s="38"/>
      <c r="AC17" s="38"/>
      <c r="AD17" s="38"/>
      <c r="AE17" s="1"/>
      <c r="AF17" s="1"/>
      <c r="AG17" s="1"/>
      <c r="AH17" s="2"/>
      <c r="AI17" s="2"/>
    </row>
    <row r="18" spans="1:35" ht="15.95" customHeight="1" thickBot="1" x14ac:dyDescent="0.25">
      <c r="A18" s="38"/>
      <c r="B18" s="38"/>
      <c r="C18" s="38"/>
      <c r="D18" s="38"/>
      <c r="E18" s="38"/>
      <c r="F18" s="38"/>
      <c r="G18" s="39"/>
      <c r="H18" s="34">
        <v>17</v>
      </c>
      <c r="I18" s="40" t="s">
        <v>15</v>
      </c>
      <c r="J18" s="41"/>
      <c r="K18" s="41">
        <v>20</v>
      </c>
      <c r="L18" s="41">
        <v>1</v>
      </c>
      <c r="M18" s="52"/>
      <c r="N18" s="51"/>
      <c r="O18" s="53"/>
      <c r="P18" s="54"/>
      <c r="Q18" s="42">
        <f>SUM(A18:G18)/1000</f>
        <v>0</v>
      </c>
      <c r="R18" s="50">
        <f>SUM(X18:AD18)/1000</f>
        <v>0</v>
      </c>
      <c r="S18" s="41">
        <v>1</v>
      </c>
      <c r="T18" s="41">
        <v>20</v>
      </c>
      <c r="U18" s="41"/>
      <c r="V18" s="40" t="s">
        <v>15</v>
      </c>
      <c r="W18" s="34">
        <v>18</v>
      </c>
      <c r="X18" s="47"/>
      <c r="Y18" s="38"/>
      <c r="Z18" s="38"/>
      <c r="AA18" s="38"/>
      <c r="AB18" s="38"/>
      <c r="AC18" s="38"/>
      <c r="AD18" s="38"/>
      <c r="AE18" s="1"/>
      <c r="AF18" s="1"/>
      <c r="AG18" s="1"/>
      <c r="AH18" s="2"/>
      <c r="AI18" s="2"/>
    </row>
    <row r="19" spans="1:35" ht="15.95" customHeight="1" thickBot="1" x14ac:dyDescent="0.25">
      <c r="A19" s="38"/>
      <c r="B19" s="38"/>
      <c r="C19" s="38"/>
      <c r="D19" s="38">
        <v>1500</v>
      </c>
      <c r="E19" s="38"/>
      <c r="F19" s="38"/>
      <c r="G19" s="39"/>
      <c r="H19" s="34">
        <v>19</v>
      </c>
      <c r="I19" s="40" t="s">
        <v>87</v>
      </c>
      <c r="J19" s="41"/>
      <c r="K19" s="41">
        <v>20</v>
      </c>
      <c r="L19" s="41">
        <v>1</v>
      </c>
      <c r="M19" s="42">
        <f>SUM(A19:G19)/1000</f>
        <v>1.5</v>
      </c>
      <c r="N19" s="50">
        <f>SUM(X19:AD19)/1000</f>
        <v>0</v>
      </c>
      <c r="O19" s="51"/>
      <c r="P19" s="51"/>
      <c r="Q19" s="53"/>
      <c r="R19" s="49"/>
      <c r="S19" s="41">
        <v>1</v>
      </c>
      <c r="T19" s="41">
        <v>20</v>
      </c>
      <c r="U19" s="41"/>
      <c r="V19" s="40" t="s">
        <v>15</v>
      </c>
      <c r="W19" s="34">
        <v>20</v>
      </c>
      <c r="X19" s="47"/>
      <c r="Y19" s="38"/>
      <c r="Z19" s="38"/>
      <c r="AA19" s="38"/>
      <c r="AB19" s="38"/>
      <c r="AC19" s="38"/>
      <c r="AD19" s="38"/>
      <c r="AE19" s="1"/>
      <c r="AF19" s="1"/>
      <c r="AG19" s="1"/>
      <c r="AH19" s="2"/>
      <c r="AI19" s="2"/>
    </row>
    <row r="20" spans="1:35" ht="15.95" customHeight="1" thickBot="1" x14ac:dyDescent="0.25">
      <c r="A20" s="38"/>
      <c r="B20" s="38"/>
      <c r="C20" s="38"/>
      <c r="D20" s="38"/>
      <c r="E20" s="38"/>
      <c r="F20" s="38"/>
      <c r="G20" s="39"/>
      <c r="H20" s="34">
        <v>21</v>
      </c>
      <c r="I20" s="40" t="s">
        <v>15</v>
      </c>
      <c r="J20" s="41"/>
      <c r="K20" s="41">
        <v>20</v>
      </c>
      <c r="L20" s="41">
        <v>1</v>
      </c>
      <c r="M20" s="48"/>
      <c r="N20" s="49"/>
      <c r="O20" s="42">
        <f>SUM(A20:G20)/1000</f>
        <v>0</v>
      </c>
      <c r="P20" s="50">
        <f>SUM(X20:AD20)/1000</f>
        <v>0</v>
      </c>
      <c r="Q20" s="51"/>
      <c r="R20" s="50"/>
      <c r="S20" s="41">
        <v>1</v>
      </c>
      <c r="T20" s="41">
        <v>20</v>
      </c>
      <c r="U20" s="41"/>
      <c r="V20" s="40" t="s">
        <v>15</v>
      </c>
      <c r="W20" s="34">
        <v>22</v>
      </c>
      <c r="X20" s="47"/>
      <c r="Y20" s="38"/>
      <c r="Z20" s="38"/>
      <c r="AA20" s="38"/>
      <c r="AB20" s="38"/>
      <c r="AC20" s="38"/>
      <c r="AD20" s="38"/>
      <c r="AE20" s="1"/>
      <c r="AF20" s="1"/>
      <c r="AG20" s="1"/>
      <c r="AH20" s="2"/>
      <c r="AI20" s="2"/>
    </row>
    <row r="21" spans="1:35" ht="15.95" customHeight="1" thickBot="1" x14ac:dyDescent="0.25">
      <c r="A21" s="38"/>
      <c r="B21" s="38"/>
      <c r="C21" s="38"/>
      <c r="D21" s="38"/>
      <c r="E21" s="38"/>
      <c r="F21" s="38"/>
      <c r="G21" s="39"/>
      <c r="H21" s="34">
        <v>23</v>
      </c>
      <c r="I21" s="40" t="s">
        <v>28</v>
      </c>
      <c r="J21" s="41"/>
      <c r="K21" s="41">
        <v>20</v>
      </c>
      <c r="L21" s="41">
        <v>1</v>
      </c>
      <c r="M21" s="52"/>
      <c r="N21" s="51"/>
      <c r="O21" s="53"/>
      <c r="P21" s="49"/>
      <c r="Q21" s="42">
        <f>SUM(A21:G21)/1000</f>
        <v>0</v>
      </c>
      <c r="R21" s="50">
        <f>SUM(X21:AD21)/1000</f>
        <v>1.26</v>
      </c>
      <c r="S21" s="41">
        <v>1</v>
      </c>
      <c r="T21" s="41">
        <v>20</v>
      </c>
      <c r="U21" s="41"/>
      <c r="V21" s="40" t="s">
        <v>65</v>
      </c>
      <c r="W21" s="34">
        <v>24</v>
      </c>
      <c r="X21" s="47"/>
      <c r="Y21" s="38">
        <v>1260</v>
      </c>
      <c r="Z21" s="38"/>
      <c r="AA21" s="38"/>
      <c r="AB21" s="38"/>
      <c r="AC21" s="38"/>
      <c r="AD21" s="38"/>
      <c r="AE21" s="1"/>
      <c r="AF21" s="1"/>
      <c r="AG21" s="1"/>
      <c r="AH21" s="2"/>
      <c r="AI21" s="2"/>
    </row>
    <row r="22" spans="1:35" ht="15.95" customHeight="1" thickBot="1" x14ac:dyDescent="0.25">
      <c r="A22" s="38"/>
      <c r="B22" s="38"/>
      <c r="C22" s="38"/>
      <c r="D22" s="38"/>
      <c r="E22" s="38"/>
      <c r="F22" s="38"/>
      <c r="G22" s="39"/>
      <c r="H22" s="34">
        <v>25</v>
      </c>
      <c r="I22" s="40" t="s">
        <v>28</v>
      </c>
      <c r="J22" s="41"/>
      <c r="K22" s="41">
        <v>20</v>
      </c>
      <c r="L22" s="41">
        <v>1</v>
      </c>
      <c r="M22" s="42">
        <f>SUM(A22:G22)/1000</f>
        <v>0</v>
      </c>
      <c r="N22" s="50">
        <f>SUM(X22:AD22)/1000</f>
        <v>1.5</v>
      </c>
      <c r="O22" s="51"/>
      <c r="P22" s="51"/>
      <c r="Q22" s="53"/>
      <c r="R22" s="49"/>
      <c r="S22" s="41">
        <v>1</v>
      </c>
      <c r="T22" s="41">
        <v>20</v>
      </c>
      <c r="U22" s="41"/>
      <c r="V22" s="40" t="s">
        <v>89</v>
      </c>
      <c r="W22" s="34">
        <v>26</v>
      </c>
      <c r="X22" s="47"/>
      <c r="Y22" s="38"/>
      <c r="Z22" s="38"/>
      <c r="AA22" s="38">
        <v>1500</v>
      </c>
      <c r="AB22" s="38"/>
      <c r="AC22" s="38"/>
      <c r="AD22" s="38"/>
      <c r="AE22" s="1"/>
      <c r="AF22" s="1"/>
      <c r="AG22" s="1"/>
      <c r="AH22" s="2"/>
      <c r="AI22" s="2"/>
    </row>
    <row r="23" spans="1:35" ht="15.95" customHeight="1" thickBot="1" x14ac:dyDescent="0.25">
      <c r="A23" s="38"/>
      <c r="B23" s="38"/>
      <c r="C23" s="38"/>
      <c r="D23" s="38"/>
      <c r="E23" s="38"/>
      <c r="F23" s="38"/>
      <c r="G23" s="39"/>
      <c r="H23" s="34">
        <v>27</v>
      </c>
      <c r="I23" s="40" t="s">
        <v>28</v>
      </c>
      <c r="J23" s="41"/>
      <c r="K23" s="41">
        <v>20</v>
      </c>
      <c r="L23" s="41">
        <v>1</v>
      </c>
      <c r="M23" s="48"/>
      <c r="N23" s="49"/>
      <c r="O23" s="42">
        <f>SUM(A23:G23)/1000</f>
        <v>0</v>
      </c>
      <c r="P23" s="50">
        <f>SUM(X23:AD23)/1000</f>
        <v>1.26</v>
      </c>
      <c r="Q23" s="51"/>
      <c r="R23" s="50"/>
      <c r="S23" s="41">
        <v>1</v>
      </c>
      <c r="T23" s="41">
        <v>20</v>
      </c>
      <c r="U23" s="41"/>
      <c r="V23" s="40" t="s">
        <v>66</v>
      </c>
      <c r="W23" s="34">
        <v>28</v>
      </c>
      <c r="X23" s="47"/>
      <c r="Y23" s="38">
        <v>1260</v>
      </c>
      <c r="Z23" s="38"/>
      <c r="AA23" s="38"/>
      <c r="AB23" s="38"/>
      <c r="AC23" s="38"/>
      <c r="AD23" s="38"/>
      <c r="AE23" s="1"/>
      <c r="AF23" s="1"/>
      <c r="AG23" s="1"/>
      <c r="AH23" s="2"/>
      <c r="AI23" s="2"/>
    </row>
    <row r="24" spans="1:35" ht="15.95" customHeight="1" thickBot="1" x14ac:dyDescent="0.25">
      <c r="A24" s="38"/>
      <c r="B24" s="38">
        <v>1440</v>
      </c>
      <c r="C24" s="38"/>
      <c r="D24" s="38"/>
      <c r="E24" s="38"/>
      <c r="F24" s="38"/>
      <c r="G24" s="39"/>
      <c r="H24" s="34">
        <v>29</v>
      </c>
      <c r="I24" s="40" t="s">
        <v>68</v>
      </c>
      <c r="J24" s="41"/>
      <c r="K24" s="41">
        <v>20</v>
      </c>
      <c r="L24" s="41">
        <v>1</v>
      </c>
      <c r="M24" s="52"/>
      <c r="N24" s="51"/>
      <c r="O24" s="53"/>
      <c r="P24" s="49"/>
      <c r="Q24" s="42">
        <f>SUM(A24:G24)/1000</f>
        <v>1.44</v>
      </c>
      <c r="R24" s="50">
        <f>SUM(X24:AD24)/1000</f>
        <v>0</v>
      </c>
      <c r="S24" s="41">
        <v>1</v>
      </c>
      <c r="T24" s="41">
        <v>20</v>
      </c>
      <c r="U24" s="41"/>
      <c r="V24" s="40" t="s">
        <v>28</v>
      </c>
      <c r="W24" s="34">
        <v>30</v>
      </c>
      <c r="X24" s="47"/>
      <c r="Y24" s="38"/>
      <c r="Z24" s="38"/>
      <c r="AA24" s="38"/>
      <c r="AB24" s="38"/>
      <c r="AC24" s="38"/>
      <c r="AD24" s="38"/>
      <c r="AE24" s="1"/>
      <c r="AF24" s="1"/>
      <c r="AG24" s="1"/>
      <c r="AH24" s="2"/>
      <c r="AI24" s="2"/>
    </row>
    <row r="25" spans="1:35" ht="15.95" customHeight="1" thickBot="1" x14ac:dyDescent="0.25">
      <c r="A25" s="85"/>
      <c r="B25" s="85">
        <v>1440</v>
      </c>
      <c r="C25" s="85"/>
      <c r="D25" s="85"/>
      <c r="E25" s="85"/>
      <c r="F25" s="85"/>
      <c r="G25" s="86"/>
      <c r="H25" s="34">
        <v>31</v>
      </c>
      <c r="I25" s="40" t="s">
        <v>69</v>
      </c>
      <c r="J25" s="41"/>
      <c r="K25" s="41">
        <v>20</v>
      </c>
      <c r="L25" s="41">
        <v>1</v>
      </c>
      <c r="M25" s="42">
        <f>SUM(A25:G25)/1000</f>
        <v>1.44</v>
      </c>
      <c r="N25" s="50">
        <f>SUM(X25:AD25)/1000</f>
        <v>0</v>
      </c>
      <c r="O25" s="51"/>
      <c r="P25" s="51"/>
      <c r="Q25" s="53"/>
      <c r="R25" s="49"/>
      <c r="S25" s="41">
        <v>1</v>
      </c>
      <c r="T25" s="41">
        <v>20</v>
      </c>
      <c r="U25" s="41"/>
      <c r="V25" s="40" t="s">
        <v>15</v>
      </c>
      <c r="W25" s="34">
        <v>32</v>
      </c>
      <c r="X25" s="47"/>
      <c r="Y25" s="38"/>
      <c r="Z25" s="38"/>
      <c r="AA25" s="38"/>
      <c r="AB25" s="38"/>
      <c r="AC25" s="38"/>
      <c r="AD25" s="38"/>
      <c r="AE25" s="1"/>
      <c r="AF25" s="1"/>
      <c r="AG25" s="1"/>
      <c r="AH25" s="2"/>
      <c r="AI25" s="2"/>
    </row>
    <row r="26" spans="1:35" ht="15.95" customHeight="1" thickBot="1" x14ac:dyDescent="0.25">
      <c r="A26" s="85"/>
      <c r="B26" s="85">
        <v>1440</v>
      </c>
      <c r="C26" s="85"/>
      <c r="D26" s="85"/>
      <c r="E26" s="85"/>
      <c r="F26" s="85"/>
      <c r="G26" s="86"/>
      <c r="H26" s="34">
        <v>33</v>
      </c>
      <c r="I26" s="87">
        <v>112114115142</v>
      </c>
      <c r="J26" s="41"/>
      <c r="K26" s="41">
        <v>20</v>
      </c>
      <c r="L26" s="41">
        <v>1</v>
      </c>
      <c r="M26" s="48"/>
      <c r="N26" s="49"/>
      <c r="O26" s="42">
        <f>SUM(A26:G26)/1000</f>
        <v>1.44</v>
      </c>
      <c r="P26" s="50">
        <f>SUM(X26:AD26)/1000</f>
        <v>0</v>
      </c>
      <c r="Q26" s="51"/>
      <c r="R26" s="50"/>
      <c r="S26" s="41">
        <v>1</v>
      </c>
      <c r="T26" s="41">
        <v>20</v>
      </c>
      <c r="U26" s="41"/>
      <c r="V26" s="40" t="s">
        <v>15</v>
      </c>
      <c r="W26" s="34">
        <v>34</v>
      </c>
      <c r="X26" s="47"/>
      <c r="Y26" s="38"/>
      <c r="Z26" s="38"/>
      <c r="AA26" s="38"/>
      <c r="AB26" s="38"/>
      <c r="AC26" s="38"/>
      <c r="AD26" s="38"/>
      <c r="AE26" s="1"/>
      <c r="AF26" s="1"/>
      <c r="AG26" s="1"/>
      <c r="AH26" s="2"/>
      <c r="AI26" s="2"/>
    </row>
    <row r="27" spans="1:35" ht="15.95" customHeight="1" thickBot="1" x14ac:dyDescent="0.25">
      <c r="A27" s="85"/>
      <c r="B27" s="85"/>
      <c r="C27" s="85"/>
      <c r="D27" s="85">
        <v>1500</v>
      </c>
      <c r="E27" s="85"/>
      <c r="F27" s="85"/>
      <c r="G27" s="86"/>
      <c r="H27" s="34">
        <v>35</v>
      </c>
      <c r="I27" s="40" t="s">
        <v>93</v>
      </c>
      <c r="J27" s="41"/>
      <c r="K27" s="41">
        <v>20</v>
      </c>
      <c r="L27" s="41">
        <v>1</v>
      </c>
      <c r="M27" s="52"/>
      <c r="N27" s="51"/>
      <c r="O27" s="53"/>
      <c r="P27" s="49"/>
      <c r="Q27" s="42">
        <f>SUM(A27:G27)/1000</f>
        <v>1.5</v>
      </c>
      <c r="R27" s="50">
        <f>SUM(X27:AD27)/1000</f>
        <v>0</v>
      </c>
      <c r="S27" s="41">
        <v>1</v>
      </c>
      <c r="T27" s="41">
        <v>20</v>
      </c>
      <c r="U27" s="41"/>
      <c r="V27" s="40" t="s">
        <v>28</v>
      </c>
      <c r="W27" s="34">
        <v>36</v>
      </c>
      <c r="X27" s="47"/>
      <c r="Y27" s="38"/>
      <c r="Z27" s="38"/>
      <c r="AA27" s="38"/>
      <c r="AB27" s="38"/>
      <c r="AC27" s="38"/>
      <c r="AD27" s="38"/>
      <c r="AE27" s="1"/>
      <c r="AF27" s="1"/>
      <c r="AG27" s="1"/>
      <c r="AH27" s="2"/>
      <c r="AI27" s="2"/>
    </row>
    <row r="28" spans="1:35" ht="15.95" customHeight="1" thickBot="1" x14ac:dyDescent="0.25">
      <c r="A28" s="85"/>
      <c r="B28" s="85"/>
      <c r="C28" s="85"/>
      <c r="D28" s="85">
        <v>1500</v>
      </c>
      <c r="E28" s="85"/>
      <c r="F28" s="85"/>
      <c r="G28" s="86"/>
      <c r="H28" s="34">
        <v>37</v>
      </c>
      <c r="I28" s="40" t="s">
        <v>94</v>
      </c>
      <c r="J28" s="41"/>
      <c r="K28" s="41">
        <v>20</v>
      </c>
      <c r="L28" s="41">
        <v>1</v>
      </c>
      <c r="M28" s="42">
        <f>SUM(A28:G28)/1000</f>
        <v>1.5</v>
      </c>
      <c r="N28" s="50">
        <f>SUM(X28:AD28)/1000</f>
        <v>0</v>
      </c>
      <c r="O28" s="51"/>
      <c r="P28" s="51"/>
      <c r="Q28" s="53"/>
      <c r="R28" s="49"/>
      <c r="S28" s="41">
        <v>1</v>
      </c>
      <c r="T28" s="41">
        <v>20</v>
      </c>
      <c r="U28" s="41"/>
      <c r="V28" s="40" t="s">
        <v>28</v>
      </c>
      <c r="W28" s="34">
        <v>38</v>
      </c>
      <c r="X28" s="47"/>
      <c r="Y28" s="38"/>
      <c r="Z28" s="38"/>
      <c r="AA28" s="38"/>
      <c r="AB28" s="38"/>
      <c r="AC28" s="38"/>
      <c r="AD28" s="38"/>
      <c r="AE28" s="1"/>
      <c r="AF28" s="1"/>
      <c r="AG28" s="1"/>
      <c r="AH28" s="2"/>
      <c r="AI28" s="2"/>
    </row>
    <row r="29" spans="1:35" ht="15.95" customHeight="1" thickBot="1" x14ac:dyDescent="0.25">
      <c r="A29" s="85"/>
      <c r="B29" s="85"/>
      <c r="C29" s="85"/>
      <c r="D29" s="85">
        <v>1500</v>
      </c>
      <c r="E29" s="85"/>
      <c r="F29" s="85"/>
      <c r="G29" s="86"/>
      <c r="H29" s="34">
        <v>39</v>
      </c>
      <c r="I29" s="40" t="s">
        <v>94</v>
      </c>
      <c r="J29" s="41"/>
      <c r="K29" s="41">
        <v>20</v>
      </c>
      <c r="L29" s="41">
        <v>1</v>
      </c>
      <c r="M29" s="48"/>
      <c r="N29" s="49"/>
      <c r="O29" s="42">
        <f>SUM(A29:G29)/1000</f>
        <v>1.5</v>
      </c>
      <c r="P29" s="50">
        <f>SUM(X29:AD29)/1000</f>
        <v>0</v>
      </c>
      <c r="Q29" s="51"/>
      <c r="R29" s="50"/>
      <c r="S29" s="41">
        <v>1</v>
      </c>
      <c r="T29" s="41">
        <v>20</v>
      </c>
      <c r="U29" s="41"/>
      <c r="V29" s="40" t="s">
        <v>28</v>
      </c>
      <c r="W29" s="34">
        <v>40</v>
      </c>
      <c r="X29" s="47"/>
      <c r="Y29" s="38"/>
      <c r="Z29" s="38"/>
      <c r="AA29" s="38"/>
      <c r="AB29" s="38"/>
      <c r="AC29" s="38"/>
      <c r="AD29" s="38"/>
      <c r="AE29" s="1"/>
      <c r="AF29" s="1"/>
      <c r="AG29" s="1"/>
      <c r="AH29" s="2"/>
      <c r="AI29" s="2"/>
    </row>
    <row r="30" spans="1:35" ht="15.95" customHeight="1" thickBot="1" x14ac:dyDescent="0.25">
      <c r="A30" s="85"/>
      <c r="B30" s="85"/>
      <c r="C30" s="85"/>
      <c r="D30" s="85"/>
      <c r="E30" s="85"/>
      <c r="F30" s="85"/>
      <c r="G30" s="86"/>
      <c r="H30" s="34">
        <v>41</v>
      </c>
      <c r="I30" s="40" t="s">
        <v>28</v>
      </c>
      <c r="J30" s="41"/>
      <c r="K30" s="41">
        <v>20</v>
      </c>
      <c r="L30" s="41">
        <v>1</v>
      </c>
      <c r="M30" s="52"/>
      <c r="N30" s="51"/>
      <c r="O30" s="53"/>
      <c r="P30" s="49"/>
      <c r="Q30" s="42">
        <f>SUM(A30:G30)/1000</f>
        <v>0</v>
      </c>
      <c r="R30" s="50">
        <f>SUM(X30:AD30)/1000</f>
        <v>0.6</v>
      </c>
      <c r="S30" s="41">
        <v>1</v>
      </c>
      <c r="T30" s="41">
        <v>20</v>
      </c>
      <c r="U30" s="41"/>
      <c r="V30" s="40" t="s">
        <v>90</v>
      </c>
      <c r="W30" s="34">
        <v>42</v>
      </c>
      <c r="X30" s="47"/>
      <c r="Y30" s="38"/>
      <c r="Z30" s="38"/>
      <c r="AA30" s="38">
        <v>600</v>
      </c>
      <c r="AB30" s="38"/>
      <c r="AC30" s="38"/>
      <c r="AD30" s="38"/>
      <c r="AE30" s="1"/>
      <c r="AF30" s="1"/>
      <c r="AG30" s="1"/>
      <c r="AH30" s="2"/>
      <c r="AI30" s="2"/>
    </row>
    <row r="31" spans="1:35" ht="15.95" customHeight="1" thickBot="1" x14ac:dyDescent="0.25">
      <c r="A31" s="55">
        <f t="shared" ref="A31:G31" si="0">SUM(A10:A30)</f>
        <v>0</v>
      </c>
      <c r="B31" s="55">
        <f t="shared" si="0"/>
        <v>4320</v>
      </c>
      <c r="C31" s="55">
        <f t="shared" si="0"/>
        <v>0</v>
      </c>
      <c r="D31" s="55">
        <f t="shared" si="0"/>
        <v>6000</v>
      </c>
      <c r="E31" s="55">
        <f t="shared" si="0"/>
        <v>0</v>
      </c>
      <c r="F31" s="55">
        <f t="shared" si="0"/>
        <v>0</v>
      </c>
      <c r="G31" s="56">
        <f t="shared" si="0"/>
        <v>0</v>
      </c>
      <c r="H31" s="18"/>
      <c r="I31" s="14"/>
      <c r="J31" s="14"/>
      <c r="K31" s="57" t="s">
        <v>29</v>
      </c>
      <c r="L31" s="14"/>
      <c r="M31" s="58">
        <f>SUM(M10:M30)+SUM(N10:N30)</f>
        <v>8.2799999999999994</v>
      </c>
      <c r="N31" s="59"/>
      <c r="O31" s="58">
        <f>SUM(O10:O30)+SUM(P10:P30)</f>
        <v>5.6999999999999993</v>
      </c>
      <c r="P31" s="59"/>
      <c r="Q31" s="58">
        <f>SUM(Q10:Q30)+SUM(R10:R30)</f>
        <v>5.88</v>
      </c>
      <c r="R31" s="59"/>
      <c r="S31" s="14" t="s">
        <v>30</v>
      </c>
      <c r="T31" s="14"/>
      <c r="U31" s="14"/>
      <c r="V31" s="14"/>
      <c r="W31" s="23"/>
      <c r="X31" s="60">
        <f t="shared" ref="X31:AD31" si="1">SUM(X10:X24)</f>
        <v>0</v>
      </c>
      <c r="Y31" s="61">
        <f t="shared" si="1"/>
        <v>6840</v>
      </c>
      <c r="Z31" s="61">
        <f t="shared" si="1"/>
        <v>0</v>
      </c>
      <c r="AA31" s="61">
        <f t="shared" si="1"/>
        <v>2100</v>
      </c>
      <c r="AB31" s="61">
        <f t="shared" si="1"/>
        <v>0</v>
      </c>
      <c r="AC31" s="61">
        <f t="shared" si="1"/>
        <v>0</v>
      </c>
      <c r="AD31" s="61">
        <f t="shared" si="1"/>
        <v>0</v>
      </c>
      <c r="AE31" s="1"/>
      <c r="AF31" s="1"/>
      <c r="AG31" s="1"/>
      <c r="AH31" s="2"/>
      <c r="AI31" s="2"/>
    </row>
    <row r="32" spans="1:35" ht="15.95" customHeight="1" thickBot="1" x14ac:dyDescent="0.25">
      <c r="A32" s="62" t="s">
        <v>31</v>
      </c>
      <c r="B32" s="63" t="s">
        <v>32</v>
      </c>
      <c r="C32" s="63" t="s">
        <v>33</v>
      </c>
      <c r="D32" s="63" t="s">
        <v>34</v>
      </c>
      <c r="E32" s="63" t="s">
        <v>35</v>
      </c>
      <c r="F32" s="63" t="s">
        <v>36</v>
      </c>
      <c r="G32" s="63" t="s">
        <v>37</v>
      </c>
      <c r="H32" s="18"/>
      <c r="I32" s="14"/>
      <c r="J32" s="14"/>
      <c r="K32" s="57"/>
      <c r="L32" s="21"/>
      <c r="M32" s="58">
        <f>+M31*1000/$B$4</f>
        <v>69</v>
      </c>
      <c r="N32" s="59"/>
      <c r="O32" s="58">
        <f>+O31*1000/$B$4</f>
        <v>47.499999999999993</v>
      </c>
      <c r="P32" s="59"/>
      <c r="Q32" s="58">
        <f>+Q31*1000/$B$4</f>
        <v>49</v>
      </c>
      <c r="R32" s="59"/>
      <c r="S32" s="14" t="s">
        <v>38</v>
      </c>
      <c r="T32" s="14"/>
      <c r="U32" s="14"/>
      <c r="V32" s="14"/>
      <c r="W32" s="23"/>
      <c r="X32" s="64" t="s">
        <v>31</v>
      </c>
      <c r="Y32" s="65" t="s">
        <v>32</v>
      </c>
      <c r="Z32" s="65" t="s">
        <v>33</v>
      </c>
      <c r="AA32" s="65" t="s">
        <v>34</v>
      </c>
      <c r="AB32" s="65" t="s">
        <v>35</v>
      </c>
      <c r="AC32" s="65" t="s">
        <v>36</v>
      </c>
      <c r="AD32" s="65" t="s">
        <v>37</v>
      </c>
      <c r="AE32" s="1"/>
      <c r="AF32" s="1"/>
      <c r="AG32" s="1"/>
      <c r="AH32" s="2"/>
      <c r="AI32" s="2"/>
    </row>
    <row r="33" spans="1:35" ht="15.95" customHeight="1" thickBot="1" x14ac:dyDescent="0.25">
      <c r="A33" s="14"/>
      <c r="B33" s="14"/>
      <c r="C33" s="14"/>
      <c r="D33" s="1"/>
      <c r="E33" s="1"/>
      <c r="F33" s="1"/>
      <c r="G33" s="14"/>
      <c r="H33" s="18"/>
      <c r="I33" s="57"/>
      <c r="J33" s="14"/>
      <c r="K33" s="57" t="s">
        <v>39</v>
      </c>
      <c r="L33" s="57"/>
      <c r="M33" s="58">
        <f>+M31+O31+Q31</f>
        <v>19.86</v>
      </c>
      <c r="N33" s="59"/>
      <c r="O33" s="14" t="s">
        <v>30</v>
      </c>
      <c r="P33" s="14"/>
      <c r="Q33" s="58">
        <f>+(M33*1000)/($B$2*SQRT($B$3))</f>
        <v>55.12584781781716</v>
      </c>
      <c r="R33" s="59"/>
      <c r="S33" s="14" t="s">
        <v>38</v>
      </c>
      <c r="T33" s="14"/>
      <c r="U33" s="14"/>
      <c r="V33" s="14"/>
      <c r="W33" s="23"/>
      <c r="X33" s="66">
        <f>+X31+A31</f>
        <v>0</v>
      </c>
      <c r="Y33" s="55">
        <f>B31+Y31</f>
        <v>11160</v>
      </c>
      <c r="Z33" s="55">
        <f>+Z31+C31</f>
        <v>0</v>
      </c>
      <c r="AA33" s="55">
        <f>+AA31+D31</f>
        <v>8100</v>
      </c>
      <c r="AB33" s="55">
        <f>+AB31+E31</f>
        <v>0</v>
      </c>
      <c r="AC33" s="55">
        <f>+AC31+F31</f>
        <v>0</v>
      </c>
      <c r="AD33" s="55">
        <f>+AD31+G31</f>
        <v>0</v>
      </c>
      <c r="AE33" s="67" t="s">
        <v>40</v>
      </c>
      <c r="AF33" s="1"/>
      <c r="AG33" s="1"/>
      <c r="AH33" s="2"/>
      <c r="AI33" s="2"/>
    </row>
    <row r="34" spans="1:35" ht="15.95" customHeight="1" thickBot="1" x14ac:dyDescent="0.25">
      <c r="A34" s="1"/>
      <c r="B34" s="68"/>
      <c r="C34" s="1"/>
      <c r="D34" s="1"/>
      <c r="E34" s="1"/>
      <c r="F34" s="1"/>
      <c r="G34" s="1"/>
      <c r="H34" s="18"/>
      <c r="I34" s="57"/>
      <c r="J34" s="14"/>
      <c r="K34" s="57" t="s">
        <v>41</v>
      </c>
      <c r="L34" s="14"/>
      <c r="M34" s="58">
        <f>+AA44/1000</f>
        <v>17.87</v>
      </c>
      <c r="N34" s="59"/>
      <c r="O34" s="14" t="s">
        <v>30</v>
      </c>
      <c r="P34" s="14"/>
      <c r="Q34" s="58">
        <f>+(M34*1000)/($B$2*SQRT($B$3))</f>
        <v>49.602160146243335</v>
      </c>
      <c r="R34" s="59"/>
      <c r="S34" s="14" t="s">
        <v>38</v>
      </c>
      <c r="T34" s="14"/>
      <c r="U34" s="14"/>
      <c r="V34" s="14"/>
      <c r="W34" s="23"/>
      <c r="X34" s="1"/>
      <c r="Y34" s="1"/>
      <c r="Z34" s="1"/>
      <c r="AA34" s="67"/>
      <c r="AB34" s="67"/>
      <c r="AC34" s="67"/>
      <c r="AD34" s="1"/>
      <c r="AE34" s="1"/>
      <c r="AF34" s="1"/>
      <c r="AG34" s="1"/>
      <c r="AH34" s="2"/>
      <c r="AI34" s="2"/>
    </row>
    <row r="35" spans="1:35" ht="15.95" customHeight="1" x14ac:dyDescent="0.2">
      <c r="A35" s="1"/>
      <c r="B35" s="1"/>
      <c r="C35" s="1"/>
      <c r="D35" s="1"/>
      <c r="E35" s="1"/>
      <c r="F35" s="1"/>
      <c r="G35" s="20"/>
      <c r="H35" s="18"/>
      <c r="I35" s="57"/>
      <c r="J35" s="14"/>
      <c r="K35" s="57"/>
      <c r="L35" s="14"/>
      <c r="M35" s="69"/>
      <c r="N35" s="69"/>
      <c r="O35" s="14"/>
      <c r="P35" s="14"/>
      <c r="Q35" s="69"/>
      <c r="R35" s="69"/>
      <c r="S35" s="14"/>
      <c r="T35" s="14"/>
      <c r="U35" s="14"/>
      <c r="V35" s="14"/>
      <c r="W35" s="23"/>
      <c r="X35" s="70" t="s">
        <v>42</v>
      </c>
      <c r="Y35" s="71" t="s">
        <v>43</v>
      </c>
      <c r="Z35" s="71"/>
      <c r="AA35" s="72" t="s">
        <v>44</v>
      </c>
      <c r="AB35" s="73"/>
      <c r="AC35" s="73"/>
      <c r="AD35" s="1"/>
      <c r="AE35" s="1"/>
      <c r="AF35" s="1"/>
      <c r="AG35" s="1"/>
      <c r="AH35" s="2"/>
      <c r="AI35" s="2"/>
    </row>
    <row r="36" spans="1:35" ht="15.95" customHeight="1" x14ac:dyDescent="0.2">
      <c r="A36" s="1"/>
      <c r="B36" s="1"/>
      <c r="C36" s="1"/>
      <c r="D36" s="1"/>
      <c r="E36" s="1"/>
      <c r="F36" s="1"/>
      <c r="G36" s="24"/>
      <c r="H36" s="18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23"/>
      <c r="X36" s="74" t="s">
        <v>9</v>
      </c>
      <c r="Y36" s="75">
        <v>1</v>
      </c>
      <c r="Z36" s="74"/>
      <c r="AA36" s="74">
        <f>+Y36*X33</f>
        <v>0</v>
      </c>
      <c r="AB36" s="1"/>
      <c r="AC36" s="1"/>
      <c r="AD36" s="1"/>
      <c r="AE36" s="1"/>
      <c r="AF36" s="1"/>
      <c r="AG36" s="1"/>
      <c r="AH36" s="2"/>
      <c r="AI36" s="2"/>
    </row>
    <row r="37" spans="1:35" ht="15.95" customHeight="1" thickBot="1" x14ac:dyDescent="0.25">
      <c r="A37" s="1"/>
      <c r="B37" s="1"/>
      <c r="C37" s="1"/>
      <c r="D37" s="1"/>
      <c r="E37" s="1"/>
      <c r="F37" s="1"/>
      <c r="G37" s="24"/>
      <c r="H37" s="18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23"/>
      <c r="X37" s="74" t="s">
        <v>45</v>
      </c>
      <c r="Y37" s="76">
        <v>0.5</v>
      </c>
      <c r="Z37" s="77"/>
      <c r="AA37" s="77">
        <f>IF(Y33&gt;10000,10000+Y37*(Y33-10000),Y33)</f>
        <v>10580</v>
      </c>
      <c r="AB37" s="78"/>
      <c r="AC37" s="78"/>
      <c r="AD37" s="1"/>
      <c r="AE37" s="1"/>
      <c r="AF37" s="1"/>
      <c r="AG37" s="1"/>
      <c r="AH37" s="2"/>
      <c r="AI37" s="2"/>
    </row>
    <row r="38" spans="1:35" ht="15.95" customHeight="1" x14ac:dyDescent="0.2">
      <c r="A38" s="1"/>
      <c r="B38" s="1"/>
      <c r="C38" s="1"/>
      <c r="D38" s="1"/>
      <c r="E38" s="1"/>
      <c r="F38" s="1"/>
      <c r="G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74" t="s">
        <v>11</v>
      </c>
      <c r="Y38" s="75">
        <v>1</v>
      </c>
      <c r="Z38" s="77"/>
      <c r="AA38" s="77">
        <f>+Y38*Z33</f>
        <v>0</v>
      </c>
      <c r="AB38" s="78"/>
      <c r="AC38" s="78"/>
      <c r="AD38" s="1"/>
      <c r="AE38" s="1"/>
      <c r="AF38" s="1"/>
      <c r="AG38" s="1"/>
      <c r="AH38" s="2"/>
      <c r="AI38" s="2"/>
    </row>
    <row r="39" spans="1:35" ht="15.95" customHeight="1" x14ac:dyDescent="0.2">
      <c r="A39" s="1"/>
      <c r="B39" s="1"/>
      <c r="C39" s="1"/>
      <c r="D39" s="1"/>
      <c r="E39" s="1"/>
      <c r="F39" s="1"/>
      <c r="G39" s="24"/>
      <c r="H39" s="79"/>
      <c r="I39" s="57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80"/>
      <c r="W39" s="15"/>
      <c r="X39" s="74" t="s">
        <v>12</v>
      </c>
      <c r="Y39" s="75">
        <v>0.9</v>
      </c>
      <c r="Z39" s="77"/>
      <c r="AA39" s="74">
        <f>+Y39*AA33</f>
        <v>7290</v>
      </c>
      <c r="AB39" s="1"/>
      <c r="AC39" s="1"/>
      <c r="AD39" s="1"/>
      <c r="AE39" s="1"/>
      <c r="AF39" s="1"/>
      <c r="AG39" s="1"/>
      <c r="AH39" s="2"/>
      <c r="AI39" s="2"/>
    </row>
    <row r="40" spans="1:35" ht="15.95" customHeight="1" x14ac:dyDescent="0.2">
      <c r="A40" s="1"/>
      <c r="B40" s="1"/>
      <c r="C40" s="1"/>
      <c r="D40" s="1"/>
      <c r="E40" s="1"/>
      <c r="F40" s="1"/>
      <c r="G40" s="24"/>
      <c r="H40" s="79"/>
      <c r="I40" s="57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80"/>
      <c r="W40" s="15"/>
      <c r="X40" s="74" t="s">
        <v>46</v>
      </c>
      <c r="Y40" s="75">
        <v>0.75</v>
      </c>
      <c r="Z40" s="77"/>
      <c r="AA40" s="81">
        <f>+Y40*AB33</f>
        <v>0</v>
      </c>
      <c r="AB40" s="57"/>
      <c r="AC40" s="57"/>
      <c r="AD40" s="1"/>
      <c r="AE40" s="1"/>
      <c r="AF40" s="1"/>
      <c r="AG40" s="1"/>
      <c r="AH40" s="2"/>
      <c r="AI40" s="2"/>
    </row>
    <row r="41" spans="1:35" ht="13.5" customHeight="1" x14ac:dyDescent="0.2">
      <c r="A41" s="1"/>
      <c r="B41" s="1"/>
      <c r="C41" s="1"/>
      <c r="D41" s="1"/>
      <c r="E41" s="1"/>
      <c r="F41" s="1"/>
      <c r="G41" s="1"/>
      <c r="H41" s="14"/>
      <c r="I41" s="57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80"/>
      <c r="W41" s="15"/>
      <c r="X41" s="74" t="s">
        <v>47</v>
      </c>
      <c r="Y41" s="75">
        <v>1.25</v>
      </c>
      <c r="Z41" s="77"/>
      <c r="AA41" s="81">
        <f>+Y41*AC33</f>
        <v>0</v>
      </c>
      <c r="AB41" s="1"/>
      <c r="AC41" s="1"/>
      <c r="AD41" s="1"/>
      <c r="AE41" s="1"/>
      <c r="AF41" s="1"/>
      <c r="AG41" s="1"/>
      <c r="AH41" s="2"/>
      <c r="AI41" s="2"/>
    </row>
    <row r="42" spans="1:35" ht="13.5" customHeight="1" x14ac:dyDescent="0.2">
      <c r="A42" s="1"/>
      <c r="B42" s="1"/>
      <c r="C42" s="1"/>
      <c r="D42" s="1"/>
      <c r="E42" s="1"/>
      <c r="F42" s="1"/>
      <c r="G42" s="1"/>
      <c r="H42" s="80"/>
      <c r="I42" s="57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80"/>
      <c r="W42" s="15"/>
      <c r="X42" s="74" t="s">
        <v>15</v>
      </c>
      <c r="Y42" s="75">
        <v>1</v>
      </c>
      <c r="Z42" s="77"/>
      <c r="AA42" s="81">
        <f>+Y42*AD33</f>
        <v>0</v>
      </c>
      <c r="AB42" s="1"/>
      <c r="AC42" s="1"/>
      <c r="AD42" s="1"/>
      <c r="AE42" s="1"/>
      <c r="AF42" s="1"/>
      <c r="AG42" s="1"/>
      <c r="AH42" s="2"/>
      <c r="AI42" s="2"/>
    </row>
    <row r="43" spans="1:35" ht="13.5" customHeight="1" x14ac:dyDescent="0.2">
      <c r="A43" s="1"/>
      <c r="B43" s="1"/>
      <c r="C43" s="1"/>
      <c r="D43" s="1"/>
      <c r="E43" s="1"/>
      <c r="F43" s="1"/>
      <c r="G43" s="1"/>
      <c r="H43" s="80"/>
      <c r="I43" s="21"/>
      <c r="J43" s="14"/>
      <c r="K43" s="22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80"/>
      <c r="W43" s="14"/>
      <c r="X43" s="74" t="s">
        <v>48</v>
      </c>
      <c r="Y43" s="74">
        <v>0.25</v>
      </c>
      <c r="Z43" s="74"/>
      <c r="AA43" s="82">
        <f>Y43*$B$5</f>
        <v>0</v>
      </c>
      <c r="AB43" s="1"/>
      <c r="AC43" s="1"/>
      <c r="AD43" s="1"/>
      <c r="AE43" s="1"/>
      <c r="AF43" s="1"/>
      <c r="AG43" s="1"/>
      <c r="AH43" s="2"/>
      <c r="AI43" s="2"/>
    </row>
    <row r="44" spans="1:35" ht="13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 t="s">
        <v>49</v>
      </c>
      <c r="Y44" s="1"/>
      <c r="Z44" s="1"/>
      <c r="AA44" s="1">
        <f>SUM(AA36:AA43)</f>
        <v>17870</v>
      </c>
      <c r="AB44" s="1"/>
      <c r="AC44" s="1"/>
      <c r="AD44" s="1"/>
      <c r="AE44" s="1"/>
      <c r="AF44" s="1"/>
      <c r="AG44" s="1"/>
      <c r="AH44" s="2"/>
    </row>
    <row r="45" spans="1:35" ht="13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2"/>
    </row>
    <row r="46" spans="1:35" ht="13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2"/>
    </row>
    <row r="47" spans="1:35" ht="13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2"/>
    </row>
    <row r="48" spans="1:35" ht="13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2"/>
    </row>
    <row r="49" spans="1:34" ht="13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2"/>
    </row>
    <row r="50" spans="1:34" x14ac:dyDescent="0.2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</row>
  </sheetData>
  <printOptions horizontalCentered="1" verticalCentered="1"/>
  <pageMargins left="0.5" right="0.5" top="0.5" bottom="0.5" header="0" footer="0"/>
  <pageSetup orientation="landscape" horizontalDpi="300" verticalDpi="300" r:id="rId1"/>
  <headerFooter alignWithMargins="0">
    <oddHeader>&amp;C&amp;D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I50"/>
  <sheetViews>
    <sheetView defaultGridColor="0" topLeftCell="A16" colorId="56" zoomScale="115" zoomScaleNormal="115" workbookViewId="0">
      <selection activeCell="Q34" sqref="Q34"/>
    </sheetView>
  </sheetViews>
  <sheetFormatPr defaultRowHeight="12.75" x14ac:dyDescent="0.2"/>
  <cols>
    <col min="1" max="1" width="11.7109375" style="84" customWidth="1"/>
    <col min="2" max="6" width="8.85546875" style="84"/>
    <col min="7" max="7" width="9.85546875" style="84" customWidth="1"/>
    <col min="8" max="8" width="4.28515625" style="84" customWidth="1"/>
    <col min="9" max="9" width="15.7109375" style="84" customWidth="1"/>
    <col min="10" max="10" width="3.28515625" style="84" customWidth="1"/>
    <col min="11" max="11" width="4.28515625" style="84" customWidth="1"/>
    <col min="12" max="12" width="3.28515625" style="84" customWidth="1"/>
    <col min="13" max="18" width="7.7109375" style="84" customWidth="1"/>
    <col min="19" max="19" width="3.28515625" style="84" customWidth="1"/>
    <col min="20" max="20" width="4.28515625" style="84" customWidth="1"/>
    <col min="21" max="21" width="3.28515625" style="84" customWidth="1"/>
    <col min="22" max="22" width="15.7109375" style="84" customWidth="1"/>
    <col min="23" max="23" width="4.28515625" style="84" customWidth="1"/>
    <col min="24" max="29" width="8.85546875" style="84"/>
    <col min="30" max="30" width="10" style="84" customWidth="1"/>
    <col min="31" max="33" width="8.85546875" style="84"/>
    <col min="257" max="257" width="11.7109375" customWidth="1"/>
    <col min="263" max="263" width="9.85546875" customWidth="1"/>
    <col min="264" max="264" width="4.28515625" customWidth="1"/>
    <col min="265" max="265" width="15.7109375" customWidth="1"/>
    <col min="266" max="266" width="3.28515625" customWidth="1"/>
    <col min="267" max="267" width="4.28515625" customWidth="1"/>
    <col min="268" max="268" width="3.28515625" customWidth="1"/>
    <col min="269" max="274" width="7.7109375" customWidth="1"/>
    <col min="275" max="275" width="3.28515625" customWidth="1"/>
    <col min="276" max="276" width="4.28515625" customWidth="1"/>
    <col min="277" max="277" width="3.28515625" customWidth="1"/>
    <col min="278" max="278" width="15.7109375" customWidth="1"/>
    <col min="279" max="279" width="4.28515625" customWidth="1"/>
    <col min="286" max="286" width="10" customWidth="1"/>
    <col min="513" max="513" width="11.7109375" customWidth="1"/>
    <col min="519" max="519" width="9.85546875" customWidth="1"/>
    <col min="520" max="520" width="4.28515625" customWidth="1"/>
    <col min="521" max="521" width="15.7109375" customWidth="1"/>
    <col min="522" max="522" width="3.28515625" customWidth="1"/>
    <col min="523" max="523" width="4.28515625" customWidth="1"/>
    <col min="524" max="524" width="3.28515625" customWidth="1"/>
    <col min="525" max="530" width="7.7109375" customWidth="1"/>
    <col min="531" max="531" width="3.28515625" customWidth="1"/>
    <col min="532" max="532" width="4.28515625" customWidth="1"/>
    <col min="533" max="533" width="3.28515625" customWidth="1"/>
    <col min="534" max="534" width="15.7109375" customWidth="1"/>
    <col min="535" max="535" width="4.28515625" customWidth="1"/>
    <col min="542" max="542" width="10" customWidth="1"/>
    <col min="769" max="769" width="11.7109375" customWidth="1"/>
    <col min="775" max="775" width="9.85546875" customWidth="1"/>
    <col min="776" max="776" width="4.28515625" customWidth="1"/>
    <col min="777" max="777" width="15.7109375" customWidth="1"/>
    <col min="778" max="778" width="3.28515625" customWidth="1"/>
    <col min="779" max="779" width="4.28515625" customWidth="1"/>
    <col min="780" max="780" width="3.28515625" customWidth="1"/>
    <col min="781" max="786" width="7.7109375" customWidth="1"/>
    <col min="787" max="787" width="3.28515625" customWidth="1"/>
    <col min="788" max="788" width="4.28515625" customWidth="1"/>
    <col min="789" max="789" width="3.28515625" customWidth="1"/>
    <col min="790" max="790" width="15.7109375" customWidth="1"/>
    <col min="791" max="791" width="4.28515625" customWidth="1"/>
    <col min="798" max="798" width="10" customWidth="1"/>
    <col min="1025" max="1025" width="11.7109375" customWidth="1"/>
    <col min="1031" max="1031" width="9.85546875" customWidth="1"/>
    <col min="1032" max="1032" width="4.28515625" customWidth="1"/>
    <col min="1033" max="1033" width="15.7109375" customWidth="1"/>
    <col min="1034" max="1034" width="3.28515625" customWidth="1"/>
    <col min="1035" max="1035" width="4.28515625" customWidth="1"/>
    <col min="1036" max="1036" width="3.28515625" customWidth="1"/>
    <col min="1037" max="1042" width="7.7109375" customWidth="1"/>
    <col min="1043" max="1043" width="3.28515625" customWidth="1"/>
    <col min="1044" max="1044" width="4.28515625" customWidth="1"/>
    <col min="1045" max="1045" width="3.28515625" customWidth="1"/>
    <col min="1046" max="1046" width="15.7109375" customWidth="1"/>
    <col min="1047" max="1047" width="4.28515625" customWidth="1"/>
    <col min="1054" max="1054" width="10" customWidth="1"/>
    <col min="1281" max="1281" width="11.7109375" customWidth="1"/>
    <col min="1287" max="1287" width="9.85546875" customWidth="1"/>
    <col min="1288" max="1288" width="4.28515625" customWidth="1"/>
    <col min="1289" max="1289" width="15.7109375" customWidth="1"/>
    <col min="1290" max="1290" width="3.28515625" customWidth="1"/>
    <col min="1291" max="1291" width="4.28515625" customWidth="1"/>
    <col min="1292" max="1292" width="3.28515625" customWidth="1"/>
    <col min="1293" max="1298" width="7.7109375" customWidth="1"/>
    <col min="1299" max="1299" width="3.28515625" customWidth="1"/>
    <col min="1300" max="1300" width="4.28515625" customWidth="1"/>
    <col min="1301" max="1301" width="3.28515625" customWidth="1"/>
    <col min="1302" max="1302" width="15.7109375" customWidth="1"/>
    <col min="1303" max="1303" width="4.28515625" customWidth="1"/>
    <col min="1310" max="1310" width="10" customWidth="1"/>
    <col min="1537" max="1537" width="11.7109375" customWidth="1"/>
    <col min="1543" max="1543" width="9.85546875" customWidth="1"/>
    <col min="1544" max="1544" width="4.28515625" customWidth="1"/>
    <col min="1545" max="1545" width="15.7109375" customWidth="1"/>
    <col min="1546" max="1546" width="3.28515625" customWidth="1"/>
    <col min="1547" max="1547" width="4.28515625" customWidth="1"/>
    <col min="1548" max="1548" width="3.28515625" customWidth="1"/>
    <col min="1549" max="1554" width="7.7109375" customWidth="1"/>
    <col min="1555" max="1555" width="3.28515625" customWidth="1"/>
    <col min="1556" max="1556" width="4.28515625" customWidth="1"/>
    <col min="1557" max="1557" width="3.28515625" customWidth="1"/>
    <col min="1558" max="1558" width="15.7109375" customWidth="1"/>
    <col min="1559" max="1559" width="4.28515625" customWidth="1"/>
    <col min="1566" max="1566" width="10" customWidth="1"/>
    <col min="1793" max="1793" width="11.7109375" customWidth="1"/>
    <col min="1799" max="1799" width="9.85546875" customWidth="1"/>
    <col min="1800" max="1800" width="4.28515625" customWidth="1"/>
    <col min="1801" max="1801" width="15.7109375" customWidth="1"/>
    <col min="1802" max="1802" width="3.28515625" customWidth="1"/>
    <col min="1803" max="1803" width="4.28515625" customWidth="1"/>
    <col min="1804" max="1804" width="3.28515625" customWidth="1"/>
    <col min="1805" max="1810" width="7.7109375" customWidth="1"/>
    <col min="1811" max="1811" width="3.28515625" customWidth="1"/>
    <col min="1812" max="1812" width="4.28515625" customWidth="1"/>
    <col min="1813" max="1813" width="3.28515625" customWidth="1"/>
    <col min="1814" max="1814" width="15.7109375" customWidth="1"/>
    <col min="1815" max="1815" width="4.28515625" customWidth="1"/>
    <col min="1822" max="1822" width="10" customWidth="1"/>
    <col min="2049" max="2049" width="11.7109375" customWidth="1"/>
    <col min="2055" max="2055" width="9.85546875" customWidth="1"/>
    <col min="2056" max="2056" width="4.28515625" customWidth="1"/>
    <col min="2057" max="2057" width="15.7109375" customWidth="1"/>
    <col min="2058" max="2058" width="3.28515625" customWidth="1"/>
    <col min="2059" max="2059" width="4.28515625" customWidth="1"/>
    <col min="2060" max="2060" width="3.28515625" customWidth="1"/>
    <col min="2061" max="2066" width="7.7109375" customWidth="1"/>
    <col min="2067" max="2067" width="3.28515625" customWidth="1"/>
    <col min="2068" max="2068" width="4.28515625" customWidth="1"/>
    <col min="2069" max="2069" width="3.28515625" customWidth="1"/>
    <col min="2070" max="2070" width="15.7109375" customWidth="1"/>
    <col min="2071" max="2071" width="4.28515625" customWidth="1"/>
    <col min="2078" max="2078" width="10" customWidth="1"/>
    <col min="2305" max="2305" width="11.7109375" customWidth="1"/>
    <col min="2311" max="2311" width="9.85546875" customWidth="1"/>
    <col min="2312" max="2312" width="4.28515625" customWidth="1"/>
    <col min="2313" max="2313" width="15.7109375" customWidth="1"/>
    <col min="2314" max="2314" width="3.28515625" customWidth="1"/>
    <col min="2315" max="2315" width="4.28515625" customWidth="1"/>
    <col min="2316" max="2316" width="3.28515625" customWidth="1"/>
    <col min="2317" max="2322" width="7.7109375" customWidth="1"/>
    <col min="2323" max="2323" width="3.28515625" customWidth="1"/>
    <col min="2324" max="2324" width="4.28515625" customWidth="1"/>
    <col min="2325" max="2325" width="3.28515625" customWidth="1"/>
    <col min="2326" max="2326" width="15.7109375" customWidth="1"/>
    <col min="2327" max="2327" width="4.28515625" customWidth="1"/>
    <col min="2334" max="2334" width="10" customWidth="1"/>
    <col min="2561" max="2561" width="11.7109375" customWidth="1"/>
    <col min="2567" max="2567" width="9.85546875" customWidth="1"/>
    <col min="2568" max="2568" width="4.28515625" customWidth="1"/>
    <col min="2569" max="2569" width="15.7109375" customWidth="1"/>
    <col min="2570" max="2570" width="3.28515625" customWidth="1"/>
    <col min="2571" max="2571" width="4.28515625" customWidth="1"/>
    <col min="2572" max="2572" width="3.28515625" customWidth="1"/>
    <col min="2573" max="2578" width="7.7109375" customWidth="1"/>
    <col min="2579" max="2579" width="3.28515625" customWidth="1"/>
    <col min="2580" max="2580" width="4.28515625" customWidth="1"/>
    <col min="2581" max="2581" width="3.28515625" customWidth="1"/>
    <col min="2582" max="2582" width="15.7109375" customWidth="1"/>
    <col min="2583" max="2583" width="4.28515625" customWidth="1"/>
    <col min="2590" max="2590" width="10" customWidth="1"/>
    <col min="2817" max="2817" width="11.7109375" customWidth="1"/>
    <col min="2823" max="2823" width="9.85546875" customWidth="1"/>
    <col min="2824" max="2824" width="4.28515625" customWidth="1"/>
    <col min="2825" max="2825" width="15.7109375" customWidth="1"/>
    <col min="2826" max="2826" width="3.28515625" customWidth="1"/>
    <col min="2827" max="2827" width="4.28515625" customWidth="1"/>
    <col min="2828" max="2828" width="3.28515625" customWidth="1"/>
    <col min="2829" max="2834" width="7.7109375" customWidth="1"/>
    <col min="2835" max="2835" width="3.28515625" customWidth="1"/>
    <col min="2836" max="2836" width="4.28515625" customWidth="1"/>
    <col min="2837" max="2837" width="3.28515625" customWidth="1"/>
    <col min="2838" max="2838" width="15.7109375" customWidth="1"/>
    <col min="2839" max="2839" width="4.28515625" customWidth="1"/>
    <col min="2846" max="2846" width="10" customWidth="1"/>
    <col min="3073" max="3073" width="11.7109375" customWidth="1"/>
    <col min="3079" max="3079" width="9.85546875" customWidth="1"/>
    <col min="3080" max="3080" width="4.28515625" customWidth="1"/>
    <col min="3081" max="3081" width="15.7109375" customWidth="1"/>
    <col min="3082" max="3082" width="3.28515625" customWidth="1"/>
    <col min="3083" max="3083" width="4.28515625" customWidth="1"/>
    <col min="3084" max="3084" width="3.28515625" customWidth="1"/>
    <col min="3085" max="3090" width="7.7109375" customWidth="1"/>
    <col min="3091" max="3091" width="3.28515625" customWidth="1"/>
    <col min="3092" max="3092" width="4.28515625" customWidth="1"/>
    <col min="3093" max="3093" width="3.28515625" customWidth="1"/>
    <col min="3094" max="3094" width="15.7109375" customWidth="1"/>
    <col min="3095" max="3095" width="4.28515625" customWidth="1"/>
    <col min="3102" max="3102" width="10" customWidth="1"/>
    <col min="3329" max="3329" width="11.7109375" customWidth="1"/>
    <col min="3335" max="3335" width="9.85546875" customWidth="1"/>
    <col min="3336" max="3336" width="4.28515625" customWidth="1"/>
    <col min="3337" max="3337" width="15.7109375" customWidth="1"/>
    <col min="3338" max="3338" width="3.28515625" customWidth="1"/>
    <col min="3339" max="3339" width="4.28515625" customWidth="1"/>
    <col min="3340" max="3340" width="3.28515625" customWidth="1"/>
    <col min="3341" max="3346" width="7.7109375" customWidth="1"/>
    <col min="3347" max="3347" width="3.28515625" customWidth="1"/>
    <col min="3348" max="3348" width="4.28515625" customWidth="1"/>
    <col min="3349" max="3349" width="3.28515625" customWidth="1"/>
    <col min="3350" max="3350" width="15.7109375" customWidth="1"/>
    <col min="3351" max="3351" width="4.28515625" customWidth="1"/>
    <col min="3358" max="3358" width="10" customWidth="1"/>
    <col min="3585" max="3585" width="11.7109375" customWidth="1"/>
    <col min="3591" max="3591" width="9.85546875" customWidth="1"/>
    <col min="3592" max="3592" width="4.28515625" customWidth="1"/>
    <col min="3593" max="3593" width="15.7109375" customWidth="1"/>
    <col min="3594" max="3594" width="3.28515625" customWidth="1"/>
    <col min="3595" max="3595" width="4.28515625" customWidth="1"/>
    <col min="3596" max="3596" width="3.28515625" customWidth="1"/>
    <col min="3597" max="3602" width="7.7109375" customWidth="1"/>
    <col min="3603" max="3603" width="3.28515625" customWidth="1"/>
    <col min="3604" max="3604" width="4.28515625" customWidth="1"/>
    <col min="3605" max="3605" width="3.28515625" customWidth="1"/>
    <col min="3606" max="3606" width="15.7109375" customWidth="1"/>
    <col min="3607" max="3607" width="4.28515625" customWidth="1"/>
    <col min="3614" max="3614" width="10" customWidth="1"/>
    <col min="3841" max="3841" width="11.7109375" customWidth="1"/>
    <col min="3847" max="3847" width="9.85546875" customWidth="1"/>
    <col min="3848" max="3848" width="4.28515625" customWidth="1"/>
    <col min="3849" max="3849" width="15.7109375" customWidth="1"/>
    <col min="3850" max="3850" width="3.28515625" customWidth="1"/>
    <col min="3851" max="3851" width="4.28515625" customWidth="1"/>
    <col min="3852" max="3852" width="3.28515625" customWidth="1"/>
    <col min="3853" max="3858" width="7.7109375" customWidth="1"/>
    <col min="3859" max="3859" width="3.28515625" customWidth="1"/>
    <col min="3860" max="3860" width="4.28515625" customWidth="1"/>
    <col min="3861" max="3861" width="3.28515625" customWidth="1"/>
    <col min="3862" max="3862" width="15.7109375" customWidth="1"/>
    <col min="3863" max="3863" width="4.28515625" customWidth="1"/>
    <col min="3870" max="3870" width="10" customWidth="1"/>
    <col min="4097" max="4097" width="11.7109375" customWidth="1"/>
    <col min="4103" max="4103" width="9.85546875" customWidth="1"/>
    <col min="4104" max="4104" width="4.28515625" customWidth="1"/>
    <col min="4105" max="4105" width="15.7109375" customWidth="1"/>
    <col min="4106" max="4106" width="3.28515625" customWidth="1"/>
    <col min="4107" max="4107" width="4.28515625" customWidth="1"/>
    <col min="4108" max="4108" width="3.28515625" customWidth="1"/>
    <col min="4109" max="4114" width="7.7109375" customWidth="1"/>
    <col min="4115" max="4115" width="3.28515625" customWidth="1"/>
    <col min="4116" max="4116" width="4.28515625" customWidth="1"/>
    <col min="4117" max="4117" width="3.28515625" customWidth="1"/>
    <col min="4118" max="4118" width="15.7109375" customWidth="1"/>
    <col min="4119" max="4119" width="4.28515625" customWidth="1"/>
    <col min="4126" max="4126" width="10" customWidth="1"/>
    <col min="4353" max="4353" width="11.7109375" customWidth="1"/>
    <col min="4359" max="4359" width="9.85546875" customWidth="1"/>
    <col min="4360" max="4360" width="4.28515625" customWidth="1"/>
    <col min="4361" max="4361" width="15.7109375" customWidth="1"/>
    <col min="4362" max="4362" width="3.28515625" customWidth="1"/>
    <col min="4363" max="4363" width="4.28515625" customWidth="1"/>
    <col min="4364" max="4364" width="3.28515625" customWidth="1"/>
    <col min="4365" max="4370" width="7.7109375" customWidth="1"/>
    <col min="4371" max="4371" width="3.28515625" customWidth="1"/>
    <col min="4372" max="4372" width="4.28515625" customWidth="1"/>
    <col min="4373" max="4373" width="3.28515625" customWidth="1"/>
    <col min="4374" max="4374" width="15.7109375" customWidth="1"/>
    <col min="4375" max="4375" width="4.28515625" customWidth="1"/>
    <col min="4382" max="4382" width="10" customWidth="1"/>
    <col min="4609" max="4609" width="11.7109375" customWidth="1"/>
    <col min="4615" max="4615" width="9.85546875" customWidth="1"/>
    <col min="4616" max="4616" width="4.28515625" customWidth="1"/>
    <col min="4617" max="4617" width="15.7109375" customWidth="1"/>
    <col min="4618" max="4618" width="3.28515625" customWidth="1"/>
    <col min="4619" max="4619" width="4.28515625" customWidth="1"/>
    <col min="4620" max="4620" width="3.28515625" customWidth="1"/>
    <col min="4621" max="4626" width="7.7109375" customWidth="1"/>
    <col min="4627" max="4627" width="3.28515625" customWidth="1"/>
    <col min="4628" max="4628" width="4.28515625" customWidth="1"/>
    <col min="4629" max="4629" width="3.28515625" customWidth="1"/>
    <col min="4630" max="4630" width="15.7109375" customWidth="1"/>
    <col min="4631" max="4631" width="4.28515625" customWidth="1"/>
    <col min="4638" max="4638" width="10" customWidth="1"/>
    <col min="4865" max="4865" width="11.7109375" customWidth="1"/>
    <col min="4871" max="4871" width="9.85546875" customWidth="1"/>
    <col min="4872" max="4872" width="4.28515625" customWidth="1"/>
    <col min="4873" max="4873" width="15.7109375" customWidth="1"/>
    <col min="4874" max="4874" width="3.28515625" customWidth="1"/>
    <col min="4875" max="4875" width="4.28515625" customWidth="1"/>
    <col min="4876" max="4876" width="3.28515625" customWidth="1"/>
    <col min="4877" max="4882" width="7.7109375" customWidth="1"/>
    <col min="4883" max="4883" width="3.28515625" customWidth="1"/>
    <col min="4884" max="4884" width="4.28515625" customWidth="1"/>
    <col min="4885" max="4885" width="3.28515625" customWidth="1"/>
    <col min="4886" max="4886" width="15.7109375" customWidth="1"/>
    <col min="4887" max="4887" width="4.28515625" customWidth="1"/>
    <col min="4894" max="4894" width="10" customWidth="1"/>
    <col min="5121" max="5121" width="11.7109375" customWidth="1"/>
    <col min="5127" max="5127" width="9.85546875" customWidth="1"/>
    <col min="5128" max="5128" width="4.28515625" customWidth="1"/>
    <col min="5129" max="5129" width="15.7109375" customWidth="1"/>
    <col min="5130" max="5130" width="3.28515625" customWidth="1"/>
    <col min="5131" max="5131" width="4.28515625" customWidth="1"/>
    <col min="5132" max="5132" width="3.28515625" customWidth="1"/>
    <col min="5133" max="5138" width="7.7109375" customWidth="1"/>
    <col min="5139" max="5139" width="3.28515625" customWidth="1"/>
    <col min="5140" max="5140" width="4.28515625" customWidth="1"/>
    <col min="5141" max="5141" width="3.28515625" customWidth="1"/>
    <col min="5142" max="5142" width="15.7109375" customWidth="1"/>
    <col min="5143" max="5143" width="4.28515625" customWidth="1"/>
    <col min="5150" max="5150" width="10" customWidth="1"/>
    <col min="5377" max="5377" width="11.7109375" customWidth="1"/>
    <col min="5383" max="5383" width="9.85546875" customWidth="1"/>
    <col min="5384" max="5384" width="4.28515625" customWidth="1"/>
    <col min="5385" max="5385" width="15.7109375" customWidth="1"/>
    <col min="5386" max="5386" width="3.28515625" customWidth="1"/>
    <col min="5387" max="5387" width="4.28515625" customWidth="1"/>
    <col min="5388" max="5388" width="3.28515625" customWidth="1"/>
    <col min="5389" max="5394" width="7.7109375" customWidth="1"/>
    <col min="5395" max="5395" width="3.28515625" customWidth="1"/>
    <col min="5396" max="5396" width="4.28515625" customWidth="1"/>
    <col min="5397" max="5397" width="3.28515625" customWidth="1"/>
    <col min="5398" max="5398" width="15.7109375" customWidth="1"/>
    <col min="5399" max="5399" width="4.28515625" customWidth="1"/>
    <col min="5406" max="5406" width="10" customWidth="1"/>
    <col min="5633" max="5633" width="11.7109375" customWidth="1"/>
    <col min="5639" max="5639" width="9.85546875" customWidth="1"/>
    <col min="5640" max="5640" width="4.28515625" customWidth="1"/>
    <col min="5641" max="5641" width="15.7109375" customWidth="1"/>
    <col min="5642" max="5642" width="3.28515625" customWidth="1"/>
    <col min="5643" max="5643" width="4.28515625" customWidth="1"/>
    <col min="5644" max="5644" width="3.28515625" customWidth="1"/>
    <col min="5645" max="5650" width="7.7109375" customWidth="1"/>
    <col min="5651" max="5651" width="3.28515625" customWidth="1"/>
    <col min="5652" max="5652" width="4.28515625" customWidth="1"/>
    <col min="5653" max="5653" width="3.28515625" customWidth="1"/>
    <col min="5654" max="5654" width="15.7109375" customWidth="1"/>
    <col min="5655" max="5655" width="4.28515625" customWidth="1"/>
    <col min="5662" max="5662" width="10" customWidth="1"/>
    <col min="5889" max="5889" width="11.7109375" customWidth="1"/>
    <col min="5895" max="5895" width="9.85546875" customWidth="1"/>
    <col min="5896" max="5896" width="4.28515625" customWidth="1"/>
    <col min="5897" max="5897" width="15.7109375" customWidth="1"/>
    <col min="5898" max="5898" width="3.28515625" customWidth="1"/>
    <col min="5899" max="5899" width="4.28515625" customWidth="1"/>
    <col min="5900" max="5900" width="3.28515625" customWidth="1"/>
    <col min="5901" max="5906" width="7.7109375" customWidth="1"/>
    <col min="5907" max="5907" width="3.28515625" customWidth="1"/>
    <col min="5908" max="5908" width="4.28515625" customWidth="1"/>
    <col min="5909" max="5909" width="3.28515625" customWidth="1"/>
    <col min="5910" max="5910" width="15.7109375" customWidth="1"/>
    <col min="5911" max="5911" width="4.28515625" customWidth="1"/>
    <col min="5918" max="5918" width="10" customWidth="1"/>
    <col min="6145" max="6145" width="11.7109375" customWidth="1"/>
    <col min="6151" max="6151" width="9.85546875" customWidth="1"/>
    <col min="6152" max="6152" width="4.28515625" customWidth="1"/>
    <col min="6153" max="6153" width="15.7109375" customWidth="1"/>
    <col min="6154" max="6154" width="3.28515625" customWidth="1"/>
    <col min="6155" max="6155" width="4.28515625" customWidth="1"/>
    <col min="6156" max="6156" width="3.28515625" customWidth="1"/>
    <col min="6157" max="6162" width="7.7109375" customWidth="1"/>
    <col min="6163" max="6163" width="3.28515625" customWidth="1"/>
    <col min="6164" max="6164" width="4.28515625" customWidth="1"/>
    <col min="6165" max="6165" width="3.28515625" customWidth="1"/>
    <col min="6166" max="6166" width="15.7109375" customWidth="1"/>
    <col min="6167" max="6167" width="4.28515625" customWidth="1"/>
    <col min="6174" max="6174" width="10" customWidth="1"/>
    <col min="6401" max="6401" width="11.7109375" customWidth="1"/>
    <col min="6407" max="6407" width="9.85546875" customWidth="1"/>
    <col min="6408" max="6408" width="4.28515625" customWidth="1"/>
    <col min="6409" max="6409" width="15.7109375" customWidth="1"/>
    <col min="6410" max="6410" width="3.28515625" customWidth="1"/>
    <col min="6411" max="6411" width="4.28515625" customWidth="1"/>
    <col min="6412" max="6412" width="3.28515625" customWidth="1"/>
    <col min="6413" max="6418" width="7.7109375" customWidth="1"/>
    <col min="6419" max="6419" width="3.28515625" customWidth="1"/>
    <col min="6420" max="6420" width="4.28515625" customWidth="1"/>
    <col min="6421" max="6421" width="3.28515625" customWidth="1"/>
    <col min="6422" max="6422" width="15.7109375" customWidth="1"/>
    <col min="6423" max="6423" width="4.28515625" customWidth="1"/>
    <col min="6430" max="6430" width="10" customWidth="1"/>
    <col min="6657" max="6657" width="11.7109375" customWidth="1"/>
    <col min="6663" max="6663" width="9.85546875" customWidth="1"/>
    <col min="6664" max="6664" width="4.28515625" customWidth="1"/>
    <col min="6665" max="6665" width="15.7109375" customWidth="1"/>
    <col min="6666" max="6666" width="3.28515625" customWidth="1"/>
    <col min="6667" max="6667" width="4.28515625" customWidth="1"/>
    <col min="6668" max="6668" width="3.28515625" customWidth="1"/>
    <col min="6669" max="6674" width="7.7109375" customWidth="1"/>
    <col min="6675" max="6675" width="3.28515625" customWidth="1"/>
    <col min="6676" max="6676" width="4.28515625" customWidth="1"/>
    <col min="6677" max="6677" width="3.28515625" customWidth="1"/>
    <col min="6678" max="6678" width="15.7109375" customWidth="1"/>
    <col min="6679" max="6679" width="4.28515625" customWidth="1"/>
    <col min="6686" max="6686" width="10" customWidth="1"/>
    <col min="6913" max="6913" width="11.7109375" customWidth="1"/>
    <col min="6919" max="6919" width="9.85546875" customWidth="1"/>
    <col min="6920" max="6920" width="4.28515625" customWidth="1"/>
    <col min="6921" max="6921" width="15.7109375" customWidth="1"/>
    <col min="6922" max="6922" width="3.28515625" customWidth="1"/>
    <col min="6923" max="6923" width="4.28515625" customWidth="1"/>
    <col min="6924" max="6924" width="3.28515625" customWidth="1"/>
    <col min="6925" max="6930" width="7.7109375" customWidth="1"/>
    <col min="6931" max="6931" width="3.28515625" customWidth="1"/>
    <col min="6932" max="6932" width="4.28515625" customWidth="1"/>
    <col min="6933" max="6933" width="3.28515625" customWidth="1"/>
    <col min="6934" max="6934" width="15.7109375" customWidth="1"/>
    <col min="6935" max="6935" width="4.28515625" customWidth="1"/>
    <col min="6942" max="6942" width="10" customWidth="1"/>
    <col min="7169" max="7169" width="11.7109375" customWidth="1"/>
    <col min="7175" max="7175" width="9.85546875" customWidth="1"/>
    <col min="7176" max="7176" width="4.28515625" customWidth="1"/>
    <col min="7177" max="7177" width="15.7109375" customWidth="1"/>
    <col min="7178" max="7178" width="3.28515625" customWidth="1"/>
    <col min="7179" max="7179" width="4.28515625" customWidth="1"/>
    <col min="7180" max="7180" width="3.28515625" customWidth="1"/>
    <col min="7181" max="7186" width="7.7109375" customWidth="1"/>
    <col min="7187" max="7187" width="3.28515625" customWidth="1"/>
    <col min="7188" max="7188" width="4.28515625" customWidth="1"/>
    <col min="7189" max="7189" width="3.28515625" customWidth="1"/>
    <col min="7190" max="7190" width="15.7109375" customWidth="1"/>
    <col min="7191" max="7191" width="4.28515625" customWidth="1"/>
    <col min="7198" max="7198" width="10" customWidth="1"/>
    <col min="7425" max="7425" width="11.7109375" customWidth="1"/>
    <col min="7431" max="7431" width="9.85546875" customWidth="1"/>
    <col min="7432" max="7432" width="4.28515625" customWidth="1"/>
    <col min="7433" max="7433" width="15.7109375" customWidth="1"/>
    <col min="7434" max="7434" width="3.28515625" customWidth="1"/>
    <col min="7435" max="7435" width="4.28515625" customWidth="1"/>
    <col min="7436" max="7436" width="3.28515625" customWidth="1"/>
    <col min="7437" max="7442" width="7.7109375" customWidth="1"/>
    <col min="7443" max="7443" width="3.28515625" customWidth="1"/>
    <col min="7444" max="7444" width="4.28515625" customWidth="1"/>
    <col min="7445" max="7445" width="3.28515625" customWidth="1"/>
    <col min="7446" max="7446" width="15.7109375" customWidth="1"/>
    <col min="7447" max="7447" width="4.28515625" customWidth="1"/>
    <col min="7454" max="7454" width="10" customWidth="1"/>
    <col min="7681" max="7681" width="11.7109375" customWidth="1"/>
    <col min="7687" max="7687" width="9.85546875" customWidth="1"/>
    <col min="7688" max="7688" width="4.28515625" customWidth="1"/>
    <col min="7689" max="7689" width="15.7109375" customWidth="1"/>
    <col min="7690" max="7690" width="3.28515625" customWidth="1"/>
    <col min="7691" max="7691" width="4.28515625" customWidth="1"/>
    <col min="7692" max="7692" width="3.28515625" customWidth="1"/>
    <col min="7693" max="7698" width="7.7109375" customWidth="1"/>
    <col min="7699" max="7699" width="3.28515625" customWidth="1"/>
    <col min="7700" max="7700" width="4.28515625" customWidth="1"/>
    <col min="7701" max="7701" width="3.28515625" customWidth="1"/>
    <col min="7702" max="7702" width="15.7109375" customWidth="1"/>
    <col min="7703" max="7703" width="4.28515625" customWidth="1"/>
    <col min="7710" max="7710" width="10" customWidth="1"/>
    <col min="7937" max="7937" width="11.7109375" customWidth="1"/>
    <col min="7943" max="7943" width="9.85546875" customWidth="1"/>
    <col min="7944" max="7944" width="4.28515625" customWidth="1"/>
    <col min="7945" max="7945" width="15.7109375" customWidth="1"/>
    <col min="7946" max="7946" width="3.28515625" customWidth="1"/>
    <col min="7947" max="7947" width="4.28515625" customWidth="1"/>
    <col min="7948" max="7948" width="3.28515625" customWidth="1"/>
    <col min="7949" max="7954" width="7.7109375" customWidth="1"/>
    <col min="7955" max="7955" width="3.28515625" customWidth="1"/>
    <col min="7956" max="7956" width="4.28515625" customWidth="1"/>
    <col min="7957" max="7957" width="3.28515625" customWidth="1"/>
    <col min="7958" max="7958" width="15.7109375" customWidth="1"/>
    <col min="7959" max="7959" width="4.28515625" customWidth="1"/>
    <col min="7966" max="7966" width="10" customWidth="1"/>
    <col min="8193" max="8193" width="11.7109375" customWidth="1"/>
    <col min="8199" max="8199" width="9.85546875" customWidth="1"/>
    <col min="8200" max="8200" width="4.28515625" customWidth="1"/>
    <col min="8201" max="8201" width="15.7109375" customWidth="1"/>
    <col min="8202" max="8202" width="3.28515625" customWidth="1"/>
    <col min="8203" max="8203" width="4.28515625" customWidth="1"/>
    <col min="8204" max="8204" width="3.28515625" customWidth="1"/>
    <col min="8205" max="8210" width="7.7109375" customWidth="1"/>
    <col min="8211" max="8211" width="3.28515625" customWidth="1"/>
    <col min="8212" max="8212" width="4.28515625" customWidth="1"/>
    <col min="8213" max="8213" width="3.28515625" customWidth="1"/>
    <col min="8214" max="8214" width="15.7109375" customWidth="1"/>
    <col min="8215" max="8215" width="4.28515625" customWidth="1"/>
    <col min="8222" max="8222" width="10" customWidth="1"/>
    <col min="8449" max="8449" width="11.7109375" customWidth="1"/>
    <col min="8455" max="8455" width="9.85546875" customWidth="1"/>
    <col min="8456" max="8456" width="4.28515625" customWidth="1"/>
    <col min="8457" max="8457" width="15.7109375" customWidth="1"/>
    <col min="8458" max="8458" width="3.28515625" customWidth="1"/>
    <col min="8459" max="8459" width="4.28515625" customWidth="1"/>
    <col min="8460" max="8460" width="3.28515625" customWidth="1"/>
    <col min="8461" max="8466" width="7.7109375" customWidth="1"/>
    <col min="8467" max="8467" width="3.28515625" customWidth="1"/>
    <col min="8468" max="8468" width="4.28515625" customWidth="1"/>
    <col min="8469" max="8469" width="3.28515625" customWidth="1"/>
    <col min="8470" max="8470" width="15.7109375" customWidth="1"/>
    <col min="8471" max="8471" width="4.28515625" customWidth="1"/>
    <col min="8478" max="8478" width="10" customWidth="1"/>
    <col min="8705" max="8705" width="11.7109375" customWidth="1"/>
    <col min="8711" max="8711" width="9.85546875" customWidth="1"/>
    <col min="8712" max="8712" width="4.28515625" customWidth="1"/>
    <col min="8713" max="8713" width="15.7109375" customWidth="1"/>
    <col min="8714" max="8714" width="3.28515625" customWidth="1"/>
    <col min="8715" max="8715" width="4.28515625" customWidth="1"/>
    <col min="8716" max="8716" width="3.28515625" customWidth="1"/>
    <col min="8717" max="8722" width="7.7109375" customWidth="1"/>
    <col min="8723" max="8723" width="3.28515625" customWidth="1"/>
    <col min="8724" max="8724" width="4.28515625" customWidth="1"/>
    <col min="8725" max="8725" width="3.28515625" customWidth="1"/>
    <col min="8726" max="8726" width="15.7109375" customWidth="1"/>
    <col min="8727" max="8727" width="4.28515625" customWidth="1"/>
    <col min="8734" max="8734" width="10" customWidth="1"/>
    <col min="8961" max="8961" width="11.7109375" customWidth="1"/>
    <col min="8967" max="8967" width="9.85546875" customWidth="1"/>
    <col min="8968" max="8968" width="4.28515625" customWidth="1"/>
    <col min="8969" max="8969" width="15.7109375" customWidth="1"/>
    <col min="8970" max="8970" width="3.28515625" customWidth="1"/>
    <col min="8971" max="8971" width="4.28515625" customWidth="1"/>
    <col min="8972" max="8972" width="3.28515625" customWidth="1"/>
    <col min="8973" max="8978" width="7.7109375" customWidth="1"/>
    <col min="8979" max="8979" width="3.28515625" customWidth="1"/>
    <col min="8980" max="8980" width="4.28515625" customWidth="1"/>
    <col min="8981" max="8981" width="3.28515625" customWidth="1"/>
    <col min="8982" max="8982" width="15.7109375" customWidth="1"/>
    <col min="8983" max="8983" width="4.28515625" customWidth="1"/>
    <col min="8990" max="8990" width="10" customWidth="1"/>
    <col min="9217" max="9217" width="11.7109375" customWidth="1"/>
    <col min="9223" max="9223" width="9.85546875" customWidth="1"/>
    <col min="9224" max="9224" width="4.28515625" customWidth="1"/>
    <col min="9225" max="9225" width="15.7109375" customWidth="1"/>
    <col min="9226" max="9226" width="3.28515625" customWidth="1"/>
    <col min="9227" max="9227" width="4.28515625" customWidth="1"/>
    <col min="9228" max="9228" width="3.28515625" customWidth="1"/>
    <col min="9229" max="9234" width="7.7109375" customWidth="1"/>
    <col min="9235" max="9235" width="3.28515625" customWidth="1"/>
    <col min="9236" max="9236" width="4.28515625" customWidth="1"/>
    <col min="9237" max="9237" width="3.28515625" customWidth="1"/>
    <col min="9238" max="9238" width="15.7109375" customWidth="1"/>
    <col min="9239" max="9239" width="4.28515625" customWidth="1"/>
    <col min="9246" max="9246" width="10" customWidth="1"/>
    <col min="9473" max="9473" width="11.7109375" customWidth="1"/>
    <col min="9479" max="9479" width="9.85546875" customWidth="1"/>
    <col min="9480" max="9480" width="4.28515625" customWidth="1"/>
    <col min="9481" max="9481" width="15.7109375" customWidth="1"/>
    <col min="9482" max="9482" width="3.28515625" customWidth="1"/>
    <col min="9483" max="9483" width="4.28515625" customWidth="1"/>
    <col min="9484" max="9484" width="3.28515625" customWidth="1"/>
    <col min="9485" max="9490" width="7.7109375" customWidth="1"/>
    <col min="9491" max="9491" width="3.28515625" customWidth="1"/>
    <col min="9492" max="9492" width="4.28515625" customWidth="1"/>
    <col min="9493" max="9493" width="3.28515625" customWidth="1"/>
    <col min="9494" max="9494" width="15.7109375" customWidth="1"/>
    <col min="9495" max="9495" width="4.28515625" customWidth="1"/>
    <col min="9502" max="9502" width="10" customWidth="1"/>
    <col min="9729" max="9729" width="11.7109375" customWidth="1"/>
    <col min="9735" max="9735" width="9.85546875" customWidth="1"/>
    <col min="9736" max="9736" width="4.28515625" customWidth="1"/>
    <col min="9737" max="9737" width="15.7109375" customWidth="1"/>
    <col min="9738" max="9738" width="3.28515625" customWidth="1"/>
    <col min="9739" max="9739" width="4.28515625" customWidth="1"/>
    <col min="9740" max="9740" width="3.28515625" customWidth="1"/>
    <col min="9741" max="9746" width="7.7109375" customWidth="1"/>
    <col min="9747" max="9747" width="3.28515625" customWidth="1"/>
    <col min="9748" max="9748" width="4.28515625" customWidth="1"/>
    <col min="9749" max="9749" width="3.28515625" customWidth="1"/>
    <col min="9750" max="9750" width="15.7109375" customWidth="1"/>
    <col min="9751" max="9751" width="4.28515625" customWidth="1"/>
    <col min="9758" max="9758" width="10" customWidth="1"/>
    <col min="9985" max="9985" width="11.7109375" customWidth="1"/>
    <col min="9991" max="9991" width="9.85546875" customWidth="1"/>
    <col min="9992" max="9992" width="4.28515625" customWidth="1"/>
    <col min="9993" max="9993" width="15.7109375" customWidth="1"/>
    <col min="9994" max="9994" width="3.28515625" customWidth="1"/>
    <col min="9995" max="9995" width="4.28515625" customWidth="1"/>
    <col min="9996" max="9996" width="3.28515625" customWidth="1"/>
    <col min="9997" max="10002" width="7.7109375" customWidth="1"/>
    <col min="10003" max="10003" width="3.28515625" customWidth="1"/>
    <col min="10004" max="10004" width="4.28515625" customWidth="1"/>
    <col min="10005" max="10005" width="3.28515625" customWidth="1"/>
    <col min="10006" max="10006" width="15.7109375" customWidth="1"/>
    <col min="10007" max="10007" width="4.28515625" customWidth="1"/>
    <col min="10014" max="10014" width="10" customWidth="1"/>
    <col min="10241" max="10241" width="11.7109375" customWidth="1"/>
    <col min="10247" max="10247" width="9.85546875" customWidth="1"/>
    <col min="10248" max="10248" width="4.28515625" customWidth="1"/>
    <col min="10249" max="10249" width="15.7109375" customWidth="1"/>
    <col min="10250" max="10250" width="3.28515625" customWidth="1"/>
    <col min="10251" max="10251" width="4.28515625" customWidth="1"/>
    <col min="10252" max="10252" width="3.28515625" customWidth="1"/>
    <col min="10253" max="10258" width="7.7109375" customWidth="1"/>
    <col min="10259" max="10259" width="3.28515625" customWidth="1"/>
    <col min="10260" max="10260" width="4.28515625" customWidth="1"/>
    <col min="10261" max="10261" width="3.28515625" customWidth="1"/>
    <col min="10262" max="10262" width="15.7109375" customWidth="1"/>
    <col min="10263" max="10263" width="4.28515625" customWidth="1"/>
    <col min="10270" max="10270" width="10" customWidth="1"/>
    <col min="10497" max="10497" width="11.7109375" customWidth="1"/>
    <col min="10503" max="10503" width="9.85546875" customWidth="1"/>
    <col min="10504" max="10504" width="4.28515625" customWidth="1"/>
    <col min="10505" max="10505" width="15.7109375" customWidth="1"/>
    <col min="10506" max="10506" width="3.28515625" customWidth="1"/>
    <col min="10507" max="10507" width="4.28515625" customWidth="1"/>
    <col min="10508" max="10508" width="3.28515625" customWidth="1"/>
    <col min="10509" max="10514" width="7.7109375" customWidth="1"/>
    <col min="10515" max="10515" width="3.28515625" customWidth="1"/>
    <col min="10516" max="10516" width="4.28515625" customWidth="1"/>
    <col min="10517" max="10517" width="3.28515625" customWidth="1"/>
    <col min="10518" max="10518" width="15.7109375" customWidth="1"/>
    <col min="10519" max="10519" width="4.28515625" customWidth="1"/>
    <col min="10526" max="10526" width="10" customWidth="1"/>
    <col min="10753" max="10753" width="11.7109375" customWidth="1"/>
    <col min="10759" max="10759" width="9.85546875" customWidth="1"/>
    <col min="10760" max="10760" width="4.28515625" customWidth="1"/>
    <col min="10761" max="10761" width="15.7109375" customWidth="1"/>
    <col min="10762" max="10762" width="3.28515625" customWidth="1"/>
    <col min="10763" max="10763" width="4.28515625" customWidth="1"/>
    <col min="10764" max="10764" width="3.28515625" customWidth="1"/>
    <col min="10765" max="10770" width="7.7109375" customWidth="1"/>
    <col min="10771" max="10771" width="3.28515625" customWidth="1"/>
    <col min="10772" max="10772" width="4.28515625" customWidth="1"/>
    <col min="10773" max="10773" width="3.28515625" customWidth="1"/>
    <col min="10774" max="10774" width="15.7109375" customWidth="1"/>
    <col min="10775" max="10775" width="4.28515625" customWidth="1"/>
    <col min="10782" max="10782" width="10" customWidth="1"/>
    <col min="11009" max="11009" width="11.7109375" customWidth="1"/>
    <col min="11015" max="11015" width="9.85546875" customWidth="1"/>
    <col min="11016" max="11016" width="4.28515625" customWidth="1"/>
    <col min="11017" max="11017" width="15.7109375" customWidth="1"/>
    <col min="11018" max="11018" width="3.28515625" customWidth="1"/>
    <col min="11019" max="11019" width="4.28515625" customWidth="1"/>
    <col min="11020" max="11020" width="3.28515625" customWidth="1"/>
    <col min="11021" max="11026" width="7.7109375" customWidth="1"/>
    <col min="11027" max="11027" width="3.28515625" customWidth="1"/>
    <col min="11028" max="11028" width="4.28515625" customWidth="1"/>
    <col min="11029" max="11029" width="3.28515625" customWidth="1"/>
    <col min="11030" max="11030" width="15.7109375" customWidth="1"/>
    <col min="11031" max="11031" width="4.28515625" customWidth="1"/>
    <col min="11038" max="11038" width="10" customWidth="1"/>
    <col min="11265" max="11265" width="11.7109375" customWidth="1"/>
    <col min="11271" max="11271" width="9.85546875" customWidth="1"/>
    <col min="11272" max="11272" width="4.28515625" customWidth="1"/>
    <col min="11273" max="11273" width="15.7109375" customWidth="1"/>
    <col min="11274" max="11274" width="3.28515625" customWidth="1"/>
    <col min="11275" max="11275" width="4.28515625" customWidth="1"/>
    <col min="11276" max="11276" width="3.28515625" customWidth="1"/>
    <col min="11277" max="11282" width="7.7109375" customWidth="1"/>
    <col min="11283" max="11283" width="3.28515625" customWidth="1"/>
    <col min="11284" max="11284" width="4.28515625" customWidth="1"/>
    <col min="11285" max="11285" width="3.28515625" customWidth="1"/>
    <col min="11286" max="11286" width="15.7109375" customWidth="1"/>
    <col min="11287" max="11287" width="4.28515625" customWidth="1"/>
    <col min="11294" max="11294" width="10" customWidth="1"/>
    <col min="11521" max="11521" width="11.7109375" customWidth="1"/>
    <col min="11527" max="11527" width="9.85546875" customWidth="1"/>
    <col min="11528" max="11528" width="4.28515625" customWidth="1"/>
    <col min="11529" max="11529" width="15.7109375" customWidth="1"/>
    <col min="11530" max="11530" width="3.28515625" customWidth="1"/>
    <col min="11531" max="11531" width="4.28515625" customWidth="1"/>
    <col min="11532" max="11532" width="3.28515625" customWidth="1"/>
    <col min="11533" max="11538" width="7.7109375" customWidth="1"/>
    <col min="11539" max="11539" width="3.28515625" customWidth="1"/>
    <col min="11540" max="11540" width="4.28515625" customWidth="1"/>
    <col min="11541" max="11541" width="3.28515625" customWidth="1"/>
    <col min="11542" max="11542" width="15.7109375" customWidth="1"/>
    <col min="11543" max="11543" width="4.28515625" customWidth="1"/>
    <col min="11550" max="11550" width="10" customWidth="1"/>
    <col min="11777" max="11777" width="11.7109375" customWidth="1"/>
    <col min="11783" max="11783" width="9.85546875" customWidth="1"/>
    <col min="11784" max="11784" width="4.28515625" customWidth="1"/>
    <col min="11785" max="11785" width="15.7109375" customWidth="1"/>
    <col min="11786" max="11786" width="3.28515625" customWidth="1"/>
    <col min="11787" max="11787" width="4.28515625" customWidth="1"/>
    <col min="11788" max="11788" width="3.28515625" customWidth="1"/>
    <col min="11789" max="11794" width="7.7109375" customWidth="1"/>
    <col min="11795" max="11795" width="3.28515625" customWidth="1"/>
    <col min="11796" max="11796" width="4.28515625" customWidth="1"/>
    <col min="11797" max="11797" width="3.28515625" customWidth="1"/>
    <col min="11798" max="11798" width="15.7109375" customWidth="1"/>
    <col min="11799" max="11799" width="4.28515625" customWidth="1"/>
    <col min="11806" max="11806" width="10" customWidth="1"/>
    <col min="12033" max="12033" width="11.7109375" customWidth="1"/>
    <col min="12039" max="12039" width="9.85546875" customWidth="1"/>
    <col min="12040" max="12040" width="4.28515625" customWidth="1"/>
    <col min="12041" max="12041" width="15.7109375" customWidth="1"/>
    <col min="12042" max="12042" width="3.28515625" customWidth="1"/>
    <col min="12043" max="12043" width="4.28515625" customWidth="1"/>
    <col min="12044" max="12044" width="3.28515625" customWidth="1"/>
    <col min="12045" max="12050" width="7.7109375" customWidth="1"/>
    <col min="12051" max="12051" width="3.28515625" customWidth="1"/>
    <col min="12052" max="12052" width="4.28515625" customWidth="1"/>
    <col min="12053" max="12053" width="3.28515625" customWidth="1"/>
    <col min="12054" max="12054" width="15.7109375" customWidth="1"/>
    <col min="12055" max="12055" width="4.28515625" customWidth="1"/>
    <col min="12062" max="12062" width="10" customWidth="1"/>
    <col min="12289" max="12289" width="11.7109375" customWidth="1"/>
    <col min="12295" max="12295" width="9.85546875" customWidth="1"/>
    <col min="12296" max="12296" width="4.28515625" customWidth="1"/>
    <col min="12297" max="12297" width="15.7109375" customWidth="1"/>
    <col min="12298" max="12298" width="3.28515625" customWidth="1"/>
    <col min="12299" max="12299" width="4.28515625" customWidth="1"/>
    <col min="12300" max="12300" width="3.28515625" customWidth="1"/>
    <col min="12301" max="12306" width="7.7109375" customWidth="1"/>
    <col min="12307" max="12307" width="3.28515625" customWidth="1"/>
    <col min="12308" max="12308" width="4.28515625" customWidth="1"/>
    <col min="12309" max="12309" width="3.28515625" customWidth="1"/>
    <col min="12310" max="12310" width="15.7109375" customWidth="1"/>
    <col min="12311" max="12311" width="4.28515625" customWidth="1"/>
    <col min="12318" max="12318" width="10" customWidth="1"/>
    <col min="12545" max="12545" width="11.7109375" customWidth="1"/>
    <col min="12551" max="12551" width="9.85546875" customWidth="1"/>
    <col min="12552" max="12552" width="4.28515625" customWidth="1"/>
    <col min="12553" max="12553" width="15.7109375" customWidth="1"/>
    <col min="12554" max="12554" width="3.28515625" customWidth="1"/>
    <col min="12555" max="12555" width="4.28515625" customWidth="1"/>
    <col min="12556" max="12556" width="3.28515625" customWidth="1"/>
    <col min="12557" max="12562" width="7.7109375" customWidth="1"/>
    <col min="12563" max="12563" width="3.28515625" customWidth="1"/>
    <col min="12564" max="12564" width="4.28515625" customWidth="1"/>
    <col min="12565" max="12565" width="3.28515625" customWidth="1"/>
    <col min="12566" max="12566" width="15.7109375" customWidth="1"/>
    <col min="12567" max="12567" width="4.28515625" customWidth="1"/>
    <col min="12574" max="12574" width="10" customWidth="1"/>
    <col min="12801" max="12801" width="11.7109375" customWidth="1"/>
    <col min="12807" max="12807" width="9.85546875" customWidth="1"/>
    <col min="12808" max="12808" width="4.28515625" customWidth="1"/>
    <col min="12809" max="12809" width="15.7109375" customWidth="1"/>
    <col min="12810" max="12810" width="3.28515625" customWidth="1"/>
    <col min="12811" max="12811" width="4.28515625" customWidth="1"/>
    <col min="12812" max="12812" width="3.28515625" customWidth="1"/>
    <col min="12813" max="12818" width="7.7109375" customWidth="1"/>
    <col min="12819" max="12819" width="3.28515625" customWidth="1"/>
    <col min="12820" max="12820" width="4.28515625" customWidth="1"/>
    <col min="12821" max="12821" width="3.28515625" customWidth="1"/>
    <col min="12822" max="12822" width="15.7109375" customWidth="1"/>
    <col min="12823" max="12823" width="4.28515625" customWidth="1"/>
    <col min="12830" max="12830" width="10" customWidth="1"/>
    <col min="13057" max="13057" width="11.7109375" customWidth="1"/>
    <col min="13063" max="13063" width="9.85546875" customWidth="1"/>
    <col min="13064" max="13064" width="4.28515625" customWidth="1"/>
    <col min="13065" max="13065" width="15.7109375" customWidth="1"/>
    <col min="13066" max="13066" width="3.28515625" customWidth="1"/>
    <col min="13067" max="13067" width="4.28515625" customWidth="1"/>
    <col min="13068" max="13068" width="3.28515625" customWidth="1"/>
    <col min="13069" max="13074" width="7.7109375" customWidth="1"/>
    <col min="13075" max="13075" width="3.28515625" customWidth="1"/>
    <col min="13076" max="13076" width="4.28515625" customWidth="1"/>
    <col min="13077" max="13077" width="3.28515625" customWidth="1"/>
    <col min="13078" max="13078" width="15.7109375" customWidth="1"/>
    <col min="13079" max="13079" width="4.28515625" customWidth="1"/>
    <col min="13086" max="13086" width="10" customWidth="1"/>
    <col min="13313" max="13313" width="11.7109375" customWidth="1"/>
    <col min="13319" max="13319" width="9.85546875" customWidth="1"/>
    <col min="13320" max="13320" width="4.28515625" customWidth="1"/>
    <col min="13321" max="13321" width="15.7109375" customWidth="1"/>
    <col min="13322" max="13322" width="3.28515625" customWidth="1"/>
    <col min="13323" max="13323" width="4.28515625" customWidth="1"/>
    <col min="13324" max="13324" width="3.28515625" customWidth="1"/>
    <col min="13325" max="13330" width="7.7109375" customWidth="1"/>
    <col min="13331" max="13331" width="3.28515625" customWidth="1"/>
    <col min="13332" max="13332" width="4.28515625" customWidth="1"/>
    <col min="13333" max="13333" width="3.28515625" customWidth="1"/>
    <col min="13334" max="13334" width="15.7109375" customWidth="1"/>
    <col min="13335" max="13335" width="4.28515625" customWidth="1"/>
    <col min="13342" max="13342" width="10" customWidth="1"/>
    <col min="13569" max="13569" width="11.7109375" customWidth="1"/>
    <col min="13575" max="13575" width="9.85546875" customWidth="1"/>
    <col min="13576" max="13576" width="4.28515625" customWidth="1"/>
    <col min="13577" max="13577" width="15.7109375" customWidth="1"/>
    <col min="13578" max="13578" width="3.28515625" customWidth="1"/>
    <col min="13579" max="13579" width="4.28515625" customWidth="1"/>
    <col min="13580" max="13580" width="3.28515625" customWidth="1"/>
    <col min="13581" max="13586" width="7.7109375" customWidth="1"/>
    <col min="13587" max="13587" width="3.28515625" customWidth="1"/>
    <col min="13588" max="13588" width="4.28515625" customWidth="1"/>
    <col min="13589" max="13589" width="3.28515625" customWidth="1"/>
    <col min="13590" max="13590" width="15.7109375" customWidth="1"/>
    <col min="13591" max="13591" width="4.28515625" customWidth="1"/>
    <col min="13598" max="13598" width="10" customWidth="1"/>
    <col min="13825" max="13825" width="11.7109375" customWidth="1"/>
    <col min="13831" max="13831" width="9.85546875" customWidth="1"/>
    <col min="13832" max="13832" width="4.28515625" customWidth="1"/>
    <col min="13833" max="13833" width="15.7109375" customWidth="1"/>
    <col min="13834" max="13834" width="3.28515625" customWidth="1"/>
    <col min="13835" max="13835" width="4.28515625" customWidth="1"/>
    <col min="13836" max="13836" width="3.28515625" customWidth="1"/>
    <col min="13837" max="13842" width="7.7109375" customWidth="1"/>
    <col min="13843" max="13843" width="3.28515625" customWidth="1"/>
    <col min="13844" max="13844" width="4.28515625" customWidth="1"/>
    <col min="13845" max="13845" width="3.28515625" customWidth="1"/>
    <col min="13846" max="13846" width="15.7109375" customWidth="1"/>
    <col min="13847" max="13847" width="4.28515625" customWidth="1"/>
    <col min="13854" max="13854" width="10" customWidth="1"/>
    <col min="14081" max="14081" width="11.7109375" customWidth="1"/>
    <col min="14087" max="14087" width="9.85546875" customWidth="1"/>
    <col min="14088" max="14088" width="4.28515625" customWidth="1"/>
    <col min="14089" max="14089" width="15.7109375" customWidth="1"/>
    <col min="14090" max="14090" width="3.28515625" customWidth="1"/>
    <col min="14091" max="14091" width="4.28515625" customWidth="1"/>
    <col min="14092" max="14092" width="3.28515625" customWidth="1"/>
    <col min="14093" max="14098" width="7.7109375" customWidth="1"/>
    <col min="14099" max="14099" width="3.28515625" customWidth="1"/>
    <col min="14100" max="14100" width="4.28515625" customWidth="1"/>
    <col min="14101" max="14101" width="3.28515625" customWidth="1"/>
    <col min="14102" max="14102" width="15.7109375" customWidth="1"/>
    <col min="14103" max="14103" width="4.28515625" customWidth="1"/>
    <col min="14110" max="14110" width="10" customWidth="1"/>
    <col min="14337" max="14337" width="11.7109375" customWidth="1"/>
    <col min="14343" max="14343" width="9.85546875" customWidth="1"/>
    <col min="14344" max="14344" width="4.28515625" customWidth="1"/>
    <col min="14345" max="14345" width="15.7109375" customWidth="1"/>
    <col min="14346" max="14346" width="3.28515625" customWidth="1"/>
    <col min="14347" max="14347" width="4.28515625" customWidth="1"/>
    <col min="14348" max="14348" width="3.28515625" customWidth="1"/>
    <col min="14349" max="14354" width="7.7109375" customWidth="1"/>
    <col min="14355" max="14355" width="3.28515625" customWidth="1"/>
    <col min="14356" max="14356" width="4.28515625" customWidth="1"/>
    <col min="14357" max="14357" width="3.28515625" customWidth="1"/>
    <col min="14358" max="14358" width="15.7109375" customWidth="1"/>
    <col min="14359" max="14359" width="4.28515625" customWidth="1"/>
    <col min="14366" max="14366" width="10" customWidth="1"/>
    <col min="14593" max="14593" width="11.7109375" customWidth="1"/>
    <col min="14599" max="14599" width="9.85546875" customWidth="1"/>
    <col min="14600" max="14600" width="4.28515625" customWidth="1"/>
    <col min="14601" max="14601" width="15.7109375" customWidth="1"/>
    <col min="14602" max="14602" width="3.28515625" customWidth="1"/>
    <col min="14603" max="14603" width="4.28515625" customWidth="1"/>
    <col min="14604" max="14604" width="3.28515625" customWidth="1"/>
    <col min="14605" max="14610" width="7.7109375" customWidth="1"/>
    <col min="14611" max="14611" width="3.28515625" customWidth="1"/>
    <col min="14612" max="14612" width="4.28515625" customWidth="1"/>
    <col min="14613" max="14613" width="3.28515625" customWidth="1"/>
    <col min="14614" max="14614" width="15.7109375" customWidth="1"/>
    <col min="14615" max="14615" width="4.28515625" customWidth="1"/>
    <col min="14622" max="14622" width="10" customWidth="1"/>
    <col min="14849" max="14849" width="11.7109375" customWidth="1"/>
    <col min="14855" max="14855" width="9.85546875" customWidth="1"/>
    <col min="14856" max="14856" width="4.28515625" customWidth="1"/>
    <col min="14857" max="14857" width="15.7109375" customWidth="1"/>
    <col min="14858" max="14858" width="3.28515625" customWidth="1"/>
    <col min="14859" max="14859" width="4.28515625" customWidth="1"/>
    <col min="14860" max="14860" width="3.28515625" customWidth="1"/>
    <col min="14861" max="14866" width="7.7109375" customWidth="1"/>
    <col min="14867" max="14867" width="3.28515625" customWidth="1"/>
    <col min="14868" max="14868" width="4.28515625" customWidth="1"/>
    <col min="14869" max="14869" width="3.28515625" customWidth="1"/>
    <col min="14870" max="14870" width="15.7109375" customWidth="1"/>
    <col min="14871" max="14871" width="4.28515625" customWidth="1"/>
    <col min="14878" max="14878" width="10" customWidth="1"/>
    <col min="15105" max="15105" width="11.7109375" customWidth="1"/>
    <col min="15111" max="15111" width="9.85546875" customWidth="1"/>
    <col min="15112" max="15112" width="4.28515625" customWidth="1"/>
    <col min="15113" max="15113" width="15.7109375" customWidth="1"/>
    <col min="15114" max="15114" width="3.28515625" customWidth="1"/>
    <col min="15115" max="15115" width="4.28515625" customWidth="1"/>
    <col min="15116" max="15116" width="3.28515625" customWidth="1"/>
    <col min="15117" max="15122" width="7.7109375" customWidth="1"/>
    <col min="15123" max="15123" width="3.28515625" customWidth="1"/>
    <col min="15124" max="15124" width="4.28515625" customWidth="1"/>
    <col min="15125" max="15125" width="3.28515625" customWidth="1"/>
    <col min="15126" max="15126" width="15.7109375" customWidth="1"/>
    <col min="15127" max="15127" width="4.28515625" customWidth="1"/>
    <col min="15134" max="15134" width="10" customWidth="1"/>
    <col min="15361" max="15361" width="11.7109375" customWidth="1"/>
    <col min="15367" max="15367" width="9.85546875" customWidth="1"/>
    <col min="15368" max="15368" width="4.28515625" customWidth="1"/>
    <col min="15369" max="15369" width="15.7109375" customWidth="1"/>
    <col min="15370" max="15370" width="3.28515625" customWidth="1"/>
    <col min="15371" max="15371" width="4.28515625" customWidth="1"/>
    <col min="15372" max="15372" width="3.28515625" customWidth="1"/>
    <col min="15373" max="15378" width="7.7109375" customWidth="1"/>
    <col min="15379" max="15379" width="3.28515625" customWidth="1"/>
    <col min="15380" max="15380" width="4.28515625" customWidth="1"/>
    <col min="15381" max="15381" width="3.28515625" customWidth="1"/>
    <col min="15382" max="15382" width="15.7109375" customWidth="1"/>
    <col min="15383" max="15383" width="4.28515625" customWidth="1"/>
    <col min="15390" max="15390" width="10" customWidth="1"/>
    <col min="15617" max="15617" width="11.7109375" customWidth="1"/>
    <col min="15623" max="15623" width="9.85546875" customWidth="1"/>
    <col min="15624" max="15624" width="4.28515625" customWidth="1"/>
    <col min="15625" max="15625" width="15.7109375" customWidth="1"/>
    <col min="15626" max="15626" width="3.28515625" customWidth="1"/>
    <col min="15627" max="15627" width="4.28515625" customWidth="1"/>
    <col min="15628" max="15628" width="3.28515625" customWidth="1"/>
    <col min="15629" max="15634" width="7.7109375" customWidth="1"/>
    <col min="15635" max="15635" width="3.28515625" customWidth="1"/>
    <col min="15636" max="15636" width="4.28515625" customWidth="1"/>
    <col min="15637" max="15637" width="3.28515625" customWidth="1"/>
    <col min="15638" max="15638" width="15.7109375" customWidth="1"/>
    <col min="15639" max="15639" width="4.28515625" customWidth="1"/>
    <col min="15646" max="15646" width="10" customWidth="1"/>
    <col min="15873" max="15873" width="11.7109375" customWidth="1"/>
    <col min="15879" max="15879" width="9.85546875" customWidth="1"/>
    <col min="15880" max="15880" width="4.28515625" customWidth="1"/>
    <col min="15881" max="15881" width="15.7109375" customWidth="1"/>
    <col min="15882" max="15882" width="3.28515625" customWidth="1"/>
    <col min="15883" max="15883" width="4.28515625" customWidth="1"/>
    <col min="15884" max="15884" width="3.28515625" customWidth="1"/>
    <col min="15885" max="15890" width="7.7109375" customWidth="1"/>
    <col min="15891" max="15891" width="3.28515625" customWidth="1"/>
    <col min="15892" max="15892" width="4.28515625" customWidth="1"/>
    <col min="15893" max="15893" width="3.28515625" customWidth="1"/>
    <col min="15894" max="15894" width="15.7109375" customWidth="1"/>
    <col min="15895" max="15895" width="4.28515625" customWidth="1"/>
    <col min="15902" max="15902" width="10" customWidth="1"/>
    <col min="16129" max="16129" width="11.7109375" customWidth="1"/>
    <col min="16135" max="16135" width="9.85546875" customWidth="1"/>
    <col min="16136" max="16136" width="4.28515625" customWidth="1"/>
    <col min="16137" max="16137" width="15.7109375" customWidth="1"/>
    <col min="16138" max="16138" width="3.28515625" customWidth="1"/>
    <col min="16139" max="16139" width="4.28515625" customWidth="1"/>
    <col min="16140" max="16140" width="3.28515625" customWidth="1"/>
    <col min="16141" max="16146" width="7.7109375" customWidth="1"/>
    <col min="16147" max="16147" width="3.28515625" customWidth="1"/>
    <col min="16148" max="16148" width="4.28515625" customWidth="1"/>
    <col min="16149" max="16149" width="3.28515625" customWidth="1"/>
    <col min="16150" max="16150" width="15.7109375" customWidth="1"/>
    <col min="16151" max="16151" width="4.28515625" customWidth="1"/>
    <col min="16158" max="16158" width="10" customWidth="1"/>
  </cols>
  <sheetData>
    <row r="1" spans="1:35" ht="15.9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2"/>
      <c r="AI1" s="2"/>
    </row>
    <row r="2" spans="1:35" ht="15.95" customHeight="1" thickBot="1" x14ac:dyDescent="0.25">
      <c r="A2" s="3" t="s">
        <v>0</v>
      </c>
      <c r="B2" s="4">
        <v>208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2"/>
      <c r="AI2" s="2"/>
    </row>
    <row r="3" spans="1:35" ht="15.95" customHeight="1" x14ac:dyDescent="0.2">
      <c r="A3" s="3" t="s">
        <v>1</v>
      </c>
      <c r="B3" s="5">
        <v>3</v>
      </c>
      <c r="C3" s="1"/>
      <c r="D3" s="1"/>
      <c r="E3" s="1"/>
      <c r="F3" s="1"/>
      <c r="G3" s="1"/>
      <c r="H3" s="6" t="s">
        <v>52</v>
      </c>
      <c r="I3" s="7"/>
      <c r="J3" s="8"/>
      <c r="K3" s="8"/>
      <c r="L3" s="8"/>
      <c r="M3" s="8"/>
      <c r="N3" s="8"/>
      <c r="O3" s="8"/>
      <c r="P3" s="8"/>
      <c r="Q3" s="8"/>
      <c r="R3" s="8"/>
      <c r="S3" s="9"/>
      <c r="T3" s="9"/>
      <c r="U3" s="8"/>
      <c r="V3" s="10" t="str">
        <f>INT(L_N_VOLTS)&amp;"/"&amp;INT(L_L_VOLTS)&amp;"V, "&amp;INT(Phases)&amp;"PH, 4W"</f>
        <v>120/208V, 3PH, 4W</v>
      </c>
      <c r="W3" s="11"/>
      <c r="X3" s="1"/>
      <c r="Y3" s="1"/>
      <c r="Z3" s="1"/>
      <c r="AA3" s="1"/>
      <c r="AB3" s="1"/>
      <c r="AC3" s="1"/>
      <c r="AD3" s="1"/>
      <c r="AE3" s="1"/>
      <c r="AF3" s="1"/>
      <c r="AG3" s="1"/>
      <c r="AH3" s="2"/>
      <c r="AI3" s="2"/>
    </row>
    <row r="4" spans="1:35" ht="15.95" customHeight="1" x14ac:dyDescent="0.2">
      <c r="A4" s="3" t="s">
        <v>2</v>
      </c>
      <c r="B4" s="12">
        <v>120</v>
      </c>
      <c r="C4" s="1"/>
      <c r="D4" s="1"/>
      <c r="E4" s="1"/>
      <c r="F4" s="1"/>
      <c r="G4" s="1"/>
      <c r="H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5"/>
      <c r="T4" s="15"/>
      <c r="U4" s="14"/>
      <c r="V4" s="16" t="s">
        <v>54</v>
      </c>
      <c r="W4" s="17"/>
      <c r="X4" s="1"/>
      <c r="Y4" s="1"/>
      <c r="Z4" s="1"/>
      <c r="AA4" s="1"/>
      <c r="AB4" s="1"/>
      <c r="AC4" s="1"/>
      <c r="AD4" s="1"/>
      <c r="AE4" s="1"/>
      <c r="AF4" s="1"/>
      <c r="AG4" s="1"/>
      <c r="AH4" s="2"/>
      <c r="AI4" s="2"/>
    </row>
    <row r="5" spans="1:35" ht="15.95" customHeight="1" x14ac:dyDescent="0.2">
      <c r="A5" s="3" t="s">
        <v>3</v>
      </c>
      <c r="B5" s="5"/>
      <c r="C5" s="1"/>
      <c r="D5" s="1"/>
      <c r="E5" s="1"/>
      <c r="F5" s="1"/>
      <c r="G5" s="1"/>
      <c r="H5" s="18"/>
      <c r="I5" s="14"/>
      <c r="J5" s="14"/>
      <c r="K5" s="14"/>
      <c r="L5" s="14"/>
      <c r="M5" s="14"/>
      <c r="N5" s="14"/>
      <c r="O5" s="14"/>
      <c r="P5" s="14"/>
      <c r="Q5" s="14"/>
      <c r="R5" s="14"/>
      <c r="S5" s="15"/>
      <c r="T5" s="15"/>
      <c r="U5" s="14"/>
      <c r="V5" s="16" t="s">
        <v>4</v>
      </c>
      <c r="W5" s="17"/>
      <c r="X5" s="1"/>
      <c r="Y5" s="1"/>
      <c r="Z5" s="1"/>
      <c r="AA5" s="1"/>
      <c r="AB5" s="1"/>
      <c r="AC5" s="1"/>
      <c r="AD5" s="1"/>
      <c r="AE5" s="1"/>
      <c r="AF5" s="1"/>
      <c r="AG5" s="1"/>
      <c r="AH5" s="2"/>
      <c r="AI5" s="2"/>
    </row>
    <row r="6" spans="1:35" ht="15.95" customHeight="1" x14ac:dyDescent="0.2">
      <c r="A6" s="1"/>
      <c r="B6" s="1"/>
      <c r="C6" s="1"/>
      <c r="D6" s="1"/>
      <c r="E6" s="1"/>
      <c r="F6" s="1"/>
      <c r="G6" s="1"/>
      <c r="H6" s="19" t="s">
        <v>5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5"/>
      <c r="T6" s="15"/>
      <c r="U6" s="14"/>
      <c r="V6" s="16" t="s">
        <v>6</v>
      </c>
      <c r="W6" s="17"/>
      <c r="X6" s="1"/>
      <c r="Y6" s="1"/>
      <c r="Z6" s="1"/>
      <c r="AA6" s="1"/>
      <c r="AB6" s="1"/>
      <c r="AC6" s="1"/>
      <c r="AD6" s="1"/>
      <c r="AE6" s="1"/>
      <c r="AF6" s="1"/>
      <c r="AG6" s="1"/>
      <c r="AH6" s="2"/>
      <c r="AI6" s="2"/>
    </row>
    <row r="7" spans="1:35" ht="15.95" customHeight="1" x14ac:dyDescent="0.2">
      <c r="A7" s="20"/>
      <c r="B7" s="20"/>
      <c r="C7" s="20" t="s">
        <v>7</v>
      </c>
      <c r="D7" s="1"/>
      <c r="E7" s="1"/>
      <c r="F7" s="1"/>
      <c r="G7" s="20"/>
      <c r="H7" s="19" t="s">
        <v>8</v>
      </c>
      <c r="I7" s="21"/>
      <c r="J7" s="14"/>
      <c r="K7" s="22"/>
      <c r="L7" s="14"/>
      <c r="M7" s="14"/>
      <c r="N7" s="14"/>
      <c r="O7" s="14"/>
      <c r="P7" s="14"/>
      <c r="Q7" s="14"/>
      <c r="R7" s="14"/>
      <c r="S7" s="14"/>
      <c r="T7" s="14"/>
      <c r="U7" s="14"/>
      <c r="V7" s="16"/>
      <c r="W7" s="23"/>
      <c r="X7" s="24"/>
      <c r="Y7" s="25"/>
      <c r="Z7" s="25" t="s">
        <v>7</v>
      </c>
      <c r="AA7" s="20"/>
      <c r="AB7" s="20"/>
      <c r="AC7" s="20"/>
      <c r="AD7" s="20"/>
      <c r="AE7" s="1"/>
      <c r="AF7" s="1"/>
      <c r="AG7" s="1"/>
      <c r="AH7" s="2"/>
      <c r="AI7" s="2"/>
    </row>
    <row r="8" spans="1:35" ht="15.95" customHeight="1" thickBot="1" x14ac:dyDescent="0.25">
      <c r="A8" s="26" t="s">
        <v>9</v>
      </c>
      <c r="B8" s="26" t="s">
        <v>10</v>
      </c>
      <c r="C8" s="26" t="s">
        <v>11</v>
      </c>
      <c r="D8" s="26" t="s">
        <v>12</v>
      </c>
      <c r="E8" s="26" t="s">
        <v>13</v>
      </c>
      <c r="F8" s="26" t="s">
        <v>14</v>
      </c>
      <c r="G8" s="27" t="s">
        <v>15</v>
      </c>
      <c r="H8" s="28" t="s">
        <v>16</v>
      </c>
      <c r="I8" s="29"/>
      <c r="J8" s="29"/>
      <c r="K8" s="29"/>
      <c r="L8" s="29" t="s">
        <v>6</v>
      </c>
      <c r="M8" s="30" t="s">
        <v>17</v>
      </c>
      <c r="N8" s="30"/>
      <c r="O8" s="30"/>
      <c r="P8" s="30"/>
      <c r="Q8" s="30"/>
      <c r="R8" s="30"/>
      <c r="S8" s="31"/>
      <c r="T8" s="29"/>
      <c r="U8" s="29"/>
      <c r="V8" s="29"/>
      <c r="W8" s="32"/>
      <c r="X8" s="33" t="s">
        <v>9</v>
      </c>
      <c r="Y8" s="26" t="s">
        <v>10</v>
      </c>
      <c r="Z8" s="26" t="s">
        <v>11</v>
      </c>
      <c r="AA8" s="26" t="s">
        <v>12</v>
      </c>
      <c r="AB8" s="26" t="s">
        <v>13</v>
      </c>
      <c r="AC8" s="26" t="s">
        <v>18</v>
      </c>
      <c r="AD8" s="26" t="s">
        <v>15</v>
      </c>
      <c r="AE8" s="1"/>
      <c r="AF8" s="1"/>
      <c r="AG8" s="1"/>
      <c r="AH8" s="2"/>
      <c r="AI8" s="2"/>
    </row>
    <row r="9" spans="1:35" ht="15.95" customHeight="1" thickBot="1" x14ac:dyDescent="0.25">
      <c r="A9" s="26" t="s">
        <v>19</v>
      </c>
      <c r="B9" s="26" t="s">
        <v>19</v>
      </c>
      <c r="C9" s="26" t="s">
        <v>19</v>
      </c>
      <c r="D9" s="26" t="s">
        <v>19</v>
      </c>
      <c r="E9" s="26" t="s">
        <v>19</v>
      </c>
      <c r="F9" s="26" t="s">
        <v>19</v>
      </c>
      <c r="G9" s="27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5" t="s">
        <v>25</v>
      </c>
      <c r="N9" s="36"/>
      <c r="O9" s="35" t="s">
        <v>26</v>
      </c>
      <c r="P9" s="36"/>
      <c r="Q9" s="35" t="s">
        <v>27</v>
      </c>
      <c r="R9" s="36"/>
      <c r="S9" s="34" t="s">
        <v>24</v>
      </c>
      <c r="T9" s="34" t="s">
        <v>23</v>
      </c>
      <c r="U9" s="34" t="s">
        <v>22</v>
      </c>
      <c r="V9" s="34" t="s">
        <v>21</v>
      </c>
      <c r="W9" s="37" t="s">
        <v>20</v>
      </c>
      <c r="X9" s="33" t="s">
        <v>19</v>
      </c>
      <c r="Y9" s="26" t="s">
        <v>19</v>
      </c>
      <c r="Z9" s="26" t="s">
        <v>19</v>
      </c>
      <c r="AA9" s="26" t="s">
        <v>19</v>
      </c>
      <c r="AB9" s="26" t="s">
        <v>19</v>
      </c>
      <c r="AC9" s="26" t="s">
        <v>19</v>
      </c>
      <c r="AD9" s="26" t="s">
        <v>19</v>
      </c>
      <c r="AE9" s="1"/>
      <c r="AF9" s="1"/>
      <c r="AG9" s="1"/>
      <c r="AH9" s="2"/>
      <c r="AI9" s="2"/>
    </row>
    <row r="10" spans="1:35" ht="15.95" customHeight="1" thickBot="1" x14ac:dyDescent="0.25">
      <c r="A10" s="38"/>
      <c r="B10" s="38">
        <v>540</v>
      </c>
      <c r="C10" s="38"/>
      <c r="D10" s="38"/>
      <c r="E10" s="38"/>
      <c r="F10" s="38"/>
      <c r="G10" s="39"/>
      <c r="H10" s="34">
        <v>1</v>
      </c>
      <c r="I10" s="40" t="s">
        <v>73</v>
      </c>
      <c r="J10" s="41"/>
      <c r="K10" s="41">
        <v>20</v>
      </c>
      <c r="L10" s="41">
        <v>1</v>
      </c>
      <c r="M10" s="42">
        <f>SUM(A10:G10)/1000</f>
        <v>0.54</v>
      </c>
      <c r="N10" s="43">
        <f>SUM(X10:AD10)/1000</f>
        <v>0.9</v>
      </c>
      <c r="O10" s="44"/>
      <c r="P10" s="44"/>
      <c r="Q10" s="45"/>
      <c r="R10" s="46"/>
      <c r="S10" s="41">
        <v>1</v>
      </c>
      <c r="T10" s="41">
        <v>20</v>
      </c>
      <c r="U10" s="41"/>
      <c r="V10" s="40" t="s">
        <v>74</v>
      </c>
      <c r="W10" s="34">
        <v>2</v>
      </c>
      <c r="X10" s="47"/>
      <c r="Y10" s="38">
        <v>900</v>
      </c>
      <c r="Z10" s="38"/>
      <c r="AA10" s="38"/>
      <c r="AB10" s="38"/>
      <c r="AC10" s="38"/>
      <c r="AD10" s="38"/>
      <c r="AE10" s="1"/>
      <c r="AF10" s="1"/>
      <c r="AG10" s="1"/>
      <c r="AH10" s="2"/>
      <c r="AI10" s="2"/>
    </row>
    <row r="11" spans="1:35" ht="15.95" customHeight="1" thickBot="1" x14ac:dyDescent="0.25">
      <c r="A11" s="38"/>
      <c r="B11" s="38"/>
      <c r="C11" s="38"/>
      <c r="D11" s="38">
        <v>1500</v>
      </c>
      <c r="E11" s="38"/>
      <c r="F11" s="38"/>
      <c r="G11" s="39"/>
      <c r="H11" s="34">
        <v>3</v>
      </c>
      <c r="I11" s="40" t="s">
        <v>91</v>
      </c>
      <c r="J11" s="41"/>
      <c r="K11" s="41">
        <v>20</v>
      </c>
      <c r="L11" s="41">
        <v>1</v>
      </c>
      <c r="M11" s="48"/>
      <c r="N11" s="49"/>
      <c r="O11" s="42">
        <f>SUM(A11:G11)/1000</f>
        <v>1.5</v>
      </c>
      <c r="P11" s="50">
        <f>SUM(X11:AD11)/1000</f>
        <v>1.26</v>
      </c>
      <c r="Q11" s="51"/>
      <c r="R11" s="50"/>
      <c r="S11" s="41">
        <v>1</v>
      </c>
      <c r="T11" s="41">
        <v>20</v>
      </c>
      <c r="U11" s="41"/>
      <c r="V11" s="40" t="s">
        <v>75</v>
      </c>
      <c r="W11" s="34">
        <v>4</v>
      </c>
      <c r="X11" s="47"/>
      <c r="Y11" s="38">
        <v>1260</v>
      </c>
      <c r="Z11" s="38"/>
      <c r="AA11" s="38"/>
      <c r="AB11" s="38"/>
      <c r="AC11" s="38"/>
      <c r="AD11" s="38"/>
      <c r="AE11" s="1"/>
      <c r="AF11" s="1"/>
      <c r="AG11" s="1"/>
      <c r="AH11" s="2"/>
      <c r="AI11" s="2"/>
    </row>
    <row r="12" spans="1:35" ht="15.95" customHeight="1" thickBot="1" x14ac:dyDescent="0.25">
      <c r="A12"/>
      <c r="B12" s="38">
        <v>1080</v>
      </c>
      <c r="C12" s="38"/>
      <c r="D12" s="38"/>
      <c r="E12" s="38"/>
      <c r="F12" s="38"/>
      <c r="G12" s="39"/>
      <c r="H12" s="34">
        <v>5</v>
      </c>
      <c r="I12" s="40" t="s">
        <v>76</v>
      </c>
      <c r="J12" s="41"/>
      <c r="K12" s="41">
        <v>20</v>
      </c>
      <c r="L12" s="41">
        <v>1</v>
      </c>
      <c r="M12" s="52"/>
      <c r="N12" s="51"/>
      <c r="O12" s="53"/>
      <c r="P12" s="49"/>
      <c r="Q12" s="42">
        <f>SUM(A12:G12)/1000</f>
        <v>1.08</v>
      </c>
      <c r="R12" s="50">
        <f>SUM(X12:AD12)/1000</f>
        <v>0.6</v>
      </c>
      <c r="S12" s="41">
        <v>1</v>
      </c>
      <c r="T12" s="41">
        <v>20</v>
      </c>
      <c r="U12" s="41"/>
      <c r="V12" s="40" t="s">
        <v>92</v>
      </c>
      <c r="W12" s="34">
        <v>6</v>
      </c>
      <c r="X12" s="47"/>
      <c r="Y12" s="38"/>
      <c r="Z12" s="38"/>
      <c r="AA12" s="38">
        <v>600</v>
      </c>
      <c r="AB12" s="38"/>
      <c r="AC12" s="38"/>
      <c r="AD12" s="38"/>
      <c r="AE12" s="1"/>
      <c r="AF12" s="1"/>
      <c r="AG12" s="1"/>
      <c r="AH12" s="2"/>
      <c r="AI12" s="2"/>
    </row>
    <row r="13" spans="1:35" ht="15.95" customHeight="1" thickBot="1" x14ac:dyDescent="0.25">
      <c r="A13" s="38"/>
      <c r="B13" s="38">
        <v>1260</v>
      </c>
      <c r="C13" s="38"/>
      <c r="D13" s="38"/>
      <c r="E13" s="38"/>
      <c r="F13" s="38"/>
      <c r="G13" s="39"/>
      <c r="H13" s="34">
        <v>7</v>
      </c>
      <c r="I13" s="40" t="s">
        <v>77</v>
      </c>
      <c r="J13" s="41"/>
      <c r="K13" s="41">
        <v>20</v>
      </c>
      <c r="L13" s="41">
        <v>1</v>
      </c>
      <c r="M13" s="42">
        <f>SUM(A13:G13)/1000</f>
        <v>1.26</v>
      </c>
      <c r="N13" s="50">
        <f>SUM(X13:AD13)/1000</f>
        <v>1.44</v>
      </c>
      <c r="O13" s="51"/>
      <c r="P13" s="51"/>
      <c r="Q13" s="53"/>
      <c r="R13" s="49"/>
      <c r="S13" s="41">
        <v>1</v>
      </c>
      <c r="T13" s="41">
        <v>20</v>
      </c>
      <c r="U13" s="41"/>
      <c r="V13" s="87">
        <v>109110111120</v>
      </c>
      <c r="W13" s="34">
        <v>8</v>
      </c>
      <c r="X13" s="47"/>
      <c r="Y13" s="38">
        <v>1440</v>
      </c>
      <c r="Z13" s="38"/>
      <c r="AA13" s="38"/>
      <c r="AB13" s="38"/>
      <c r="AC13" s="38"/>
      <c r="AD13" s="38"/>
      <c r="AE13" s="1"/>
      <c r="AF13" s="1"/>
      <c r="AG13" s="1"/>
      <c r="AH13" s="2"/>
      <c r="AI13" s="2"/>
    </row>
    <row r="14" spans="1:35" ht="15.95" customHeight="1" thickBot="1" x14ac:dyDescent="0.25">
      <c r="A14" s="38"/>
      <c r="B14" s="38"/>
      <c r="C14" s="38"/>
      <c r="D14" s="38"/>
      <c r="E14" s="38"/>
      <c r="F14" s="38"/>
      <c r="G14" s="39"/>
      <c r="H14" s="34">
        <v>9</v>
      </c>
      <c r="I14" s="40" t="s">
        <v>15</v>
      </c>
      <c r="J14" s="41"/>
      <c r="K14" s="41">
        <v>20</v>
      </c>
      <c r="L14" s="41">
        <v>1</v>
      </c>
      <c r="M14" s="48"/>
      <c r="N14" s="49"/>
      <c r="O14" s="42">
        <f>SUM(A14:G14)/1000</f>
        <v>0</v>
      </c>
      <c r="P14" s="50">
        <f>SUM(X14:AD14)/1000</f>
        <v>0</v>
      </c>
      <c r="Q14" s="51"/>
      <c r="R14" s="50"/>
      <c r="S14" s="41">
        <v>1</v>
      </c>
      <c r="T14" s="41">
        <v>20</v>
      </c>
      <c r="U14" s="41"/>
      <c r="V14" s="40" t="s">
        <v>15</v>
      </c>
      <c r="W14" s="34">
        <v>10</v>
      </c>
      <c r="X14" s="47"/>
      <c r="Y14" s="38"/>
      <c r="Z14" s="38"/>
      <c r="AA14" s="38"/>
      <c r="AB14" s="38"/>
      <c r="AC14" s="38"/>
      <c r="AD14" s="38"/>
      <c r="AE14" s="1"/>
      <c r="AF14" s="1"/>
      <c r="AG14" s="1"/>
      <c r="AH14" s="2"/>
      <c r="AI14" s="2"/>
    </row>
    <row r="15" spans="1:35" ht="15.95" customHeight="1" thickBot="1" x14ac:dyDescent="0.25">
      <c r="A15" s="38"/>
      <c r="B15" s="38"/>
      <c r="C15" s="38"/>
      <c r="D15" s="38"/>
      <c r="E15" s="38"/>
      <c r="F15" s="38"/>
      <c r="G15" s="39"/>
      <c r="H15" s="34">
        <v>11</v>
      </c>
      <c r="I15" s="40" t="s">
        <v>15</v>
      </c>
      <c r="J15" s="41"/>
      <c r="K15" s="41">
        <v>20</v>
      </c>
      <c r="L15" s="41">
        <v>1</v>
      </c>
      <c r="M15" s="52"/>
      <c r="N15" s="51"/>
      <c r="O15" s="53"/>
      <c r="P15" s="49"/>
      <c r="Q15" s="42">
        <f>SUM(A15:G15)/1000</f>
        <v>0</v>
      </c>
      <c r="R15" s="50">
        <f>SUM(X15:AD15)/1000</f>
        <v>0</v>
      </c>
      <c r="S15" s="41">
        <v>1</v>
      </c>
      <c r="T15" s="41">
        <v>20</v>
      </c>
      <c r="U15" s="41"/>
      <c r="V15" s="40" t="s">
        <v>15</v>
      </c>
      <c r="W15" s="34">
        <v>12</v>
      </c>
      <c r="X15" s="47"/>
      <c r="Y15" s="38"/>
      <c r="Z15" s="38"/>
      <c r="AA15" s="38"/>
      <c r="AB15" s="38"/>
      <c r="AC15" s="38"/>
      <c r="AD15" s="38"/>
      <c r="AE15" s="1"/>
      <c r="AF15" s="1"/>
      <c r="AG15" s="1"/>
      <c r="AH15" s="2"/>
      <c r="AI15" s="2"/>
    </row>
    <row r="16" spans="1:35" ht="15.95" customHeight="1" thickBot="1" x14ac:dyDescent="0.25">
      <c r="A16" s="38"/>
      <c r="B16" s="38"/>
      <c r="C16" s="38"/>
      <c r="D16" s="38"/>
      <c r="E16" s="38"/>
      <c r="F16" s="38"/>
      <c r="G16" s="39"/>
      <c r="H16" s="34">
        <v>13</v>
      </c>
      <c r="I16" s="40" t="s">
        <v>15</v>
      </c>
      <c r="J16" s="41"/>
      <c r="K16" s="41">
        <v>20</v>
      </c>
      <c r="L16" s="41">
        <v>1</v>
      </c>
      <c r="M16" s="42">
        <f>SUM(A16:G16)/1000</f>
        <v>0</v>
      </c>
      <c r="N16" s="50">
        <f>SUM(X16:AD16)/1000</f>
        <v>0</v>
      </c>
      <c r="O16" s="51"/>
      <c r="P16" s="51"/>
      <c r="Q16" s="53"/>
      <c r="R16" s="49"/>
      <c r="S16" s="41">
        <v>1</v>
      </c>
      <c r="T16" s="41">
        <v>20</v>
      </c>
      <c r="U16" s="41"/>
      <c r="V16" s="40" t="s">
        <v>15</v>
      </c>
      <c r="W16" s="34">
        <v>14</v>
      </c>
      <c r="X16" s="47"/>
      <c r="Y16" s="38"/>
      <c r="Z16" s="38"/>
      <c r="AA16" s="38"/>
      <c r="AB16" s="38"/>
      <c r="AC16" s="38"/>
      <c r="AD16" s="38"/>
      <c r="AE16" s="1"/>
      <c r="AF16" s="1"/>
      <c r="AG16" s="1"/>
      <c r="AH16" s="2"/>
      <c r="AI16" s="2"/>
    </row>
    <row r="17" spans="1:35" ht="15.95" customHeight="1" thickBot="1" x14ac:dyDescent="0.25">
      <c r="A17" s="38"/>
      <c r="B17" s="38"/>
      <c r="C17" s="38"/>
      <c r="D17" s="38"/>
      <c r="E17" s="38"/>
      <c r="F17" s="38"/>
      <c r="G17" s="39"/>
      <c r="H17" s="34">
        <v>15</v>
      </c>
      <c r="I17" s="40" t="s">
        <v>15</v>
      </c>
      <c r="J17" s="41"/>
      <c r="K17" s="41">
        <v>20</v>
      </c>
      <c r="L17" s="41">
        <v>1</v>
      </c>
      <c r="M17" s="48"/>
      <c r="N17" s="49"/>
      <c r="O17" s="42">
        <f>SUM(A17:G17)/1000</f>
        <v>0</v>
      </c>
      <c r="P17" s="50">
        <f>SUM(X17:AD17)/1000</f>
        <v>0</v>
      </c>
      <c r="Q17" s="54"/>
      <c r="R17" s="50"/>
      <c r="S17" s="41">
        <v>1</v>
      </c>
      <c r="T17" s="41">
        <v>20</v>
      </c>
      <c r="U17" s="41"/>
      <c r="V17" s="40" t="s">
        <v>15</v>
      </c>
      <c r="W17" s="34">
        <v>16</v>
      </c>
      <c r="X17" s="47"/>
      <c r="Y17" s="38"/>
      <c r="Z17" s="38"/>
      <c r="AA17" s="38"/>
      <c r="AB17" s="38"/>
      <c r="AC17" s="38"/>
      <c r="AD17" s="38"/>
      <c r="AE17" s="1"/>
      <c r="AF17" s="1"/>
      <c r="AG17" s="1"/>
      <c r="AH17" s="2"/>
      <c r="AI17" s="2"/>
    </row>
    <row r="18" spans="1:35" ht="15.95" customHeight="1" thickBot="1" x14ac:dyDescent="0.25">
      <c r="A18" s="38"/>
      <c r="B18" s="38"/>
      <c r="C18" s="38"/>
      <c r="D18" s="38"/>
      <c r="E18" s="38"/>
      <c r="F18" s="38"/>
      <c r="G18" s="39"/>
      <c r="H18" s="34">
        <v>17</v>
      </c>
      <c r="I18" s="40" t="s">
        <v>15</v>
      </c>
      <c r="J18" s="41"/>
      <c r="K18" s="41">
        <v>20</v>
      </c>
      <c r="L18" s="41">
        <v>1</v>
      </c>
      <c r="M18" s="52"/>
      <c r="N18" s="51"/>
      <c r="O18" s="53"/>
      <c r="P18" s="54"/>
      <c r="Q18" s="42">
        <f>SUM(A18:G18)/1000</f>
        <v>0</v>
      </c>
      <c r="R18" s="50">
        <f>SUM(X18:AD18)/1000</f>
        <v>0</v>
      </c>
      <c r="S18" s="41">
        <v>1</v>
      </c>
      <c r="T18" s="41">
        <v>20</v>
      </c>
      <c r="U18" s="41"/>
      <c r="V18" s="40" t="s">
        <v>15</v>
      </c>
      <c r="W18" s="34">
        <v>18</v>
      </c>
      <c r="X18" s="47"/>
      <c r="Y18" s="38"/>
      <c r="Z18" s="38"/>
      <c r="AA18" s="38"/>
      <c r="AB18" s="38"/>
      <c r="AC18" s="38"/>
      <c r="AD18" s="38"/>
      <c r="AE18" s="1"/>
      <c r="AF18" s="1"/>
      <c r="AG18" s="1"/>
      <c r="AH18" s="2"/>
      <c r="AI18" s="2"/>
    </row>
    <row r="19" spans="1:35" ht="15.95" customHeight="1" thickBot="1" x14ac:dyDescent="0.25">
      <c r="A19" s="38"/>
      <c r="B19" s="38">
        <v>1440</v>
      </c>
      <c r="C19" s="38"/>
      <c r="D19" s="38"/>
      <c r="E19" s="38"/>
      <c r="F19" s="38"/>
      <c r="G19" s="39"/>
      <c r="H19" s="34">
        <v>19</v>
      </c>
      <c r="I19" s="87">
        <v>143145147</v>
      </c>
      <c r="J19" s="41"/>
      <c r="K19" s="41">
        <v>20</v>
      </c>
      <c r="L19" s="41">
        <v>1</v>
      </c>
      <c r="M19" s="42">
        <f>SUM(A19:G19)/1000</f>
        <v>1.44</v>
      </c>
      <c r="N19" s="50">
        <f>SUM(X19:AD19)/1000</f>
        <v>1.26</v>
      </c>
      <c r="O19" s="51"/>
      <c r="P19" s="51"/>
      <c r="Q19" s="53"/>
      <c r="R19" s="49"/>
      <c r="S19" s="41">
        <v>1</v>
      </c>
      <c r="T19" s="41">
        <v>20</v>
      </c>
      <c r="U19" s="41"/>
      <c r="V19" s="87">
        <v>149151</v>
      </c>
      <c r="W19" s="34">
        <v>20</v>
      </c>
      <c r="X19" s="47"/>
      <c r="Y19" s="38">
        <v>1260</v>
      </c>
      <c r="Z19" s="38"/>
      <c r="AA19" s="38"/>
      <c r="AB19" s="38"/>
      <c r="AC19" s="38"/>
      <c r="AD19" s="38"/>
      <c r="AE19" s="1"/>
      <c r="AF19" s="1"/>
      <c r="AG19" s="1"/>
      <c r="AH19" s="2"/>
      <c r="AI19" s="2"/>
    </row>
    <row r="20" spans="1:35" ht="15.95" customHeight="1" thickBot="1" x14ac:dyDescent="0.25">
      <c r="A20" s="38"/>
      <c r="B20" s="38">
        <v>1440</v>
      </c>
      <c r="C20" s="38"/>
      <c r="D20" s="38"/>
      <c r="E20" s="38"/>
      <c r="F20" s="38"/>
      <c r="G20" s="39"/>
      <c r="H20" s="34">
        <v>21</v>
      </c>
      <c r="I20" s="40" t="s">
        <v>78</v>
      </c>
      <c r="J20" s="41"/>
      <c r="K20" s="41">
        <v>20</v>
      </c>
      <c r="L20" s="41">
        <v>1</v>
      </c>
      <c r="M20" s="48"/>
      <c r="N20" s="49"/>
      <c r="O20" s="42">
        <f>SUM(A20:G20)/1000</f>
        <v>1.44</v>
      </c>
      <c r="P20" s="50">
        <f>SUM(X20:AD20)/1000</f>
        <v>1.44</v>
      </c>
      <c r="Q20" s="51"/>
      <c r="R20" s="50"/>
      <c r="S20" s="41">
        <v>1</v>
      </c>
      <c r="T20" s="41">
        <v>20</v>
      </c>
      <c r="U20" s="41"/>
      <c r="V20" s="40" t="s">
        <v>79</v>
      </c>
      <c r="W20" s="34">
        <v>22</v>
      </c>
      <c r="X20" s="47"/>
      <c r="Y20" s="38">
        <v>1440</v>
      </c>
      <c r="Z20" s="38"/>
      <c r="AA20" s="38"/>
      <c r="AB20" s="38"/>
      <c r="AC20" s="38"/>
      <c r="AD20" s="38"/>
      <c r="AE20" s="1"/>
      <c r="AF20" s="1"/>
      <c r="AG20" s="1"/>
      <c r="AH20" s="2"/>
      <c r="AI20" s="2"/>
    </row>
    <row r="21" spans="1:35" ht="15.95" customHeight="1" thickBot="1" x14ac:dyDescent="0.25">
      <c r="A21" s="38"/>
      <c r="B21" s="38">
        <v>1080</v>
      </c>
      <c r="C21" s="38"/>
      <c r="D21" s="38"/>
      <c r="E21" s="38"/>
      <c r="F21" s="38"/>
      <c r="G21" s="39"/>
      <c r="H21" s="34">
        <v>23</v>
      </c>
      <c r="I21" s="87">
        <v>163168</v>
      </c>
      <c r="J21" s="41"/>
      <c r="K21" s="41">
        <v>20</v>
      </c>
      <c r="L21" s="41">
        <v>1</v>
      </c>
      <c r="M21" s="52"/>
      <c r="N21" s="51"/>
      <c r="O21" s="53"/>
      <c r="P21" s="49"/>
      <c r="Q21" s="42">
        <f>SUM(A21:G21)/1000</f>
        <v>1.08</v>
      </c>
      <c r="R21" s="50">
        <f>SUM(X21:AD21)/1000</f>
        <v>1.08</v>
      </c>
      <c r="S21" s="41">
        <v>1</v>
      </c>
      <c r="T21" s="41">
        <v>20</v>
      </c>
      <c r="U21" s="41"/>
      <c r="V21" s="40" t="s">
        <v>80</v>
      </c>
      <c r="W21" s="34">
        <v>24</v>
      </c>
      <c r="X21" s="47"/>
      <c r="Y21" s="38">
        <v>1080</v>
      </c>
      <c r="Z21" s="38"/>
      <c r="AA21" s="38"/>
      <c r="AB21" s="38"/>
      <c r="AC21" s="38"/>
      <c r="AD21" s="38"/>
      <c r="AE21" s="1"/>
      <c r="AF21" s="1"/>
      <c r="AG21" s="1"/>
      <c r="AH21" s="2"/>
      <c r="AI21" s="2"/>
    </row>
    <row r="22" spans="1:35" ht="15.95" customHeight="1" thickBot="1" x14ac:dyDescent="0.25">
      <c r="A22" s="38"/>
      <c r="B22" s="38">
        <v>720</v>
      </c>
      <c r="C22" s="38"/>
      <c r="D22" s="38"/>
      <c r="E22" s="38"/>
      <c r="F22" s="38"/>
      <c r="G22" s="39"/>
      <c r="H22" s="34">
        <v>25</v>
      </c>
      <c r="I22" s="40" t="s">
        <v>81</v>
      </c>
      <c r="J22" s="41"/>
      <c r="K22" s="41">
        <v>20</v>
      </c>
      <c r="L22" s="41">
        <v>1</v>
      </c>
      <c r="M22" s="42">
        <f>SUM(A22:G22)/1000</f>
        <v>0.72</v>
      </c>
      <c r="N22" s="50">
        <f>SUM(X22:AD22)/1000</f>
        <v>0</v>
      </c>
      <c r="O22" s="51"/>
      <c r="P22" s="51"/>
      <c r="Q22" s="53"/>
      <c r="R22" s="49"/>
      <c r="S22" s="41">
        <v>1</v>
      </c>
      <c r="T22" s="41">
        <v>20</v>
      </c>
      <c r="U22" s="41"/>
      <c r="V22" s="40" t="s">
        <v>28</v>
      </c>
      <c r="W22" s="34">
        <v>26</v>
      </c>
      <c r="X22" s="47"/>
      <c r="Y22" s="38"/>
      <c r="Z22" s="38"/>
      <c r="AA22" s="38"/>
      <c r="AB22" s="38"/>
      <c r="AC22" s="38"/>
      <c r="AD22" s="38"/>
      <c r="AE22" s="1"/>
      <c r="AF22" s="1"/>
      <c r="AG22" s="1"/>
      <c r="AH22" s="2"/>
      <c r="AI22" s="2"/>
    </row>
    <row r="23" spans="1:35" ht="15.95" customHeight="1" thickBot="1" x14ac:dyDescent="0.25">
      <c r="A23" s="38"/>
      <c r="B23" s="38">
        <v>720</v>
      </c>
      <c r="C23" s="38"/>
      <c r="D23" s="38"/>
      <c r="E23" s="38"/>
      <c r="F23" s="38"/>
      <c r="G23" s="39"/>
      <c r="H23" s="34">
        <v>27</v>
      </c>
      <c r="I23" s="40" t="s">
        <v>82</v>
      </c>
      <c r="J23" s="41"/>
      <c r="K23" s="41">
        <v>20</v>
      </c>
      <c r="L23" s="41">
        <v>1</v>
      </c>
      <c r="M23" s="48"/>
      <c r="N23" s="49"/>
      <c r="O23" s="42">
        <f>SUM(A23:G23)/1000</f>
        <v>0.72</v>
      </c>
      <c r="P23" s="50">
        <f>SUM(X23:AD23)/1000</f>
        <v>0.9</v>
      </c>
      <c r="Q23" s="51"/>
      <c r="R23" s="50"/>
      <c r="S23" s="41">
        <v>1</v>
      </c>
      <c r="T23" s="41">
        <v>20</v>
      </c>
      <c r="U23" s="41"/>
      <c r="V23" s="40" t="s">
        <v>83</v>
      </c>
      <c r="W23" s="34">
        <v>28</v>
      </c>
      <c r="X23" s="47"/>
      <c r="Y23" s="38">
        <v>900</v>
      </c>
      <c r="Z23" s="38"/>
      <c r="AA23" s="38"/>
      <c r="AB23" s="38"/>
      <c r="AC23" s="38"/>
      <c r="AD23" s="38"/>
      <c r="AE23" s="1"/>
      <c r="AF23" s="1"/>
      <c r="AG23" s="1"/>
      <c r="AH23" s="2"/>
      <c r="AI23" s="2"/>
    </row>
    <row r="24" spans="1:35" ht="15.95" customHeight="1" thickBot="1" x14ac:dyDescent="0.25">
      <c r="A24" s="38"/>
      <c r="C24" s="85"/>
      <c r="D24" s="85">
        <v>1500</v>
      </c>
      <c r="E24" s="38"/>
      <c r="F24" s="38"/>
      <c r="G24" s="39"/>
      <c r="H24" s="34">
        <v>29</v>
      </c>
      <c r="I24" s="88" t="s">
        <v>95</v>
      </c>
      <c r="J24" s="41"/>
      <c r="K24" s="41">
        <v>20</v>
      </c>
      <c r="L24" s="41">
        <v>1</v>
      </c>
      <c r="M24" s="52"/>
      <c r="N24" s="51"/>
      <c r="O24" s="53"/>
      <c r="P24" s="49"/>
      <c r="Q24" s="42">
        <f>SUM(A24:G24)/1000</f>
        <v>1.5</v>
      </c>
      <c r="R24" s="50">
        <f>SUM(X24:AD24)/1000</f>
        <v>1.44</v>
      </c>
      <c r="S24" s="41">
        <v>1</v>
      </c>
      <c r="T24" s="41">
        <v>20</v>
      </c>
      <c r="U24" s="41"/>
      <c r="V24" s="40" t="s">
        <v>72</v>
      </c>
      <c r="W24" s="34">
        <v>30</v>
      </c>
      <c r="X24" s="47"/>
      <c r="Y24" s="38">
        <v>1440</v>
      </c>
      <c r="Z24" s="38"/>
      <c r="AA24" s="38"/>
      <c r="AB24" s="38"/>
      <c r="AC24" s="38"/>
      <c r="AD24" s="38"/>
      <c r="AE24" s="1"/>
      <c r="AF24" s="1"/>
      <c r="AG24" s="1"/>
      <c r="AH24" s="2"/>
      <c r="AI24" s="2"/>
    </row>
    <row r="25" spans="1:35" ht="15.95" customHeight="1" thickBot="1" x14ac:dyDescent="0.25">
      <c r="A25" s="85"/>
      <c r="D25" s="89">
        <v>1500</v>
      </c>
      <c r="E25" s="85"/>
      <c r="F25" s="85"/>
      <c r="G25" s="86"/>
      <c r="H25" s="34">
        <v>31</v>
      </c>
      <c r="I25" s="88" t="s">
        <v>95</v>
      </c>
      <c r="J25" s="41"/>
      <c r="K25" s="41">
        <v>20</v>
      </c>
      <c r="L25" s="41">
        <v>1</v>
      </c>
      <c r="M25" s="42">
        <f>SUM(A25:G25)/1000</f>
        <v>1.5</v>
      </c>
      <c r="N25" s="50">
        <f>SUM(X25:AD25)/1000</f>
        <v>0</v>
      </c>
      <c r="O25" s="51"/>
      <c r="P25" s="51"/>
      <c r="Q25" s="53"/>
      <c r="R25" s="49"/>
      <c r="S25" s="41">
        <v>1</v>
      </c>
      <c r="T25" s="41">
        <v>20</v>
      </c>
      <c r="U25" s="41"/>
      <c r="V25" s="40" t="s">
        <v>15</v>
      </c>
      <c r="W25" s="34">
        <v>32</v>
      </c>
      <c r="X25" s="47"/>
      <c r="Y25" s="38"/>
      <c r="Z25" s="38"/>
      <c r="AA25" s="38"/>
      <c r="AB25" s="38"/>
      <c r="AC25" s="38"/>
      <c r="AD25" s="38"/>
      <c r="AE25" s="1"/>
      <c r="AF25" s="1"/>
      <c r="AG25" s="1"/>
      <c r="AH25" s="2"/>
      <c r="AI25" s="2"/>
    </row>
    <row r="26" spans="1:35" ht="15.95" customHeight="1" thickBot="1" x14ac:dyDescent="0.25">
      <c r="A26" s="85"/>
      <c r="B26" s="90">
        <v>900</v>
      </c>
      <c r="E26" s="85"/>
      <c r="F26" s="85"/>
      <c r="G26" s="86"/>
      <c r="H26" s="34">
        <v>33</v>
      </c>
      <c r="I26" s="88" t="s">
        <v>96</v>
      </c>
      <c r="J26" s="41"/>
      <c r="K26" s="41">
        <v>20</v>
      </c>
      <c r="L26" s="41">
        <v>1</v>
      </c>
      <c r="M26" s="48"/>
      <c r="N26" s="49"/>
      <c r="O26" s="42">
        <f>SUM(A26:G26)/1000</f>
        <v>0.9</v>
      </c>
      <c r="P26" s="50">
        <f>SUM(X26:AD26)/1000</f>
        <v>0</v>
      </c>
      <c r="Q26" s="51"/>
      <c r="R26" s="50"/>
      <c r="S26" s="41">
        <v>1</v>
      </c>
      <c r="T26" s="41">
        <v>20</v>
      </c>
      <c r="U26" s="41"/>
      <c r="V26" s="40" t="s">
        <v>15</v>
      </c>
      <c r="W26" s="34">
        <v>34</v>
      </c>
      <c r="X26" s="47"/>
      <c r="Y26" s="38"/>
      <c r="Z26" s="38"/>
      <c r="AA26" s="38"/>
      <c r="AB26" s="38"/>
      <c r="AC26" s="38"/>
      <c r="AD26" s="38"/>
      <c r="AE26" s="1"/>
      <c r="AF26" s="1"/>
      <c r="AG26" s="1"/>
      <c r="AH26" s="2"/>
      <c r="AI26" s="2"/>
    </row>
    <row r="27" spans="1:35" ht="15.95" customHeight="1" thickBot="1" x14ac:dyDescent="0.25">
      <c r="A27" s="85"/>
      <c r="B27" s="85">
        <v>900</v>
      </c>
      <c r="C27" s="85"/>
      <c r="D27" s="85"/>
      <c r="E27" s="85"/>
      <c r="F27" s="85"/>
      <c r="G27" s="86"/>
      <c r="H27" s="34">
        <v>35</v>
      </c>
      <c r="I27" s="88" t="s">
        <v>96</v>
      </c>
      <c r="J27" s="41"/>
      <c r="K27" s="41">
        <v>20</v>
      </c>
      <c r="L27" s="41">
        <v>1</v>
      </c>
      <c r="M27" s="52"/>
      <c r="N27" s="51"/>
      <c r="O27" s="53"/>
      <c r="P27" s="49"/>
      <c r="Q27" s="42">
        <f>SUM(A27:G27)/1000</f>
        <v>0.9</v>
      </c>
      <c r="R27" s="50">
        <f>SUM(X27:AD27)/1000</f>
        <v>0</v>
      </c>
      <c r="S27" s="41">
        <v>1</v>
      </c>
      <c r="T27" s="41">
        <v>20</v>
      </c>
      <c r="U27" s="41"/>
      <c r="V27" s="40" t="s">
        <v>28</v>
      </c>
      <c r="W27" s="34">
        <v>36</v>
      </c>
      <c r="X27" s="47"/>
      <c r="Y27" s="38"/>
      <c r="Z27" s="38"/>
      <c r="AA27" s="38"/>
      <c r="AB27" s="38"/>
      <c r="AC27" s="38"/>
      <c r="AD27" s="38"/>
      <c r="AE27" s="1"/>
      <c r="AF27" s="1"/>
      <c r="AG27" s="1"/>
      <c r="AH27" s="2"/>
      <c r="AI27" s="2"/>
    </row>
    <row r="28" spans="1:35" ht="15.95" customHeight="1" thickBot="1" x14ac:dyDescent="0.25">
      <c r="A28" s="85"/>
      <c r="B28" s="85">
        <v>720</v>
      </c>
      <c r="C28" s="85"/>
      <c r="D28" s="85"/>
      <c r="E28" s="85"/>
      <c r="F28" s="85"/>
      <c r="G28" s="86"/>
      <c r="H28" s="34">
        <v>37</v>
      </c>
      <c r="I28" s="40" t="s">
        <v>71</v>
      </c>
      <c r="J28" s="41"/>
      <c r="K28" s="41">
        <v>20</v>
      </c>
      <c r="L28" s="41">
        <v>1</v>
      </c>
      <c r="M28" s="42">
        <f>SUM(A28:G28)/1000</f>
        <v>0.72</v>
      </c>
      <c r="N28" s="50">
        <f>SUM(X28:AD28)/1000</f>
        <v>0</v>
      </c>
      <c r="O28" s="51"/>
      <c r="P28" s="51"/>
      <c r="Q28" s="53"/>
      <c r="R28" s="49"/>
      <c r="S28" s="41">
        <v>1</v>
      </c>
      <c r="T28" s="41">
        <v>20</v>
      </c>
      <c r="U28" s="41"/>
      <c r="V28" s="40" t="s">
        <v>28</v>
      </c>
      <c r="W28" s="34">
        <v>38</v>
      </c>
      <c r="X28" s="47"/>
      <c r="Y28" s="38"/>
      <c r="Z28" s="38"/>
      <c r="AA28" s="38"/>
      <c r="AB28" s="38"/>
      <c r="AC28" s="38"/>
      <c r="AD28" s="38"/>
      <c r="AE28" s="1"/>
      <c r="AF28" s="1"/>
      <c r="AG28" s="1"/>
      <c r="AH28" s="2"/>
      <c r="AI28" s="2"/>
    </row>
    <row r="29" spans="1:35" ht="15.95" customHeight="1" thickBot="1" x14ac:dyDescent="0.25">
      <c r="A29" s="85"/>
      <c r="B29" s="85"/>
      <c r="C29" s="85"/>
      <c r="D29" s="85">
        <v>600</v>
      </c>
      <c r="E29" s="85"/>
      <c r="F29" s="85"/>
      <c r="G29" s="86"/>
      <c r="H29" s="34">
        <v>39</v>
      </c>
      <c r="I29" s="40" t="s">
        <v>90</v>
      </c>
      <c r="J29" s="41"/>
      <c r="K29" s="41">
        <v>20</v>
      </c>
      <c r="L29" s="41">
        <v>1</v>
      </c>
      <c r="M29" s="48"/>
      <c r="N29" s="49"/>
      <c r="O29" s="42">
        <f>SUM(A29:G29)/1000</f>
        <v>0.6</v>
      </c>
      <c r="P29" s="50">
        <f>SUM(X29:AD29)/1000</f>
        <v>0</v>
      </c>
      <c r="Q29" s="51"/>
      <c r="R29" s="50"/>
      <c r="S29" s="41">
        <v>1</v>
      </c>
      <c r="T29" s="41">
        <v>20</v>
      </c>
      <c r="U29" s="41"/>
      <c r="V29" s="40" t="s">
        <v>28</v>
      </c>
      <c r="W29" s="34">
        <v>40</v>
      </c>
      <c r="X29" s="47"/>
      <c r="Y29" s="38"/>
      <c r="Z29" s="38"/>
      <c r="AA29" s="38"/>
      <c r="AB29" s="38"/>
      <c r="AC29" s="38"/>
      <c r="AD29" s="38"/>
      <c r="AE29" s="1"/>
      <c r="AF29" s="1"/>
      <c r="AG29" s="1"/>
      <c r="AH29" s="2"/>
      <c r="AI29" s="2"/>
    </row>
    <row r="30" spans="1:35" ht="15.95" customHeight="1" thickBot="1" x14ac:dyDescent="0.25">
      <c r="A30" s="85"/>
      <c r="B30" s="85">
        <v>1260</v>
      </c>
      <c r="C30" s="85"/>
      <c r="D30" s="85"/>
      <c r="E30" s="85"/>
      <c r="F30" s="85"/>
      <c r="G30" s="86"/>
      <c r="H30" s="34">
        <v>41</v>
      </c>
      <c r="I30" s="40" t="s">
        <v>70</v>
      </c>
      <c r="J30" s="41"/>
      <c r="K30" s="41">
        <v>20</v>
      </c>
      <c r="L30" s="41">
        <v>1</v>
      </c>
      <c r="M30" s="52"/>
      <c r="N30" s="51"/>
      <c r="O30" s="53"/>
      <c r="P30" s="49"/>
      <c r="Q30" s="42">
        <f>SUM(A30:G30)/1000</f>
        <v>1.26</v>
      </c>
      <c r="R30" s="50">
        <f>SUM(X30:AD30)/1000</f>
        <v>0</v>
      </c>
      <c r="S30" s="41">
        <v>1</v>
      </c>
      <c r="T30" s="41">
        <v>20</v>
      </c>
      <c r="U30" s="41"/>
      <c r="V30" s="40" t="s">
        <v>28</v>
      </c>
      <c r="W30" s="34">
        <v>42</v>
      </c>
      <c r="X30" s="47"/>
      <c r="Y30" s="38"/>
      <c r="Z30" s="38"/>
      <c r="AA30" s="38"/>
      <c r="AB30" s="38"/>
      <c r="AC30" s="38"/>
      <c r="AD30" s="38"/>
      <c r="AE30" s="1"/>
      <c r="AF30" s="1"/>
      <c r="AG30" s="1"/>
      <c r="AH30" s="2"/>
      <c r="AI30" s="2"/>
    </row>
    <row r="31" spans="1:35" ht="15.95" customHeight="1" thickBot="1" x14ac:dyDescent="0.25">
      <c r="A31" s="55">
        <f t="shared" ref="A31:G31" si="0">SUM(A10:A30)</f>
        <v>0</v>
      </c>
      <c r="B31" s="55">
        <f t="shared" si="0"/>
        <v>12060</v>
      </c>
      <c r="C31" s="55">
        <f t="shared" si="0"/>
        <v>0</v>
      </c>
      <c r="D31" s="55">
        <f t="shared" si="0"/>
        <v>5100</v>
      </c>
      <c r="E31" s="55">
        <f t="shared" si="0"/>
        <v>0</v>
      </c>
      <c r="F31" s="55">
        <f t="shared" si="0"/>
        <v>0</v>
      </c>
      <c r="G31" s="56">
        <f t="shared" si="0"/>
        <v>0</v>
      </c>
      <c r="H31" s="18"/>
      <c r="I31" s="14"/>
      <c r="J31" s="14"/>
      <c r="K31" s="57" t="s">
        <v>29</v>
      </c>
      <c r="L31" s="14"/>
      <c r="M31" s="58">
        <f>SUM(M10:M30)+SUM(N10:N30)</f>
        <v>9.7799999999999994</v>
      </c>
      <c r="N31" s="59"/>
      <c r="O31" s="58">
        <f>SUM(O10:O30)+SUM(P10:P30)</f>
        <v>8.76</v>
      </c>
      <c r="P31" s="59"/>
      <c r="Q31" s="58">
        <f>SUM(Q10:Q30)+SUM(R10:R30)</f>
        <v>8.9400000000000013</v>
      </c>
      <c r="R31" s="59"/>
      <c r="S31" s="14" t="s">
        <v>30</v>
      </c>
      <c r="T31" s="14"/>
      <c r="U31" s="14"/>
      <c r="V31" s="14"/>
      <c r="W31" s="23"/>
      <c r="X31" s="60">
        <f t="shared" ref="X31:AD31" si="1">SUM(X10:X24)</f>
        <v>0</v>
      </c>
      <c r="Y31" s="61">
        <f t="shared" si="1"/>
        <v>9720</v>
      </c>
      <c r="Z31" s="61">
        <f t="shared" si="1"/>
        <v>0</v>
      </c>
      <c r="AA31" s="61">
        <f t="shared" si="1"/>
        <v>600</v>
      </c>
      <c r="AB31" s="61">
        <f t="shared" si="1"/>
        <v>0</v>
      </c>
      <c r="AC31" s="61">
        <f t="shared" si="1"/>
        <v>0</v>
      </c>
      <c r="AD31" s="61">
        <f t="shared" si="1"/>
        <v>0</v>
      </c>
      <c r="AE31" s="1"/>
      <c r="AF31" s="1"/>
      <c r="AG31" s="1"/>
      <c r="AH31" s="2"/>
      <c r="AI31" s="2"/>
    </row>
    <row r="32" spans="1:35" ht="15.95" customHeight="1" thickBot="1" x14ac:dyDescent="0.25">
      <c r="A32" s="62" t="s">
        <v>31</v>
      </c>
      <c r="B32" s="63" t="s">
        <v>32</v>
      </c>
      <c r="C32" s="63" t="s">
        <v>33</v>
      </c>
      <c r="D32" s="63" t="s">
        <v>34</v>
      </c>
      <c r="E32" s="63" t="s">
        <v>35</v>
      </c>
      <c r="F32" s="63" t="s">
        <v>36</v>
      </c>
      <c r="G32" s="63" t="s">
        <v>37</v>
      </c>
      <c r="H32" s="18"/>
      <c r="I32" s="14"/>
      <c r="J32" s="14"/>
      <c r="K32" s="57"/>
      <c r="L32" s="21"/>
      <c r="M32" s="58">
        <f>+M31*1000/$B$4</f>
        <v>81.5</v>
      </c>
      <c r="N32" s="59"/>
      <c r="O32" s="58">
        <f>+O31*1000/$B$4</f>
        <v>73</v>
      </c>
      <c r="P32" s="59"/>
      <c r="Q32" s="58">
        <f>+Q31*1000/$B$4</f>
        <v>74.500000000000014</v>
      </c>
      <c r="R32" s="59"/>
      <c r="S32" s="14" t="s">
        <v>38</v>
      </c>
      <c r="T32" s="14"/>
      <c r="U32" s="14"/>
      <c r="V32" s="14"/>
      <c r="W32" s="23"/>
      <c r="X32" s="64" t="s">
        <v>31</v>
      </c>
      <c r="Y32" s="65" t="s">
        <v>32</v>
      </c>
      <c r="Z32" s="65" t="s">
        <v>33</v>
      </c>
      <c r="AA32" s="65" t="s">
        <v>34</v>
      </c>
      <c r="AB32" s="65" t="s">
        <v>35</v>
      </c>
      <c r="AC32" s="65" t="s">
        <v>36</v>
      </c>
      <c r="AD32" s="65" t="s">
        <v>37</v>
      </c>
      <c r="AE32" s="1"/>
      <c r="AF32" s="1"/>
      <c r="AG32" s="1"/>
      <c r="AH32" s="2"/>
      <c r="AI32" s="2"/>
    </row>
    <row r="33" spans="1:35" ht="15.95" customHeight="1" thickBot="1" x14ac:dyDescent="0.25">
      <c r="A33" s="14"/>
      <c r="B33" s="14"/>
      <c r="C33" s="14"/>
      <c r="D33" s="1"/>
      <c r="E33" s="1"/>
      <c r="F33" s="1"/>
      <c r="G33" s="14"/>
      <c r="H33" s="18"/>
      <c r="I33" s="57"/>
      <c r="J33" s="14"/>
      <c r="K33" s="57" t="s">
        <v>39</v>
      </c>
      <c r="L33" s="57"/>
      <c r="M33" s="58">
        <f>+M31+O31+Q31</f>
        <v>27.48</v>
      </c>
      <c r="N33" s="59"/>
      <c r="O33" s="14" t="s">
        <v>30</v>
      </c>
      <c r="P33" s="14"/>
      <c r="Q33" s="58">
        <f>+(M33*1000)/($B$2*SQRT($B$3))</f>
        <v>76.276852871783262</v>
      </c>
      <c r="R33" s="59"/>
      <c r="S33" s="14" t="s">
        <v>38</v>
      </c>
      <c r="T33" s="14"/>
      <c r="U33" s="14"/>
      <c r="V33" s="14"/>
      <c r="W33" s="23"/>
      <c r="X33" s="66">
        <f>+X31+A31</f>
        <v>0</v>
      </c>
      <c r="Y33" s="55">
        <f>B31+Y31</f>
        <v>21780</v>
      </c>
      <c r="Z33" s="55">
        <f>+Z31+C31</f>
        <v>0</v>
      </c>
      <c r="AA33" s="55">
        <f>+AA31+D31</f>
        <v>5700</v>
      </c>
      <c r="AB33" s="55">
        <f>+AB31+E31</f>
        <v>0</v>
      </c>
      <c r="AC33" s="55">
        <f>+AC31+F31</f>
        <v>0</v>
      </c>
      <c r="AD33" s="55">
        <f>+AD31+G31</f>
        <v>0</v>
      </c>
      <c r="AE33" s="67" t="s">
        <v>40</v>
      </c>
      <c r="AF33" s="1"/>
      <c r="AG33" s="1"/>
      <c r="AH33" s="2"/>
      <c r="AI33" s="2"/>
    </row>
    <row r="34" spans="1:35" ht="15.95" customHeight="1" thickBot="1" x14ac:dyDescent="0.25">
      <c r="A34" s="1"/>
      <c r="B34" s="68"/>
      <c r="C34" s="1"/>
      <c r="D34" s="1"/>
      <c r="E34" s="1"/>
      <c r="F34" s="1"/>
      <c r="G34" s="1"/>
      <c r="H34" s="18"/>
      <c r="I34" s="57"/>
      <c r="J34" s="14"/>
      <c r="K34" s="57" t="s">
        <v>41</v>
      </c>
      <c r="L34" s="14"/>
      <c r="M34" s="58">
        <f>+AA44/1000</f>
        <v>21.02</v>
      </c>
      <c r="N34" s="59"/>
      <c r="O34" s="14" t="s">
        <v>30</v>
      </c>
      <c r="P34" s="14"/>
      <c r="Q34" s="58">
        <f>+(M34*1000)/($B$2*SQRT($B$3))</f>
        <v>58.34568585752853</v>
      </c>
      <c r="R34" s="59"/>
      <c r="S34" s="14" t="s">
        <v>38</v>
      </c>
      <c r="T34" s="14"/>
      <c r="U34" s="14"/>
      <c r="V34" s="14"/>
      <c r="W34" s="23"/>
      <c r="X34" s="1"/>
      <c r="Y34" s="1"/>
      <c r="Z34" s="1"/>
      <c r="AA34" s="67"/>
      <c r="AB34" s="67"/>
      <c r="AC34" s="67"/>
      <c r="AD34" s="1"/>
      <c r="AE34" s="1"/>
      <c r="AF34" s="1"/>
      <c r="AG34" s="1"/>
      <c r="AH34" s="2"/>
      <c r="AI34" s="2"/>
    </row>
    <row r="35" spans="1:35" ht="15.95" customHeight="1" x14ac:dyDescent="0.2">
      <c r="A35" s="1"/>
      <c r="B35" s="1"/>
      <c r="C35" s="1"/>
      <c r="D35" s="1"/>
      <c r="E35" s="1"/>
      <c r="F35" s="1"/>
      <c r="G35" s="20"/>
      <c r="H35" s="18"/>
      <c r="I35" s="57"/>
      <c r="J35" s="14"/>
      <c r="K35" s="57"/>
      <c r="L35" s="14"/>
      <c r="M35" s="69"/>
      <c r="N35" s="69"/>
      <c r="O35" s="14"/>
      <c r="P35" s="14"/>
      <c r="Q35" s="69"/>
      <c r="R35" s="69"/>
      <c r="S35" s="14"/>
      <c r="T35" s="14"/>
      <c r="U35" s="14"/>
      <c r="V35" s="14"/>
      <c r="W35" s="23"/>
      <c r="X35" s="70" t="s">
        <v>42</v>
      </c>
      <c r="Y35" s="71" t="s">
        <v>43</v>
      </c>
      <c r="Z35" s="71"/>
      <c r="AA35" s="72" t="s">
        <v>44</v>
      </c>
      <c r="AB35" s="73"/>
      <c r="AC35" s="73"/>
      <c r="AD35" s="1"/>
      <c r="AE35" s="1"/>
      <c r="AF35" s="1"/>
      <c r="AG35" s="1"/>
      <c r="AH35" s="2"/>
      <c r="AI35" s="2"/>
    </row>
    <row r="36" spans="1:35" ht="15.95" customHeight="1" x14ac:dyDescent="0.2">
      <c r="A36" s="1"/>
      <c r="B36" s="1"/>
      <c r="C36" s="1"/>
      <c r="D36" s="1"/>
      <c r="E36" s="1"/>
      <c r="F36" s="1"/>
      <c r="G36" s="24"/>
      <c r="H36" s="18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23"/>
      <c r="X36" s="74" t="s">
        <v>9</v>
      </c>
      <c r="Y36" s="75">
        <v>1</v>
      </c>
      <c r="Z36" s="74"/>
      <c r="AA36" s="74">
        <f>+Y36*X33</f>
        <v>0</v>
      </c>
      <c r="AB36" s="1"/>
      <c r="AC36" s="1"/>
      <c r="AD36" s="1"/>
      <c r="AE36" s="1"/>
      <c r="AF36" s="1"/>
      <c r="AG36" s="1"/>
      <c r="AH36" s="2"/>
      <c r="AI36" s="2"/>
    </row>
    <row r="37" spans="1:35" ht="15.95" customHeight="1" thickBot="1" x14ac:dyDescent="0.25">
      <c r="A37" s="1"/>
      <c r="B37" s="1"/>
      <c r="C37" s="1"/>
      <c r="D37" s="1"/>
      <c r="E37" s="1"/>
      <c r="F37" s="1"/>
      <c r="G37" s="24"/>
      <c r="H37" s="18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23"/>
      <c r="X37" s="74" t="s">
        <v>45</v>
      </c>
      <c r="Y37" s="76">
        <v>0.5</v>
      </c>
      <c r="Z37" s="77"/>
      <c r="AA37" s="77">
        <f>IF(Y33&gt;10000,10000+Y37*(Y33-10000),Y33)</f>
        <v>15890</v>
      </c>
      <c r="AB37" s="78"/>
      <c r="AC37" s="78"/>
      <c r="AD37" s="1"/>
      <c r="AE37" s="1"/>
      <c r="AF37" s="1"/>
      <c r="AG37" s="1"/>
      <c r="AH37" s="2"/>
      <c r="AI37" s="2"/>
    </row>
    <row r="38" spans="1:35" ht="15.95" customHeight="1" x14ac:dyDescent="0.2">
      <c r="A38" s="1"/>
      <c r="B38" s="1"/>
      <c r="C38" s="1"/>
      <c r="D38" s="1"/>
      <c r="E38" s="1"/>
      <c r="F38" s="1"/>
      <c r="G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74" t="s">
        <v>11</v>
      </c>
      <c r="Y38" s="75">
        <v>1</v>
      </c>
      <c r="Z38" s="77"/>
      <c r="AA38" s="77">
        <f>+Y38*Z33</f>
        <v>0</v>
      </c>
      <c r="AB38" s="78"/>
      <c r="AC38" s="78"/>
      <c r="AD38" s="1"/>
      <c r="AE38" s="1"/>
      <c r="AF38" s="1"/>
      <c r="AG38" s="1"/>
      <c r="AH38" s="2"/>
      <c r="AI38" s="2"/>
    </row>
    <row r="39" spans="1:35" ht="15.95" customHeight="1" x14ac:dyDescent="0.2">
      <c r="A39" s="1"/>
      <c r="B39" s="1"/>
      <c r="C39" s="1"/>
      <c r="D39" s="1"/>
      <c r="E39" s="1"/>
      <c r="F39" s="1"/>
      <c r="G39" s="24"/>
      <c r="H39" s="79"/>
      <c r="I39" s="57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80"/>
      <c r="W39" s="15"/>
      <c r="X39" s="74" t="s">
        <v>12</v>
      </c>
      <c r="Y39" s="75">
        <v>0.9</v>
      </c>
      <c r="Z39" s="77"/>
      <c r="AA39" s="74">
        <f>+Y39*AA33</f>
        <v>5130</v>
      </c>
      <c r="AB39" s="1"/>
      <c r="AC39" s="1"/>
      <c r="AD39" s="1"/>
      <c r="AE39" s="1"/>
      <c r="AF39" s="1"/>
      <c r="AG39" s="1"/>
      <c r="AH39" s="2"/>
      <c r="AI39" s="2"/>
    </row>
    <row r="40" spans="1:35" ht="15.95" customHeight="1" x14ac:dyDescent="0.2">
      <c r="A40" s="1"/>
      <c r="B40" s="1"/>
      <c r="C40" s="1"/>
      <c r="D40" s="1"/>
      <c r="E40" s="1"/>
      <c r="F40" s="1"/>
      <c r="G40" s="24"/>
      <c r="H40" s="79"/>
      <c r="I40" s="57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80"/>
      <c r="W40" s="15"/>
      <c r="X40" s="74" t="s">
        <v>46</v>
      </c>
      <c r="Y40" s="75">
        <v>0.75</v>
      </c>
      <c r="Z40" s="77"/>
      <c r="AA40" s="81">
        <f>+Y40*AB33</f>
        <v>0</v>
      </c>
      <c r="AB40" s="57"/>
      <c r="AC40" s="57"/>
      <c r="AD40" s="1"/>
      <c r="AE40" s="1"/>
      <c r="AF40" s="1"/>
      <c r="AG40" s="1"/>
      <c r="AH40" s="2"/>
      <c r="AI40" s="2"/>
    </row>
    <row r="41" spans="1:35" ht="13.5" customHeight="1" x14ac:dyDescent="0.2">
      <c r="A41" s="1"/>
      <c r="B41" s="1"/>
      <c r="C41" s="1"/>
      <c r="D41" s="1"/>
      <c r="E41" s="1"/>
      <c r="F41" s="1"/>
      <c r="G41" s="1"/>
      <c r="H41" s="14"/>
      <c r="I41" s="57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80"/>
      <c r="W41" s="15"/>
      <c r="X41" s="74" t="s">
        <v>47</v>
      </c>
      <c r="Y41" s="75">
        <v>1.25</v>
      </c>
      <c r="Z41" s="77"/>
      <c r="AA41" s="81">
        <f>+Y41*AC33</f>
        <v>0</v>
      </c>
      <c r="AB41" s="1"/>
      <c r="AC41" s="1"/>
      <c r="AD41" s="1"/>
      <c r="AE41" s="1"/>
      <c r="AF41" s="1"/>
      <c r="AG41" s="1"/>
      <c r="AH41" s="2"/>
      <c r="AI41" s="2"/>
    </row>
    <row r="42" spans="1:35" ht="13.5" customHeight="1" x14ac:dyDescent="0.2">
      <c r="A42" s="1"/>
      <c r="B42" s="1"/>
      <c r="C42" s="1"/>
      <c r="D42" s="1"/>
      <c r="E42" s="1"/>
      <c r="F42" s="1"/>
      <c r="G42" s="1"/>
      <c r="H42" s="80"/>
      <c r="I42" s="57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80"/>
      <c r="W42" s="15"/>
      <c r="X42" s="74" t="s">
        <v>15</v>
      </c>
      <c r="Y42" s="75">
        <v>1</v>
      </c>
      <c r="Z42" s="77"/>
      <c r="AA42" s="81">
        <f>+Y42*AD33</f>
        <v>0</v>
      </c>
      <c r="AB42" s="1"/>
      <c r="AC42" s="1"/>
      <c r="AD42" s="1"/>
      <c r="AE42" s="1"/>
      <c r="AF42" s="1"/>
      <c r="AG42" s="1"/>
      <c r="AH42" s="2"/>
      <c r="AI42" s="2"/>
    </row>
    <row r="43" spans="1:35" ht="13.5" customHeight="1" x14ac:dyDescent="0.2">
      <c r="A43" s="1"/>
      <c r="B43" s="1"/>
      <c r="C43" s="1"/>
      <c r="D43" s="1"/>
      <c r="E43" s="1"/>
      <c r="F43" s="1"/>
      <c r="G43" s="1"/>
      <c r="H43" s="80"/>
      <c r="I43" s="21"/>
      <c r="J43" s="14"/>
      <c r="K43" s="22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80"/>
      <c r="W43" s="14"/>
      <c r="X43" s="74" t="s">
        <v>48</v>
      </c>
      <c r="Y43" s="74">
        <v>0.25</v>
      </c>
      <c r="Z43" s="74"/>
      <c r="AA43" s="82">
        <f>Y43*$B$5</f>
        <v>0</v>
      </c>
      <c r="AB43" s="1"/>
      <c r="AC43" s="1"/>
      <c r="AD43" s="1"/>
      <c r="AE43" s="1"/>
      <c r="AF43" s="1"/>
      <c r="AG43" s="1"/>
      <c r="AH43" s="2"/>
      <c r="AI43" s="2"/>
    </row>
    <row r="44" spans="1:35" ht="13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 t="s">
        <v>49</v>
      </c>
      <c r="Y44" s="1"/>
      <c r="Z44" s="1"/>
      <c r="AA44" s="1">
        <f>SUM(AA36:AA43)</f>
        <v>21020</v>
      </c>
      <c r="AB44" s="1"/>
      <c r="AC44" s="1"/>
      <c r="AD44" s="1"/>
      <c r="AE44" s="1"/>
      <c r="AF44" s="1"/>
      <c r="AG44" s="1"/>
      <c r="AH44" s="2"/>
    </row>
    <row r="45" spans="1:35" ht="13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2"/>
    </row>
    <row r="46" spans="1:35" ht="13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2"/>
    </row>
    <row r="47" spans="1:35" ht="13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2"/>
    </row>
    <row r="48" spans="1:35" ht="13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2"/>
    </row>
    <row r="49" spans="1:34" ht="13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2"/>
    </row>
    <row r="50" spans="1:34" x14ac:dyDescent="0.2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</row>
  </sheetData>
  <printOptions horizontalCentered="1" verticalCentered="1"/>
  <pageMargins left="0.5" right="0.5" top="0.5" bottom="0.5" header="0" footer="0"/>
  <pageSetup orientation="landscape" horizontalDpi="300" verticalDpi="300" r:id="rId1"/>
  <headerFooter alignWithMargins="0">
    <oddHeader>&amp;C&amp;D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I50"/>
  <sheetViews>
    <sheetView defaultGridColor="0" topLeftCell="A13" colorId="56" zoomScale="115" zoomScaleNormal="115" workbookViewId="0">
      <selection activeCell="I21" sqref="I21"/>
    </sheetView>
  </sheetViews>
  <sheetFormatPr defaultRowHeight="12.75" x14ac:dyDescent="0.2"/>
  <cols>
    <col min="1" max="1" width="11.7109375" style="84" customWidth="1"/>
    <col min="2" max="6" width="8.85546875" style="84"/>
    <col min="7" max="7" width="9.85546875" style="84" customWidth="1"/>
    <col min="8" max="8" width="4.28515625" style="84" customWidth="1"/>
    <col min="9" max="9" width="15.7109375" style="84" customWidth="1"/>
    <col min="10" max="10" width="3.28515625" style="84" customWidth="1"/>
    <col min="11" max="11" width="4.28515625" style="84" customWidth="1"/>
    <col min="12" max="12" width="3.28515625" style="84" customWidth="1"/>
    <col min="13" max="18" width="7.7109375" style="84" customWidth="1"/>
    <col min="19" max="19" width="3.28515625" style="84" customWidth="1"/>
    <col min="20" max="20" width="4.28515625" style="84" customWidth="1"/>
    <col min="21" max="21" width="3.28515625" style="84" customWidth="1"/>
    <col min="22" max="22" width="15.7109375" style="84" customWidth="1"/>
    <col min="23" max="23" width="4.28515625" style="84" customWidth="1"/>
    <col min="24" max="29" width="8.85546875" style="84"/>
    <col min="30" max="30" width="10" style="84" customWidth="1"/>
    <col min="31" max="33" width="8.85546875" style="84"/>
    <col min="257" max="257" width="11.7109375" customWidth="1"/>
    <col min="263" max="263" width="9.85546875" customWidth="1"/>
    <col min="264" max="264" width="4.28515625" customWidth="1"/>
    <col min="265" max="265" width="15.7109375" customWidth="1"/>
    <col min="266" max="266" width="3.28515625" customWidth="1"/>
    <col min="267" max="267" width="4.28515625" customWidth="1"/>
    <col min="268" max="268" width="3.28515625" customWidth="1"/>
    <col min="269" max="274" width="7.7109375" customWidth="1"/>
    <col min="275" max="275" width="3.28515625" customWidth="1"/>
    <col min="276" max="276" width="4.28515625" customWidth="1"/>
    <col min="277" max="277" width="3.28515625" customWidth="1"/>
    <col min="278" max="278" width="15.7109375" customWidth="1"/>
    <col min="279" max="279" width="4.28515625" customWidth="1"/>
    <col min="286" max="286" width="10" customWidth="1"/>
    <col min="513" max="513" width="11.7109375" customWidth="1"/>
    <col min="519" max="519" width="9.85546875" customWidth="1"/>
    <col min="520" max="520" width="4.28515625" customWidth="1"/>
    <col min="521" max="521" width="15.7109375" customWidth="1"/>
    <col min="522" max="522" width="3.28515625" customWidth="1"/>
    <col min="523" max="523" width="4.28515625" customWidth="1"/>
    <col min="524" max="524" width="3.28515625" customWidth="1"/>
    <col min="525" max="530" width="7.7109375" customWidth="1"/>
    <col min="531" max="531" width="3.28515625" customWidth="1"/>
    <col min="532" max="532" width="4.28515625" customWidth="1"/>
    <col min="533" max="533" width="3.28515625" customWidth="1"/>
    <col min="534" max="534" width="15.7109375" customWidth="1"/>
    <col min="535" max="535" width="4.28515625" customWidth="1"/>
    <col min="542" max="542" width="10" customWidth="1"/>
    <col min="769" max="769" width="11.7109375" customWidth="1"/>
    <col min="775" max="775" width="9.85546875" customWidth="1"/>
    <col min="776" max="776" width="4.28515625" customWidth="1"/>
    <col min="777" max="777" width="15.7109375" customWidth="1"/>
    <col min="778" max="778" width="3.28515625" customWidth="1"/>
    <col min="779" max="779" width="4.28515625" customWidth="1"/>
    <col min="780" max="780" width="3.28515625" customWidth="1"/>
    <col min="781" max="786" width="7.7109375" customWidth="1"/>
    <col min="787" max="787" width="3.28515625" customWidth="1"/>
    <col min="788" max="788" width="4.28515625" customWidth="1"/>
    <col min="789" max="789" width="3.28515625" customWidth="1"/>
    <col min="790" max="790" width="15.7109375" customWidth="1"/>
    <col min="791" max="791" width="4.28515625" customWidth="1"/>
    <col min="798" max="798" width="10" customWidth="1"/>
    <col min="1025" max="1025" width="11.7109375" customWidth="1"/>
    <col min="1031" max="1031" width="9.85546875" customWidth="1"/>
    <col min="1032" max="1032" width="4.28515625" customWidth="1"/>
    <col min="1033" max="1033" width="15.7109375" customWidth="1"/>
    <col min="1034" max="1034" width="3.28515625" customWidth="1"/>
    <col min="1035" max="1035" width="4.28515625" customWidth="1"/>
    <col min="1036" max="1036" width="3.28515625" customWidth="1"/>
    <col min="1037" max="1042" width="7.7109375" customWidth="1"/>
    <col min="1043" max="1043" width="3.28515625" customWidth="1"/>
    <col min="1044" max="1044" width="4.28515625" customWidth="1"/>
    <col min="1045" max="1045" width="3.28515625" customWidth="1"/>
    <col min="1046" max="1046" width="15.7109375" customWidth="1"/>
    <col min="1047" max="1047" width="4.28515625" customWidth="1"/>
    <col min="1054" max="1054" width="10" customWidth="1"/>
    <col min="1281" max="1281" width="11.7109375" customWidth="1"/>
    <col min="1287" max="1287" width="9.85546875" customWidth="1"/>
    <col min="1288" max="1288" width="4.28515625" customWidth="1"/>
    <col min="1289" max="1289" width="15.7109375" customWidth="1"/>
    <col min="1290" max="1290" width="3.28515625" customWidth="1"/>
    <col min="1291" max="1291" width="4.28515625" customWidth="1"/>
    <col min="1292" max="1292" width="3.28515625" customWidth="1"/>
    <col min="1293" max="1298" width="7.7109375" customWidth="1"/>
    <col min="1299" max="1299" width="3.28515625" customWidth="1"/>
    <col min="1300" max="1300" width="4.28515625" customWidth="1"/>
    <col min="1301" max="1301" width="3.28515625" customWidth="1"/>
    <col min="1302" max="1302" width="15.7109375" customWidth="1"/>
    <col min="1303" max="1303" width="4.28515625" customWidth="1"/>
    <col min="1310" max="1310" width="10" customWidth="1"/>
    <col min="1537" max="1537" width="11.7109375" customWidth="1"/>
    <col min="1543" max="1543" width="9.85546875" customWidth="1"/>
    <col min="1544" max="1544" width="4.28515625" customWidth="1"/>
    <col min="1545" max="1545" width="15.7109375" customWidth="1"/>
    <col min="1546" max="1546" width="3.28515625" customWidth="1"/>
    <col min="1547" max="1547" width="4.28515625" customWidth="1"/>
    <col min="1548" max="1548" width="3.28515625" customWidth="1"/>
    <col min="1549" max="1554" width="7.7109375" customWidth="1"/>
    <col min="1555" max="1555" width="3.28515625" customWidth="1"/>
    <col min="1556" max="1556" width="4.28515625" customWidth="1"/>
    <col min="1557" max="1557" width="3.28515625" customWidth="1"/>
    <col min="1558" max="1558" width="15.7109375" customWidth="1"/>
    <col min="1559" max="1559" width="4.28515625" customWidth="1"/>
    <col min="1566" max="1566" width="10" customWidth="1"/>
    <col min="1793" max="1793" width="11.7109375" customWidth="1"/>
    <col min="1799" max="1799" width="9.85546875" customWidth="1"/>
    <col min="1800" max="1800" width="4.28515625" customWidth="1"/>
    <col min="1801" max="1801" width="15.7109375" customWidth="1"/>
    <col min="1802" max="1802" width="3.28515625" customWidth="1"/>
    <col min="1803" max="1803" width="4.28515625" customWidth="1"/>
    <col min="1804" max="1804" width="3.28515625" customWidth="1"/>
    <col min="1805" max="1810" width="7.7109375" customWidth="1"/>
    <col min="1811" max="1811" width="3.28515625" customWidth="1"/>
    <col min="1812" max="1812" width="4.28515625" customWidth="1"/>
    <col min="1813" max="1813" width="3.28515625" customWidth="1"/>
    <col min="1814" max="1814" width="15.7109375" customWidth="1"/>
    <col min="1815" max="1815" width="4.28515625" customWidth="1"/>
    <col min="1822" max="1822" width="10" customWidth="1"/>
    <col min="2049" max="2049" width="11.7109375" customWidth="1"/>
    <col min="2055" max="2055" width="9.85546875" customWidth="1"/>
    <col min="2056" max="2056" width="4.28515625" customWidth="1"/>
    <col min="2057" max="2057" width="15.7109375" customWidth="1"/>
    <col min="2058" max="2058" width="3.28515625" customWidth="1"/>
    <col min="2059" max="2059" width="4.28515625" customWidth="1"/>
    <col min="2060" max="2060" width="3.28515625" customWidth="1"/>
    <col min="2061" max="2066" width="7.7109375" customWidth="1"/>
    <col min="2067" max="2067" width="3.28515625" customWidth="1"/>
    <col min="2068" max="2068" width="4.28515625" customWidth="1"/>
    <col min="2069" max="2069" width="3.28515625" customWidth="1"/>
    <col min="2070" max="2070" width="15.7109375" customWidth="1"/>
    <col min="2071" max="2071" width="4.28515625" customWidth="1"/>
    <col min="2078" max="2078" width="10" customWidth="1"/>
    <col min="2305" max="2305" width="11.7109375" customWidth="1"/>
    <col min="2311" max="2311" width="9.85546875" customWidth="1"/>
    <col min="2312" max="2312" width="4.28515625" customWidth="1"/>
    <col min="2313" max="2313" width="15.7109375" customWidth="1"/>
    <col min="2314" max="2314" width="3.28515625" customWidth="1"/>
    <col min="2315" max="2315" width="4.28515625" customWidth="1"/>
    <col min="2316" max="2316" width="3.28515625" customWidth="1"/>
    <col min="2317" max="2322" width="7.7109375" customWidth="1"/>
    <col min="2323" max="2323" width="3.28515625" customWidth="1"/>
    <col min="2324" max="2324" width="4.28515625" customWidth="1"/>
    <col min="2325" max="2325" width="3.28515625" customWidth="1"/>
    <col min="2326" max="2326" width="15.7109375" customWidth="1"/>
    <col min="2327" max="2327" width="4.28515625" customWidth="1"/>
    <col min="2334" max="2334" width="10" customWidth="1"/>
    <col min="2561" max="2561" width="11.7109375" customWidth="1"/>
    <col min="2567" max="2567" width="9.85546875" customWidth="1"/>
    <col min="2568" max="2568" width="4.28515625" customWidth="1"/>
    <col min="2569" max="2569" width="15.7109375" customWidth="1"/>
    <col min="2570" max="2570" width="3.28515625" customWidth="1"/>
    <col min="2571" max="2571" width="4.28515625" customWidth="1"/>
    <col min="2572" max="2572" width="3.28515625" customWidth="1"/>
    <col min="2573" max="2578" width="7.7109375" customWidth="1"/>
    <col min="2579" max="2579" width="3.28515625" customWidth="1"/>
    <col min="2580" max="2580" width="4.28515625" customWidth="1"/>
    <col min="2581" max="2581" width="3.28515625" customWidth="1"/>
    <col min="2582" max="2582" width="15.7109375" customWidth="1"/>
    <col min="2583" max="2583" width="4.28515625" customWidth="1"/>
    <col min="2590" max="2590" width="10" customWidth="1"/>
    <col min="2817" max="2817" width="11.7109375" customWidth="1"/>
    <col min="2823" max="2823" width="9.85546875" customWidth="1"/>
    <col min="2824" max="2824" width="4.28515625" customWidth="1"/>
    <col min="2825" max="2825" width="15.7109375" customWidth="1"/>
    <col min="2826" max="2826" width="3.28515625" customWidth="1"/>
    <col min="2827" max="2827" width="4.28515625" customWidth="1"/>
    <col min="2828" max="2828" width="3.28515625" customWidth="1"/>
    <col min="2829" max="2834" width="7.7109375" customWidth="1"/>
    <col min="2835" max="2835" width="3.28515625" customWidth="1"/>
    <col min="2836" max="2836" width="4.28515625" customWidth="1"/>
    <col min="2837" max="2837" width="3.28515625" customWidth="1"/>
    <col min="2838" max="2838" width="15.7109375" customWidth="1"/>
    <col min="2839" max="2839" width="4.28515625" customWidth="1"/>
    <col min="2846" max="2846" width="10" customWidth="1"/>
    <col min="3073" max="3073" width="11.7109375" customWidth="1"/>
    <col min="3079" max="3079" width="9.85546875" customWidth="1"/>
    <col min="3080" max="3080" width="4.28515625" customWidth="1"/>
    <col min="3081" max="3081" width="15.7109375" customWidth="1"/>
    <col min="3082" max="3082" width="3.28515625" customWidth="1"/>
    <col min="3083" max="3083" width="4.28515625" customWidth="1"/>
    <col min="3084" max="3084" width="3.28515625" customWidth="1"/>
    <col min="3085" max="3090" width="7.7109375" customWidth="1"/>
    <col min="3091" max="3091" width="3.28515625" customWidth="1"/>
    <col min="3092" max="3092" width="4.28515625" customWidth="1"/>
    <col min="3093" max="3093" width="3.28515625" customWidth="1"/>
    <col min="3094" max="3094" width="15.7109375" customWidth="1"/>
    <col min="3095" max="3095" width="4.28515625" customWidth="1"/>
    <col min="3102" max="3102" width="10" customWidth="1"/>
    <col min="3329" max="3329" width="11.7109375" customWidth="1"/>
    <col min="3335" max="3335" width="9.85546875" customWidth="1"/>
    <col min="3336" max="3336" width="4.28515625" customWidth="1"/>
    <col min="3337" max="3337" width="15.7109375" customWidth="1"/>
    <col min="3338" max="3338" width="3.28515625" customWidth="1"/>
    <col min="3339" max="3339" width="4.28515625" customWidth="1"/>
    <col min="3340" max="3340" width="3.28515625" customWidth="1"/>
    <col min="3341" max="3346" width="7.7109375" customWidth="1"/>
    <col min="3347" max="3347" width="3.28515625" customWidth="1"/>
    <col min="3348" max="3348" width="4.28515625" customWidth="1"/>
    <col min="3349" max="3349" width="3.28515625" customWidth="1"/>
    <col min="3350" max="3350" width="15.7109375" customWidth="1"/>
    <col min="3351" max="3351" width="4.28515625" customWidth="1"/>
    <col min="3358" max="3358" width="10" customWidth="1"/>
    <col min="3585" max="3585" width="11.7109375" customWidth="1"/>
    <col min="3591" max="3591" width="9.85546875" customWidth="1"/>
    <col min="3592" max="3592" width="4.28515625" customWidth="1"/>
    <col min="3593" max="3593" width="15.7109375" customWidth="1"/>
    <col min="3594" max="3594" width="3.28515625" customWidth="1"/>
    <col min="3595" max="3595" width="4.28515625" customWidth="1"/>
    <col min="3596" max="3596" width="3.28515625" customWidth="1"/>
    <col min="3597" max="3602" width="7.7109375" customWidth="1"/>
    <col min="3603" max="3603" width="3.28515625" customWidth="1"/>
    <col min="3604" max="3604" width="4.28515625" customWidth="1"/>
    <col min="3605" max="3605" width="3.28515625" customWidth="1"/>
    <col min="3606" max="3606" width="15.7109375" customWidth="1"/>
    <col min="3607" max="3607" width="4.28515625" customWidth="1"/>
    <col min="3614" max="3614" width="10" customWidth="1"/>
    <col min="3841" max="3841" width="11.7109375" customWidth="1"/>
    <col min="3847" max="3847" width="9.85546875" customWidth="1"/>
    <col min="3848" max="3848" width="4.28515625" customWidth="1"/>
    <col min="3849" max="3849" width="15.7109375" customWidth="1"/>
    <col min="3850" max="3850" width="3.28515625" customWidth="1"/>
    <col min="3851" max="3851" width="4.28515625" customWidth="1"/>
    <col min="3852" max="3852" width="3.28515625" customWidth="1"/>
    <col min="3853" max="3858" width="7.7109375" customWidth="1"/>
    <col min="3859" max="3859" width="3.28515625" customWidth="1"/>
    <col min="3860" max="3860" width="4.28515625" customWidth="1"/>
    <col min="3861" max="3861" width="3.28515625" customWidth="1"/>
    <col min="3862" max="3862" width="15.7109375" customWidth="1"/>
    <col min="3863" max="3863" width="4.28515625" customWidth="1"/>
    <col min="3870" max="3870" width="10" customWidth="1"/>
    <col min="4097" max="4097" width="11.7109375" customWidth="1"/>
    <col min="4103" max="4103" width="9.85546875" customWidth="1"/>
    <col min="4104" max="4104" width="4.28515625" customWidth="1"/>
    <col min="4105" max="4105" width="15.7109375" customWidth="1"/>
    <col min="4106" max="4106" width="3.28515625" customWidth="1"/>
    <col min="4107" max="4107" width="4.28515625" customWidth="1"/>
    <col min="4108" max="4108" width="3.28515625" customWidth="1"/>
    <col min="4109" max="4114" width="7.7109375" customWidth="1"/>
    <col min="4115" max="4115" width="3.28515625" customWidth="1"/>
    <col min="4116" max="4116" width="4.28515625" customWidth="1"/>
    <col min="4117" max="4117" width="3.28515625" customWidth="1"/>
    <col min="4118" max="4118" width="15.7109375" customWidth="1"/>
    <col min="4119" max="4119" width="4.28515625" customWidth="1"/>
    <col min="4126" max="4126" width="10" customWidth="1"/>
    <col min="4353" max="4353" width="11.7109375" customWidth="1"/>
    <col min="4359" max="4359" width="9.85546875" customWidth="1"/>
    <col min="4360" max="4360" width="4.28515625" customWidth="1"/>
    <col min="4361" max="4361" width="15.7109375" customWidth="1"/>
    <col min="4362" max="4362" width="3.28515625" customWidth="1"/>
    <col min="4363" max="4363" width="4.28515625" customWidth="1"/>
    <col min="4364" max="4364" width="3.28515625" customWidth="1"/>
    <col min="4365" max="4370" width="7.7109375" customWidth="1"/>
    <col min="4371" max="4371" width="3.28515625" customWidth="1"/>
    <col min="4372" max="4372" width="4.28515625" customWidth="1"/>
    <col min="4373" max="4373" width="3.28515625" customWidth="1"/>
    <col min="4374" max="4374" width="15.7109375" customWidth="1"/>
    <col min="4375" max="4375" width="4.28515625" customWidth="1"/>
    <col min="4382" max="4382" width="10" customWidth="1"/>
    <col min="4609" max="4609" width="11.7109375" customWidth="1"/>
    <col min="4615" max="4615" width="9.85546875" customWidth="1"/>
    <col min="4616" max="4616" width="4.28515625" customWidth="1"/>
    <col min="4617" max="4617" width="15.7109375" customWidth="1"/>
    <col min="4618" max="4618" width="3.28515625" customWidth="1"/>
    <col min="4619" max="4619" width="4.28515625" customWidth="1"/>
    <col min="4620" max="4620" width="3.28515625" customWidth="1"/>
    <col min="4621" max="4626" width="7.7109375" customWidth="1"/>
    <col min="4627" max="4627" width="3.28515625" customWidth="1"/>
    <col min="4628" max="4628" width="4.28515625" customWidth="1"/>
    <col min="4629" max="4629" width="3.28515625" customWidth="1"/>
    <col min="4630" max="4630" width="15.7109375" customWidth="1"/>
    <col min="4631" max="4631" width="4.28515625" customWidth="1"/>
    <col min="4638" max="4638" width="10" customWidth="1"/>
    <col min="4865" max="4865" width="11.7109375" customWidth="1"/>
    <col min="4871" max="4871" width="9.85546875" customWidth="1"/>
    <col min="4872" max="4872" width="4.28515625" customWidth="1"/>
    <col min="4873" max="4873" width="15.7109375" customWidth="1"/>
    <col min="4874" max="4874" width="3.28515625" customWidth="1"/>
    <col min="4875" max="4875" width="4.28515625" customWidth="1"/>
    <col min="4876" max="4876" width="3.28515625" customWidth="1"/>
    <col min="4877" max="4882" width="7.7109375" customWidth="1"/>
    <col min="4883" max="4883" width="3.28515625" customWidth="1"/>
    <col min="4884" max="4884" width="4.28515625" customWidth="1"/>
    <col min="4885" max="4885" width="3.28515625" customWidth="1"/>
    <col min="4886" max="4886" width="15.7109375" customWidth="1"/>
    <col min="4887" max="4887" width="4.28515625" customWidth="1"/>
    <col min="4894" max="4894" width="10" customWidth="1"/>
    <col min="5121" max="5121" width="11.7109375" customWidth="1"/>
    <col min="5127" max="5127" width="9.85546875" customWidth="1"/>
    <col min="5128" max="5128" width="4.28515625" customWidth="1"/>
    <col min="5129" max="5129" width="15.7109375" customWidth="1"/>
    <col min="5130" max="5130" width="3.28515625" customWidth="1"/>
    <col min="5131" max="5131" width="4.28515625" customWidth="1"/>
    <col min="5132" max="5132" width="3.28515625" customWidth="1"/>
    <col min="5133" max="5138" width="7.7109375" customWidth="1"/>
    <col min="5139" max="5139" width="3.28515625" customWidth="1"/>
    <col min="5140" max="5140" width="4.28515625" customWidth="1"/>
    <col min="5141" max="5141" width="3.28515625" customWidth="1"/>
    <col min="5142" max="5142" width="15.7109375" customWidth="1"/>
    <col min="5143" max="5143" width="4.28515625" customWidth="1"/>
    <col min="5150" max="5150" width="10" customWidth="1"/>
    <col min="5377" max="5377" width="11.7109375" customWidth="1"/>
    <col min="5383" max="5383" width="9.85546875" customWidth="1"/>
    <col min="5384" max="5384" width="4.28515625" customWidth="1"/>
    <col min="5385" max="5385" width="15.7109375" customWidth="1"/>
    <col min="5386" max="5386" width="3.28515625" customWidth="1"/>
    <col min="5387" max="5387" width="4.28515625" customWidth="1"/>
    <col min="5388" max="5388" width="3.28515625" customWidth="1"/>
    <col min="5389" max="5394" width="7.7109375" customWidth="1"/>
    <col min="5395" max="5395" width="3.28515625" customWidth="1"/>
    <col min="5396" max="5396" width="4.28515625" customWidth="1"/>
    <col min="5397" max="5397" width="3.28515625" customWidth="1"/>
    <col min="5398" max="5398" width="15.7109375" customWidth="1"/>
    <col min="5399" max="5399" width="4.28515625" customWidth="1"/>
    <col min="5406" max="5406" width="10" customWidth="1"/>
    <col min="5633" max="5633" width="11.7109375" customWidth="1"/>
    <col min="5639" max="5639" width="9.85546875" customWidth="1"/>
    <col min="5640" max="5640" width="4.28515625" customWidth="1"/>
    <col min="5641" max="5641" width="15.7109375" customWidth="1"/>
    <col min="5642" max="5642" width="3.28515625" customWidth="1"/>
    <col min="5643" max="5643" width="4.28515625" customWidth="1"/>
    <col min="5644" max="5644" width="3.28515625" customWidth="1"/>
    <col min="5645" max="5650" width="7.7109375" customWidth="1"/>
    <col min="5651" max="5651" width="3.28515625" customWidth="1"/>
    <col min="5652" max="5652" width="4.28515625" customWidth="1"/>
    <col min="5653" max="5653" width="3.28515625" customWidth="1"/>
    <col min="5654" max="5654" width="15.7109375" customWidth="1"/>
    <col min="5655" max="5655" width="4.28515625" customWidth="1"/>
    <col min="5662" max="5662" width="10" customWidth="1"/>
    <col min="5889" max="5889" width="11.7109375" customWidth="1"/>
    <col min="5895" max="5895" width="9.85546875" customWidth="1"/>
    <col min="5896" max="5896" width="4.28515625" customWidth="1"/>
    <col min="5897" max="5897" width="15.7109375" customWidth="1"/>
    <col min="5898" max="5898" width="3.28515625" customWidth="1"/>
    <col min="5899" max="5899" width="4.28515625" customWidth="1"/>
    <col min="5900" max="5900" width="3.28515625" customWidth="1"/>
    <col min="5901" max="5906" width="7.7109375" customWidth="1"/>
    <col min="5907" max="5907" width="3.28515625" customWidth="1"/>
    <col min="5908" max="5908" width="4.28515625" customWidth="1"/>
    <col min="5909" max="5909" width="3.28515625" customWidth="1"/>
    <col min="5910" max="5910" width="15.7109375" customWidth="1"/>
    <col min="5911" max="5911" width="4.28515625" customWidth="1"/>
    <col min="5918" max="5918" width="10" customWidth="1"/>
    <col min="6145" max="6145" width="11.7109375" customWidth="1"/>
    <col min="6151" max="6151" width="9.85546875" customWidth="1"/>
    <col min="6152" max="6152" width="4.28515625" customWidth="1"/>
    <col min="6153" max="6153" width="15.7109375" customWidth="1"/>
    <col min="6154" max="6154" width="3.28515625" customWidth="1"/>
    <col min="6155" max="6155" width="4.28515625" customWidth="1"/>
    <col min="6156" max="6156" width="3.28515625" customWidth="1"/>
    <col min="6157" max="6162" width="7.7109375" customWidth="1"/>
    <col min="6163" max="6163" width="3.28515625" customWidth="1"/>
    <col min="6164" max="6164" width="4.28515625" customWidth="1"/>
    <col min="6165" max="6165" width="3.28515625" customWidth="1"/>
    <col min="6166" max="6166" width="15.7109375" customWidth="1"/>
    <col min="6167" max="6167" width="4.28515625" customWidth="1"/>
    <col min="6174" max="6174" width="10" customWidth="1"/>
    <col min="6401" max="6401" width="11.7109375" customWidth="1"/>
    <col min="6407" max="6407" width="9.85546875" customWidth="1"/>
    <col min="6408" max="6408" width="4.28515625" customWidth="1"/>
    <col min="6409" max="6409" width="15.7109375" customWidth="1"/>
    <col min="6410" max="6410" width="3.28515625" customWidth="1"/>
    <col min="6411" max="6411" width="4.28515625" customWidth="1"/>
    <col min="6412" max="6412" width="3.28515625" customWidth="1"/>
    <col min="6413" max="6418" width="7.7109375" customWidth="1"/>
    <col min="6419" max="6419" width="3.28515625" customWidth="1"/>
    <col min="6420" max="6420" width="4.28515625" customWidth="1"/>
    <col min="6421" max="6421" width="3.28515625" customWidth="1"/>
    <col min="6422" max="6422" width="15.7109375" customWidth="1"/>
    <col min="6423" max="6423" width="4.28515625" customWidth="1"/>
    <col min="6430" max="6430" width="10" customWidth="1"/>
    <col min="6657" max="6657" width="11.7109375" customWidth="1"/>
    <col min="6663" max="6663" width="9.85546875" customWidth="1"/>
    <col min="6664" max="6664" width="4.28515625" customWidth="1"/>
    <col min="6665" max="6665" width="15.7109375" customWidth="1"/>
    <col min="6666" max="6666" width="3.28515625" customWidth="1"/>
    <col min="6667" max="6667" width="4.28515625" customWidth="1"/>
    <col min="6668" max="6668" width="3.28515625" customWidth="1"/>
    <col min="6669" max="6674" width="7.7109375" customWidth="1"/>
    <col min="6675" max="6675" width="3.28515625" customWidth="1"/>
    <col min="6676" max="6676" width="4.28515625" customWidth="1"/>
    <col min="6677" max="6677" width="3.28515625" customWidth="1"/>
    <col min="6678" max="6678" width="15.7109375" customWidth="1"/>
    <col min="6679" max="6679" width="4.28515625" customWidth="1"/>
    <col min="6686" max="6686" width="10" customWidth="1"/>
    <col min="6913" max="6913" width="11.7109375" customWidth="1"/>
    <col min="6919" max="6919" width="9.85546875" customWidth="1"/>
    <col min="6920" max="6920" width="4.28515625" customWidth="1"/>
    <col min="6921" max="6921" width="15.7109375" customWidth="1"/>
    <col min="6922" max="6922" width="3.28515625" customWidth="1"/>
    <col min="6923" max="6923" width="4.28515625" customWidth="1"/>
    <col min="6924" max="6924" width="3.28515625" customWidth="1"/>
    <col min="6925" max="6930" width="7.7109375" customWidth="1"/>
    <col min="6931" max="6931" width="3.28515625" customWidth="1"/>
    <col min="6932" max="6932" width="4.28515625" customWidth="1"/>
    <col min="6933" max="6933" width="3.28515625" customWidth="1"/>
    <col min="6934" max="6934" width="15.7109375" customWidth="1"/>
    <col min="6935" max="6935" width="4.28515625" customWidth="1"/>
    <col min="6942" max="6942" width="10" customWidth="1"/>
    <col min="7169" max="7169" width="11.7109375" customWidth="1"/>
    <col min="7175" max="7175" width="9.85546875" customWidth="1"/>
    <col min="7176" max="7176" width="4.28515625" customWidth="1"/>
    <col min="7177" max="7177" width="15.7109375" customWidth="1"/>
    <col min="7178" max="7178" width="3.28515625" customWidth="1"/>
    <col min="7179" max="7179" width="4.28515625" customWidth="1"/>
    <col min="7180" max="7180" width="3.28515625" customWidth="1"/>
    <col min="7181" max="7186" width="7.7109375" customWidth="1"/>
    <col min="7187" max="7187" width="3.28515625" customWidth="1"/>
    <col min="7188" max="7188" width="4.28515625" customWidth="1"/>
    <col min="7189" max="7189" width="3.28515625" customWidth="1"/>
    <col min="7190" max="7190" width="15.7109375" customWidth="1"/>
    <col min="7191" max="7191" width="4.28515625" customWidth="1"/>
    <col min="7198" max="7198" width="10" customWidth="1"/>
    <col min="7425" max="7425" width="11.7109375" customWidth="1"/>
    <col min="7431" max="7431" width="9.85546875" customWidth="1"/>
    <col min="7432" max="7432" width="4.28515625" customWidth="1"/>
    <col min="7433" max="7433" width="15.7109375" customWidth="1"/>
    <col min="7434" max="7434" width="3.28515625" customWidth="1"/>
    <col min="7435" max="7435" width="4.28515625" customWidth="1"/>
    <col min="7436" max="7436" width="3.28515625" customWidth="1"/>
    <col min="7437" max="7442" width="7.7109375" customWidth="1"/>
    <col min="7443" max="7443" width="3.28515625" customWidth="1"/>
    <col min="7444" max="7444" width="4.28515625" customWidth="1"/>
    <col min="7445" max="7445" width="3.28515625" customWidth="1"/>
    <col min="7446" max="7446" width="15.7109375" customWidth="1"/>
    <col min="7447" max="7447" width="4.28515625" customWidth="1"/>
    <col min="7454" max="7454" width="10" customWidth="1"/>
    <col min="7681" max="7681" width="11.7109375" customWidth="1"/>
    <col min="7687" max="7687" width="9.85546875" customWidth="1"/>
    <col min="7688" max="7688" width="4.28515625" customWidth="1"/>
    <col min="7689" max="7689" width="15.7109375" customWidth="1"/>
    <col min="7690" max="7690" width="3.28515625" customWidth="1"/>
    <col min="7691" max="7691" width="4.28515625" customWidth="1"/>
    <col min="7692" max="7692" width="3.28515625" customWidth="1"/>
    <col min="7693" max="7698" width="7.7109375" customWidth="1"/>
    <col min="7699" max="7699" width="3.28515625" customWidth="1"/>
    <col min="7700" max="7700" width="4.28515625" customWidth="1"/>
    <col min="7701" max="7701" width="3.28515625" customWidth="1"/>
    <col min="7702" max="7702" width="15.7109375" customWidth="1"/>
    <col min="7703" max="7703" width="4.28515625" customWidth="1"/>
    <col min="7710" max="7710" width="10" customWidth="1"/>
    <col min="7937" max="7937" width="11.7109375" customWidth="1"/>
    <col min="7943" max="7943" width="9.85546875" customWidth="1"/>
    <col min="7944" max="7944" width="4.28515625" customWidth="1"/>
    <col min="7945" max="7945" width="15.7109375" customWidth="1"/>
    <col min="7946" max="7946" width="3.28515625" customWidth="1"/>
    <col min="7947" max="7947" width="4.28515625" customWidth="1"/>
    <col min="7948" max="7948" width="3.28515625" customWidth="1"/>
    <col min="7949" max="7954" width="7.7109375" customWidth="1"/>
    <col min="7955" max="7955" width="3.28515625" customWidth="1"/>
    <col min="7956" max="7956" width="4.28515625" customWidth="1"/>
    <col min="7957" max="7957" width="3.28515625" customWidth="1"/>
    <col min="7958" max="7958" width="15.7109375" customWidth="1"/>
    <col min="7959" max="7959" width="4.28515625" customWidth="1"/>
    <col min="7966" max="7966" width="10" customWidth="1"/>
    <col min="8193" max="8193" width="11.7109375" customWidth="1"/>
    <col min="8199" max="8199" width="9.85546875" customWidth="1"/>
    <col min="8200" max="8200" width="4.28515625" customWidth="1"/>
    <col min="8201" max="8201" width="15.7109375" customWidth="1"/>
    <col min="8202" max="8202" width="3.28515625" customWidth="1"/>
    <col min="8203" max="8203" width="4.28515625" customWidth="1"/>
    <col min="8204" max="8204" width="3.28515625" customWidth="1"/>
    <col min="8205" max="8210" width="7.7109375" customWidth="1"/>
    <col min="8211" max="8211" width="3.28515625" customWidth="1"/>
    <col min="8212" max="8212" width="4.28515625" customWidth="1"/>
    <col min="8213" max="8213" width="3.28515625" customWidth="1"/>
    <col min="8214" max="8214" width="15.7109375" customWidth="1"/>
    <col min="8215" max="8215" width="4.28515625" customWidth="1"/>
    <col min="8222" max="8222" width="10" customWidth="1"/>
    <col min="8449" max="8449" width="11.7109375" customWidth="1"/>
    <col min="8455" max="8455" width="9.85546875" customWidth="1"/>
    <col min="8456" max="8456" width="4.28515625" customWidth="1"/>
    <col min="8457" max="8457" width="15.7109375" customWidth="1"/>
    <col min="8458" max="8458" width="3.28515625" customWidth="1"/>
    <col min="8459" max="8459" width="4.28515625" customWidth="1"/>
    <col min="8460" max="8460" width="3.28515625" customWidth="1"/>
    <col min="8461" max="8466" width="7.7109375" customWidth="1"/>
    <col min="8467" max="8467" width="3.28515625" customWidth="1"/>
    <col min="8468" max="8468" width="4.28515625" customWidth="1"/>
    <col min="8469" max="8469" width="3.28515625" customWidth="1"/>
    <col min="8470" max="8470" width="15.7109375" customWidth="1"/>
    <col min="8471" max="8471" width="4.28515625" customWidth="1"/>
    <col min="8478" max="8478" width="10" customWidth="1"/>
    <col min="8705" max="8705" width="11.7109375" customWidth="1"/>
    <col min="8711" max="8711" width="9.85546875" customWidth="1"/>
    <col min="8712" max="8712" width="4.28515625" customWidth="1"/>
    <col min="8713" max="8713" width="15.7109375" customWidth="1"/>
    <col min="8714" max="8714" width="3.28515625" customWidth="1"/>
    <col min="8715" max="8715" width="4.28515625" customWidth="1"/>
    <col min="8716" max="8716" width="3.28515625" customWidth="1"/>
    <col min="8717" max="8722" width="7.7109375" customWidth="1"/>
    <col min="8723" max="8723" width="3.28515625" customWidth="1"/>
    <col min="8724" max="8724" width="4.28515625" customWidth="1"/>
    <col min="8725" max="8725" width="3.28515625" customWidth="1"/>
    <col min="8726" max="8726" width="15.7109375" customWidth="1"/>
    <col min="8727" max="8727" width="4.28515625" customWidth="1"/>
    <col min="8734" max="8734" width="10" customWidth="1"/>
    <col min="8961" max="8961" width="11.7109375" customWidth="1"/>
    <col min="8967" max="8967" width="9.85546875" customWidth="1"/>
    <col min="8968" max="8968" width="4.28515625" customWidth="1"/>
    <col min="8969" max="8969" width="15.7109375" customWidth="1"/>
    <col min="8970" max="8970" width="3.28515625" customWidth="1"/>
    <col min="8971" max="8971" width="4.28515625" customWidth="1"/>
    <col min="8972" max="8972" width="3.28515625" customWidth="1"/>
    <col min="8973" max="8978" width="7.7109375" customWidth="1"/>
    <col min="8979" max="8979" width="3.28515625" customWidth="1"/>
    <col min="8980" max="8980" width="4.28515625" customWidth="1"/>
    <col min="8981" max="8981" width="3.28515625" customWidth="1"/>
    <col min="8982" max="8982" width="15.7109375" customWidth="1"/>
    <col min="8983" max="8983" width="4.28515625" customWidth="1"/>
    <col min="8990" max="8990" width="10" customWidth="1"/>
    <col min="9217" max="9217" width="11.7109375" customWidth="1"/>
    <col min="9223" max="9223" width="9.85546875" customWidth="1"/>
    <col min="9224" max="9224" width="4.28515625" customWidth="1"/>
    <col min="9225" max="9225" width="15.7109375" customWidth="1"/>
    <col min="9226" max="9226" width="3.28515625" customWidth="1"/>
    <col min="9227" max="9227" width="4.28515625" customWidth="1"/>
    <col min="9228" max="9228" width="3.28515625" customWidth="1"/>
    <col min="9229" max="9234" width="7.7109375" customWidth="1"/>
    <col min="9235" max="9235" width="3.28515625" customWidth="1"/>
    <col min="9236" max="9236" width="4.28515625" customWidth="1"/>
    <col min="9237" max="9237" width="3.28515625" customWidth="1"/>
    <col min="9238" max="9238" width="15.7109375" customWidth="1"/>
    <col min="9239" max="9239" width="4.28515625" customWidth="1"/>
    <col min="9246" max="9246" width="10" customWidth="1"/>
    <col min="9473" max="9473" width="11.7109375" customWidth="1"/>
    <col min="9479" max="9479" width="9.85546875" customWidth="1"/>
    <col min="9480" max="9480" width="4.28515625" customWidth="1"/>
    <col min="9481" max="9481" width="15.7109375" customWidth="1"/>
    <col min="9482" max="9482" width="3.28515625" customWidth="1"/>
    <col min="9483" max="9483" width="4.28515625" customWidth="1"/>
    <col min="9484" max="9484" width="3.28515625" customWidth="1"/>
    <col min="9485" max="9490" width="7.7109375" customWidth="1"/>
    <col min="9491" max="9491" width="3.28515625" customWidth="1"/>
    <col min="9492" max="9492" width="4.28515625" customWidth="1"/>
    <col min="9493" max="9493" width="3.28515625" customWidth="1"/>
    <col min="9494" max="9494" width="15.7109375" customWidth="1"/>
    <col min="9495" max="9495" width="4.28515625" customWidth="1"/>
    <col min="9502" max="9502" width="10" customWidth="1"/>
    <col min="9729" max="9729" width="11.7109375" customWidth="1"/>
    <col min="9735" max="9735" width="9.85546875" customWidth="1"/>
    <col min="9736" max="9736" width="4.28515625" customWidth="1"/>
    <col min="9737" max="9737" width="15.7109375" customWidth="1"/>
    <col min="9738" max="9738" width="3.28515625" customWidth="1"/>
    <col min="9739" max="9739" width="4.28515625" customWidth="1"/>
    <col min="9740" max="9740" width="3.28515625" customWidth="1"/>
    <col min="9741" max="9746" width="7.7109375" customWidth="1"/>
    <col min="9747" max="9747" width="3.28515625" customWidth="1"/>
    <col min="9748" max="9748" width="4.28515625" customWidth="1"/>
    <col min="9749" max="9749" width="3.28515625" customWidth="1"/>
    <col min="9750" max="9750" width="15.7109375" customWidth="1"/>
    <col min="9751" max="9751" width="4.28515625" customWidth="1"/>
    <col min="9758" max="9758" width="10" customWidth="1"/>
    <col min="9985" max="9985" width="11.7109375" customWidth="1"/>
    <col min="9991" max="9991" width="9.85546875" customWidth="1"/>
    <col min="9992" max="9992" width="4.28515625" customWidth="1"/>
    <col min="9993" max="9993" width="15.7109375" customWidth="1"/>
    <col min="9994" max="9994" width="3.28515625" customWidth="1"/>
    <col min="9995" max="9995" width="4.28515625" customWidth="1"/>
    <col min="9996" max="9996" width="3.28515625" customWidth="1"/>
    <col min="9997" max="10002" width="7.7109375" customWidth="1"/>
    <col min="10003" max="10003" width="3.28515625" customWidth="1"/>
    <col min="10004" max="10004" width="4.28515625" customWidth="1"/>
    <col min="10005" max="10005" width="3.28515625" customWidth="1"/>
    <col min="10006" max="10006" width="15.7109375" customWidth="1"/>
    <col min="10007" max="10007" width="4.28515625" customWidth="1"/>
    <col min="10014" max="10014" width="10" customWidth="1"/>
    <col min="10241" max="10241" width="11.7109375" customWidth="1"/>
    <col min="10247" max="10247" width="9.85546875" customWidth="1"/>
    <col min="10248" max="10248" width="4.28515625" customWidth="1"/>
    <col min="10249" max="10249" width="15.7109375" customWidth="1"/>
    <col min="10250" max="10250" width="3.28515625" customWidth="1"/>
    <col min="10251" max="10251" width="4.28515625" customWidth="1"/>
    <col min="10252" max="10252" width="3.28515625" customWidth="1"/>
    <col min="10253" max="10258" width="7.7109375" customWidth="1"/>
    <col min="10259" max="10259" width="3.28515625" customWidth="1"/>
    <col min="10260" max="10260" width="4.28515625" customWidth="1"/>
    <col min="10261" max="10261" width="3.28515625" customWidth="1"/>
    <col min="10262" max="10262" width="15.7109375" customWidth="1"/>
    <col min="10263" max="10263" width="4.28515625" customWidth="1"/>
    <col min="10270" max="10270" width="10" customWidth="1"/>
    <col min="10497" max="10497" width="11.7109375" customWidth="1"/>
    <col min="10503" max="10503" width="9.85546875" customWidth="1"/>
    <col min="10504" max="10504" width="4.28515625" customWidth="1"/>
    <col min="10505" max="10505" width="15.7109375" customWidth="1"/>
    <col min="10506" max="10506" width="3.28515625" customWidth="1"/>
    <col min="10507" max="10507" width="4.28515625" customWidth="1"/>
    <col min="10508" max="10508" width="3.28515625" customWidth="1"/>
    <col min="10509" max="10514" width="7.7109375" customWidth="1"/>
    <col min="10515" max="10515" width="3.28515625" customWidth="1"/>
    <col min="10516" max="10516" width="4.28515625" customWidth="1"/>
    <col min="10517" max="10517" width="3.28515625" customWidth="1"/>
    <col min="10518" max="10518" width="15.7109375" customWidth="1"/>
    <col min="10519" max="10519" width="4.28515625" customWidth="1"/>
    <col min="10526" max="10526" width="10" customWidth="1"/>
    <col min="10753" max="10753" width="11.7109375" customWidth="1"/>
    <col min="10759" max="10759" width="9.85546875" customWidth="1"/>
    <col min="10760" max="10760" width="4.28515625" customWidth="1"/>
    <col min="10761" max="10761" width="15.7109375" customWidth="1"/>
    <col min="10762" max="10762" width="3.28515625" customWidth="1"/>
    <col min="10763" max="10763" width="4.28515625" customWidth="1"/>
    <col min="10764" max="10764" width="3.28515625" customWidth="1"/>
    <col min="10765" max="10770" width="7.7109375" customWidth="1"/>
    <col min="10771" max="10771" width="3.28515625" customWidth="1"/>
    <col min="10772" max="10772" width="4.28515625" customWidth="1"/>
    <col min="10773" max="10773" width="3.28515625" customWidth="1"/>
    <col min="10774" max="10774" width="15.7109375" customWidth="1"/>
    <col min="10775" max="10775" width="4.28515625" customWidth="1"/>
    <col min="10782" max="10782" width="10" customWidth="1"/>
    <col min="11009" max="11009" width="11.7109375" customWidth="1"/>
    <col min="11015" max="11015" width="9.85546875" customWidth="1"/>
    <col min="11016" max="11016" width="4.28515625" customWidth="1"/>
    <col min="11017" max="11017" width="15.7109375" customWidth="1"/>
    <col min="11018" max="11018" width="3.28515625" customWidth="1"/>
    <col min="11019" max="11019" width="4.28515625" customWidth="1"/>
    <col min="11020" max="11020" width="3.28515625" customWidth="1"/>
    <col min="11021" max="11026" width="7.7109375" customWidth="1"/>
    <col min="11027" max="11027" width="3.28515625" customWidth="1"/>
    <col min="11028" max="11028" width="4.28515625" customWidth="1"/>
    <col min="11029" max="11029" width="3.28515625" customWidth="1"/>
    <col min="11030" max="11030" width="15.7109375" customWidth="1"/>
    <col min="11031" max="11031" width="4.28515625" customWidth="1"/>
    <col min="11038" max="11038" width="10" customWidth="1"/>
    <col min="11265" max="11265" width="11.7109375" customWidth="1"/>
    <col min="11271" max="11271" width="9.85546875" customWidth="1"/>
    <col min="11272" max="11272" width="4.28515625" customWidth="1"/>
    <col min="11273" max="11273" width="15.7109375" customWidth="1"/>
    <col min="11274" max="11274" width="3.28515625" customWidth="1"/>
    <col min="11275" max="11275" width="4.28515625" customWidth="1"/>
    <col min="11276" max="11276" width="3.28515625" customWidth="1"/>
    <col min="11277" max="11282" width="7.7109375" customWidth="1"/>
    <col min="11283" max="11283" width="3.28515625" customWidth="1"/>
    <col min="11284" max="11284" width="4.28515625" customWidth="1"/>
    <col min="11285" max="11285" width="3.28515625" customWidth="1"/>
    <col min="11286" max="11286" width="15.7109375" customWidth="1"/>
    <col min="11287" max="11287" width="4.28515625" customWidth="1"/>
    <col min="11294" max="11294" width="10" customWidth="1"/>
    <col min="11521" max="11521" width="11.7109375" customWidth="1"/>
    <col min="11527" max="11527" width="9.85546875" customWidth="1"/>
    <col min="11528" max="11528" width="4.28515625" customWidth="1"/>
    <col min="11529" max="11529" width="15.7109375" customWidth="1"/>
    <col min="11530" max="11530" width="3.28515625" customWidth="1"/>
    <col min="11531" max="11531" width="4.28515625" customWidth="1"/>
    <col min="11532" max="11532" width="3.28515625" customWidth="1"/>
    <col min="11533" max="11538" width="7.7109375" customWidth="1"/>
    <col min="11539" max="11539" width="3.28515625" customWidth="1"/>
    <col min="11540" max="11540" width="4.28515625" customWidth="1"/>
    <col min="11541" max="11541" width="3.28515625" customWidth="1"/>
    <col min="11542" max="11542" width="15.7109375" customWidth="1"/>
    <col min="11543" max="11543" width="4.28515625" customWidth="1"/>
    <col min="11550" max="11550" width="10" customWidth="1"/>
    <col min="11777" max="11777" width="11.7109375" customWidth="1"/>
    <col min="11783" max="11783" width="9.85546875" customWidth="1"/>
    <col min="11784" max="11784" width="4.28515625" customWidth="1"/>
    <col min="11785" max="11785" width="15.7109375" customWidth="1"/>
    <col min="11786" max="11786" width="3.28515625" customWidth="1"/>
    <col min="11787" max="11787" width="4.28515625" customWidth="1"/>
    <col min="11788" max="11788" width="3.28515625" customWidth="1"/>
    <col min="11789" max="11794" width="7.7109375" customWidth="1"/>
    <col min="11795" max="11795" width="3.28515625" customWidth="1"/>
    <col min="11796" max="11796" width="4.28515625" customWidth="1"/>
    <col min="11797" max="11797" width="3.28515625" customWidth="1"/>
    <col min="11798" max="11798" width="15.7109375" customWidth="1"/>
    <col min="11799" max="11799" width="4.28515625" customWidth="1"/>
    <col min="11806" max="11806" width="10" customWidth="1"/>
    <col min="12033" max="12033" width="11.7109375" customWidth="1"/>
    <col min="12039" max="12039" width="9.85546875" customWidth="1"/>
    <col min="12040" max="12040" width="4.28515625" customWidth="1"/>
    <col min="12041" max="12041" width="15.7109375" customWidth="1"/>
    <col min="12042" max="12042" width="3.28515625" customWidth="1"/>
    <col min="12043" max="12043" width="4.28515625" customWidth="1"/>
    <col min="12044" max="12044" width="3.28515625" customWidth="1"/>
    <col min="12045" max="12050" width="7.7109375" customWidth="1"/>
    <col min="12051" max="12051" width="3.28515625" customWidth="1"/>
    <col min="12052" max="12052" width="4.28515625" customWidth="1"/>
    <col min="12053" max="12053" width="3.28515625" customWidth="1"/>
    <col min="12054" max="12054" width="15.7109375" customWidth="1"/>
    <col min="12055" max="12055" width="4.28515625" customWidth="1"/>
    <col min="12062" max="12062" width="10" customWidth="1"/>
    <col min="12289" max="12289" width="11.7109375" customWidth="1"/>
    <col min="12295" max="12295" width="9.85546875" customWidth="1"/>
    <col min="12296" max="12296" width="4.28515625" customWidth="1"/>
    <col min="12297" max="12297" width="15.7109375" customWidth="1"/>
    <col min="12298" max="12298" width="3.28515625" customWidth="1"/>
    <col min="12299" max="12299" width="4.28515625" customWidth="1"/>
    <col min="12300" max="12300" width="3.28515625" customWidth="1"/>
    <col min="12301" max="12306" width="7.7109375" customWidth="1"/>
    <col min="12307" max="12307" width="3.28515625" customWidth="1"/>
    <col min="12308" max="12308" width="4.28515625" customWidth="1"/>
    <col min="12309" max="12309" width="3.28515625" customWidth="1"/>
    <col min="12310" max="12310" width="15.7109375" customWidth="1"/>
    <col min="12311" max="12311" width="4.28515625" customWidth="1"/>
    <col min="12318" max="12318" width="10" customWidth="1"/>
    <col min="12545" max="12545" width="11.7109375" customWidth="1"/>
    <col min="12551" max="12551" width="9.85546875" customWidth="1"/>
    <col min="12552" max="12552" width="4.28515625" customWidth="1"/>
    <col min="12553" max="12553" width="15.7109375" customWidth="1"/>
    <col min="12554" max="12554" width="3.28515625" customWidth="1"/>
    <col min="12555" max="12555" width="4.28515625" customWidth="1"/>
    <col min="12556" max="12556" width="3.28515625" customWidth="1"/>
    <col min="12557" max="12562" width="7.7109375" customWidth="1"/>
    <col min="12563" max="12563" width="3.28515625" customWidth="1"/>
    <col min="12564" max="12564" width="4.28515625" customWidth="1"/>
    <col min="12565" max="12565" width="3.28515625" customWidth="1"/>
    <col min="12566" max="12566" width="15.7109375" customWidth="1"/>
    <col min="12567" max="12567" width="4.28515625" customWidth="1"/>
    <col min="12574" max="12574" width="10" customWidth="1"/>
    <col min="12801" max="12801" width="11.7109375" customWidth="1"/>
    <col min="12807" max="12807" width="9.85546875" customWidth="1"/>
    <col min="12808" max="12808" width="4.28515625" customWidth="1"/>
    <col min="12809" max="12809" width="15.7109375" customWidth="1"/>
    <col min="12810" max="12810" width="3.28515625" customWidth="1"/>
    <col min="12811" max="12811" width="4.28515625" customWidth="1"/>
    <col min="12812" max="12812" width="3.28515625" customWidth="1"/>
    <col min="12813" max="12818" width="7.7109375" customWidth="1"/>
    <col min="12819" max="12819" width="3.28515625" customWidth="1"/>
    <col min="12820" max="12820" width="4.28515625" customWidth="1"/>
    <col min="12821" max="12821" width="3.28515625" customWidth="1"/>
    <col min="12822" max="12822" width="15.7109375" customWidth="1"/>
    <col min="12823" max="12823" width="4.28515625" customWidth="1"/>
    <col min="12830" max="12830" width="10" customWidth="1"/>
    <col min="13057" max="13057" width="11.7109375" customWidth="1"/>
    <col min="13063" max="13063" width="9.85546875" customWidth="1"/>
    <col min="13064" max="13064" width="4.28515625" customWidth="1"/>
    <col min="13065" max="13065" width="15.7109375" customWidth="1"/>
    <col min="13066" max="13066" width="3.28515625" customWidth="1"/>
    <col min="13067" max="13067" width="4.28515625" customWidth="1"/>
    <col min="13068" max="13068" width="3.28515625" customWidth="1"/>
    <col min="13069" max="13074" width="7.7109375" customWidth="1"/>
    <col min="13075" max="13075" width="3.28515625" customWidth="1"/>
    <col min="13076" max="13076" width="4.28515625" customWidth="1"/>
    <col min="13077" max="13077" width="3.28515625" customWidth="1"/>
    <col min="13078" max="13078" width="15.7109375" customWidth="1"/>
    <col min="13079" max="13079" width="4.28515625" customWidth="1"/>
    <col min="13086" max="13086" width="10" customWidth="1"/>
    <col min="13313" max="13313" width="11.7109375" customWidth="1"/>
    <col min="13319" max="13319" width="9.85546875" customWidth="1"/>
    <col min="13320" max="13320" width="4.28515625" customWidth="1"/>
    <col min="13321" max="13321" width="15.7109375" customWidth="1"/>
    <col min="13322" max="13322" width="3.28515625" customWidth="1"/>
    <col min="13323" max="13323" width="4.28515625" customWidth="1"/>
    <col min="13324" max="13324" width="3.28515625" customWidth="1"/>
    <col min="13325" max="13330" width="7.7109375" customWidth="1"/>
    <col min="13331" max="13331" width="3.28515625" customWidth="1"/>
    <col min="13332" max="13332" width="4.28515625" customWidth="1"/>
    <col min="13333" max="13333" width="3.28515625" customWidth="1"/>
    <col min="13334" max="13334" width="15.7109375" customWidth="1"/>
    <col min="13335" max="13335" width="4.28515625" customWidth="1"/>
    <col min="13342" max="13342" width="10" customWidth="1"/>
    <col min="13569" max="13569" width="11.7109375" customWidth="1"/>
    <col min="13575" max="13575" width="9.85546875" customWidth="1"/>
    <col min="13576" max="13576" width="4.28515625" customWidth="1"/>
    <col min="13577" max="13577" width="15.7109375" customWidth="1"/>
    <col min="13578" max="13578" width="3.28515625" customWidth="1"/>
    <col min="13579" max="13579" width="4.28515625" customWidth="1"/>
    <col min="13580" max="13580" width="3.28515625" customWidth="1"/>
    <col min="13581" max="13586" width="7.7109375" customWidth="1"/>
    <col min="13587" max="13587" width="3.28515625" customWidth="1"/>
    <col min="13588" max="13588" width="4.28515625" customWidth="1"/>
    <col min="13589" max="13589" width="3.28515625" customWidth="1"/>
    <col min="13590" max="13590" width="15.7109375" customWidth="1"/>
    <col min="13591" max="13591" width="4.28515625" customWidth="1"/>
    <col min="13598" max="13598" width="10" customWidth="1"/>
    <col min="13825" max="13825" width="11.7109375" customWidth="1"/>
    <col min="13831" max="13831" width="9.85546875" customWidth="1"/>
    <col min="13832" max="13832" width="4.28515625" customWidth="1"/>
    <col min="13833" max="13833" width="15.7109375" customWidth="1"/>
    <col min="13834" max="13834" width="3.28515625" customWidth="1"/>
    <col min="13835" max="13835" width="4.28515625" customWidth="1"/>
    <col min="13836" max="13836" width="3.28515625" customWidth="1"/>
    <col min="13837" max="13842" width="7.7109375" customWidth="1"/>
    <col min="13843" max="13843" width="3.28515625" customWidth="1"/>
    <col min="13844" max="13844" width="4.28515625" customWidth="1"/>
    <col min="13845" max="13845" width="3.28515625" customWidth="1"/>
    <col min="13846" max="13846" width="15.7109375" customWidth="1"/>
    <col min="13847" max="13847" width="4.28515625" customWidth="1"/>
    <col min="13854" max="13854" width="10" customWidth="1"/>
    <col min="14081" max="14081" width="11.7109375" customWidth="1"/>
    <col min="14087" max="14087" width="9.85546875" customWidth="1"/>
    <col min="14088" max="14088" width="4.28515625" customWidth="1"/>
    <col min="14089" max="14089" width="15.7109375" customWidth="1"/>
    <col min="14090" max="14090" width="3.28515625" customWidth="1"/>
    <col min="14091" max="14091" width="4.28515625" customWidth="1"/>
    <col min="14092" max="14092" width="3.28515625" customWidth="1"/>
    <col min="14093" max="14098" width="7.7109375" customWidth="1"/>
    <col min="14099" max="14099" width="3.28515625" customWidth="1"/>
    <col min="14100" max="14100" width="4.28515625" customWidth="1"/>
    <col min="14101" max="14101" width="3.28515625" customWidth="1"/>
    <col min="14102" max="14102" width="15.7109375" customWidth="1"/>
    <col min="14103" max="14103" width="4.28515625" customWidth="1"/>
    <col min="14110" max="14110" width="10" customWidth="1"/>
    <col min="14337" max="14337" width="11.7109375" customWidth="1"/>
    <col min="14343" max="14343" width="9.85546875" customWidth="1"/>
    <col min="14344" max="14344" width="4.28515625" customWidth="1"/>
    <col min="14345" max="14345" width="15.7109375" customWidth="1"/>
    <col min="14346" max="14346" width="3.28515625" customWidth="1"/>
    <col min="14347" max="14347" width="4.28515625" customWidth="1"/>
    <col min="14348" max="14348" width="3.28515625" customWidth="1"/>
    <col min="14349" max="14354" width="7.7109375" customWidth="1"/>
    <col min="14355" max="14355" width="3.28515625" customWidth="1"/>
    <col min="14356" max="14356" width="4.28515625" customWidth="1"/>
    <col min="14357" max="14357" width="3.28515625" customWidth="1"/>
    <col min="14358" max="14358" width="15.7109375" customWidth="1"/>
    <col min="14359" max="14359" width="4.28515625" customWidth="1"/>
    <col min="14366" max="14366" width="10" customWidth="1"/>
    <col min="14593" max="14593" width="11.7109375" customWidth="1"/>
    <col min="14599" max="14599" width="9.85546875" customWidth="1"/>
    <col min="14600" max="14600" width="4.28515625" customWidth="1"/>
    <col min="14601" max="14601" width="15.7109375" customWidth="1"/>
    <col min="14602" max="14602" width="3.28515625" customWidth="1"/>
    <col min="14603" max="14603" width="4.28515625" customWidth="1"/>
    <col min="14604" max="14604" width="3.28515625" customWidth="1"/>
    <col min="14605" max="14610" width="7.7109375" customWidth="1"/>
    <col min="14611" max="14611" width="3.28515625" customWidth="1"/>
    <col min="14612" max="14612" width="4.28515625" customWidth="1"/>
    <col min="14613" max="14613" width="3.28515625" customWidth="1"/>
    <col min="14614" max="14614" width="15.7109375" customWidth="1"/>
    <col min="14615" max="14615" width="4.28515625" customWidth="1"/>
    <col min="14622" max="14622" width="10" customWidth="1"/>
    <col min="14849" max="14849" width="11.7109375" customWidth="1"/>
    <col min="14855" max="14855" width="9.85546875" customWidth="1"/>
    <col min="14856" max="14856" width="4.28515625" customWidth="1"/>
    <col min="14857" max="14857" width="15.7109375" customWidth="1"/>
    <col min="14858" max="14858" width="3.28515625" customWidth="1"/>
    <col min="14859" max="14859" width="4.28515625" customWidth="1"/>
    <col min="14860" max="14860" width="3.28515625" customWidth="1"/>
    <col min="14861" max="14866" width="7.7109375" customWidth="1"/>
    <col min="14867" max="14867" width="3.28515625" customWidth="1"/>
    <col min="14868" max="14868" width="4.28515625" customWidth="1"/>
    <col min="14869" max="14869" width="3.28515625" customWidth="1"/>
    <col min="14870" max="14870" width="15.7109375" customWidth="1"/>
    <col min="14871" max="14871" width="4.28515625" customWidth="1"/>
    <col min="14878" max="14878" width="10" customWidth="1"/>
    <col min="15105" max="15105" width="11.7109375" customWidth="1"/>
    <col min="15111" max="15111" width="9.85546875" customWidth="1"/>
    <col min="15112" max="15112" width="4.28515625" customWidth="1"/>
    <col min="15113" max="15113" width="15.7109375" customWidth="1"/>
    <col min="15114" max="15114" width="3.28515625" customWidth="1"/>
    <col min="15115" max="15115" width="4.28515625" customWidth="1"/>
    <col min="15116" max="15116" width="3.28515625" customWidth="1"/>
    <col min="15117" max="15122" width="7.7109375" customWidth="1"/>
    <col min="15123" max="15123" width="3.28515625" customWidth="1"/>
    <col min="15124" max="15124" width="4.28515625" customWidth="1"/>
    <col min="15125" max="15125" width="3.28515625" customWidth="1"/>
    <col min="15126" max="15126" width="15.7109375" customWidth="1"/>
    <col min="15127" max="15127" width="4.28515625" customWidth="1"/>
    <col min="15134" max="15134" width="10" customWidth="1"/>
    <col min="15361" max="15361" width="11.7109375" customWidth="1"/>
    <col min="15367" max="15367" width="9.85546875" customWidth="1"/>
    <col min="15368" max="15368" width="4.28515625" customWidth="1"/>
    <col min="15369" max="15369" width="15.7109375" customWidth="1"/>
    <col min="15370" max="15370" width="3.28515625" customWidth="1"/>
    <col min="15371" max="15371" width="4.28515625" customWidth="1"/>
    <col min="15372" max="15372" width="3.28515625" customWidth="1"/>
    <col min="15373" max="15378" width="7.7109375" customWidth="1"/>
    <col min="15379" max="15379" width="3.28515625" customWidth="1"/>
    <col min="15380" max="15380" width="4.28515625" customWidth="1"/>
    <col min="15381" max="15381" width="3.28515625" customWidth="1"/>
    <col min="15382" max="15382" width="15.7109375" customWidth="1"/>
    <col min="15383" max="15383" width="4.28515625" customWidth="1"/>
    <col min="15390" max="15390" width="10" customWidth="1"/>
    <col min="15617" max="15617" width="11.7109375" customWidth="1"/>
    <col min="15623" max="15623" width="9.85546875" customWidth="1"/>
    <col min="15624" max="15624" width="4.28515625" customWidth="1"/>
    <col min="15625" max="15625" width="15.7109375" customWidth="1"/>
    <col min="15626" max="15626" width="3.28515625" customWidth="1"/>
    <col min="15627" max="15627" width="4.28515625" customWidth="1"/>
    <col min="15628" max="15628" width="3.28515625" customWidth="1"/>
    <col min="15629" max="15634" width="7.7109375" customWidth="1"/>
    <col min="15635" max="15635" width="3.28515625" customWidth="1"/>
    <col min="15636" max="15636" width="4.28515625" customWidth="1"/>
    <col min="15637" max="15637" width="3.28515625" customWidth="1"/>
    <col min="15638" max="15638" width="15.7109375" customWidth="1"/>
    <col min="15639" max="15639" width="4.28515625" customWidth="1"/>
    <col min="15646" max="15646" width="10" customWidth="1"/>
    <col min="15873" max="15873" width="11.7109375" customWidth="1"/>
    <col min="15879" max="15879" width="9.85546875" customWidth="1"/>
    <col min="15880" max="15880" width="4.28515625" customWidth="1"/>
    <col min="15881" max="15881" width="15.7109375" customWidth="1"/>
    <col min="15882" max="15882" width="3.28515625" customWidth="1"/>
    <col min="15883" max="15883" width="4.28515625" customWidth="1"/>
    <col min="15884" max="15884" width="3.28515625" customWidth="1"/>
    <col min="15885" max="15890" width="7.7109375" customWidth="1"/>
    <col min="15891" max="15891" width="3.28515625" customWidth="1"/>
    <col min="15892" max="15892" width="4.28515625" customWidth="1"/>
    <col min="15893" max="15893" width="3.28515625" customWidth="1"/>
    <col min="15894" max="15894" width="15.7109375" customWidth="1"/>
    <col min="15895" max="15895" width="4.28515625" customWidth="1"/>
    <col min="15902" max="15902" width="10" customWidth="1"/>
    <col min="16129" max="16129" width="11.7109375" customWidth="1"/>
    <col min="16135" max="16135" width="9.85546875" customWidth="1"/>
    <col min="16136" max="16136" width="4.28515625" customWidth="1"/>
    <col min="16137" max="16137" width="15.7109375" customWidth="1"/>
    <col min="16138" max="16138" width="3.28515625" customWidth="1"/>
    <col min="16139" max="16139" width="4.28515625" customWidth="1"/>
    <col min="16140" max="16140" width="3.28515625" customWidth="1"/>
    <col min="16141" max="16146" width="7.7109375" customWidth="1"/>
    <col min="16147" max="16147" width="3.28515625" customWidth="1"/>
    <col min="16148" max="16148" width="4.28515625" customWidth="1"/>
    <col min="16149" max="16149" width="3.28515625" customWidth="1"/>
    <col min="16150" max="16150" width="15.7109375" customWidth="1"/>
    <col min="16151" max="16151" width="4.28515625" customWidth="1"/>
    <col min="16158" max="16158" width="10" customWidth="1"/>
  </cols>
  <sheetData>
    <row r="1" spans="1:35" ht="15.9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2"/>
      <c r="AI1" s="2"/>
    </row>
    <row r="2" spans="1:35" ht="15.95" customHeight="1" thickBot="1" x14ac:dyDescent="0.25">
      <c r="A2" s="3" t="s">
        <v>0</v>
      </c>
      <c r="B2" s="4">
        <v>208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2"/>
      <c r="AI2" s="2"/>
    </row>
    <row r="3" spans="1:35" ht="15.95" customHeight="1" x14ac:dyDescent="0.2">
      <c r="A3" s="3" t="s">
        <v>1</v>
      </c>
      <c r="B3" s="5">
        <v>3</v>
      </c>
      <c r="C3" s="1"/>
      <c r="D3" s="1"/>
      <c r="E3" s="1"/>
      <c r="F3" s="1"/>
      <c r="G3" s="1"/>
      <c r="H3" s="6" t="s">
        <v>53</v>
      </c>
      <c r="I3" s="7"/>
      <c r="J3" s="8"/>
      <c r="K3" s="8"/>
      <c r="L3" s="8"/>
      <c r="M3" s="8"/>
      <c r="N3" s="8"/>
      <c r="O3" s="8"/>
      <c r="P3" s="8"/>
      <c r="Q3" s="8"/>
      <c r="R3" s="8"/>
      <c r="S3" s="9"/>
      <c r="T3" s="9"/>
      <c r="U3" s="8"/>
      <c r="V3" s="10" t="str">
        <f>INT(L_N_VOLTS)&amp;"/"&amp;INT(L_L_VOLTS)&amp;"V, "&amp;INT(Phases)&amp;"PH, 4W"</f>
        <v>120/208V, 3PH, 4W</v>
      </c>
      <c r="W3" s="11"/>
      <c r="X3" s="1"/>
      <c r="Y3" s="1"/>
      <c r="Z3" s="1"/>
      <c r="AA3" s="1"/>
      <c r="AB3" s="1"/>
      <c r="AC3" s="1"/>
      <c r="AD3" s="1"/>
      <c r="AE3" s="1"/>
      <c r="AF3" s="1"/>
      <c r="AG3" s="1"/>
      <c r="AH3" s="2"/>
      <c r="AI3" s="2"/>
    </row>
    <row r="4" spans="1:35" ht="15.95" customHeight="1" x14ac:dyDescent="0.2">
      <c r="A4" s="3" t="s">
        <v>2</v>
      </c>
      <c r="B4" s="12">
        <v>120</v>
      </c>
      <c r="C4" s="1"/>
      <c r="D4" s="1"/>
      <c r="E4" s="1"/>
      <c r="F4" s="1"/>
      <c r="G4" s="1"/>
      <c r="H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5"/>
      <c r="T4" s="15"/>
      <c r="U4" s="14"/>
      <c r="V4" s="16" t="s">
        <v>55</v>
      </c>
      <c r="W4" s="17"/>
      <c r="X4" s="1"/>
      <c r="Y4" s="1"/>
      <c r="Z4" s="1"/>
      <c r="AA4" s="1"/>
      <c r="AB4" s="1"/>
      <c r="AC4" s="1"/>
      <c r="AD4" s="1"/>
      <c r="AE4" s="1"/>
      <c r="AF4" s="1"/>
      <c r="AG4" s="1"/>
      <c r="AH4" s="2"/>
      <c r="AI4" s="2"/>
    </row>
    <row r="5" spans="1:35" ht="15.95" customHeight="1" x14ac:dyDescent="0.2">
      <c r="A5" s="3" t="s">
        <v>3</v>
      </c>
      <c r="B5" s="5"/>
      <c r="C5" s="1"/>
      <c r="D5" s="1"/>
      <c r="E5" s="1"/>
      <c r="F5" s="1"/>
      <c r="G5" s="1"/>
      <c r="H5" s="18"/>
      <c r="I5" s="14"/>
      <c r="J5" s="14"/>
      <c r="K5" s="14"/>
      <c r="L5" s="14"/>
      <c r="M5" s="14"/>
      <c r="N5" s="14"/>
      <c r="O5" s="14"/>
      <c r="P5" s="14"/>
      <c r="Q5" s="14"/>
      <c r="R5" s="14"/>
      <c r="S5" s="15"/>
      <c r="T5" s="15"/>
      <c r="U5" s="14"/>
      <c r="V5" s="16" t="s">
        <v>4</v>
      </c>
      <c r="W5" s="17"/>
      <c r="X5" s="1"/>
      <c r="Y5" s="1"/>
      <c r="Z5" s="1"/>
      <c r="AA5" s="1"/>
      <c r="AB5" s="1"/>
      <c r="AC5" s="1"/>
      <c r="AD5" s="1"/>
      <c r="AE5" s="1"/>
      <c r="AF5" s="1"/>
      <c r="AG5" s="1"/>
      <c r="AH5" s="2"/>
      <c r="AI5" s="2"/>
    </row>
    <row r="6" spans="1:35" ht="15.95" customHeight="1" x14ac:dyDescent="0.2">
      <c r="A6" s="1"/>
      <c r="B6" s="1"/>
      <c r="C6" s="1"/>
      <c r="D6" s="1"/>
      <c r="E6" s="1"/>
      <c r="F6" s="1"/>
      <c r="G6" s="1"/>
      <c r="H6" s="19" t="s">
        <v>5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5"/>
      <c r="T6" s="15"/>
      <c r="U6" s="14"/>
      <c r="V6" s="16" t="s">
        <v>6</v>
      </c>
      <c r="W6" s="17"/>
      <c r="X6" s="1"/>
      <c r="Y6" s="1"/>
      <c r="Z6" s="1"/>
      <c r="AA6" s="1"/>
      <c r="AB6" s="1"/>
      <c r="AC6" s="1"/>
      <c r="AD6" s="1"/>
      <c r="AE6" s="1"/>
      <c r="AF6" s="1"/>
      <c r="AG6" s="1"/>
      <c r="AH6" s="2"/>
      <c r="AI6" s="2"/>
    </row>
    <row r="7" spans="1:35" ht="15.95" customHeight="1" x14ac:dyDescent="0.2">
      <c r="A7" s="20"/>
      <c r="B7" s="20"/>
      <c r="C7" s="20" t="s">
        <v>7</v>
      </c>
      <c r="D7" s="1"/>
      <c r="E7" s="1"/>
      <c r="F7" s="1"/>
      <c r="G7" s="20"/>
      <c r="H7" s="19" t="s">
        <v>8</v>
      </c>
      <c r="I7" s="21"/>
      <c r="J7" s="14"/>
      <c r="K7" s="22"/>
      <c r="L7" s="14"/>
      <c r="M7" s="14"/>
      <c r="N7" s="14"/>
      <c r="O7" s="14"/>
      <c r="P7" s="14"/>
      <c r="Q7" s="14"/>
      <c r="R7" s="14"/>
      <c r="S7" s="14"/>
      <c r="T7" s="14"/>
      <c r="U7" s="14"/>
      <c r="V7" s="16"/>
      <c r="W7" s="23"/>
      <c r="X7" s="24"/>
      <c r="Y7" s="25"/>
      <c r="Z7" s="25" t="s">
        <v>7</v>
      </c>
      <c r="AA7" s="20"/>
      <c r="AB7" s="20"/>
      <c r="AC7" s="20"/>
      <c r="AD7" s="20"/>
      <c r="AE7" s="1"/>
      <c r="AF7" s="1"/>
      <c r="AG7" s="1"/>
      <c r="AH7" s="2"/>
      <c r="AI7" s="2"/>
    </row>
    <row r="8" spans="1:35" ht="15.95" customHeight="1" thickBot="1" x14ac:dyDescent="0.25">
      <c r="A8" s="26" t="s">
        <v>9</v>
      </c>
      <c r="B8" s="26" t="s">
        <v>10</v>
      </c>
      <c r="C8" s="26" t="s">
        <v>11</v>
      </c>
      <c r="D8" s="26" t="s">
        <v>12</v>
      </c>
      <c r="E8" s="26" t="s">
        <v>13</v>
      </c>
      <c r="F8" s="26" t="s">
        <v>14</v>
      </c>
      <c r="G8" s="27" t="s">
        <v>15</v>
      </c>
      <c r="H8" s="28" t="s">
        <v>16</v>
      </c>
      <c r="I8" s="29"/>
      <c r="J8" s="29"/>
      <c r="K8" s="29"/>
      <c r="L8" s="29" t="s">
        <v>6</v>
      </c>
      <c r="M8" s="30" t="s">
        <v>17</v>
      </c>
      <c r="N8" s="30"/>
      <c r="O8" s="30"/>
      <c r="P8" s="30"/>
      <c r="Q8" s="30"/>
      <c r="R8" s="30"/>
      <c r="S8" s="31"/>
      <c r="T8" s="29"/>
      <c r="U8" s="29"/>
      <c r="V8" s="29"/>
      <c r="W8" s="32"/>
      <c r="X8" s="33" t="s">
        <v>9</v>
      </c>
      <c r="Y8" s="26" t="s">
        <v>10</v>
      </c>
      <c r="Z8" s="26" t="s">
        <v>11</v>
      </c>
      <c r="AA8" s="26" t="s">
        <v>12</v>
      </c>
      <c r="AB8" s="26" t="s">
        <v>13</v>
      </c>
      <c r="AC8" s="26" t="s">
        <v>18</v>
      </c>
      <c r="AD8" s="26" t="s">
        <v>15</v>
      </c>
      <c r="AE8" s="1"/>
      <c r="AF8" s="1"/>
      <c r="AG8" s="1"/>
      <c r="AH8" s="2"/>
      <c r="AI8" s="2"/>
    </row>
    <row r="9" spans="1:35" ht="15.95" customHeight="1" thickBot="1" x14ac:dyDescent="0.25">
      <c r="A9" s="26" t="s">
        <v>19</v>
      </c>
      <c r="B9" s="26" t="s">
        <v>19</v>
      </c>
      <c r="C9" s="26" t="s">
        <v>19</v>
      </c>
      <c r="D9" s="26" t="s">
        <v>19</v>
      </c>
      <c r="E9" s="26" t="s">
        <v>19</v>
      </c>
      <c r="F9" s="26" t="s">
        <v>19</v>
      </c>
      <c r="G9" s="27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5" t="s">
        <v>25</v>
      </c>
      <c r="N9" s="36"/>
      <c r="O9" s="35" t="s">
        <v>26</v>
      </c>
      <c r="P9" s="36"/>
      <c r="Q9" s="35" t="s">
        <v>27</v>
      </c>
      <c r="R9" s="36"/>
      <c r="S9" s="34" t="s">
        <v>24</v>
      </c>
      <c r="T9" s="34" t="s">
        <v>23</v>
      </c>
      <c r="U9" s="34" t="s">
        <v>22</v>
      </c>
      <c r="V9" s="34" t="s">
        <v>21</v>
      </c>
      <c r="W9" s="37" t="s">
        <v>20</v>
      </c>
      <c r="X9" s="33" t="s">
        <v>19</v>
      </c>
      <c r="Y9" s="26" t="s">
        <v>19</v>
      </c>
      <c r="Z9" s="26" t="s">
        <v>19</v>
      </c>
      <c r="AA9" s="26" t="s">
        <v>19</v>
      </c>
      <c r="AB9" s="26" t="s">
        <v>19</v>
      </c>
      <c r="AC9" s="26" t="s">
        <v>19</v>
      </c>
      <c r="AD9" s="26" t="s">
        <v>19</v>
      </c>
      <c r="AE9" s="1"/>
      <c r="AF9" s="1"/>
      <c r="AG9" s="1"/>
      <c r="AH9" s="2"/>
      <c r="AI9" s="2"/>
    </row>
    <row r="10" spans="1:35" ht="15.95" customHeight="1" thickBot="1" x14ac:dyDescent="0.25">
      <c r="A10" s="38"/>
      <c r="B10" s="38"/>
      <c r="C10" s="38"/>
      <c r="D10" s="38"/>
      <c r="E10" s="38"/>
      <c r="F10" s="38"/>
      <c r="G10" s="39"/>
      <c r="H10" s="34">
        <v>1</v>
      </c>
      <c r="I10" s="40" t="s">
        <v>15</v>
      </c>
      <c r="J10" s="41"/>
      <c r="K10" s="41">
        <v>20</v>
      </c>
      <c r="L10" s="41">
        <v>1</v>
      </c>
      <c r="M10" s="42">
        <f>SUM(A10:G10)/1000</f>
        <v>0</v>
      </c>
      <c r="N10" s="43">
        <f>SUM(X10:AD10)/1000</f>
        <v>0</v>
      </c>
      <c r="O10" s="44"/>
      <c r="P10" s="44"/>
      <c r="Q10" s="45"/>
      <c r="R10" s="46"/>
      <c r="S10" s="41">
        <v>1</v>
      </c>
      <c r="T10" s="41">
        <v>20</v>
      </c>
      <c r="U10" s="41"/>
      <c r="V10" s="40" t="s">
        <v>15</v>
      </c>
      <c r="W10" s="34">
        <v>2</v>
      </c>
      <c r="X10" s="47"/>
      <c r="Y10" s="38"/>
      <c r="Z10" s="38"/>
      <c r="AA10" s="38"/>
      <c r="AB10" s="38"/>
      <c r="AC10" s="38"/>
      <c r="AD10" s="38"/>
      <c r="AE10" s="1"/>
      <c r="AF10" s="1"/>
      <c r="AG10" s="1"/>
      <c r="AH10" s="2"/>
      <c r="AI10" s="2"/>
    </row>
    <row r="11" spans="1:35" ht="15.95" customHeight="1" thickBot="1" x14ac:dyDescent="0.25">
      <c r="A11" s="38"/>
      <c r="B11" s="38"/>
      <c r="C11" s="38"/>
      <c r="D11" s="38"/>
      <c r="E11" s="38"/>
      <c r="F11" s="38"/>
      <c r="G11" s="39"/>
      <c r="H11" s="34">
        <v>3</v>
      </c>
      <c r="I11" s="40" t="s">
        <v>15</v>
      </c>
      <c r="J11" s="41"/>
      <c r="K11" s="41">
        <v>20</v>
      </c>
      <c r="L11" s="41">
        <v>1</v>
      </c>
      <c r="M11" s="48"/>
      <c r="N11" s="49"/>
      <c r="O11" s="42">
        <f>SUM(A11:G11)/1000</f>
        <v>0</v>
      </c>
      <c r="P11" s="50">
        <f>SUM(X11:AD11)/1000</f>
        <v>0</v>
      </c>
      <c r="Q11" s="51"/>
      <c r="R11" s="50"/>
      <c r="S11" s="41">
        <v>1</v>
      </c>
      <c r="T11" s="41">
        <v>20</v>
      </c>
      <c r="U11" s="41"/>
      <c r="V11" s="40" t="s">
        <v>15</v>
      </c>
      <c r="W11" s="34">
        <v>4</v>
      </c>
      <c r="X11" s="47"/>
      <c r="Y11" s="38"/>
      <c r="Z11" s="38"/>
      <c r="AA11" s="38"/>
      <c r="AB11" s="38"/>
      <c r="AC11" s="38"/>
      <c r="AD11" s="38"/>
      <c r="AE11" s="1"/>
      <c r="AF11" s="1"/>
      <c r="AG11" s="1"/>
      <c r="AH11" s="2"/>
      <c r="AI11" s="2"/>
    </row>
    <row r="12" spans="1:35" ht="15.95" customHeight="1" thickBot="1" x14ac:dyDescent="0.25">
      <c r="A12"/>
      <c r="B12" s="38"/>
      <c r="C12" s="38"/>
      <c r="D12" s="38"/>
      <c r="E12" s="38"/>
      <c r="F12" s="38"/>
      <c r="G12" s="39"/>
      <c r="H12" s="34">
        <v>5</v>
      </c>
      <c r="I12" s="40" t="s">
        <v>15</v>
      </c>
      <c r="J12" s="41"/>
      <c r="K12" s="41">
        <v>20</v>
      </c>
      <c r="L12" s="41">
        <v>1</v>
      </c>
      <c r="M12" s="52"/>
      <c r="N12" s="51"/>
      <c r="O12" s="53"/>
      <c r="P12" s="49"/>
      <c r="Q12" s="42">
        <f>SUM(A12:G12)/1000</f>
        <v>0</v>
      </c>
      <c r="R12" s="50">
        <f>SUM(X12:AD12)/1000</f>
        <v>0</v>
      </c>
      <c r="S12" s="41">
        <v>1</v>
      </c>
      <c r="T12" s="41">
        <v>20</v>
      </c>
      <c r="U12" s="41"/>
      <c r="V12" s="40" t="s">
        <v>15</v>
      </c>
      <c r="W12" s="34">
        <v>6</v>
      </c>
      <c r="X12" s="47"/>
      <c r="Y12" s="38"/>
      <c r="Z12" s="38"/>
      <c r="AA12" s="38"/>
      <c r="AB12" s="38"/>
      <c r="AC12" s="38"/>
      <c r="AD12" s="38"/>
      <c r="AE12" s="1"/>
      <c r="AF12" s="1"/>
      <c r="AG12" s="1"/>
      <c r="AH12" s="2"/>
      <c r="AI12" s="2"/>
    </row>
    <row r="13" spans="1:35" ht="15.95" customHeight="1" thickBot="1" x14ac:dyDescent="0.25">
      <c r="A13" s="38"/>
      <c r="B13" s="38"/>
      <c r="C13" s="38"/>
      <c r="D13" s="38"/>
      <c r="E13" s="38"/>
      <c r="F13" s="38"/>
      <c r="G13" s="39"/>
      <c r="H13" s="34">
        <v>7</v>
      </c>
      <c r="I13" s="40" t="s">
        <v>15</v>
      </c>
      <c r="J13" s="41"/>
      <c r="K13" s="41">
        <v>20</v>
      </c>
      <c r="L13" s="41">
        <v>1</v>
      </c>
      <c r="M13" s="42">
        <f>SUM(A13:G13)/1000</f>
        <v>0</v>
      </c>
      <c r="N13" s="50">
        <f>SUM(X13:AD13)/1000</f>
        <v>0</v>
      </c>
      <c r="O13" s="51"/>
      <c r="P13" s="51"/>
      <c r="Q13" s="53"/>
      <c r="R13" s="49"/>
      <c r="S13" s="41">
        <v>1</v>
      </c>
      <c r="T13" s="41">
        <v>20</v>
      </c>
      <c r="U13" s="41"/>
      <c r="V13" s="40" t="s">
        <v>15</v>
      </c>
      <c r="W13" s="34">
        <v>8</v>
      </c>
      <c r="X13" s="47"/>
      <c r="Y13" s="38"/>
      <c r="Z13" s="38"/>
      <c r="AA13" s="38"/>
      <c r="AB13" s="38"/>
      <c r="AC13" s="38"/>
      <c r="AD13" s="38"/>
      <c r="AE13" s="1"/>
      <c r="AF13" s="1"/>
      <c r="AG13" s="1"/>
      <c r="AH13" s="2"/>
      <c r="AI13" s="2"/>
    </row>
    <row r="14" spans="1:35" ht="15.95" customHeight="1" thickBot="1" x14ac:dyDescent="0.25">
      <c r="A14" s="38"/>
      <c r="B14" s="38"/>
      <c r="C14" s="38"/>
      <c r="D14" s="38"/>
      <c r="E14" s="38"/>
      <c r="F14" s="38"/>
      <c r="G14" s="39"/>
      <c r="H14" s="34">
        <v>9</v>
      </c>
      <c r="I14" s="40" t="s">
        <v>15</v>
      </c>
      <c r="J14" s="41"/>
      <c r="K14" s="41">
        <v>20</v>
      </c>
      <c r="L14" s="41">
        <v>1</v>
      </c>
      <c r="M14" s="48"/>
      <c r="N14" s="49"/>
      <c r="O14" s="42">
        <f>SUM(A14:G14)/1000</f>
        <v>0</v>
      </c>
      <c r="P14" s="50">
        <f>SUM(X14:AD14)/1000</f>
        <v>0</v>
      </c>
      <c r="Q14" s="51"/>
      <c r="R14" s="50"/>
      <c r="S14" s="41">
        <v>1</v>
      </c>
      <c r="T14" s="41">
        <v>20</v>
      </c>
      <c r="U14" s="41"/>
      <c r="V14" s="40" t="s">
        <v>15</v>
      </c>
      <c r="W14" s="34">
        <v>10</v>
      </c>
      <c r="X14" s="47"/>
      <c r="Y14" s="38"/>
      <c r="Z14" s="38"/>
      <c r="AA14" s="38"/>
      <c r="AB14" s="38"/>
      <c r="AC14" s="38"/>
      <c r="AD14" s="38"/>
      <c r="AE14" s="1"/>
      <c r="AF14" s="1"/>
      <c r="AG14" s="1"/>
      <c r="AH14" s="2"/>
      <c r="AI14" s="2"/>
    </row>
    <row r="15" spans="1:35" ht="15.95" customHeight="1" thickBot="1" x14ac:dyDescent="0.25">
      <c r="A15" s="38"/>
      <c r="B15" s="38"/>
      <c r="C15" s="38"/>
      <c r="D15" s="38"/>
      <c r="E15" s="38"/>
      <c r="F15" s="38"/>
      <c r="G15" s="39"/>
      <c r="H15" s="34">
        <v>11</v>
      </c>
      <c r="I15" s="40" t="s">
        <v>15</v>
      </c>
      <c r="J15" s="41"/>
      <c r="K15" s="41">
        <v>20</v>
      </c>
      <c r="L15" s="41">
        <v>1</v>
      </c>
      <c r="M15" s="52"/>
      <c r="N15" s="51"/>
      <c r="O15" s="53"/>
      <c r="P15" s="49"/>
      <c r="Q15" s="42">
        <f>SUM(A15:G15)/1000</f>
        <v>0</v>
      </c>
      <c r="R15" s="50">
        <f>SUM(X15:AD15)/1000</f>
        <v>0</v>
      </c>
      <c r="S15" s="41">
        <v>1</v>
      </c>
      <c r="T15" s="41">
        <v>20</v>
      </c>
      <c r="U15" s="41"/>
      <c r="V15" s="40" t="s">
        <v>15</v>
      </c>
      <c r="W15" s="34">
        <v>12</v>
      </c>
      <c r="X15" s="47"/>
      <c r="Y15" s="38"/>
      <c r="Z15" s="38"/>
      <c r="AA15" s="38"/>
      <c r="AB15" s="38"/>
      <c r="AC15" s="38"/>
      <c r="AD15" s="38"/>
      <c r="AE15" s="1"/>
      <c r="AF15" s="1"/>
      <c r="AG15" s="1"/>
      <c r="AH15" s="2"/>
      <c r="AI15" s="2"/>
    </row>
    <row r="16" spans="1:35" ht="15.95" customHeight="1" thickBot="1" x14ac:dyDescent="0.25">
      <c r="A16" s="38"/>
      <c r="B16" s="38"/>
      <c r="C16" s="38"/>
      <c r="D16" s="38"/>
      <c r="E16" s="38"/>
      <c r="F16" s="38"/>
      <c r="G16" s="39"/>
      <c r="H16" s="34">
        <v>13</v>
      </c>
      <c r="I16" s="40" t="s">
        <v>15</v>
      </c>
      <c r="J16" s="41"/>
      <c r="K16" s="41">
        <v>20</v>
      </c>
      <c r="L16" s="41">
        <v>1</v>
      </c>
      <c r="M16" s="42">
        <f>SUM(A16:G16)/1000</f>
        <v>0</v>
      </c>
      <c r="N16" s="50">
        <f>SUM(X16:AD16)/1000</f>
        <v>0</v>
      </c>
      <c r="O16" s="51"/>
      <c r="P16" s="51"/>
      <c r="Q16" s="53"/>
      <c r="R16" s="49"/>
      <c r="S16" s="41">
        <v>1</v>
      </c>
      <c r="T16" s="41">
        <v>20</v>
      </c>
      <c r="U16" s="41"/>
      <c r="V16" s="40" t="s">
        <v>15</v>
      </c>
      <c r="W16" s="34">
        <v>14</v>
      </c>
      <c r="X16" s="47"/>
      <c r="Y16" s="38"/>
      <c r="Z16" s="38"/>
      <c r="AA16" s="38"/>
      <c r="AB16" s="38"/>
      <c r="AC16" s="38"/>
      <c r="AD16" s="38"/>
      <c r="AE16" s="1"/>
      <c r="AF16" s="1"/>
      <c r="AG16" s="1"/>
      <c r="AH16" s="2"/>
      <c r="AI16" s="2"/>
    </row>
    <row r="17" spans="1:35" ht="15.95" customHeight="1" thickBot="1" x14ac:dyDescent="0.25">
      <c r="A17" s="38"/>
      <c r="B17" s="38"/>
      <c r="C17" s="38"/>
      <c r="D17" s="38"/>
      <c r="E17" s="38"/>
      <c r="F17" s="38"/>
      <c r="G17" s="39"/>
      <c r="H17" s="34">
        <v>15</v>
      </c>
      <c r="I17" s="40" t="s">
        <v>15</v>
      </c>
      <c r="J17" s="41"/>
      <c r="K17" s="41">
        <v>20</v>
      </c>
      <c r="L17" s="41">
        <v>1</v>
      </c>
      <c r="M17" s="48"/>
      <c r="N17" s="49"/>
      <c r="O17" s="42">
        <f>SUM(A17:G17)/1000</f>
        <v>0</v>
      </c>
      <c r="P17" s="50">
        <f>SUM(X17:AD17)/1000</f>
        <v>0</v>
      </c>
      <c r="Q17" s="54"/>
      <c r="R17" s="50"/>
      <c r="S17" s="41">
        <v>1</v>
      </c>
      <c r="T17" s="41">
        <v>20</v>
      </c>
      <c r="U17" s="41"/>
      <c r="V17" s="40" t="s">
        <v>15</v>
      </c>
      <c r="W17" s="34">
        <v>16</v>
      </c>
      <c r="X17" s="47"/>
      <c r="Y17" s="38"/>
      <c r="Z17" s="38"/>
      <c r="AA17" s="38"/>
      <c r="AB17" s="38"/>
      <c r="AC17" s="38"/>
      <c r="AD17" s="38"/>
      <c r="AE17" s="1"/>
      <c r="AF17" s="1"/>
      <c r="AG17" s="1"/>
      <c r="AH17" s="2"/>
      <c r="AI17" s="2"/>
    </row>
    <row r="18" spans="1:35" ht="15.95" customHeight="1" thickBot="1" x14ac:dyDescent="0.25">
      <c r="A18" s="38"/>
      <c r="B18" s="38"/>
      <c r="C18" s="38"/>
      <c r="D18" s="38"/>
      <c r="E18" s="38"/>
      <c r="F18" s="38"/>
      <c r="G18" s="39"/>
      <c r="H18" s="34">
        <v>17</v>
      </c>
      <c r="I18" s="40" t="s">
        <v>15</v>
      </c>
      <c r="J18" s="41"/>
      <c r="K18" s="41">
        <v>20</v>
      </c>
      <c r="L18" s="41">
        <v>1</v>
      </c>
      <c r="M18" s="52"/>
      <c r="N18" s="51"/>
      <c r="O18" s="53"/>
      <c r="P18" s="54"/>
      <c r="Q18" s="42">
        <f>SUM(A18:G18)/1000</f>
        <v>0</v>
      </c>
      <c r="R18" s="50">
        <f>SUM(X18:AD18)/1000</f>
        <v>0</v>
      </c>
      <c r="S18" s="41">
        <v>1</v>
      </c>
      <c r="T18" s="41">
        <v>20</v>
      </c>
      <c r="U18" s="41"/>
      <c r="V18" s="40" t="s">
        <v>15</v>
      </c>
      <c r="W18" s="34">
        <v>18</v>
      </c>
      <c r="X18" s="47"/>
      <c r="Y18" s="38"/>
      <c r="Z18" s="38"/>
      <c r="AA18" s="38"/>
      <c r="AB18" s="38"/>
      <c r="AC18" s="38"/>
      <c r="AD18" s="38"/>
      <c r="AE18" s="1"/>
      <c r="AF18" s="1"/>
      <c r="AG18" s="1"/>
      <c r="AH18" s="2"/>
      <c r="AI18" s="2"/>
    </row>
    <row r="19" spans="1:35" ht="15.95" customHeight="1" thickBot="1" x14ac:dyDescent="0.25">
      <c r="A19" s="38"/>
      <c r="B19" s="38"/>
      <c r="C19" s="38"/>
      <c r="D19" s="38"/>
      <c r="E19" s="38"/>
      <c r="F19" s="38"/>
      <c r="G19" s="39"/>
      <c r="H19" s="34">
        <v>19</v>
      </c>
      <c r="I19" s="40" t="s">
        <v>15</v>
      </c>
      <c r="J19" s="41"/>
      <c r="K19" s="41">
        <v>20</v>
      </c>
      <c r="L19" s="41">
        <v>1</v>
      </c>
      <c r="M19" s="42">
        <f>SUM(A19:G19)/1000</f>
        <v>0</v>
      </c>
      <c r="N19" s="50">
        <f>SUM(X19:AD19)/1000</f>
        <v>0</v>
      </c>
      <c r="O19" s="51"/>
      <c r="P19" s="51"/>
      <c r="Q19" s="53"/>
      <c r="R19" s="49"/>
      <c r="S19" s="41">
        <v>1</v>
      </c>
      <c r="T19" s="41">
        <v>20</v>
      </c>
      <c r="U19" s="41"/>
      <c r="V19" s="40" t="s">
        <v>15</v>
      </c>
      <c r="W19" s="34">
        <v>20</v>
      </c>
      <c r="X19" s="47"/>
      <c r="Y19" s="38"/>
      <c r="Z19" s="38"/>
      <c r="AA19" s="38"/>
      <c r="AB19" s="38"/>
      <c r="AC19" s="38"/>
      <c r="AD19" s="38"/>
      <c r="AE19" s="1"/>
      <c r="AF19" s="1"/>
      <c r="AG19" s="1"/>
      <c r="AH19" s="2"/>
      <c r="AI19" s="2"/>
    </row>
    <row r="20" spans="1:35" ht="15.95" customHeight="1" thickBot="1" x14ac:dyDescent="0.25">
      <c r="A20" s="38"/>
      <c r="B20" s="38"/>
      <c r="C20" s="38"/>
      <c r="D20" s="38"/>
      <c r="E20" s="38"/>
      <c r="F20" s="38"/>
      <c r="G20" s="39"/>
      <c r="H20" s="34">
        <v>21</v>
      </c>
      <c r="I20" s="40" t="s">
        <v>15</v>
      </c>
      <c r="J20" s="41"/>
      <c r="K20" s="41">
        <v>20</v>
      </c>
      <c r="L20" s="41">
        <v>1</v>
      </c>
      <c r="M20" s="48"/>
      <c r="N20" s="49"/>
      <c r="O20" s="42">
        <f>SUM(A20:G20)/1000</f>
        <v>0</v>
      </c>
      <c r="P20" s="50">
        <f>SUM(X20:AD20)/1000</f>
        <v>0</v>
      </c>
      <c r="Q20" s="51"/>
      <c r="R20" s="50"/>
      <c r="S20" s="41">
        <v>1</v>
      </c>
      <c r="T20" s="41">
        <v>20</v>
      </c>
      <c r="U20" s="41"/>
      <c r="V20" s="40" t="s">
        <v>15</v>
      </c>
      <c r="W20" s="34">
        <v>22</v>
      </c>
      <c r="X20" s="47"/>
      <c r="Y20" s="38"/>
      <c r="Z20" s="38"/>
      <c r="AA20" s="38"/>
      <c r="AB20" s="38"/>
      <c r="AC20" s="38"/>
      <c r="AD20" s="38"/>
      <c r="AE20" s="1"/>
      <c r="AF20" s="1"/>
      <c r="AG20" s="1"/>
      <c r="AH20" s="2"/>
      <c r="AI20" s="2"/>
    </row>
    <row r="21" spans="1:35" ht="15.95" customHeight="1" thickBot="1" x14ac:dyDescent="0.25">
      <c r="A21" s="38"/>
      <c r="B21" s="38"/>
      <c r="C21" s="38"/>
      <c r="D21" s="38"/>
      <c r="E21" s="38"/>
      <c r="F21" s="38"/>
      <c r="G21" s="39"/>
      <c r="H21" s="34">
        <v>23</v>
      </c>
      <c r="I21" s="40" t="s">
        <v>28</v>
      </c>
      <c r="J21" s="41"/>
      <c r="K21" s="41">
        <v>20</v>
      </c>
      <c r="L21" s="41">
        <v>1</v>
      </c>
      <c r="M21" s="52"/>
      <c r="N21" s="51"/>
      <c r="O21" s="53"/>
      <c r="P21" s="49"/>
      <c r="Q21" s="42">
        <f>SUM(A21:G21)/1000</f>
        <v>0</v>
      </c>
      <c r="R21" s="50">
        <f>SUM(X21:AD21)/1000</f>
        <v>0</v>
      </c>
      <c r="S21" s="41">
        <v>1</v>
      </c>
      <c r="T21" s="41">
        <v>20</v>
      </c>
      <c r="U21" s="41"/>
      <c r="V21" s="40" t="s">
        <v>28</v>
      </c>
      <c r="W21" s="34">
        <v>24</v>
      </c>
      <c r="X21" s="47"/>
      <c r="Y21" s="38"/>
      <c r="Z21" s="38"/>
      <c r="AA21" s="38"/>
      <c r="AB21" s="38"/>
      <c r="AC21" s="38"/>
      <c r="AD21" s="38"/>
      <c r="AE21" s="1"/>
      <c r="AF21" s="1"/>
      <c r="AG21" s="1"/>
      <c r="AH21" s="2"/>
      <c r="AI21" s="2"/>
    </row>
    <row r="22" spans="1:35" ht="15.95" customHeight="1" thickBot="1" x14ac:dyDescent="0.25">
      <c r="A22" s="38"/>
      <c r="B22" s="38"/>
      <c r="C22" s="38"/>
      <c r="D22" s="38"/>
      <c r="E22" s="38"/>
      <c r="F22" s="38"/>
      <c r="G22" s="39"/>
      <c r="H22" s="34">
        <v>25</v>
      </c>
      <c r="I22" s="40" t="s">
        <v>28</v>
      </c>
      <c r="J22" s="41"/>
      <c r="K22" s="41">
        <v>20</v>
      </c>
      <c r="L22" s="41">
        <v>1</v>
      </c>
      <c r="M22" s="42">
        <f>SUM(A22:G22)/1000</f>
        <v>0</v>
      </c>
      <c r="N22" s="50">
        <f>SUM(X22:AD22)/1000</f>
        <v>0</v>
      </c>
      <c r="O22" s="51"/>
      <c r="P22" s="51"/>
      <c r="Q22" s="53"/>
      <c r="R22" s="49"/>
      <c r="S22" s="41">
        <v>1</v>
      </c>
      <c r="T22" s="41">
        <v>20</v>
      </c>
      <c r="U22" s="41"/>
      <c r="V22" s="40" t="s">
        <v>28</v>
      </c>
      <c r="W22" s="34">
        <v>26</v>
      </c>
      <c r="X22" s="47"/>
      <c r="Y22" s="38"/>
      <c r="Z22" s="38"/>
      <c r="AA22" s="38"/>
      <c r="AB22" s="38"/>
      <c r="AC22" s="38"/>
      <c r="AD22" s="38"/>
      <c r="AE22" s="1"/>
      <c r="AF22" s="1"/>
      <c r="AG22" s="1"/>
      <c r="AH22" s="2"/>
      <c r="AI22" s="2"/>
    </row>
    <row r="23" spans="1:35" ht="15.95" customHeight="1" thickBot="1" x14ac:dyDescent="0.25">
      <c r="A23" s="38"/>
      <c r="B23" s="38"/>
      <c r="C23" s="38"/>
      <c r="D23" s="38"/>
      <c r="E23" s="38"/>
      <c r="F23" s="38"/>
      <c r="G23" s="39"/>
      <c r="H23" s="34">
        <v>27</v>
      </c>
      <c r="I23" s="40" t="s">
        <v>28</v>
      </c>
      <c r="J23" s="41"/>
      <c r="K23" s="41">
        <v>20</v>
      </c>
      <c r="L23" s="41">
        <v>1</v>
      </c>
      <c r="M23" s="48"/>
      <c r="N23" s="49"/>
      <c r="O23" s="42">
        <f>SUM(A23:G23)/1000</f>
        <v>0</v>
      </c>
      <c r="P23" s="50">
        <f>SUM(X23:AD23)/1000</f>
        <v>0</v>
      </c>
      <c r="Q23" s="51"/>
      <c r="R23" s="50"/>
      <c r="S23" s="41">
        <v>1</v>
      </c>
      <c r="T23" s="41">
        <v>20</v>
      </c>
      <c r="U23" s="41"/>
      <c r="V23" s="40" t="s">
        <v>28</v>
      </c>
      <c r="W23" s="34">
        <v>28</v>
      </c>
      <c r="X23" s="47"/>
      <c r="Y23" s="38"/>
      <c r="Z23" s="38"/>
      <c r="AA23" s="38"/>
      <c r="AB23" s="38"/>
      <c r="AC23" s="38"/>
      <c r="AD23" s="38"/>
      <c r="AE23" s="1"/>
      <c r="AF23" s="1"/>
      <c r="AG23" s="1"/>
      <c r="AH23" s="2"/>
      <c r="AI23" s="2"/>
    </row>
    <row r="24" spans="1:35" ht="15.95" customHeight="1" thickBot="1" x14ac:dyDescent="0.25">
      <c r="A24" s="38"/>
      <c r="B24" s="38"/>
      <c r="C24" s="38"/>
      <c r="D24" s="38"/>
      <c r="E24" s="38"/>
      <c r="F24" s="38"/>
      <c r="G24" s="39"/>
      <c r="H24" s="34">
        <v>29</v>
      </c>
      <c r="I24" s="40" t="s">
        <v>28</v>
      </c>
      <c r="J24" s="41"/>
      <c r="K24" s="41">
        <v>20</v>
      </c>
      <c r="L24" s="41">
        <v>1</v>
      </c>
      <c r="M24" s="52"/>
      <c r="N24" s="51"/>
      <c r="O24" s="53"/>
      <c r="P24" s="49"/>
      <c r="Q24" s="42">
        <f>SUM(A24:G24)/1000</f>
        <v>0</v>
      </c>
      <c r="R24" s="50">
        <f>SUM(X24:AD24)/1000</f>
        <v>0</v>
      </c>
      <c r="S24" s="41">
        <v>1</v>
      </c>
      <c r="T24" s="41">
        <v>20</v>
      </c>
      <c r="U24" s="41"/>
      <c r="V24" s="40" t="s">
        <v>28</v>
      </c>
      <c r="W24" s="34">
        <v>30</v>
      </c>
      <c r="X24" s="47"/>
      <c r="Y24" s="38"/>
      <c r="Z24" s="38"/>
      <c r="AA24" s="38"/>
      <c r="AB24" s="38"/>
      <c r="AC24" s="38"/>
      <c r="AD24" s="38"/>
      <c r="AE24" s="1"/>
      <c r="AF24" s="1"/>
      <c r="AG24" s="1"/>
      <c r="AH24" s="2"/>
      <c r="AI24" s="2"/>
    </row>
    <row r="25" spans="1:35" ht="15.95" customHeight="1" thickBot="1" x14ac:dyDescent="0.25">
      <c r="A25" s="85"/>
      <c r="B25" s="85"/>
      <c r="C25" s="85"/>
      <c r="D25" s="85"/>
      <c r="E25" s="85"/>
      <c r="F25" s="85"/>
      <c r="G25" s="86"/>
      <c r="H25" s="34">
        <v>31</v>
      </c>
      <c r="I25" s="40" t="s">
        <v>15</v>
      </c>
      <c r="J25" s="41"/>
      <c r="K25" s="41">
        <v>20</v>
      </c>
      <c r="L25" s="41">
        <v>1</v>
      </c>
      <c r="M25" s="42">
        <f>SUM(A25:G25)/1000</f>
        <v>0</v>
      </c>
      <c r="N25" s="50">
        <f>SUM(X25:AD25)/1000</f>
        <v>0</v>
      </c>
      <c r="O25" s="51"/>
      <c r="P25" s="51"/>
      <c r="Q25" s="53"/>
      <c r="R25" s="49"/>
      <c r="S25" s="41">
        <v>1</v>
      </c>
      <c r="T25" s="41">
        <v>20</v>
      </c>
      <c r="U25" s="41"/>
      <c r="V25" s="40" t="s">
        <v>15</v>
      </c>
      <c r="W25" s="34">
        <v>32</v>
      </c>
      <c r="X25" s="47"/>
      <c r="Y25" s="38"/>
      <c r="Z25" s="38"/>
      <c r="AA25" s="38"/>
      <c r="AB25" s="38"/>
      <c r="AC25" s="38"/>
      <c r="AD25" s="38"/>
      <c r="AE25" s="1"/>
      <c r="AF25" s="1"/>
      <c r="AG25" s="1"/>
      <c r="AH25" s="2"/>
      <c r="AI25" s="2"/>
    </row>
    <row r="26" spans="1:35" ht="15.95" customHeight="1" thickBot="1" x14ac:dyDescent="0.25">
      <c r="A26" s="85"/>
      <c r="B26" s="85"/>
      <c r="C26" s="85"/>
      <c r="D26" s="85"/>
      <c r="E26" s="85"/>
      <c r="F26" s="85"/>
      <c r="G26" s="86"/>
      <c r="H26" s="34">
        <v>33</v>
      </c>
      <c r="I26" s="40" t="s">
        <v>15</v>
      </c>
      <c r="J26" s="41"/>
      <c r="K26" s="41">
        <v>20</v>
      </c>
      <c r="L26" s="41">
        <v>1</v>
      </c>
      <c r="M26" s="48"/>
      <c r="N26" s="49"/>
      <c r="O26" s="42">
        <f>SUM(A26:G26)/1000</f>
        <v>0</v>
      </c>
      <c r="P26" s="50">
        <f>SUM(X26:AD26)/1000</f>
        <v>0</v>
      </c>
      <c r="Q26" s="51"/>
      <c r="R26" s="50"/>
      <c r="S26" s="41">
        <v>1</v>
      </c>
      <c r="T26" s="41">
        <v>20</v>
      </c>
      <c r="U26" s="41"/>
      <c r="V26" s="40" t="s">
        <v>15</v>
      </c>
      <c r="W26" s="34">
        <v>34</v>
      </c>
      <c r="X26" s="47"/>
      <c r="Y26" s="38"/>
      <c r="Z26" s="38"/>
      <c r="AA26" s="38"/>
      <c r="AB26" s="38"/>
      <c r="AC26" s="38"/>
      <c r="AD26" s="38"/>
      <c r="AE26" s="1"/>
      <c r="AF26" s="1"/>
      <c r="AG26" s="1"/>
      <c r="AH26" s="2"/>
      <c r="AI26" s="2"/>
    </row>
    <row r="27" spans="1:35" ht="15.95" customHeight="1" thickBot="1" x14ac:dyDescent="0.25">
      <c r="A27" s="85"/>
      <c r="B27" s="85"/>
      <c r="C27" s="85"/>
      <c r="D27" s="85"/>
      <c r="E27" s="85"/>
      <c r="F27" s="85"/>
      <c r="G27" s="86"/>
      <c r="H27" s="34">
        <v>35</v>
      </c>
      <c r="I27" s="40" t="s">
        <v>28</v>
      </c>
      <c r="J27" s="41"/>
      <c r="K27" s="41">
        <v>20</v>
      </c>
      <c r="L27" s="41">
        <v>1</v>
      </c>
      <c r="M27" s="52"/>
      <c r="N27" s="51"/>
      <c r="O27" s="53"/>
      <c r="P27" s="49"/>
      <c r="Q27" s="42">
        <f>SUM(A27:G27)/1000</f>
        <v>0</v>
      </c>
      <c r="R27" s="50">
        <f>SUM(X27:AD27)/1000</f>
        <v>0</v>
      </c>
      <c r="S27" s="41">
        <v>1</v>
      </c>
      <c r="T27" s="41">
        <v>20</v>
      </c>
      <c r="U27" s="41"/>
      <c r="V27" s="40" t="s">
        <v>28</v>
      </c>
      <c r="W27" s="34">
        <v>36</v>
      </c>
      <c r="X27" s="47"/>
      <c r="Y27" s="38"/>
      <c r="Z27" s="38"/>
      <c r="AA27" s="38"/>
      <c r="AB27" s="38"/>
      <c r="AC27" s="38"/>
      <c r="AD27" s="38"/>
      <c r="AE27" s="1"/>
      <c r="AF27" s="1"/>
      <c r="AG27" s="1"/>
      <c r="AH27" s="2"/>
      <c r="AI27" s="2"/>
    </row>
    <row r="28" spans="1:35" ht="15.95" customHeight="1" thickBot="1" x14ac:dyDescent="0.25">
      <c r="A28" s="85"/>
      <c r="B28" s="85"/>
      <c r="C28" s="85"/>
      <c r="D28" s="85"/>
      <c r="E28" s="85"/>
      <c r="F28" s="85"/>
      <c r="G28" s="86"/>
      <c r="H28" s="34">
        <v>37</v>
      </c>
      <c r="I28" s="40" t="s">
        <v>28</v>
      </c>
      <c r="J28" s="41"/>
      <c r="K28" s="41">
        <v>20</v>
      </c>
      <c r="L28" s="41">
        <v>1</v>
      </c>
      <c r="M28" s="42">
        <f>SUM(A28:G28)/1000</f>
        <v>0</v>
      </c>
      <c r="N28" s="50">
        <f>SUM(X28:AD28)/1000</f>
        <v>0</v>
      </c>
      <c r="O28" s="51"/>
      <c r="P28" s="51"/>
      <c r="Q28" s="53"/>
      <c r="R28" s="49"/>
      <c r="S28" s="41">
        <v>1</v>
      </c>
      <c r="T28" s="41">
        <v>20</v>
      </c>
      <c r="U28" s="41"/>
      <c r="V28" s="40" t="s">
        <v>28</v>
      </c>
      <c r="W28" s="34">
        <v>38</v>
      </c>
      <c r="X28" s="47"/>
      <c r="Y28" s="38"/>
      <c r="Z28" s="38"/>
      <c r="AA28" s="38"/>
      <c r="AB28" s="38"/>
      <c r="AC28" s="38"/>
      <c r="AD28" s="38"/>
      <c r="AE28" s="1"/>
      <c r="AF28" s="1"/>
      <c r="AG28" s="1"/>
      <c r="AH28" s="2"/>
      <c r="AI28" s="2"/>
    </row>
    <row r="29" spans="1:35" ht="15.95" customHeight="1" thickBot="1" x14ac:dyDescent="0.25">
      <c r="A29" s="85"/>
      <c r="B29" s="85"/>
      <c r="C29" s="85"/>
      <c r="D29" s="85"/>
      <c r="E29" s="85"/>
      <c r="F29" s="85"/>
      <c r="G29" s="86"/>
      <c r="H29" s="34">
        <v>39</v>
      </c>
      <c r="I29" s="40" t="s">
        <v>28</v>
      </c>
      <c r="J29" s="41"/>
      <c r="K29" s="41">
        <v>20</v>
      </c>
      <c r="L29" s="41">
        <v>1</v>
      </c>
      <c r="M29" s="48"/>
      <c r="N29" s="49"/>
      <c r="O29" s="42">
        <f>SUM(A29:G29)/1000</f>
        <v>0</v>
      </c>
      <c r="P29" s="50">
        <f>SUM(X29:AD29)/1000</f>
        <v>0</v>
      </c>
      <c r="Q29" s="51"/>
      <c r="R29" s="50"/>
      <c r="S29" s="41">
        <v>1</v>
      </c>
      <c r="T29" s="41">
        <v>20</v>
      </c>
      <c r="U29" s="41"/>
      <c r="V29" s="40" t="s">
        <v>28</v>
      </c>
      <c r="W29" s="34">
        <v>40</v>
      </c>
      <c r="X29" s="47"/>
      <c r="Y29" s="38"/>
      <c r="Z29" s="38"/>
      <c r="AA29" s="38"/>
      <c r="AB29" s="38"/>
      <c r="AC29" s="38"/>
      <c r="AD29" s="38"/>
      <c r="AE29" s="1"/>
      <c r="AF29" s="1"/>
      <c r="AG29" s="1"/>
      <c r="AH29" s="2"/>
      <c r="AI29" s="2"/>
    </row>
    <row r="30" spans="1:35" ht="15.95" customHeight="1" thickBot="1" x14ac:dyDescent="0.25">
      <c r="A30" s="85"/>
      <c r="B30" s="85"/>
      <c r="C30" s="85"/>
      <c r="D30" s="85"/>
      <c r="E30" s="85"/>
      <c r="F30" s="85"/>
      <c r="G30" s="86"/>
      <c r="H30" s="34">
        <v>41</v>
      </c>
      <c r="I30" s="40" t="s">
        <v>28</v>
      </c>
      <c r="J30" s="41"/>
      <c r="K30" s="41">
        <v>20</v>
      </c>
      <c r="L30" s="41">
        <v>1</v>
      </c>
      <c r="M30" s="52"/>
      <c r="N30" s="51"/>
      <c r="O30" s="53"/>
      <c r="P30" s="49"/>
      <c r="Q30" s="42">
        <f>SUM(A30:G30)/1000</f>
        <v>0</v>
      </c>
      <c r="R30" s="50">
        <f>SUM(X30:AD30)/1000</f>
        <v>0</v>
      </c>
      <c r="S30" s="41">
        <v>1</v>
      </c>
      <c r="T30" s="41">
        <v>20</v>
      </c>
      <c r="U30" s="41"/>
      <c r="V30" s="40" t="s">
        <v>28</v>
      </c>
      <c r="W30" s="34">
        <v>42</v>
      </c>
      <c r="X30" s="47"/>
      <c r="Y30" s="38"/>
      <c r="Z30" s="38"/>
      <c r="AA30" s="38"/>
      <c r="AB30" s="38"/>
      <c r="AC30" s="38"/>
      <c r="AD30" s="38"/>
      <c r="AE30" s="1"/>
      <c r="AF30" s="1"/>
      <c r="AG30" s="1"/>
      <c r="AH30" s="2"/>
      <c r="AI30" s="2"/>
    </row>
    <row r="31" spans="1:35" ht="15.95" customHeight="1" thickBot="1" x14ac:dyDescent="0.25">
      <c r="A31" s="55">
        <f t="shared" ref="A31:G31" si="0">SUM(A10:A30)</f>
        <v>0</v>
      </c>
      <c r="B31" s="55">
        <f t="shared" si="0"/>
        <v>0</v>
      </c>
      <c r="C31" s="55">
        <f t="shared" si="0"/>
        <v>0</v>
      </c>
      <c r="D31" s="55">
        <f t="shared" si="0"/>
        <v>0</v>
      </c>
      <c r="E31" s="55">
        <f t="shared" si="0"/>
        <v>0</v>
      </c>
      <c r="F31" s="55">
        <f t="shared" si="0"/>
        <v>0</v>
      </c>
      <c r="G31" s="56">
        <f t="shared" si="0"/>
        <v>0</v>
      </c>
      <c r="H31" s="18"/>
      <c r="I31" s="14"/>
      <c r="J31" s="14"/>
      <c r="K31" s="57" t="s">
        <v>29</v>
      </c>
      <c r="L31" s="14"/>
      <c r="M31" s="58">
        <f>SUM(M10:M30)+SUM(N10:N30)</f>
        <v>0</v>
      </c>
      <c r="N31" s="59"/>
      <c r="O31" s="58">
        <f>SUM(O10:O30)+SUM(P10:P30)</f>
        <v>0</v>
      </c>
      <c r="P31" s="59"/>
      <c r="Q31" s="58">
        <f>SUM(Q10:Q30)+SUM(R10:R30)</f>
        <v>0</v>
      </c>
      <c r="R31" s="59"/>
      <c r="S31" s="14" t="s">
        <v>30</v>
      </c>
      <c r="T31" s="14"/>
      <c r="U31" s="14"/>
      <c r="V31" s="14"/>
      <c r="W31" s="23"/>
      <c r="X31" s="60">
        <f t="shared" ref="X31:AD31" si="1">SUM(X10:X24)</f>
        <v>0</v>
      </c>
      <c r="Y31" s="61">
        <f t="shared" si="1"/>
        <v>0</v>
      </c>
      <c r="Z31" s="61">
        <f t="shared" si="1"/>
        <v>0</v>
      </c>
      <c r="AA31" s="61">
        <f t="shared" si="1"/>
        <v>0</v>
      </c>
      <c r="AB31" s="61">
        <f t="shared" si="1"/>
        <v>0</v>
      </c>
      <c r="AC31" s="61">
        <f t="shared" si="1"/>
        <v>0</v>
      </c>
      <c r="AD31" s="61">
        <f t="shared" si="1"/>
        <v>0</v>
      </c>
      <c r="AE31" s="1"/>
      <c r="AF31" s="1"/>
      <c r="AG31" s="1"/>
      <c r="AH31" s="2"/>
      <c r="AI31" s="2"/>
    </row>
    <row r="32" spans="1:35" ht="15.95" customHeight="1" thickBot="1" x14ac:dyDescent="0.25">
      <c r="A32" s="62" t="s">
        <v>31</v>
      </c>
      <c r="B32" s="63" t="s">
        <v>32</v>
      </c>
      <c r="C32" s="63" t="s">
        <v>33</v>
      </c>
      <c r="D32" s="63" t="s">
        <v>34</v>
      </c>
      <c r="E32" s="63" t="s">
        <v>35</v>
      </c>
      <c r="F32" s="63" t="s">
        <v>36</v>
      </c>
      <c r="G32" s="63" t="s">
        <v>37</v>
      </c>
      <c r="H32" s="18"/>
      <c r="I32" s="14"/>
      <c r="J32" s="14"/>
      <c r="K32" s="57"/>
      <c r="L32" s="21"/>
      <c r="M32" s="58">
        <f>+M31*1000/$B$4</f>
        <v>0</v>
      </c>
      <c r="N32" s="59"/>
      <c r="O32" s="58">
        <f>+O31*1000/$B$4</f>
        <v>0</v>
      </c>
      <c r="P32" s="59"/>
      <c r="Q32" s="58">
        <f>+Q31*1000/$B$4</f>
        <v>0</v>
      </c>
      <c r="R32" s="59"/>
      <c r="S32" s="14" t="s">
        <v>38</v>
      </c>
      <c r="T32" s="14"/>
      <c r="U32" s="14"/>
      <c r="V32" s="14"/>
      <c r="W32" s="23"/>
      <c r="X32" s="64" t="s">
        <v>31</v>
      </c>
      <c r="Y32" s="65" t="s">
        <v>32</v>
      </c>
      <c r="Z32" s="65" t="s">
        <v>33</v>
      </c>
      <c r="AA32" s="65" t="s">
        <v>34</v>
      </c>
      <c r="AB32" s="65" t="s">
        <v>35</v>
      </c>
      <c r="AC32" s="65" t="s">
        <v>36</v>
      </c>
      <c r="AD32" s="65" t="s">
        <v>37</v>
      </c>
      <c r="AE32" s="1"/>
      <c r="AF32" s="1"/>
      <c r="AG32" s="1"/>
      <c r="AH32" s="2"/>
      <c r="AI32" s="2"/>
    </row>
    <row r="33" spans="1:35" ht="15.95" customHeight="1" thickBot="1" x14ac:dyDescent="0.25">
      <c r="A33" s="14"/>
      <c r="B33" s="14"/>
      <c r="C33" s="14"/>
      <c r="D33" s="1"/>
      <c r="E33" s="1"/>
      <c r="F33" s="1"/>
      <c r="G33" s="14"/>
      <c r="H33" s="18"/>
      <c r="I33" s="57"/>
      <c r="J33" s="14"/>
      <c r="K33" s="57" t="s">
        <v>39</v>
      </c>
      <c r="L33" s="57"/>
      <c r="M33" s="58">
        <f>+M31+O31+Q31</f>
        <v>0</v>
      </c>
      <c r="N33" s="59"/>
      <c r="O33" s="14" t="s">
        <v>30</v>
      </c>
      <c r="P33" s="14"/>
      <c r="Q33" s="58">
        <f>+(M33*1000)/($B$2*SQRT($B$3))</f>
        <v>0</v>
      </c>
      <c r="R33" s="59"/>
      <c r="S33" s="14" t="s">
        <v>38</v>
      </c>
      <c r="T33" s="14"/>
      <c r="U33" s="14"/>
      <c r="V33" s="14"/>
      <c r="W33" s="23"/>
      <c r="X33" s="66">
        <f>+X31+A31</f>
        <v>0</v>
      </c>
      <c r="Y33" s="55">
        <f>B31+Y31</f>
        <v>0</v>
      </c>
      <c r="Z33" s="55">
        <f>+Z31+C31</f>
        <v>0</v>
      </c>
      <c r="AA33" s="55">
        <f>+AA31+D31</f>
        <v>0</v>
      </c>
      <c r="AB33" s="55">
        <f>+AB31+E31</f>
        <v>0</v>
      </c>
      <c r="AC33" s="55">
        <f>+AC31+F31</f>
        <v>0</v>
      </c>
      <c r="AD33" s="55">
        <f>+AD31+G31</f>
        <v>0</v>
      </c>
      <c r="AE33" s="67" t="s">
        <v>40</v>
      </c>
      <c r="AF33" s="1"/>
      <c r="AG33" s="1"/>
      <c r="AH33" s="2"/>
      <c r="AI33" s="2"/>
    </row>
    <row r="34" spans="1:35" ht="15.95" customHeight="1" thickBot="1" x14ac:dyDescent="0.25">
      <c r="A34" s="1"/>
      <c r="B34" s="68"/>
      <c r="C34" s="1"/>
      <c r="D34" s="1"/>
      <c r="E34" s="1"/>
      <c r="F34" s="1"/>
      <c r="G34" s="1"/>
      <c r="H34" s="18"/>
      <c r="I34" s="57"/>
      <c r="J34" s="14"/>
      <c r="K34" s="57" t="s">
        <v>41</v>
      </c>
      <c r="L34" s="14"/>
      <c r="M34" s="58">
        <f>+AA44/1000</f>
        <v>0</v>
      </c>
      <c r="N34" s="59"/>
      <c r="O34" s="14" t="s">
        <v>30</v>
      </c>
      <c r="P34" s="14"/>
      <c r="Q34" s="58">
        <f>+(M34*1000)/($B$2*SQRT($B$3))</f>
        <v>0</v>
      </c>
      <c r="R34" s="59"/>
      <c r="S34" s="14" t="s">
        <v>38</v>
      </c>
      <c r="T34" s="14"/>
      <c r="U34" s="14"/>
      <c r="V34" s="14"/>
      <c r="W34" s="23"/>
      <c r="X34" s="1"/>
      <c r="Y34" s="1"/>
      <c r="Z34" s="1"/>
      <c r="AA34" s="67"/>
      <c r="AB34" s="67"/>
      <c r="AC34" s="67"/>
      <c r="AD34" s="1"/>
      <c r="AE34" s="1"/>
      <c r="AF34" s="1"/>
      <c r="AG34" s="1"/>
      <c r="AH34" s="2"/>
      <c r="AI34" s="2"/>
    </row>
    <row r="35" spans="1:35" ht="15.95" customHeight="1" x14ac:dyDescent="0.2">
      <c r="A35" s="1"/>
      <c r="B35" s="1"/>
      <c r="C35" s="1"/>
      <c r="D35" s="1"/>
      <c r="E35" s="1"/>
      <c r="F35" s="1"/>
      <c r="G35" s="20"/>
      <c r="H35" s="18"/>
      <c r="I35" s="57"/>
      <c r="J35" s="14"/>
      <c r="K35" s="57"/>
      <c r="L35" s="14"/>
      <c r="M35" s="69"/>
      <c r="N35" s="69"/>
      <c r="O35" s="14"/>
      <c r="P35" s="14"/>
      <c r="Q35" s="69"/>
      <c r="R35" s="69"/>
      <c r="S35" s="14"/>
      <c r="T35" s="14"/>
      <c r="U35" s="14"/>
      <c r="V35" s="14"/>
      <c r="W35" s="23"/>
      <c r="X35" s="70" t="s">
        <v>42</v>
      </c>
      <c r="Y35" s="71" t="s">
        <v>43</v>
      </c>
      <c r="Z35" s="71"/>
      <c r="AA35" s="72" t="s">
        <v>44</v>
      </c>
      <c r="AB35" s="73"/>
      <c r="AC35" s="73"/>
      <c r="AD35" s="1"/>
      <c r="AE35" s="1"/>
      <c r="AF35" s="1"/>
      <c r="AG35" s="1"/>
      <c r="AH35" s="2"/>
      <c r="AI35" s="2"/>
    </row>
    <row r="36" spans="1:35" ht="15.95" customHeight="1" x14ac:dyDescent="0.2">
      <c r="A36" s="1"/>
      <c r="B36" s="1"/>
      <c r="C36" s="1"/>
      <c r="D36" s="1"/>
      <c r="E36" s="1"/>
      <c r="F36" s="1"/>
      <c r="G36" s="24"/>
      <c r="H36" s="18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23"/>
      <c r="X36" s="74" t="s">
        <v>9</v>
      </c>
      <c r="Y36" s="75">
        <v>1</v>
      </c>
      <c r="Z36" s="74"/>
      <c r="AA36" s="74">
        <f>+Y36*X33</f>
        <v>0</v>
      </c>
      <c r="AB36" s="1"/>
      <c r="AC36" s="1"/>
      <c r="AD36" s="1"/>
      <c r="AE36" s="1"/>
      <c r="AF36" s="1"/>
      <c r="AG36" s="1"/>
      <c r="AH36" s="2"/>
      <c r="AI36" s="2"/>
    </row>
    <row r="37" spans="1:35" ht="15.95" customHeight="1" thickBot="1" x14ac:dyDescent="0.25">
      <c r="A37" s="1"/>
      <c r="B37" s="1"/>
      <c r="C37" s="1"/>
      <c r="D37" s="1"/>
      <c r="E37" s="1"/>
      <c r="F37" s="1"/>
      <c r="G37" s="24"/>
      <c r="H37" s="18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23"/>
      <c r="X37" s="74" t="s">
        <v>45</v>
      </c>
      <c r="Y37" s="76">
        <v>0.5</v>
      </c>
      <c r="Z37" s="77"/>
      <c r="AA37" s="77">
        <f>IF(Y33&gt;10000,10000+Y37*(Y33-10000),Y33)</f>
        <v>0</v>
      </c>
      <c r="AB37" s="78"/>
      <c r="AC37" s="78"/>
      <c r="AD37" s="1"/>
      <c r="AE37" s="1"/>
      <c r="AF37" s="1"/>
      <c r="AG37" s="1"/>
      <c r="AH37" s="2"/>
      <c r="AI37" s="2"/>
    </row>
    <row r="38" spans="1:35" ht="15.95" customHeight="1" x14ac:dyDescent="0.2">
      <c r="A38" s="1"/>
      <c r="B38" s="1"/>
      <c r="C38" s="1"/>
      <c r="D38" s="1"/>
      <c r="E38" s="1"/>
      <c r="F38" s="1"/>
      <c r="G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74" t="s">
        <v>11</v>
      </c>
      <c r="Y38" s="75">
        <v>1</v>
      </c>
      <c r="Z38" s="77"/>
      <c r="AA38" s="77">
        <f>+Y38*Z33</f>
        <v>0</v>
      </c>
      <c r="AB38" s="78"/>
      <c r="AC38" s="78"/>
      <c r="AD38" s="1"/>
      <c r="AE38" s="1"/>
      <c r="AF38" s="1"/>
      <c r="AG38" s="1"/>
      <c r="AH38" s="2"/>
      <c r="AI38" s="2"/>
    </row>
    <row r="39" spans="1:35" ht="15.95" customHeight="1" x14ac:dyDescent="0.2">
      <c r="A39" s="1"/>
      <c r="B39" s="1"/>
      <c r="C39" s="1"/>
      <c r="D39" s="1"/>
      <c r="E39" s="1"/>
      <c r="F39" s="1"/>
      <c r="G39" s="24"/>
      <c r="H39" s="79"/>
      <c r="I39" s="57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80"/>
      <c r="W39" s="15"/>
      <c r="X39" s="74" t="s">
        <v>12</v>
      </c>
      <c r="Y39" s="75">
        <v>0.9</v>
      </c>
      <c r="Z39" s="77"/>
      <c r="AA39" s="74">
        <f>+Y39*AA33</f>
        <v>0</v>
      </c>
      <c r="AB39" s="1"/>
      <c r="AC39" s="1"/>
      <c r="AD39" s="1"/>
      <c r="AE39" s="1"/>
      <c r="AF39" s="1"/>
      <c r="AG39" s="1"/>
      <c r="AH39" s="2"/>
      <c r="AI39" s="2"/>
    </row>
    <row r="40" spans="1:35" ht="15.95" customHeight="1" x14ac:dyDescent="0.2">
      <c r="A40" s="1"/>
      <c r="B40" s="1"/>
      <c r="C40" s="1"/>
      <c r="D40" s="1"/>
      <c r="E40" s="1"/>
      <c r="F40" s="1"/>
      <c r="G40" s="24"/>
      <c r="H40" s="79"/>
      <c r="I40" s="57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80"/>
      <c r="W40" s="15"/>
      <c r="X40" s="74" t="s">
        <v>46</v>
      </c>
      <c r="Y40" s="75">
        <v>0.75</v>
      </c>
      <c r="Z40" s="77"/>
      <c r="AA40" s="81">
        <f>+Y40*AB33</f>
        <v>0</v>
      </c>
      <c r="AB40" s="57"/>
      <c r="AC40" s="57"/>
      <c r="AD40" s="1"/>
      <c r="AE40" s="1"/>
      <c r="AF40" s="1"/>
      <c r="AG40" s="1"/>
      <c r="AH40" s="2"/>
      <c r="AI40" s="2"/>
    </row>
    <row r="41" spans="1:35" ht="13.5" customHeight="1" x14ac:dyDescent="0.2">
      <c r="A41" s="1"/>
      <c r="B41" s="1"/>
      <c r="C41" s="1"/>
      <c r="D41" s="1"/>
      <c r="E41" s="1"/>
      <c r="F41" s="1"/>
      <c r="G41" s="1"/>
      <c r="H41" s="14"/>
      <c r="I41" s="57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80"/>
      <c r="W41" s="15"/>
      <c r="X41" s="74" t="s">
        <v>47</v>
      </c>
      <c r="Y41" s="75">
        <v>1.25</v>
      </c>
      <c r="Z41" s="77"/>
      <c r="AA41" s="81">
        <f>+Y41*AC33</f>
        <v>0</v>
      </c>
      <c r="AB41" s="1"/>
      <c r="AC41" s="1"/>
      <c r="AD41" s="1"/>
      <c r="AE41" s="1"/>
      <c r="AF41" s="1"/>
      <c r="AG41" s="1"/>
      <c r="AH41" s="2"/>
      <c r="AI41" s="2"/>
    </row>
    <row r="42" spans="1:35" ht="13.5" customHeight="1" x14ac:dyDescent="0.2">
      <c r="A42" s="1"/>
      <c r="B42" s="1"/>
      <c r="C42" s="1"/>
      <c r="D42" s="1"/>
      <c r="E42" s="1"/>
      <c r="F42" s="1"/>
      <c r="G42" s="1"/>
      <c r="H42" s="80"/>
      <c r="I42" s="57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80"/>
      <c r="W42" s="15"/>
      <c r="X42" s="74" t="s">
        <v>15</v>
      </c>
      <c r="Y42" s="75">
        <v>1</v>
      </c>
      <c r="Z42" s="77"/>
      <c r="AA42" s="81">
        <f>+Y42*AD33</f>
        <v>0</v>
      </c>
      <c r="AB42" s="1"/>
      <c r="AC42" s="1"/>
      <c r="AD42" s="1"/>
      <c r="AE42" s="1"/>
      <c r="AF42" s="1"/>
      <c r="AG42" s="1"/>
      <c r="AH42" s="2"/>
      <c r="AI42" s="2"/>
    </row>
    <row r="43" spans="1:35" ht="13.5" customHeight="1" x14ac:dyDescent="0.2">
      <c r="A43" s="1"/>
      <c r="B43" s="1"/>
      <c r="C43" s="1"/>
      <c r="D43" s="1"/>
      <c r="E43" s="1"/>
      <c r="F43" s="1"/>
      <c r="G43" s="1"/>
      <c r="H43" s="80"/>
      <c r="I43" s="21"/>
      <c r="J43" s="14"/>
      <c r="K43" s="22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80"/>
      <c r="W43" s="14"/>
      <c r="X43" s="74" t="s">
        <v>48</v>
      </c>
      <c r="Y43" s="74">
        <v>0.25</v>
      </c>
      <c r="Z43" s="74"/>
      <c r="AA43" s="82">
        <f>Y43*$B$5</f>
        <v>0</v>
      </c>
      <c r="AB43" s="1"/>
      <c r="AC43" s="1"/>
      <c r="AD43" s="1"/>
      <c r="AE43" s="1"/>
      <c r="AF43" s="1"/>
      <c r="AG43" s="1"/>
      <c r="AH43" s="2"/>
      <c r="AI43" s="2"/>
    </row>
    <row r="44" spans="1:35" ht="13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 t="s">
        <v>49</v>
      </c>
      <c r="Y44" s="1"/>
      <c r="Z44" s="1"/>
      <c r="AA44" s="1">
        <f>SUM(AA36:AA43)</f>
        <v>0</v>
      </c>
      <c r="AB44" s="1"/>
      <c r="AC44" s="1"/>
      <c r="AD44" s="1"/>
      <c r="AE44" s="1"/>
      <c r="AF44" s="1"/>
      <c r="AG44" s="1"/>
      <c r="AH44" s="2"/>
    </row>
    <row r="45" spans="1:35" ht="13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2"/>
    </row>
    <row r="46" spans="1:35" ht="13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2"/>
    </row>
    <row r="47" spans="1:35" ht="13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2"/>
    </row>
    <row r="48" spans="1:35" ht="13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2"/>
    </row>
    <row r="49" spans="1:34" ht="13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2"/>
    </row>
    <row r="50" spans="1:34" x14ac:dyDescent="0.2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</row>
  </sheetData>
  <printOptions horizontalCentered="1" verticalCentered="1"/>
  <pageMargins left="0.5" right="0.5" top="0.5" bottom="0.5" header="0" footer="0"/>
  <pageSetup orientation="landscape" horizontalDpi="300" verticalDpi="300" r:id="rId1"/>
  <headerFooter alignWithMargins="0">
    <oddHeader>&amp;C&amp;D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I50"/>
  <sheetViews>
    <sheetView defaultGridColor="0" topLeftCell="A7" colorId="56" zoomScaleNormal="100" workbookViewId="0">
      <selection activeCell="G10" sqref="G10"/>
    </sheetView>
  </sheetViews>
  <sheetFormatPr defaultRowHeight="12.75" x14ac:dyDescent="0.2"/>
  <cols>
    <col min="1" max="1" width="11.7109375" style="84" customWidth="1"/>
    <col min="2" max="6" width="9.140625" style="84"/>
    <col min="7" max="7" width="9.85546875" style="84" customWidth="1"/>
    <col min="8" max="8" width="4.28515625" style="84" customWidth="1"/>
    <col min="9" max="9" width="15.7109375" style="84" customWidth="1"/>
    <col min="10" max="10" width="3.28515625" style="84" customWidth="1"/>
    <col min="11" max="11" width="4.28515625" style="84" customWidth="1"/>
    <col min="12" max="12" width="3.28515625" style="84" customWidth="1"/>
    <col min="13" max="18" width="7.7109375" style="84" customWidth="1"/>
    <col min="19" max="19" width="3.28515625" style="84" customWidth="1"/>
    <col min="20" max="20" width="4.28515625" style="84" customWidth="1"/>
    <col min="21" max="21" width="3.28515625" style="84" customWidth="1"/>
    <col min="22" max="22" width="15.7109375" style="84" customWidth="1"/>
    <col min="23" max="23" width="4.28515625" style="84" customWidth="1"/>
    <col min="24" max="29" width="9.140625" style="84"/>
    <col min="30" max="30" width="10" style="84" customWidth="1"/>
    <col min="31" max="33" width="9.140625" style="84"/>
    <col min="257" max="257" width="11.7109375" customWidth="1"/>
    <col min="263" max="263" width="9.85546875" customWidth="1"/>
    <col min="264" max="264" width="4.28515625" customWidth="1"/>
    <col min="265" max="265" width="15.7109375" customWidth="1"/>
    <col min="266" max="266" width="3.28515625" customWidth="1"/>
    <col min="267" max="267" width="4.28515625" customWidth="1"/>
    <col min="268" max="268" width="3.28515625" customWidth="1"/>
    <col min="269" max="274" width="7.7109375" customWidth="1"/>
    <col min="275" max="275" width="3.28515625" customWidth="1"/>
    <col min="276" max="276" width="4.28515625" customWidth="1"/>
    <col min="277" max="277" width="3.28515625" customWidth="1"/>
    <col min="278" max="278" width="15.7109375" customWidth="1"/>
    <col min="279" max="279" width="4.28515625" customWidth="1"/>
    <col min="286" max="286" width="10" customWidth="1"/>
    <col min="513" max="513" width="11.7109375" customWidth="1"/>
    <col min="519" max="519" width="9.85546875" customWidth="1"/>
    <col min="520" max="520" width="4.28515625" customWidth="1"/>
    <col min="521" max="521" width="15.7109375" customWidth="1"/>
    <col min="522" max="522" width="3.28515625" customWidth="1"/>
    <col min="523" max="523" width="4.28515625" customWidth="1"/>
    <col min="524" max="524" width="3.28515625" customWidth="1"/>
    <col min="525" max="530" width="7.7109375" customWidth="1"/>
    <col min="531" max="531" width="3.28515625" customWidth="1"/>
    <col min="532" max="532" width="4.28515625" customWidth="1"/>
    <col min="533" max="533" width="3.28515625" customWidth="1"/>
    <col min="534" max="534" width="15.7109375" customWidth="1"/>
    <col min="535" max="535" width="4.28515625" customWidth="1"/>
    <col min="542" max="542" width="10" customWidth="1"/>
    <col min="769" max="769" width="11.7109375" customWidth="1"/>
    <col min="775" max="775" width="9.85546875" customWidth="1"/>
    <col min="776" max="776" width="4.28515625" customWidth="1"/>
    <col min="777" max="777" width="15.7109375" customWidth="1"/>
    <col min="778" max="778" width="3.28515625" customWidth="1"/>
    <col min="779" max="779" width="4.28515625" customWidth="1"/>
    <col min="780" max="780" width="3.28515625" customWidth="1"/>
    <col min="781" max="786" width="7.7109375" customWidth="1"/>
    <col min="787" max="787" width="3.28515625" customWidth="1"/>
    <col min="788" max="788" width="4.28515625" customWidth="1"/>
    <col min="789" max="789" width="3.28515625" customWidth="1"/>
    <col min="790" max="790" width="15.7109375" customWidth="1"/>
    <col min="791" max="791" width="4.28515625" customWidth="1"/>
    <col min="798" max="798" width="10" customWidth="1"/>
    <col min="1025" max="1025" width="11.7109375" customWidth="1"/>
    <col min="1031" max="1031" width="9.85546875" customWidth="1"/>
    <col min="1032" max="1032" width="4.28515625" customWidth="1"/>
    <col min="1033" max="1033" width="15.7109375" customWidth="1"/>
    <col min="1034" max="1034" width="3.28515625" customWidth="1"/>
    <col min="1035" max="1035" width="4.28515625" customWidth="1"/>
    <col min="1036" max="1036" width="3.28515625" customWidth="1"/>
    <col min="1037" max="1042" width="7.7109375" customWidth="1"/>
    <col min="1043" max="1043" width="3.28515625" customWidth="1"/>
    <col min="1044" max="1044" width="4.28515625" customWidth="1"/>
    <col min="1045" max="1045" width="3.28515625" customWidth="1"/>
    <col min="1046" max="1046" width="15.7109375" customWidth="1"/>
    <col min="1047" max="1047" width="4.28515625" customWidth="1"/>
    <col min="1054" max="1054" width="10" customWidth="1"/>
    <col min="1281" max="1281" width="11.7109375" customWidth="1"/>
    <col min="1287" max="1287" width="9.85546875" customWidth="1"/>
    <col min="1288" max="1288" width="4.28515625" customWidth="1"/>
    <col min="1289" max="1289" width="15.7109375" customWidth="1"/>
    <col min="1290" max="1290" width="3.28515625" customWidth="1"/>
    <col min="1291" max="1291" width="4.28515625" customWidth="1"/>
    <col min="1292" max="1292" width="3.28515625" customWidth="1"/>
    <col min="1293" max="1298" width="7.7109375" customWidth="1"/>
    <col min="1299" max="1299" width="3.28515625" customWidth="1"/>
    <col min="1300" max="1300" width="4.28515625" customWidth="1"/>
    <col min="1301" max="1301" width="3.28515625" customWidth="1"/>
    <col min="1302" max="1302" width="15.7109375" customWidth="1"/>
    <col min="1303" max="1303" width="4.28515625" customWidth="1"/>
    <col min="1310" max="1310" width="10" customWidth="1"/>
    <col min="1537" max="1537" width="11.7109375" customWidth="1"/>
    <col min="1543" max="1543" width="9.85546875" customWidth="1"/>
    <col min="1544" max="1544" width="4.28515625" customWidth="1"/>
    <col min="1545" max="1545" width="15.7109375" customWidth="1"/>
    <col min="1546" max="1546" width="3.28515625" customWidth="1"/>
    <col min="1547" max="1547" width="4.28515625" customWidth="1"/>
    <col min="1548" max="1548" width="3.28515625" customWidth="1"/>
    <col min="1549" max="1554" width="7.7109375" customWidth="1"/>
    <col min="1555" max="1555" width="3.28515625" customWidth="1"/>
    <col min="1556" max="1556" width="4.28515625" customWidth="1"/>
    <col min="1557" max="1557" width="3.28515625" customWidth="1"/>
    <col min="1558" max="1558" width="15.7109375" customWidth="1"/>
    <col min="1559" max="1559" width="4.28515625" customWidth="1"/>
    <col min="1566" max="1566" width="10" customWidth="1"/>
    <col min="1793" max="1793" width="11.7109375" customWidth="1"/>
    <col min="1799" max="1799" width="9.85546875" customWidth="1"/>
    <col min="1800" max="1800" width="4.28515625" customWidth="1"/>
    <col min="1801" max="1801" width="15.7109375" customWidth="1"/>
    <col min="1802" max="1802" width="3.28515625" customWidth="1"/>
    <col min="1803" max="1803" width="4.28515625" customWidth="1"/>
    <col min="1804" max="1804" width="3.28515625" customWidth="1"/>
    <col min="1805" max="1810" width="7.7109375" customWidth="1"/>
    <col min="1811" max="1811" width="3.28515625" customWidth="1"/>
    <col min="1812" max="1812" width="4.28515625" customWidth="1"/>
    <col min="1813" max="1813" width="3.28515625" customWidth="1"/>
    <col min="1814" max="1814" width="15.7109375" customWidth="1"/>
    <col min="1815" max="1815" width="4.28515625" customWidth="1"/>
    <col min="1822" max="1822" width="10" customWidth="1"/>
    <col min="2049" max="2049" width="11.7109375" customWidth="1"/>
    <col min="2055" max="2055" width="9.85546875" customWidth="1"/>
    <col min="2056" max="2056" width="4.28515625" customWidth="1"/>
    <col min="2057" max="2057" width="15.7109375" customWidth="1"/>
    <col min="2058" max="2058" width="3.28515625" customWidth="1"/>
    <col min="2059" max="2059" width="4.28515625" customWidth="1"/>
    <col min="2060" max="2060" width="3.28515625" customWidth="1"/>
    <col min="2061" max="2066" width="7.7109375" customWidth="1"/>
    <col min="2067" max="2067" width="3.28515625" customWidth="1"/>
    <col min="2068" max="2068" width="4.28515625" customWidth="1"/>
    <col min="2069" max="2069" width="3.28515625" customWidth="1"/>
    <col min="2070" max="2070" width="15.7109375" customWidth="1"/>
    <col min="2071" max="2071" width="4.28515625" customWidth="1"/>
    <col min="2078" max="2078" width="10" customWidth="1"/>
    <col min="2305" max="2305" width="11.7109375" customWidth="1"/>
    <col min="2311" max="2311" width="9.85546875" customWidth="1"/>
    <col min="2312" max="2312" width="4.28515625" customWidth="1"/>
    <col min="2313" max="2313" width="15.7109375" customWidth="1"/>
    <col min="2314" max="2314" width="3.28515625" customWidth="1"/>
    <col min="2315" max="2315" width="4.28515625" customWidth="1"/>
    <col min="2316" max="2316" width="3.28515625" customWidth="1"/>
    <col min="2317" max="2322" width="7.7109375" customWidth="1"/>
    <col min="2323" max="2323" width="3.28515625" customWidth="1"/>
    <col min="2324" max="2324" width="4.28515625" customWidth="1"/>
    <col min="2325" max="2325" width="3.28515625" customWidth="1"/>
    <col min="2326" max="2326" width="15.7109375" customWidth="1"/>
    <col min="2327" max="2327" width="4.28515625" customWidth="1"/>
    <col min="2334" max="2334" width="10" customWidth="1"/>
    <col min="2561" max="2561" width="11.7109375" customWidth="1"/>
    <col min="2567" max="2567" width="9.85546875" customWidth="1"/>
    <col min="2568" max="2568" width="4.28515625" customWidth="1"/>
    <col min="2569" max="2569" width="15.7109375" customWidth="1"/>
    <col min="2570" max="2570" width="3.28515625" customWidth="1"/>
    <col min="2571" max="2571" width="4.28515625" customWidth="1"/>
    <col min="2572" max="2572" width="3.28515625" customWidth="1"/>
    <col min="2573" max="2578" width="7.7109375" customWidth="1"/>
    <col min="2579" max="2579" width="3.28515625" customWidth="1"/>
    <col min="2580" max="2580" width="4.28515625" customWidth="1"/>
    <col min="2581" max="2581" width="3.28515625" customWidth="1"/>
    <col min="2582" max="2582" width="15.7109375" customWidth="1"/>
    <col min="2583" max="2583" width="4.28515625" customWidth="1"/>
    <col min="2590" max="2590" width="10" customWidth="1"/>
    <col min="2817" max="2817" width="11.7109375" customWidth="1"/>
    <col min="2823" max="2823" width="9.85546875" customWidth="1"/>
    <col min="2824" max="2824" width="4.28515625" customWidth="1"/>
    <col min="2825" max="2825" width="15.7109375" customWidth="1"/>
    <col min="2826" max="2826" width="3.28515625" customWidth="1"/>
    <col min="2827" max="2827" width="4.28515625" customWidth="1"/>
    <col min="2828" max="2828" width="3.28515625" customWidth="1"/>
    <col min="2829" max="2834" width="7.7109375" customWidth="1"/>
    <col min="2835" max="2835" width="3.28515625" customWidth="1"/>
    <col min="2836" max="2836" width="4.28515625" customWidth="1"/>
    <col min="2837" max="2837" width="3.28515625" customWidth="1"/>
    <col min="2838" max="2838" width="15.7109375" customWidth="1"/>
    <col min="2839" max="2839" width="4.28515625" customWidth="1"/>
    <col min="2846" max="2846" width="10" customWidth="1"/>
    <col min="3073" max="3073" width="11.7109375" customWidth="1"/>
    <col min="3079" max="3079" width="9.85546875" customWidth="1"/>
    <col min="3080" max="3080" width="4.28515625" customWidth="1"/>
    <col min="3081" max="3081" width="15.7109375" customWidth="1"/>
    <col min="3082" max="3082" width="3.28515625" customWidth="1"/>
    <col min="3083" max="3083" width="4.28515625" customWidth="1"/>
    <col min="3084" max="3084" width="3.28515625" customWidth="1"/>
    <col min="3085" max="3090" width="7.7109375" customWidth="1"/>
    <col min="3091" max="3091" width="3.28515625" customWidth="1"/>
    <col min="3092" max="3092" width="4.28515625" customWidth="1"/>
    <col min="3093" max="3093" width="3.28515625" customWidth="1"/>
    <col min="3094" max="3094" width="15.7109375" customWidth="1"/>
    <col min="3095" max="3095" width="4.28515625" customWidth="1"/>
    <col min="3102" max="3102" width="10" customWidth="1"/>
    <col min="3329" max="3329" width="11.7109375" customWidth="1"/>
    <col min="3335" max="3335" width="9.85546875" customWidth="1"/>
    <col min="3336" max="3336" width="4.28515625" customWidth="1"/>
    <col min="3337" max="3337" width="15.7109375" customWidth="1"/>
    <col min="3338" max="3338" width="3.28515625" customWidth="1"/>
    <col min="3339" max="3339" width="4.28515625" customWidth="1"/>
    <col min="3340" max="3340" width="3.28515625" customWidth="1"/>
    <col min="3341" max="3346" width="7.7109375" customWidth="1"/>
    <col min="3347" max="3347" width="3.28515625" customWidth="1"/>
    <col min="3348" max="3348" width="4.28515625" customWidth="1"/>
    <col min="3349" max="3349" width="3.28515625" customWidth="1"/>
    <col min="3350" max="3350" width="15.7109375" customWidth="1"/>
    <col min="3351" max="3351" width="4.28515625" customWidth="1"/>
    <col min="3358" max="3358" width="10" customWidth="1"/>
    <col min="3585" max="3585" width="11.7109375" customWidth="1"/>
    <col min="3591" max="3591" width="9.85546875" customWidth="1"/>
    <col min="3592" max="3592" width="4.28515625" customWidth="1"/>
    <col min="3593" max="3593" width="15.7109375" customWidth="1"/>
    <col min="3594" max="3594" width="3.28515625" customWidth="1"/>
    <col min="3595" max="3595" width="4.28515625" customWidth="1"/>
    <col min="3596" max="3596" width="3.28515625" customWidth="1"/>
    <col min="3597" max="3602" width="7.7109375" customWidth="1"/>
    <col min="3603" max="3603" width="3.28515625" customWidth="1"/>
    <col min="3604" max="3604" width="4.28515625" customWidth="1"/>
    <col min="3605" max="3605" width="3.28515625" customWidth="1"/>
    <col min="3606" max="3606" width="15.7109375" customWidth="1"/>
    <col min="3607" max="3607" width="4.28515625" customWidth="1"/>
    <col min="3614" max="3614" width="10" customWidth="1"/>
    <col min="3841" max="3841" width="11.7109375" customWidth="1"/>
    <col min="3847" max="3847" width="9.85546875" customWidth="1"/>
    <col min="3848" max="3848" width="4.28515625" customWidth="1"/>
    <col min="3849" max="3849" width="15.7109375" customWidth="1"/>
    <col min="3850" max="3850" width="3.28515625" customWidth="1"/>
    <col min="3851" max="3851" width="4.28515625" customWidth="1"/>
    <col min="3852" max="3852" width="3.28515625" customWidth="1"/>
    <col min="3853" max="3858" width="7.7109375" customWidth="1"/>
    <col min="3859" max="3859" width="3.28515625" customWidth="1"/>
    <col min="3860" max="3860" width="4.28515625" customWidth="1"/>
    <col min="3861" max="3861" width="3.28515625" customWidth="1"/>
    <col min="3862" max="3862" width="15.7109375" customWidth="1"/>
    <col min="3863" max="3863" width="4.28515625" customWidth="1"/>
    <col min="3870" max="3870" width="10" customWidth="1"/>
    <col min="4097" max="4097" width="11.7109375" customWidth="1"/>
    <col min="4103" max="4103" width="9.85546875" customWidth="1"/>
    <col min="4104" max="4104" width="4.28515625" customWidth="1"/>
    <col min="4105" max="4105" width="15.7109375" customWidth="1"/>
    <col min="4106" max="4106" width="3.28515625" customWidth="1"/>
    <col min="4107" max="4107" width="4.28515625" customWidth="1"/>
    <col min="4108" max="4108" width="3.28515625" customWidth="1"/>
    <col min="4109" max="4114" width="7.7109375" customWidth="1"/>
    <col min="4115" max="4115" width="3.28515625" customWidth="1"/>
    <col min="4116" max="4116" width="4.28515625" customWidth="1"/>
    <col min="4117" max="4117" width="3.28515625" customWidth="1"/>
    <col min="4118" max="4118" width="15.7109375" customWidth="1"/>
    <col min="4119" max="4119" width="4.28515625" customWidth="1"/>
    <col min="4126" max="4126" width="10" customWidth="1"/>
    <col min="4353" max="4353" width="11.7109375" customWidth="1"/>
    <col min="4359" max="4359" width="9.85546875" customWidth="1"/>
    <col min="4360" max="4360" width="4.28515625" customWidth="1"/>
    <col min="4361" max="4361" width="15.7109375" customWidth="1"/>
    <col min="4362" max="4362" width="3.28515625" customWidth="1"/>
    <col min="4363" max="4363" width="4.28515625" customWidth="1"/>
    <col min="4364" max="4364" width="3.28515625" customWidth="1"/>
    <col min="4365" max="4370" width="7.7109375" customWidth="1"/>
    <col min="4371" max="4371" width="3.28515625" customWidth="1"/>
    <col min="4372" max="4372" width="4.28515625" customWidth="1"/>
    <col min="4373" max="4373" width="3.28515625" customWidth="1"/>
    <col min="4374" max="4374" width="15.7109375" customWidth="1"/>
    <col min="4375" max="4375" width="4.28515625" customWidth="1"/>
    <col min="4382" max="4382" width="10" customWidth="1"/>
    <col min="4609" max="4609" width="11.7109375" customWidth="1"/>
    <col min="4615" max="4615" width="9.85546875" customWidth="1"/>
    <col min="4616" max="4616" width="4.28515625" customWidth="1"/>
    <col min="4617" max="4617" width="15.7109375" customWidth="1"/>
    <col min="4618" max="4618" width="3.28515625" customWidth="1"/>
    <col min="4619" max="4619" width="4.28515625" customWidth="1"/>
    <col min="4620" max="4620" width="3.28515625" customWidth="1"/>
    <col min="4621" max="4626" width="7.7109375" customWidth="1"/>
    <col min="4627" max="4627" width="3.28515625" customWidth="1"/>
    <col min="4628" max="4628" width="4.28515625" customWidth="1"/>
    <col min="4629" max="4629" width="3.28515625" customWidth="1"/>
    <col min="4630" max="4630" width="15.7109375" customWidth="1"/>
    <col min="4631" max="4631" width="4.28515625" customWidth="1"/>
    <col min="4638" max="4638" width="10" customWidth="1"/>
    <col min="4865" max="4865" width="11.7109375" customWidth="1"/>
    <col min="4871" max="4871" width="9.85546875" customWidth="1"/>
    <col min="4872" max="4872" width="4.28515625" customWidth="1"/>
    <col min="4873" max="4873" width="15.7109375" customWidth="1"/>
    <col min="4874" max="4874" width="3.28515625" customWidth="1"/>
    <col min="4875" max="4875" width="4.28515625" customWidth="1"/>
    <col min="4876" max="4876" width="3.28515625" customWidth="1"/>
    <col min="4877" max="4882" width="7.7109375" customWidth="1"/>
    <col min="4883" max="4883" width="3.28515625" customWidth="1"/>
    <col min="4884" max="4884" width="4.28515625" customWidth="1"/>
    <col min="4885" max="4885" width="3.28515625" customWidth="1"/>
    <col min="4886" max="4886" width="15.7109375" customWidth="1"/>
    <col min="4887" max="4887" width="4.28515625" customWidth="1"/>
    <col min="4894" max="4894" width="10" customWidth="1"/>
    <col min="5121" max="5121" width="11.7109375" customWidth="1"/>
    <col min="5127" max="5127" width="9.85546875" customWidth="1"/>
    <col min="5128" max="5128" width="4.28515625" customWidth="1"/>
    <col min="5129" max="5129" width="15.7109375" customWidth="1"/>
    <col min="5130" max="5130" width="3.28515625" customWidth="1"/>
    <col min="5131" max="5131" width="4.28515625" customWidth="1"/>
    <col min="5132" max="5132" width="3.28515625" customWidth="1"/>
    <col min="5133" max="5138" width="7.7109375" customWidth="1"/>
    <col min="5139" max="5139" width="3.28515625" customWidth="1"/>
    <col min="5140" max="5140" width="4.28515625" customWidth="1"/>
    <col min="5141" max="5141" width="3.28515625" customWidth="1"/>
    <col min="5142" max="5142" width="15.7109375" customWidth="1"/>
    <col min="5143" max="5143" width="4.28515625" customWidth="1"/>
    <col min="5150" max="5150" width="10" customWidth="1"/>
    <col min="5377" max="5377" width="11.7109375" customWidth="1"/>
    <col min="5383" max="5383" width="9.85546875" customWidth="1"/>
    <col min="5384" max="5384" width="4.28515625" customWidth="1"/>
    <col min="5385" max="5385" width="15.7109375" customWidth="1"/>
    <col min="5386" max="5386" width="3.28515625" customWidth="1"/>
    <col min="5387" max="5387" width="4.28515625" customWidth="1"/>
    <col min="5388" max="5388" width="3.28515625" customWidth="1"/>
    <col min="5389" max="5394" width="7.7109375" customWidth="1"/>
    <col min="5395" max="5395" width="3.28515625" customWidth="1"/>
    <col min="5396" max="5396" width="4.28515625" customWidth="1"/>
    <col min="5397" max="5397" width="3.28515625" customWidth="1"/>
    <col min="5398" max="5398" width="15.7109375" customWidth="1"/>
    <col min="5399" max="5399" width="4.28515625" customWidth="1"/>
    <col min="5406" max="5406" width="10" customWidth="1"/>
    <col min="5633" max="5633" width="11.7109375" customWidth="1"/>
    <col min="5639" max="5639" width="9.85546875" customWidth="1"/>
    <col min="5640" max="5640" width="4.28515625" customWidth="1"/>
    <col min="5641" max="5641" width="15.7109375" customWidth="1"/>
    <col min="5642" max="5642" width="3.28515625" customWidth="1"/>
    <col min="5643" max="5643" width="4.28515625" customWidth="1"/>
    <col min="5644" max="5644" width="3.28515625" customWidth="1"/>
    <col min="5645" max="5650" width="7.7109375" customWidth="1"/>
    <col min="5651" max="5651" width="3.28515625" customWidth="1"/>
    <col min="5652" max="5652" width="4.28515625" customWidth="1"/>
    <col min="5653" max="5653" width="3.28515625" customWidth="1"/>
    <col min="5654" max="5654" width="15.7109375" customWidth="1"/>
    <col min="5655" max="5655" width="4.28515625" customWidth="1"/>
    <col min="5662" max="5662" width="10" customWidth="1"/>
    <col min="5889" max="5889" width="11.7109375" customWidth="1"/>
    <col min="5895" max="5895" width="9.85546875" customWidth="1"/>
    <col min="5896" max="5896" width="4.28515625" customWidth="1"/>
    <col min="5897" max="5897" width="15.7109375" customWidth="1"/>
    <col min="5898" max="5898" width="3.28515625" customWidth="1"/>
    <col min="5899" max="5899" width="4.28515625" customWidth="1"/>
    <col min="5900" max="5900" width="3.28515625" customWidth="1"/>
    <col min="5901" max="5906" width="7.7109375" customWidth="1"/>
    <col min="5907" max="5907" width="3.28515625" customWidth="1"/>
    <col min="5908" max="5908" width="4.28515625" customWidth="1"/>
    <col min="5909" max="5909" width="3.28515625" customWidth="1"/>
    <col min="5910" max="5910" width="15.7109375" customWidth="1"/>
    <col min="5911" max="5911" width="4.28515625" customWidth="1"/>
    <col min="5918" max="5918" width="10" customWidth="1"/>
    <col min="6145" max="6145" width="11.7109375" customWidth="1"/>
    <col min="6151" max="6151" width="9.85546875" customWidth="1"/>
    <col min="6152" max="6152" width="4.28515625" customWidth="1"/>
    <col min="6153" max="6153" width="15.7109375" customWidth="1"/>
    <col min="6154" max="6154" width="3.28515625" customWidth="1"/>
    <col min="6155" max="6155" width="4.28515625" customWidth="1"/>
    <col min="6156" max="6156" width="3.28515625" customWidth="1"/>
    <col min="6157" max="6162" width="7.7109375" customWidth="1"/>
    <col min="6163" max="6163" width="3.28515625" customWidth="1"/>
    <col min="6164" max="6164" width="4.28515625" customWidth="1"/>
    <col min="6165" max="6165" width="3.28515625" customWidth="1"/>
    <col min="6166" max="6166" width="15.7109375" customWidth="1"/>
    <col min="6167" max="6167" width="4.28515625" customWidth="1"/>
    <col min="6174" max="6174" width="10" customWidth="1"/>
    <col min="6401" max="6401" width="11.7109375" customWidth="1"/>
    <col min="6407" max="6407" width="9.85546875" customWidth="1"/>
    <col min="6408" max="6408" width="4.28515625" customWidth="1"/>
    <col min="6409" max="6409" width="15.7109375" customWidth="1"/>
    <col min="6410" max="6410" width="3.28515625" customWidth="1"/>
    <col min="6411" max="6411" width="4.28515625" customWidth="1"/>
    <col min="6412" max="6412" width="3.28515625" customWidth="1"/>
    <col min="6413" max="6418" width="7.7109375" customWidth="1"/>
    <col min="6419" max="6419" width="3.28515625" customWidth="1"/>
    <col min="6420" max="6420" width="4.28515625" customWidth="1"/>
    <col min="6421" max="6421" width="3.28515625" customWidth="1"/>
    <col min="6422" max="6422" width="15.7109375" customWidth="1"/>
    <col min="6423" max="6423" width="4.28515625" customWidth="1"/>
    <col min="6430" max="6430" width="10" customWidth="1"/>
    <col min="6657" max="6657" width="11.7109375" customWidth="1"/>
    <col min="6663" max="6663" width="9.85546875" customWidth="1"/>
    <col min="6664" max="6664" width="4.28515625" customWidth="1"/>
    <col min="6665" max="6665" width="15.7109375" customWidth="1"/>
    <col min="6666" max="6666" width="3.28515625" customWidth="1"/>
    <col min="6667" max="6667" width="4.28515625" customWidth="1"/>
    <col min="6668" max="6668" width="3.28515625" customWidth="1"/>
    <col min="6669" max="6674" width="7.7109375" customWidth="1"/>
    <col min="6675" max="6675" width="3.28515625" customWidth="1"/>
    <col min="6676" max="6676" width="4.28515625" customWidth="1"/>
    <col min="6677" max="6677" width="3.28515625" customWidth="1"/>
    <col min="6678" max="6678" width="15.7109375" customWidth="1"/>
    <col min="6679" max="6679" width="4.28515625" customWidth="1"/>
    <col min="6686" max="6686" width="10" customWidth="1"/>
    <col min="6913" max="6913" width="11.7109375" customWidth="1"/>
    <col min="6919" max="6919" width="9.85546875" customWidth="1"/>
    <col min="6920" max="6920" width="4.28515625" customWidth="1"/>
    <col min="6921" max="6921" width="15.7109375" customWidth="1"/>
    <col min="6922" max="6922" width="3.28515625" customWidth="1"/>
    <col min="6923" max="6923" width="4.28515625" customWidth="1"/>
    <col min="6924" max="6924" width="3.28515625" customWidth="1"/>
    <col min="6925" max="6930" width="7.7109375" customWidth="1"/>
    <col min="6931" max="6931" width="3.28515625" customWidth="1"/>
    <col min="6932" max="6932" width="4.28515625" customWidth="1"/>
    <col min="6933" max="6933" width="3.28515625" customWidth="1"/>
    <col min="6934" max="6934" width="15.7109375" customWidth="1"/>
    <col min="6935" max="6935" width="4.28515625" customWidth="1"/>
    <col min="6942" max="6942" width="10" customWidth="1"/>
    <col min="7169" max="7169" width="11.7109375" customWidth="1"/>
    <col min="7175" max="7175" width="9.85546875" customWidth="1"/>
    <col min="7176" max="7176" width="4.28515625" customWidth="1"/>
    <col min="7177" max="7177" width="15.7109375" customWidth="1"/>
    <col min="7178" max="7178" width="3.28515625" customWidth="1"/>
    <col min="7179" max="7179" width="4.28515625" customWidth="1"/>
    <col min="7180" max="7180" width="3.28515625" customWidth="1"/>
    <col min="7181" max="7186" width="7.7109375" customWidth="1"/>
    <col min="7187" max="7187" width="3.28515625" customWidth="1"/>
    <col min="7188" max="7188" width="4.28515625" customWidth="1"/>
    <col min="7189" max="7189" width="3.28515625" customWidth="1"/>
    <col min="7190" max="7190" width="15.7109375" customWidth="1"/>
    <col min="7191" max="7191" width="4.28515625" customWidth="1"/>
    <col min="7198" max="7198" width="10" customWidth="1"/>
    <col min="7425" max="7425" width="11.7109375" customWidth="1"/>
    <col min="7431" max="7431" width="9.85546875" customWidth="1"/>
    <col min="7432" max="7432" width="4.28515625" customWidth="1"/>
    <col min="7433" max="7433" width="15.7109375" customWidth="1"/>
    <col min="7434" max="7434" width="3.28515625" customWidth="1"/>
    <col min="7435" max="7435" width="4.28515625" customWidth="1"/>
    <col min="7436" max="7436" width="3.28515625" customWidth="1"/>
    <col min="7437" max="7442" width="7.7109375" customWidth="1"/>
    <col min="7443" max="7443" width="3.28515625" customWidth="1"/>
    <col min="7444" max="7444" width="4.28515625" customWidth="1"/>
    <col min="7445" max="7445" width="3.28515625" customWidth="1"/>
    <col min="7446" max="7446" width="15.7109375" customWidth="1"/>
    <col min="7447" max="7447" width="4.28515625" customWidth="1"/>
    <col min="7454" max="7454" width="10" customWidth="1"/>
    <col min="7681" max="7681" width="11.7109375" customWidth="1"/>
    <col min="7687" max="7687" width="9.85546875" customWidth="1"/>
    <col min="7688" max="7688" width="4.28515625" customWidth="1"/>
    <col min="7689" max="7689" width="15.7109375" customWidth="1"/>
    <col min="7690" max="7690" width="3.28515625" customWidth="1"/>
    <col min="7691" max="7691" width="4.28515625" customWidth="1"/>
    <col min="7692" max="7692" width="3.28515625" customWidth="1"/>
    <col min="7693" max="7698" width="7.7109375" customWidth="1"/>
    <col min="7699" max="7699" width="3.28515625" customWidth="1"/>
    <col min="7700" max="7700" width="4.28515625" customWidth="1"/>
    <col min="7701" max="7701" width="3.28515625" customWidth="1"/>
    <col min="7702" max="7702" width="15.7109375" customWidth="1"/>
    <col min="7703" max="7703" width="4.28515625" customWidth="1"/>
    <col min="7710" max="7710" width="10" customWidth="1"/>
    <col min="7937" max="7937" width="11.7109375" customWidth="1"/>
    <col min="7943" max="7943" width="9.85546875" customWidth="1"/>
    <col min="7944" max="7944" width="4.28515625" customWidth="1"/>
    <col min="7945" max="7945" width="15.7109375" customWidth="1"/>
    <col min="7946" max="7946" width="3.28515625" customWidth="1"/>
    <col min="7947" max="7947" width="4.28515625" customWidth="1"/>
    <col min="7948" max="7948" width="3.28515625" customWidth="1"/>
    <col min="7949" max="7954" width="7.7109375" customWidth="1"/>
    <col min="7955" max="7955" width="3.28515625" customWidth="1"/>
    <col min="7956" max="7956" width="4.28515625" customWidth="1"/>
    <col min="7957" max="7957" width="3.28515625" customWidth="1"/>
    <col min="7958" max="7958" width="15.7109375" customWidth="1"/>
    <col min="7959" max="7959" width="4.28515625" customWidth="1"/>
    <col min="7966" max="7966" width="10" customWidth="1"/>
    <col min="8193" max="8193" width="11.7109375" customWidth="1"/>
    <col min="8199" max="8199" width="9.85546875" customWidth="1"/>
    <col min="8200" max="8200" width="4.28515625" customWidth="1"/>
    <col min="8201" max="8201" width="15.7109375" customWidth="1"/>
    <col min="8202" max="8202" width="3.28515625" customWidth="1"/>
    <col min="8203" max="8203" width="4.28515625" customWidth="1"/>
    <col min="8204" max="8204" width="3.28515625" customWidth="1"/>
    <col min="8205" max="8210" width="7.7109375" customWidth="1"/>
    <col min="8211" max="8211" width="3.28515625" customWidth="1"/>
    <col min="8212" max="8212" width="4.28515625" customWidth="1"/>
    <col min="8213" max="8213" width="3.28515625" customWidth="1"/>
    <col min="8214" max="8214" width="15.7109375" customWidth="1"/>
    <col min="8215" max="8215" width="4.28515625" customWidth="1"/>
    <col min="8222" max="8222" width="10" customWidth="1"/>
    <col min="8449" max="8449" width="11.7109375" customWidth="1"/>
    <col min="8455" max="8455" width="9.85546875" customWidth="1"/>
    <col min="8456" max="8456" width="4.28515625" customWidth="1"/>
    <col min="8457" max="8457" width="15.7109375" customWidth="1"/>
    <col min="8458" max="8458" width="3.28515625" customWidth="1"/>
    <col min="8459" max="8459" width="4.28515625" customWidth="1"/>
    <col min="8460" max="8460" width="3.28515625" customWidth="1"/>
    <col min="8461" max="8466" width="7.7109375" customWidth="1"/>
    <col min="8467" max="8467" width="3.28515625" customWidth="1"/>
    <col min="8468" max="8468" width="4.28515625" customWidth="1"/>
    <col min="8469" max="8469" width="3.28515625" customWidth="1"/>
    <col min="8470" max="8470" width="15.7109375" customWidth="1"/>
    <col min="8471" max="8471" width="4.28515625" customWidth="1"/>
    <col min="8478" max="8478" width="10" customWidth="1"/>
    <col min="8705" max="8705" width="11.7109375" customWidth="1"/>
    <col min="8711" max="8711" width="9.85546875" customWidth="1"/>
    <col min="8712" max="8712" width="4.28515625" customWidth="1"/>
    <col min="8713" max="8713" width="15.7109375" customWidth="1"/>
    <col min="8714" max="8714" width="3.28515625" customWidth="1"/>
    <col min="8715" max="8715" width="4.28515625" customWidth="1"/>
    <col min="8716" max="8716" width="3.28515625" customWidth="1"/>
    <col min="8717" max="8722" width="7.7109375" customWidth="1"/>
    <col min="8723" max="8723" width="3.28515625" customWidth="1"/>
    <col min="8724" max="8724" width="4.28515625" customWidth="1"/>
    <col min="8725" max="8725" width="3.28515625" customWidth="1"/>
    <col min="8726" max="8726" width="15.7109375" customWidth="1"/>
    <col min="8727" max="8727" width="4.28515625" customWidth="1"/>
    <col min="8734" max="8734" width="10" customWidth="1"/>
    <col min="8961" max="8961" width="11.7109375" customWidth="1"/>
    <col min="8967" max="8967" width="9.85546875" customWidth="1"/>
    <col min="8968" max="8968" width="4.28515625" customWidth="1"/>
    <col min="8969" max="8969" width="15.7109375" customWidth="1"/>
    <col min="8970" max="8970" width="3.28515625" customWidth="1"/>
    <col min="8971" max="8971" width="4.28515625" customWidth="1"/>
    <col min="8972" max="8972" width="3.28515625" customWidth="1"/>
    <col min="8973" max="8978" width="7.7109375" customWidth="1"/>
    <col min="8979" max="8979" width="3.28515625" customWidth="1"/>
    <col min="8980" max="8980" width="4.28515625" customWidth="1"/>
    <col min="8981" max="8981" width="3.28515625" customWidth="1"/>
    <col min="8982" max="8982" width="15.7109375" customWidth="1"/>
    <col min="8983" max="8983" width="4.28515625" customWidth="1"/>
    <col min="8990" max="8990" width="10" customWidth="1"/>
    <col min="9217" max="9217" width="11.7109375" customWidth="1"/>
    <col min="9223" max="9223" width="9.85546875" customWidth="1"/>
    <col min="9224" max="9224" width="4.28515625" customWidth="1"/>
    <col min="9225" max="9225" width="15.7109375" customWidth="1"/>
    <col min="9226" max="9226" width="3.28515625" customWidth="1"/>
    <col min="9227" max="9227" width="4.28515625" customWidth="1"/>
    <col min="9228" max="9228" width="3.28515625" customWidth="1"/>
    <col min="9229" max="9234" width="7.7109375" customWidth="1"/>
    <col min="9235" max="9235" width="3.28515625" customWidth="1"/>
    <col min="9236" max="9236" width="4.28515625" customWidth="1"/>
    <col min="9237" max="9237" width="3.28515625" customWidth="1"/>
    <col min="9238" max="9238" width="15.7109375" customWidth="1"/>
    <col min="9239" max="9239" width="4.28515625" customWidth="1"/>
    <col min="9246" max="9246" width="10" customWidth="1"/>
    <col min="9473" max="9473" width="11.7109375" customWidth="1"/>
    <col min="9479" max="9479" width="9.85546875" customWidth="1"/>
    <col min="9480" max="9480" width="4.28515625" customWidth="1"/>
    <col min="9481" max="9481" width="15.7109375" customWidth="1"/>
    <col min="9482" max="9482" width="3.28515625" customWidth="1"/>
    <col min="9483" max="9483" width="4.28515625" customWidth="1"/>
    <col min="9484" max="9484" width="3.28515625" customWidth="1"/>
    <col min="9485" max="9490" width="7.7109375" customWidth="1"/>
    <col min="9491" max="9491" width="3.28515625" customWidth="1"/>
    <col min="9492" max="9492" width="4.28515625" customWidth="1"/>
    <col min="9493" max="9493" width="3.28515625" customWidth="1"/>
    <col min="9494" max="9494" width="15.7109375" customWidth="1"/>
    <col min="9495" max="9495" width="4.28515625" customWidth="1"/>
    <col min="9502" max="9502" width="10" customWidth="1"/>
    <col min="9729" max="9729" width="11.7109375" customWidth="1"/>
    <col min="9735" max="9735" width="9.85546875" customWidth="1"/>
    <col min="9736" max="9736" width="4.28515625" customWidth="1"/>
    <col min="9737" max="9737" width="15.7109375" customWidth="1"/>
    <col min="9738" max="9738" width="3.28515625" customWidth="1"/>
    <col min="9739" max="9739" width="4.28515625" customWidth="1"/>
    <col min="9740" max="9740" width="3.28515625" customWidth="1"/>
    <col min="9741" max="9746" width="7.7109375" customWidth="1"/>
    <col min="9747" max="9747" width="3.28515625" customWidth="1"/>
    <col min="9748" max="9748" width="4.28515625" customWidth="1"/>
    <col min="9749" max="9749" width="3.28515625" customWidth="1"/>
    <col min="9750" max="9750" width="15.7109375" customWidth="1"/>
    <col min="9751" max="9751" width="4.28515625" customWidth="1"/>
    <col min="9758" max="9758" width="10" customWidth="1"/>
    <col min="9985" max="9985" width="11.7109375" customWidth="1"/>
    <col min="9991" max="9991" width="9.85546875" customWidth="1"/>
    <col min="9992" max="9992" width="4.28515625" customWidth="1"/>
    <col min="9993" max="9993" width="15.7109375" customWidth="1"/>
    <col min="9994" max="9994" width="3.28515625" customWidth="1"/>
    <col min="9995" max="9995" width="4.28515625" customWidth="1"/>
    <col min="9996" max="9996" width="3.28515625" customWidth="1"/>
    <col min="9997" max="10002" width="7.7109375" customWidth="1"/>
    <col min="10003" max="10003" width="3.28515625" customWidth="1"/>
    <col min="10004" max="10004" width="4.28515625" customWidth="1"/>
    <col min="10005" max="10005" width="3.28515625" customWidth="1"/>
    <col min="10006" max="10006" width="15.7109375" customWidth="1"/>
    <col min="10007" max="10007" width="4.28515625" customWidth="1"/>
    <col min="10014" max="10014" width="10" customWidth="1"/>
    <col min="10241" max="10241" width="11.7109375" customWidth="1"/>
    <col min="10247" max="10247" width="9.85546875" customWidth="1"/>
    <col min="10248" max="10248" width="4.28515625" customWidth="1"/>
    <col min="10249" max="10249" width="15.7109375" customWidth="1"/>
    <col min="10250" max="10250" width="3.28515625" customWidth="1"/>
    <col min="10251" max="10251" width="4.28515625" customWidth="1"/>
    <col min="10252" max="10252" width="3.28515625" customWidth="1"/>
    <col min="10253" max="10258" width="7.7109375" customWidth="1"/>
    <col min="10259" max="10259" width="3.28515625" customWidth="1"/>
    <col min="10260" max="10260" width="4.28515625" customWidth="1"/>
    <col min="10261" max="10261" width="3.28515625" customWidth="1"/>
    <col min="10262" max="10262" width="15.7109375" customWidth="1"/>
    <col min="10263" max="10263" width="4.28515625" customWidth="1"/>
    <col min="10270" max="10270" width="10" customWidth="1"/>
    <col min="10497" max="10497" width="11.7109375" customWidth="1"/>
    <col min="10503" max="10503" width="9.85546875" customWidth="1"/>
    <col min="10504" max="10504" width="4.28515625" customWidth="1"/>
    <col min="10505" max="10505" width="15.7109375" customWidth="1"/>
    <col min="10506" max="10506" width="3.28515625" customWidth="1"/>
    <col min="10507" max="10507" width="4.28515625" customWidth="1"/>
    <col min="10508" max="10508" width="3.28515625" customWidth="1"/>
    <col min="10509" max="10514" width="7.7109375" customWidth="1"/>
    <col min="10515" max="10515" width="3.28515625" customWidth="1"/>
    <col min="10516" max="10516" width="4.28515625" customWidth="1"/>
    <col min="10517" max="10517" width="3.28515625" customWidth="1"/>
    <col min="10518" max="10518" width="15.7109375" customWidth="1"/>
    <col min="10519" max="10519" width="4.28515625" customWidth="1"/>
    <col min="10526" max="10526" width="10" customWidth="1"/>
    <col min="10753" max="10753" width="11.7109375" customWidth="1"/>
    <col min="10759" max="10759" width="9.85546875" customWidth="1"/>
    <col min="10760" max="10760" width="4.28515625" customWidth="1"/>
    <col min="10761" max="10761" width="15.7109375" customWidth="1"/>
    <col min="10762" max="10762" width="3.28515625" customWidth="1"/>
    <col min="10763" max="10763" width="4.28515625" customWidth="1"/>
    <col min="10764" max="10764" width="3.28515625" customWidth="1"/>
    <col min="10765" max="10770" width="7.7109375" customWidth="1"/>
    <col min="10771" max="10771" width="3.28515625" customWidth="1"/>
    <col min="10772" max="10772" width="4.28515625" customWidth="1"/>
    <col min="10773" max="10773" width="3.28515625" customWidth="1"/>
    <col min="10774" max="10774" width="15.7109375" customWidth="1"/>
    <col min="10775" max="10775" width="4.28515625" customWidth="1"/>
    <col min="10782" max="10782" width="10" customWidth="1"/>
    <col min="11009" max="11009" width="11.7109375" customWidth="1"/>
    <col min="11015" max="11015" width="9.85546875" customWidth="1"/>
    <col min="11016" max="11016" width="4.28515625" customWidth="1"/>
    <col min="11017" max="11017" width="15.7109375" customWidth="1"/>
    <col min="11018" max="11018" width="3.28515625" customWidth="1"/>
    <col min="11019" max="11019" width="4.28515625" customWidth="1"/>
    <col min="11020" max="11020" width="3.28515625" customWidth="1"/>
    <col min="11021" max="11026" width="7.7109375" customWidth="1"/>
    <col min="11027" max="11027" width="3.28515625" customWidth="1"/>
    <col min="11028" max="11028" width="4.28515625" customWidth="1"/>
    <col min="11029" max="11029" width="3.28515625" customWidth="1"/>
    <col min="11030" max="11030" width="15.7109375" customWidth="1"/>
    <col min="11031" max="11031" width="4.28515625" customWidth="1"/>
    <col min="11038" max="11038" width="10" customWidth="1"/>
    <col min="11265" max="11265" width="11.7109375" customWidth="1"/>
    <col min="11271" max="11271" width="9.85546875" customWidth="1"/>
    <col min="11272" max="11272" width="4.28515625" customWidth="1"/>
    <col min="11273" max="11273" width="15.7109375" customWidth="1"/>
    <col min="11274" max="11274" width="3.28515625" customWidth="1"/>
    <col min="11275" max="11275" width="4.28515625" customWidth="1"/>
    <col min="11276" max="11276" width="3.28515625" customWidth="1"/>
    <col min="11277" max="11282" width="7.7109375" customWidth="1"/>
    <col min="11283" max="11283" width="3.28515625" customWidth="1"/>
    <col min="11284" max="11284" width="4.28515625" customWidth="1"/>
    <col min="11285" max="11285" width="3.28515625" customWidth="1"/>
    <col min="11286" max="11286" width="15.7109375" customWidth="1"/>
    <col min="11287" max="11287" width="4.28515625" customWidth="1"/>
    <col min="11294" max="11294" width="10" customWidth="1"/>
    <col min="11521" max="11521" width="11.7109375" customWidth="1"/>
    <col min="11527" max="11527" width="9.85546875" customWidth="1"/>
    <col min="11528" max="11528" width="4.28515625" customWidth="1"/>
    <col min="11529" max="11529" width="15.7109375" customWidth="1"/>
    <col min="11530" max="11530" width="3.28515625" customWidth="1"/>
    <col min="11531" max="11531" width="4.28515625" customWidth="1"/>
    <col min="11532" max="11532" width="3.28515625" customWidth="1"/>
    <col min="11533" max="11538" width="7.7109375" customWidth="1"/>
    <col min="11539" max="11539" width="3.28515625" customWidth="1"/>
    <col min="11540" max="11540" width="4.28515625" customWidth="1"/>
    <col min="11541" max="11541" width="3.28515625" customWidth="1"/>
    <col min="11542" max="11542" width="15.7109375" customWidth="1"/>
    <col min="11543" max="11543" width="4.28515625" customWidth="1"/>
    <col min="11550" max="11550" width="10" customWidth="1"/>
    <col min="11777" max="11777" width="11.7109375" customWidth="1"/>
    <col min="11783" max="11783" width="9.85546875" customWidth="1"/>
    <col min="11784" max="11784" width="4.28515625" customWidth="1"/>
    <col min="11785" max="11785" width="15.7109375" customWidth="1"/>
    <col min="11786" max="11786" width="3.28515625" customWidth="1"/>
    <col min="11787" max="11787" width="4.28515625" customWidth="1"/>
    <col min="11788" max="11788" width="3.28515625" customWidth="1"/>
    <col min="11789" max="11794" width="7.7109375" customWidth="1"/>
    <col min="11795" max="11795" width="3.28515625" customWidth="1"/>
    <col min="11796" max="11796" width="4.28515625" customWidth="1"/>
    <col min="11797" max="11797" width="3.28515625" customWidth="1"/>
    <col min="11798" max="11798" width="15.7109375" customWidth="1"/>
    <col min="11799" max="11799" width="4.28515625" customWidth="1"/>
    <col min="11806" max="11806" width="10" customWidth="1"/>
    <col min="12033" max="12033" width="11.7109375" customWidth="1"/>
    <col min="12039" max="12039" width="9.85546875" customWidth="1"/>
    <col min="12040" max="12040" width="4.28515625" customWidth="1"/>
    <col min="12041" max="12041" width="15.7109375" customWidth="1"/>
    <col min="12042" max="12042" width="3.28515625" customWidth="1"/>
    <col min="12043" max="12043" width="4.28515625" customWidth="1"/>
    <col min="12044" max="12044" width="3.28515625" customWidth="1"/>
    <col min="12045" max="12050" width="7.7109375" customWidth="1"/>
    <col min="12051" max="12051" width="3.28515625" customWidth="1"/>
    <col min="12052" max="12052" width="4.28515625" customWidth="1"/>
    <col min="12053" max="12053" width="3.28515625" customWidth="1"/>
    <col min="12054" max="12054" width="15.7109375" customWidth="1"/>
    <col min="12055" max="12055" width="4.28515625" customWidth="1"/>
    <col min="12062" max="12062" width="10" customWidth="1"/>
    <col min="12289" max="12289" width="11.7109375" customWidth="1"/>
    <col min="12295" max="12295" width="9.85546875" customWidth="1"/>
    <col min="12296" max="12296" width="4.28515625" customWidth="1"/>
    <col min="12297" max="12297" width="15.7109375" customWidth="1"/>
    <col min="12298" max="12298" width="3.28515625" customWidth="1"/>
    <col min="12299" max="12299" width="4.28515625" customWidth="1"/>
    <col min="12300" max="12300" width="3.28515625" customWidth="1"/>
    <col min="12301" max="12306" width="7.7109375" customWidth="1"/>
    <col min="12307" max="12307" width="3.28515625" customWidth="1"/>
    <col min="12308" max="12308" width="4.28515625" customWidth="1"/>
    <col min="12309" max="12309" width="3.28515625" customWidth="1"/>
    <col min="12310" max="12310" width="15.7109375" customWidth="1"/>
    <col min="12311" max="12311" width="4.28515625" customWidth="1"/>
    <col min="12318" max="12318" width="10" customWidth="1"/>
    <col min="12545" max="12545" width="11.7109375" customWidth="1"/>
    <col min="12551" max="12551" width="9.85546875" customWidth="1"/>
    <col min="12552" max="12552" width="4.28515625" customWidth="1"/>
    <col min="12553" max="12553" width="15.7109375" customWidth="1"/>
    <col min="12554" max="12554" width="3.28515625" customWidth="1"/>
    <col min="12555" max="12555" width="4.28515625" customWidth="1"/>
    <col min="12556" max="12556" width="3.28515625" customWidth="1"/>
    <col min="12557" max="12562" width="7.7109375" customWidth="1"/>
    <col min="12563" max="12563" width="3.28515625" customWidth="1"/>
    <col min="12564" max="12564" width="4.28515625" customWidth="1"/>
    <col min="12565" max="12565" width="3.28515625" customWidth="1"/>
    <col min="12566" max="12566" width="15.7109375" customWidth="1"/>
    <col min="12567" max="12567" width="4.28515625" customWidth="1"/>
    <col min="12574" max="12574" width="10" customWidth="1"/>
    <col min="12801" max="12801" width="11.7109375" customWidth="1"/>
    <col min="12807" max="12807" width="9.85546875" customWidth="1"/>
    <col min="12808" max="12808" width="4.28515625" customWidth="1"/>
    <col min="12809" max="12809" width="15.7109375" customWidth="1"/>
    <col min="12810" max="12810" width="3.28515625" customWidth="1"/>
    <col min="12811" max="12811" width="4.28515625" customWidth="1"/>
    <col min="12812" max="12812" width="3.28515625" customWidth="1"/>
    <col min="12813" max="12818" width="7.7109375" customWidth="1"/>
    <col min="12819" max="12819" width="3.28515625" customWidth="1"/>
    <col min="12820" max="12820" width="4.28515625" customWidth="1"/>
    <col min="12821" max="12821" width="3.28515625" customWidth="1"/>
    <col min="12822" max="12822" width="15.7109375" customWidth="1"/>
    <col min="12823" max="12823" width="4.28515625" customWidth="1"/>
    <col min="12830" max="12830" width="10" customWidth="1"/>
    <col min="13057" max="13057" width="11.7109375" customWidth="1"/>
    <col min="13063" max="13063" width="9.85546875" customWidth="1"/>
    <col min="13064" max="13064" width="4.28515625" customWidth="1"/>
    <col min="13065" max="13065" width="15.7109375" customWidth="1"/>
    <col min="13066" max="13066" width="3.28515625" customWidth="1"/>
    <col min="13067" max="13067" width="4.28515625" customWidth="1"/>
    <col min="13068" max="13068" width="3.28515625" customWidth="1"/>
    <col min="13069" max="13074" width="7.7109375" customWidth="1"/>
    <col min="13075" max="13075" width="3.28515625" customWidth="1"/>
    <col min="13076" max="13076" width="4.28515625" customWidth="1"/>
    <col min="13077" max="13077" width="3.28515625" customWidth="1"/>
    <col min="13078" max="13078" width="15.7109375" customWidth="1"/>
    <col min="13079" max="13079" width="4.28515625" customWidth="1"/>
    <col min="13086" max="13086" width="10" customWidth="1"/>
    <col min="13313" max="13313" width="11.7109375" customWidth="1"/>
    <col min="13319" max="13319" width="9.85546875" customWidth="1"/>
    <col min="13320" max="13320" width="4.28515625" customWidth="1"/>
    <col min="13321" max="13321" width="15.7109375" customWidth="1"/>
    <col min="13322" max="13322" width="3.28515625" customWidth="1"/>
    <col min="13323" max="13323" width="4.28515625" customWidth="1"/>
    <col min="13324" max="13324" width="3.28515625" customWidth="1"/>
    <col min="13325" max="13330" width="7.7109375" customWidth="1"/>
    <col min="13331" max="13331" width="3.28515625" customWidth="1"/>
    <col min="13332" max="13332" width="4.28515625" customWidth="1"/>
    <col min="13333" max="13333" width="3.28515625" customWidth="1"/>
    <col min="13334" max="13334" width="15.7109375" customWidth="1"/>
    <col min="13335" max="13335" width="4.28515625" customWidth="1"/>
    <col min="13342" max="13342" width="10" customWidth="1"/>
    <col min="13569" max="13569" width="11.7109375" customWidth="1"/>
    <col min="13575" max="13575" width="9.85546875" customWidth="1"/>
    <col min="13576" max="13576" width="4.28515625" customWidth="1"/>
    <col min="13577" max="13577" width="15.7109375" customWidth="1"/>
    <col min="13578" max="13578" width="3.28515625" customWidth="1"/>
    <col min="13579" max="13579" width="4.28515625" customWidth="1"/>
    <col min="13580" max="13580" width="3.28515625" customWidth="1"/>
    <col min="13581" max="13586" width="7.7109375" customWidth="1"/>
    <col min="13587" max="13587" width="3.28515625" customWidth="1"/>
    <col min="13588" max="13588" width="4.28515625" customWidth="1"/>
    <col min="13589" max="13589" width="3.28515625" customWidth="1"/>
    <col min="13590" max="13590" width="15.7109375" customWidth="1"/>
    <col min="13591" max="13591" width="4.28515625" customWidth="1"/>
    <col min="13598" max="13598" width="10" customWidth="1"/>
    <col min="13825" max="13825" width="11.7109375" customWidth="1"/>
    <col min="13831" max="13831" width="9.85546875" customWidth="1"/>
    <col min="13832" max="13832" width="4.28515625" customWidth="1"/>
    <col min="13833" max="13833" width="15.7109375" customWidth="1"/>
    <col min="13834" max="13834" width="3.28515625" customWidth="1"/>
    <col min="13835" max="13835" width="4.28515625" customWidth="1"/>
    <col min="13836" max="13836" width="3.28515625" customWidth="1"/>
    <col min="13837" max="13842" width="7.7109375" customWidth="1"/>
    <col min="13843" max="13843" width="3.28515625" customWidth="1"/>
    <col min="13844" max="13844" width="4.28515625" customWidth="1"/>
    <col min="13845" max="13845" width="3.28515625" customWidth="1"/>
    <col min="13846" max="13846" width="15.7109375" customWidth="1"/>
    <col min="13847" max="13847" width="4.28515625" customWidth="1"/>
    <col min="13854" max="13854" width="10" customWidth="1"/>
    <col min="14081" max="14081" width="11.7109375" customWidth="1"/>
    <col min="14087" max="14087" width="9.85546875" customWidth="1"/>
    <col min="14088" max="14088" width="4.28515625" customWidth="1"/>
    <col min="14089" max="14089" width="15.7109375" customWidth="1"/>
    <col min="14090" max="14090" width="3.28515625" customWidth="1"/>
    <col min="14091" max="14091" width="4.28515625" customWidth="1"/>
    <col min="14092" max="14092" width="3.28515625" customWidth="1"/>
    <col min="14093" max="14098" width="7.7109375" customWidth="1"/>
    <col min="14099" max="14099" width="3.28515625" customWidth="1"/>
    <col min="14100" max="14100" width="4.28515625" customWidth="1"/>
    <col min="14101" max="14101" width="3.28515625" customWidth="1"/>
    <col min="14102" max="14102" width="15.7109375" customWidth="1"/>
    <col min="14103" max="14103" width="4.28515625" customWidth="1"/>
    <col min="14110" max="14110" width="10" customWidth="1"/>
    <col min="14337" max="14337" width="11.7109375" customWidth="1"/>
    <col min="14343" max="14343" width="9.85546875" customWidth="1"/>
    <col min="14344" max="14344" width="4.28515625" customWidth="1"/>
    <col min="14345" max="14345" width="15.7109375" customWidth="1"/>
    <col min="14346" max="14346" width="3.28515625" customWidth="1"/>
    <col min="14347" max="14347" width="4.28515625" customWidth="1"/>
    <col min="14348" max="14348" width="3.28515625" customWidth="1"/>
    <col min="14349" max="14354" width="7.7109375" customWidth="1"/>
    <col min="14355" max="14355" width="3.28515625" customWidth="1"/>
    <col min="14356" max="14356" width="4.28515625" customWidth="1"/>
    <col min="14357" max="14357" width="3.28515625" customWidth="1"/>
    <col min="14358" max="14358" width="15.7109375" customWidth="1"/>
    <col min="14359" max="14359" width="4.28515625" customWidth="1"/>
    <col min="14366" max="14366" width="10" customWidth="1"/>
    <col min="14593" max="14593" width="11.7109375" customWidth="1"/>
    <col min="14599" max="14599" width="9.85546875" customWidth="1"/>
    <col min="14600" max="14600" width="4.28515625" customWidth="1"/>
    <col min="14601" max="14601" width="15.7109375" customWidth="1"/>
    <col min="14602" max="14602" width="3.28515625" customWidth="1"/>
    <col min="14603" max="14603" width="4.28515625" customWidth="1"/>
    <col min="14604" max="14604" width="3.28515625" customWidth="1"/>
    <col min="14605" max="14610" width="7.7109375" customWidth="1"/>
    <col min="14611" max="14611" width="3.28515625" customWidth="1"/>
    <col min="14612" max="14612" width="4.28515625" customWidth="1"/>
    <col min="14613" max="14613" width="3.28515625" customWidth="1"/>
    <col min="14614" max="14614" width="15.7109375" customWidth="1"/>
    <col min="14615" max="14615" width="4.28515625" customWidth="1"/>
    <col min="14622" max="14622" width="10" customWidth="1"/>
    <col min="14849" max="14849" width="11.7109375" customWidth="1"/>
    <col min="14855" max="14855" width="9.85546875" customWidth="1"/>
    <col min="14856" max="14856" width="4.28515625" customWidth="1"/>
    <col min="14857" max="14857" width="15.7109375" customWidth="1"/>
    <col min="14858" max="14858" width="3.28515625" customWidth="1"/>
    <col min="14859" max="14859" width="4.28515625" customWidth="1"/>
    <col min="14860" max="14860" width="3.28515625" customWidth="1"/>
    <col min="14861" max="14866" width="7.7109375" customWidth="1"/>
    <col min="14867" max="14867" width="3.28515625" customWidth="1"/>
    <col min="14868" max="14868" width="4.28515625" customWidth="1"/>
    <col min="14869" max="14869" width="3.28515625" customWidth="1"/>
    <col min="14870" max="14870" width="15.7109375" customWidth="1"/>
    <col min="14871" max="14871" width="4.28515625" customWidth="1"/>
    <col min="14878" max="14878" width="10" customWidth="1"/>
    <col min="15105" max="15105" width="11.7109375" customWidth="1"/>
    <col min="15111" max="15111" width="9.85546875" customWidth="1"/>
    <col min="15112" max="15112" width="4.28515625" customWidth="1"/>
    <col min="15113" max="15113" width="15.7109375" customWidth="1"/>
    <col min="15114" max="15114" width="3.28515625" customWidth="1"/>
    <col min="15115" max="15115" width="4.28515625" customWidth="1"/>
    <col min="15116" max="15116" width="3.28515625" customWidth="1"/>
    <col min="15117" max="15122" width="7.7109375" customWidth="1"/>
    <col min="15123" max="15123" width="3.28515625" customWidth="1"/>
    <col min="15124" max="15124" width="4.28515625" customWidth="1"/>
    <col min="15125" max="15125" width="3.28515625" customWidth="1"/>
    <col min="15126" max="15126" width="15.7109375" customWidth="1"/>
    <col min="15127" max="15127" width="4.28515625" customWidth="1"/>
    <col min="15134" max="15134" width="10" customWidth="1"/>
    <col min="15361" max="15361" width="11.7109375" customWidth="1"/>
    <col min="15367" max="15367" width="9.85546875" customWidth="1"/>
    <col min="15368" max="15368" width="4.28515625" customWidth="1"/>
    <col min="15369" max="15369" width="15.7109375" customWidth="1"/>
    <col min="15370" max="15370" width="3.28515625" customWidth="1"/>
    <col min="15371" max="15371" width="4.28515625" customWidth="1"/>
    <col min="15372" max="15372" width="3.28515625" customWidth="1"/>
    <col min="15373" max="15378" width="7.7109375" customWidth="1"/>
    <col min="15379" max="15379" width="3.28515625" customWidth="1"/>
    <col min="15380" max="15380" width="4.28515625" customWidth="1"/>
    <col min="15381" max="15381" width="3.28515625" customWidth="1"/>
    <col min="15382" max="15382" width="15.7109375" customWidth="1"/>
    <col min="15383" max="15383" width="4.28515625" customWidth="1"/>
    <col min="15390" max="15390" width="10" customWidth="1"/>
    <col min="15617" max="15617" width="11.7109375" customWidth="1"/>
    <col min="15623" max="15623" width="9.85546875" customWidth="1"/>
    <col min="15624" max="15624" width="4.28515625" customWidth="1"/>
    <col min="15625" max="15625" width="15.7109375" customWidth="1"/>
    <col min="15626" max="15626" width="3.28515625" customWidth="1"/>
    <col min="15627" max="15627" width="4.28515625" customWidth="1"/>
    <col min="15628" max="15628" width="3.28515625" customWidth="1"/>
    <col min="15629" max="15634" width="7.7109375" customWidth="1"/>
    <col min="15635" max="15635" width="3.28515625" customWidth="1"/>
    <col min="15636" max="15636" width="4.28515625" customWidth="1"/>
    <col min="15637" max="15637" width="3.28515625" customWidth="1"/>
    <col min="15638" max="15638" width="15.7109375" customWidth="1"/>
    <col min="15639" max="15639" width="4.28515625" customWidth="1"/>
    <col min="15646" max="15646" width="10" customWidth="1"/>
    <col min="15873" max="15873" width="11.7109375" customWidth="1"/>
    <col min="15879" max="15879" width="9.85546875" customWidth="1"/>
    <col min="15880" max="15880" width="4.28515625" customWidth="1"/>
    <col min="15881" max="15881" width="15.7109375" customWidth="1"/>
    <col min="15882" max="15882" width="3.28515625" customWidth="1"/>
    <col min="15883" max="15883" width="4.28515625" customWidth="1"/>
    <col min="15884" max="15884" width="3.28515625" customWidth="1"/>
    <col min="15885" max="15890" width="7.7109375" customWidth="1"/>
    <col min="15891" max="15891" width="3.28515625" customWidth="1"/>
    <col min="15892" max="15892" width="4.28515625" customWidth="1"/>
    <col min="15893" max="15893" width="3.28515625" customWidth="1"/>
    <col min="15894" max="15894" width="15.7109375" customWidth="1"/>
    <col min="15895" max="15895" width="4.28515625" customWidth="1"/>
    <col min="15902" max="15902" width="10" customWidth="1"/>
    <col min="16129" max="16129" width="11.7109375" customWidth="1"/>
    <col min="16135" max="16135" width="9.85546875" customWidth="1"/>
    <col min="16136" max="16136" width="4.28515625" customWidth="1"/>
    <col min="16137" max="16137" width="15.7109375" customWidth="1"/>
    <col min="16138" max="16138" width="3.28515625" customWidth="1"/>
    <col min="16139" max="16139" width="4.28515625" customWidth="1"/>
    <col min="16140" max="16140" width="3.28515625" customWidth="1"/>
    <col min="16141" max="16146" width="7.7109375" customWidth="1"/>
    <col min="16147" max="16147" width="3.28515625" customWidth="1"/>
    <col min="16148" max="16148" width="4.28515625" customWidth="1"/>
    <col min="16149" max="16149" width="3.28515625" customWidth="1"/>
    <col min="16150" max="16150" width="15.7109375" customWidth="1"/>
    <col min="16151" max="16151" width="4.28515625" customWidth="1"/>
    <col min="16158" max="16158" width="10" customWidth="1"/>
  </cols>
  <sheetData>
    <row r="1" spans="1:35" ht="15.9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2"/>
      <c r="AI1" s="2"/>
    </row>
    <row r="2" spans="1:35" ht="15.95" customHeight="1" thickBot="1" x14ac:dyDescent="0.25">
      <c r="A2" s="3" t="s">
        <v>0</v>
      </c>
      <c r="B2" s="4">
        <v>480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2"/>
      <c r="AI2" s="2"/>
    </row>
    <row r="3" spans="1:35" ht="15.95" customHeight="1" x14ac:dyDescent="0.2">
      <c r="A3" s="3" t="s">
        <v>1</v>
      </c>
      <c r="B3" s="5">
        <v>3</v>
      </c>
      <c r="C3" s="1"/>
      <c r="D3" s="1"/>
      <c r="E3" s="1"/>
      <c r="F3" s="1"/>
      <c r="G3" s="1"/>
      <c r="H3" s="6" t="s">
        <v>98</v>
      </c>
      <c r="I3" s="7"/>
      <c r="J3" s="8"/>
      <c r="K3" s="8"/>
      <c r="L3" s="8"/>
      <c r="M3" s="8"/>
      <c r="N3" s="8"/>
      <c r="O3" s="8"/>
      <c r="P3" s="8"/>
      <c r="Q3" s="8"/>
      <c r="R3" s="8"/>
      <c r="S3" s="9"/>
      <c r="T3" s="9"/>
      <c r="U3" s="8"/>
      <c r="V3" s="10" t="str">
        <f>INT(L_N_VOLTS)&amp;"/"&amp;INT(L_L_VOLTS)&amp;"V, "&amp;INT(Phases)&amp;"PH, 4W"</f>
        <v>277/480V, 3PH, 4W</v>
      </c>
      <c r="W3" s="11"/>
      <c r="X3" s="1"/>
      <c r="Y3" s="1"/>
      <c r="Z3" s="1"/>
      <c r="AA3" s="1"/>
      <c r="AB3" s="1"/>
      <c r="AC3" s="1"/>
      <c r="AD3" s="1"/>
      <c r="AE3" s="1"/>
      <c r="AF3" s="1"/>
      <c r="AG3" s="1"/>
      <c r="AH3" s="2"/>
      <c r="AI3" s="2"/>
    </row>
    <row r="4" spans="1:35" ht="15.95" customHeight="1" x14ac:dyDescent="0.2">
      <c r="A4" s="3" t="s">
        <v>2</v>
      </c>
      <c r="B4" s="12">
        <v>277</v>
      </c>
      <c r="C4" s="1"/>
      <c r="D4" s="1"/>
      <c r="E4" s="1"/>
      <c r="F4" s="1"/>
      <c r="G4" s="1"/>
      <c r="H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5"/>
      <c r="T4" s="15"/>
      <c r="U4" s="14"/>
      <c r="V4" s="16" t="s">
        <v>97</v>
      </c>
      <c r="W4" s="17"/>
      <c r="X4" s="1"/>
      <c r="Y4" s="1"/>
      <c r="Z4" s="1"/>
      <c r="AA4" s="1"/>
      <c r="AB4" s="1"/>
      <c r="AC4" s="1"/>
      <c r="AD4" s="1"/>
      <c r="AE4" s="1"/>
      <c r="AF4" s="1"/>
      <c r="AG4" s="1"/>
      <c r="AH4" s="2"/>
      <c r="AI4" s="2"/>
    </row>
    <row r="5" spans="1:35" ht="15.95" customHeight="1" x14ac:dyDescent="0.2">
      <c r="A5" s="3" t="s">
        <v>3</v>
      </c>
      <c r="B5" s="5"/>
      <c r="C5" s="1"/>
      <c r="D5" s="1"/>
      <c r="E5" s="1"/>
      <c r="F5" s="1"/>
      <c r="G5" s="1"/>
      <c r="H5" s="18"/>
      <c r="I5" s="14"/>
      <c r="J5" s="14"/>
      <c r="K5" s="14"/>
      <c r="L5" s="14"/>
      <c r="M5" s="14"/>
      <c r="N5" s="14"/>
      <c r="O5" s="14"/>
      <c r="P5" s="14"/>
      <c r="Q5" s="14"/>
      <c r="R5" s="14"/>
      <c r="S5" s="15"/>
      <c r="T5" s="15"/>
      <c r="U5" s="14"/>
      <c r="V5" s="16" t="s">
        <v>4</v>
      </c>
      <c r="W5" s="17"/>
      <c r="X5" s="1"/>
      <c r="Y5" s="1"/>
      <c r="Z5" s="1"/>
      <c r="AA5" s="1"/>
      <c r="AB5" s="1"/>
      <c r="AC5" s="1"/>
      <c r="AD5" s="1"/>
      <c r="AE5" s="1"/>
      <c r="AF5" s="1"/>
      <c r="AG5" s="1"/>
      <c r="AH5" s="2"/>
      <c r="AI5" s="2"/>
    </row>
    <row r="6" spans="1:35" ht="15.95" customHeight="1" x14ac:dyDescent="0.2">
      <c r="A6" s="1"/>
      <c r="B6" s="1"/>
      <c r="C6" s="1"/>
      <c r="D6" s="1"/>
      <c r="E6" s="1"/>
      <c r="F6" s="1"/>
      <c r="G6" s="1"/>
      <c r="H6" s="19" t="s">
        <v>5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5"/>
      <c r="T6" s="15"/>
      <c r="U6" s="14"/>
      <c r="V6" s="16" t="s">
        <v>6</v>
      </c>
      <c r="W6" s="17"/>
      <c r="X6" s="1"/>
      <c r="Y6" s="1"/>
      <c r="Z6" s="1"/>
      <c r="AA6" s="1"/>
      <c r="AB6" s="1"/>
      <c r="AC6" s="1"/>
      <c r="AD6" s="1"/>
      <c r="AE6" s="1"/>
      <c r="AF6" s="1"/>
      <c r="AG6" s="1"/>
      <c r="AH6" s="2"/>
      <c r="AI6" s="2"/>
    </row>
    <row r="7" spans="1:35" ht="15.95" customHeight="1" x14ac:dyDescent="0.2">
      <c r="A7" s="20"/>
      <c r="B7" s="20"/>
      <c r="C7" s="20" t="s">
        <v>7</v>
      </c>
      <c r="D7" s="1"/>
      <c r="E7" s="1"/>
      <c r="F7" s="1"/>
      <c r="G7" s="20"/>
      <c r="H7" s="19" t="s">
        <v>8</v>
      </c>
      <c r="I7" s="21"/>
      <c r="J7" s="14"/>
      <c r="K7" s="22"/>
      <c r="L7" s="14"/>
      <c r="M7" s="14"/>
      <c r="N7" s="14"/>
      <c r="O7" s="14"/>
      <c r="P7" s="14"/>
      <c r="Q7" s="14"/>
      <c r="R7" s="14"/>
      <c r="S7" s="14"/>
      <c r="T7" s="14"/>
      <c r="U7" s="14"/>
      <c r="V7" s="16"/>
      <c r="W7" s="23"/>
      <c r="X7" s="24"/>
      <c r="Y7" s="25"/>
      <c r="Z7" s="25" t="s">
        <v>7</v>
      </c>
      <c r="AA7" s="20"/>
      <c r="AB7" s="20"/>
      <c r="AC7" s="20"/>
      <c r="AD7" s="20"/>
      <c r="AE7" s="1"/>
      <c r="AF7" s="1"/>
      <c r="AG7" s="1"/>
      <c r="AH7" s="2"/>
      <c r="AI7" s="2"/>
    </row>
    <row r="8" spans="1:35" ht="15.95" customHeight="1" thickBot="1" x14ac:dyDescent="0.25">
      <c r="A8" s="26" t="s">
        <v>9</v>
      </c>
      <c r="B8" s="26" t="s">
        <v>10</v>
      </c>
      <c r="C8" s="26" t="s">
        <v>11</v>
      </c>
      <c r="D8" s="26" t="s">
        <v>12</v>
      </c>
      <c r="E8" s="26" t="s">
        <v>13</v>
      </c>
      <c r="F8" s="26" t="s">
        <v>14</v>
      </c>
      <c r="G8" s="27" t="s">
        <v>15</v>
      </c>
      <c r="H8" s="28" t="s">
        <v>16</v>
      </c>
      <c r="I8" s="29"/>
      <c r="J8" s="29"/>
      <c r="K8" s="29"/>
      <c r="L8" s="29" t="s">
        <v>6</v>
      </c>
      <c r="M8" s="30" t="s">
        <v>17</v>
      </c>
      <c r="N8" s="30"/>
      <c r="O8" s="30"/>
      <c r="P8" s="30"/>
      <c r="Q8" s="30"/>
      <c r="R8" s="30"/>
      <c r="S8" s="31"/>
      <c r="T8" s="29"/>
      <c r="U8" s="29"/>
      <c r="V8" s="29"/>
      <c r="W8" s="32"/>
      <c r="X8" s="33" t="s">
        <v>9</v>
      </c>
      <c r="Y8" s="26" t="s">
        <v>10</v>
      </c>
      <c r="Z8" s="26" t="s">
        <v>11</v>
      </c>
      <c r="AA8" s="26" t="s">
        <v>12</v>
      </c>
      <c r="AB8" s="26" t="s">
        <v>13</v>
      </c>
      <c r="AC8" s="26" t="s">
        <v>18</v>
      </c>
      <c r="AD8" s="26" t="s">
        <v>15</v>
      </c>
      <c r="AE8" s="1"/>
      <c r="AF8" s="1"/>
      <c r="AG8" s="1"/>
      <c r="AH8" s="2"/>
      <c r="AI8" s="2"/>
    </row>
    <row r="9" spans="1:35" ht="15.95" customHeight="1" thickBot="1" x14ac:dyDescent="0.25">
      <c r="A9" s="26" t="s">
        <v>19</v>
      </c>
      <c r="B9" s="26" t="s">
        <v>19</v>
      </c>
      <c r="C9" s="26" t="s">
        <v>19</v>
      </c>
      <c r="D9" s="26" t="s">
        <v>19</v>
      </c>
      <c r="E9" s="26" t="s">
        <v>19</v>
      </c>
      <c r="F9" s="26" t="s">
        <v>19</v>
      </c>
      <c r="G9" s="27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5" t="s">
        <v>25</v>
      </c>
      <c r="N9" s="36"/>
      <c r="O9" s="35" t="s">
        <v>26</v>
      </c>
      <c r="P9" s="36"/>
      <c r="Q9" s="35" t="s">
        <v>27</v>
      </c>
      <c r="R9" s="36"/>
      <c r="S9" s="34" t="s">
        <v>24</v>
      </c>
      <c r="T9" s="34" t="s">
        <v>23</v>
      </c>
      <c r="U9" s="34" t="s">
        <v>22</v>
      </c>
      <c r="V9" s="34" t="s">
        <v>21</v>
      </c>
      <c r="W9" s="37" t="s">
        <v>20</v>
      </c>
      <c r="X9" s="33" t="s">
        <v>19</v>
      </c>
      <c r="Y9" s="26" t="s">
        <v>19</v>
      </c>
      <c r="Z9" s="26" t="s">
        <v>19</v>
      </c>
      <c r="AA9" s="26" t="s">
        <v>19</v>
      </c>
      <c r="AB9" s="26" t="s">
        <v>19</v>
      </c>
      <c r="AC9" s="26" t="s">
        <v>19</v>
      </c>
      <c r="AD9" s="26" t="s">
        <v>19</v>
      </c>
      <c r="AE9" s="1"/>
      <c r="AF9" s="1"/>
      <c r="AG9" s="1"/>
      <c r="AH9" s="2"/>
      <c r="AI9" s="2"/>
    </row>
    <row r="10" spans="1:35" ht="15.95" customHeight="1" thickBot="1" x14ac:dyDescent="0.25">
      <c r="A10" s="38"/>
      <c r="B10" s="38"/>
      <c r="C10" s="38"/>
      <c r="D10" s="38"/>
      <c r="E10" s="38"/>
      <c r="F10" s="38"/>
      <c r="G10" s="91"/>
      <c r="H10" s="34">
        <v>1</v>
      </c>
      <c r="I10" s="92" t="s">
        <v>52</v>
      </c>
      <c r="J10" s="95"/>
      <c r="K10" s="92">
        <v>50</v>
      </c>
      <c r="L10" s="92">
        <v>3</v>
      </c>
      <c r="M10" s="42">
        <f>SUM(A10:G10)/1000</f>
        <v>0</v>
      </c>
      <c r="N10" s="50">
        <f>SUM(X10:AD10)/1000</f>
        <v>0</v>
      </c>
      <c r="O10" s="44"/>
      <c r="P10" s="44"/>
      <c r="Q10" s="45"/>
      <c r="R10" s="46"/>
      <c r="S10" s="92">
        <v>3</v>
      </c>
      <c r="T10" s="92">
        <v>50</v>
      </c>
      <c r="U10" s="95"/>
      <c r="V10" s="92" t="s">
        <v>51</v>
      </c>
      <c r="W10" s="34">
        <v>2</v>
      </c>
      <c r="X10" s="47"/>
      <c r="Y10" s="38"/>
      <c r="Z10" s="38"/>
      <c r="AA10" s="38"/>
      <c r="AB10" s="38"/>
      <c r="AC10" s="38"/>
      <c r="AD10" s="38"/>
      <c r="AE10" s="1"/>
      <c r="AF10" s="1"/>
      <c r="AG10" s="1"/>
      <c r="AH10" s="2"/>
      <c r="AI10" s="2"/>
    </row>
    <row r="11" spans="1:35" ht="15.95" customHeight="1" thickBot="1" x14ac:dyDescent="0.25">
      <c r="A11" s="38"/>
      <c r="B11" s="38"/>
      <c r="C11" s="38"/>
      <c r="D11" s="38"/>
      <c r="E11" s="38"/>
      <c r="F11" s="38"/>
      <c r="G11" s="39"/>
      <c r="H11" s="34">
        <v>3</v>
      </c>
      <c r="I11" s="93"/>
      <c r="J11" s="96"/>
      <c r="K11" s="93"/>
      <c r="L11" s="93"/>
      <c r="M11" s="48"/>
      <c r="N11" s="49"/>
      <c r="O11" s="42">
        <f>SUM(A11:G11)/1000</f>
        <v>0</v>
      </c>
      <c r="P11" s="50">
        <f>SUM(X11:AD11)/1000</f>
        <v>0</v>
      </c>
      <c r="Q11" s="51"/>
      <c r="R11" s="50"/>
      <c r="S11" s="93"/>
      <c r="T11" s="93"/>
      <c r="U11" s="96"/>
      <c r="V11" s="93"/>
      <c r="W11" s="34">
        <v>4</v>
      </c>
      <c r="X11" s="47"/>
      <c r="Y11" s="38"/>
      <c r="Z11" s="38"/>
      <c r="AA11" s="38"/>
      <c r="AB11" s="38"/>
      <c r="AC11" s="38"/>
      <c r="AD11" s="38"/>
      <c r="AE11" s="1"/>
      <c r="AF11" s="1"/>
      <c r="AG11" s="1"/>
      <c r="AH11" s="2"/>
      <c r="AI11" s="2"/>
    </row>
    <row r="12" spans="1:35" ht="15.95" customHeight="1" thickBot="1" x14ac:dyDescent="0.25">
      <c r="A12"/>
      <c r="B12" s="38"/>
      <c r="C12" s="38"/>
      <c r="D12" s="38"/>
      <c r="E12" s="38"/>
      <c r="F12" s="38"/>
      <c r="G12" s="39"/>
      <c r="H12" s="34">
        <v>5</v>
      </c>
      <c r="I12" s="94"/>
      <c r="J12" s="97"/>
      <c r="K12" s="94"/>
      <c r="L12" s="94"/>
      <c r="M12" s="52"/>
      <c r="N12" s="51"/>
      <c r="O12" s="53"/>
      <c r="P12" s="49"/>
      <c r="Q12" s="42">
        <f>SUM(A12:G12)/1000</f>
        <v>0</v>
      </c>
      <c r="R12" s="50">
        <f>SUM(X12:AD12)/1000</f>
        <v>0</v>
      </c>
      <c r="S12" s="94"/>
      <c r="T12" s="94"/>
      <c r="U12" s="97"/>
      <c r="V12" s="94"/>
      <c r="W12" s="34">
        <v>6</v>
      </c>
      <c r="X12" s="47"/>
      <c r="Y12" s="38"/>
      <c r="Z12" s="38"/>
      <c r="AA12" s="38"/>
      <c r="AB12" s="38"/>
      <c r="AC12" s="38"/>
      <c r="AD12" s="38"/>
      <c r="AE12" s="1"/>
      <c r="AF12" s="1"/>
      <c r="AG12" s="1"/>
      <c r="AH12" s="2"/>
      <c r="AI12" s="2"/>
    </row>
    <row r="13" spans="1:35" ht="15.95" customHeight="1" thickBot="1" x14ac:dyDescent="0.25">
      <c r="A13" s="38"/>
      <c r="B13" s="38"/>
      <c r="C13" s="38"/>
      <c r="D13" s="38"/>
      <c r="E13" s="38"/>
      <c r="F13" s="38"/>
      <c r="G13" s="39"/>
      <c r="H13" s="34">
        <v>7</v>
      </c>
      <c r="I13" s="92" t="s">
        <v>53</v>
      </c>
      <c r="J13" s="95"/>
      <c r="K13" s="92">
        <v>50</v>
      </c>
      <c r="L13" s="92">
        <v>3</v>
      </c>
      <c r="M13" s="42">
        <f>SUM(A13:G13)/1000</f>
        <v>0</v>
      </c>
      <c r="N13" s="50">
        <f>SUM(X13:AD13)/1000</f>
        <v>0</v>
      </c>
      <c r="O13" s="51"/>
      <c r="P13" s="51"/>
      <c r="Q13" s="53"/>
      <c r="R13" s="49"/>
      <c r="S13" s="92">
        <v>3</v>
      </c>
      <c r="T13" s="92">
        <v>50</v>
      </c>
      <c r="U13" s="95"/>
      <c r="V13" s="92" t="s">
        <v>50</v>
      </c>
      <c r="W13" s="34">
        <v>8</v>
      </c>
      <c r="X13" s="47"/>
      <c r="Y13" s="38"/>
      <c r="Z13" s="38"/>
      <c r="AA13" s="38"/>
      <c r="AB13" s="38"/>
      <c r="AC13" s="38"/>
      <c r="AD13" s="38"/>
      <c r="AE13" s="1"/>
      <c r="AF13" s="1"/>
      <c r="AG13" s="1"/>
      <c r="AH13" s="2"/>
      <c r="AI13" s="2"/>
    </row>
    <row r="14" spans="1:35" ht="15.95" customHeight="1" thickBot="1" x14ac:dyDescent="0.25">
      <c r="A14" s="38"/>
      <c r="B14" s="38"/>
      <c r="C14" s="38"/>
      <c r="D14" s="38"/>
      <c r="E14" s="38"/>
      <c r="F14" s="38"/>
      <c r="G14" s="39"/>
      <c r="H14" s="34">
        <v>9</v>
      </c>
      <c r="I14" s="93"/>
      <c r="J14" s="96"/>
      <c r="K14" s="93"/>
      <c r="L14" s="93"/>
      <c r="M14" s="48"/>
      <c r="N14" s="49"/>
      <c r="O14" s="42">
        <f>SUM(A14:G14)/1000</f>
        <v>0</v>
      </c>
      <c r="P14" s="50">
        <f>SUM(X14:AD14)/1000</f>
        <v>0</v>
      </c>
      <c r="Q14" s="51"/>
      <c r="R14" s="50"/>
      <c r="S14" s="93"/>
      <c r="T14" s="93"/>
      <c r="U14" s="96"/>
      <c r="V14" s="93"/>
      <c r="W14" s="34">
        <v>10</v>
      </c>
      <c r="X14" s="47"/>
      <c r="Y14" s="38"/>
      <c r="Z14" s="38"/>
      <c r="AA14" s="38"/>
      <c r="AB14" s="38"/>
      <c r="AC14" s="38"/>
      <c r="AD14" s="38"/>
      <c r="AE14" s="1"/>
      <c r="AF14" s="1"/>
      <c r="AG14" s="1"/>
      <c r="AH14" s="2"/>
      <c r="AI14" s="2"/>
    </row>
    <row r="15" spans="1:35" ht="15.95" customHeight="1" thickBot="1" x14ac:dyDescent="0.25">
      <c r="A15" s="38"/>
      <c r="B15" s="38"/>
      <c r="C15" s="38"/>
      <c r="D15" s="38"/>
      <c r="E15" s="38"/>
      <c r="F15" s="38"/>
      <c r="G15" s="39"/>
      <c r="H15" s="34">
        <v>11</v>
      </c>
      <c r="I15" s="94"/>
      <c r="J15" s="97"/>
      <c r="K15" s="94"/>
      <c r="L15" s="94"/>
      <c r="M15" s="52"/>
      <c r="N15" s="51"/>
      <c r="O15" s="53"/>
      <c r="P15" s="49"/>
      <c r="Q15" s="42">
        <f>SUM(A15:G15)/1000</f>
        <v>0</v>
      </c>
      <c r="R15" s="50">
        <f>SUM(X15:AD15)/1000</f>
        <v>0</v>
      </c>
      <c r="S15" s="94"/>
      <c r="T15" s="94"/>
      <c r="U15" s="97"/>
      <c r="V15" s="94"/>
      <c r="W15" s="34">
        <v>12</v>
      </c>
      <c r="X15" s="47"/>
      <c r="Y15" s="38"/>
      <c r="Z15" s="38"/>
      <c r="AA15" s="38"/>
      <c r="AB15" s="38"/>
      <c r="AC15" s="38"/>
      <c r="AD15" s="38"/>
      <c r="AE15" s="1"/>
      <c r="AF15" s="1"/>
      <c r="AG15" s="1"/>
      <c r="AH15" s="2"/>
      <c r="AI15" s="2"/>
    </row>
    <row r="16" spans="1:35" ht="15.95" customHeight="1" thickBot="1" x14ac:dyDescent="0.25">
      <c r="A16" s="38">
        <v>3677</v>
      </c>
      <c r="B16" s="38"/>
      <c r="C16" s="38"/>
      <c r="D16" s="38"/>
      <c r="E16" s="38"/>
      <c r="F16" s="38"/>
      <c r="G16" s="39"/>
      <c r="H16" s="34">
        <v>7</v>
      </c>
      <c r="I16" s="40" t="s">
        <v>99</v>
      </c>
      <c r="J16" s="41"/>
      <c r="K16" s="41">
        <v>20</v>
      </c>
      <c r="L16" s="41">
        <v>1</v>
      </c>
      <c r="M16" s="42">
        <f>SUM(A16:G16)/1000</f>
        <v>3.677</v>
      </c>
      <c r="N16" s="50">
        <f>SUM(X16:AD16)/1000</f>
        <v>0</v>
      </c>
      <c r="O16" s="51"/>
      <c r="P16" s="51"/>
      <c r="Q16" s="53"/>
      <c r="R16" s="49"/>
      <c r="S16" s="41">
        <v>1</v>
      </c>
      <c r="T16" s="41">
        <v>30</v>
      </c>
      <c r="U16" s="41"/>
      <c r="V16" s="40" t="s">
        <v>101</v>
      </c>
      <c r="W16" s="34">
        <v>14</v>
      </c>
      <c r="X16" s="47"/>
      <c r="Y16" s="38"/>
      <c r="Z16" s="38"/>
      <c r="AA16" s="38"/>
      <c r="AB16" s="38"/>
      <c r="AC16" s="38"/>
      <c r="AD16" s="38"/>
      <c r="AE16" s="1"/>
      <c r="AF16" s="1"/>
      <c r="AG16" s="1"/>
      <c r="AH16" s="2"/>
      <c r="AI16" s="2"/>
    </row>
    <row r="17" spans="1:35" ht="15.95" customHeight="1" thickBot="1" x14ac:dyDescent="0.25">
      <c r="A17" s="38">
        <v>3713.5</v>
      </c>
      <c r="B17" s="38"/>
      <c r="C17" s="38"/>
      <c r="D17" s="38"/>
      <c r="E17" s="38"/>
      <c r="F17" s="38"/>
      <c r="G17" s="39"/>
      <c r="H17" s="34">
        <v>9</v>
      </c>
      <c r="I17" s="40" t="s">
        <v>99</v>
      </c>
      <c r="J17" s="41"/>
      <c r="K17" s="41">
        <v>20</v>
      </c>
      <c r="L17" s="41">
        <v>1</v>
      </c>
      <c r="M17" s="48"/>
      <c r="N17" s="49"/>
      <c r="O17" s="42">
        <f>SUM(A17:G17)/1000</f>
        <v>3.7134999999999998</v>
      </c>
      <c r="P17" s="50">
        <f>SUM(X17:AD17)/1000</f>
        <v>0</v>
      </c>
      <c r="Q17" s="54"/>
      <c r="R17" s="50"/>
      <c r="S17" s="41">
        <v>1</v>
      </c>
      <c r="T17" s="41">
        <v>30</v>
      </c>
      <c r="U17" s="41"/>
      <c r="V17" s="40" t="s">
        <v>102</v>
      </c>
      <c r="W17" s="34">
        <v>16</v>
      </c>
      <c r="X17" s="47"/>
      <c r="Y17" s="38"/>
      <c r="Z17" s="38"/>
      <c r="AA17" s="38"/>
      <c r="AB17" s="38"/>
      <c r="AC17" s="38"/>
      <c r="AD17" s="38"/>
      <c r="AE17" s="1"/>
      <c r="AF17" s="1"/>
      <c r="AG17" s="1"/>
      <c r="AH17" s="2"/>
      <c r="AI17" s="2"/>
    </row>
    <row r="18" spans="1:35" ht="15.95" customHeight="1" thickBot="1" x14ac:dyDescent="0.25">
      <c r="A18" s="38">
        <v>1433</v>
      </c>
      <c r="B18" s="38"/>
      <c r="C18" s="38"/>
      <c r="D18" s="38"/>
      <c r="E18" s="38"/>
      <c r="F18" s="38"/>
      <c r="G18" s="39"/>
      <c r="H18" s="34">
        <v>11</v>
      </c>
      <c r="I18" s="40" t="s">
        <v>99</v>
      </c>
      <c r="J18" s="41"/>
      <c r="K18" s="41">
        <v>20</v>
      </c>
      <c r="L18" s="41">
        <v>1</v>
      </c>
      <c r="M18" s="52"/>
      <c r="N18" s="51"/>
      <c r="O18" s="53"/>
      <c r="P18" s="54"/>
      <c r="Q18" s="42">
        <f>SUM(A18:G18)/1000</f>
        <v>1.4330000000000001</v>
      </c>
      <c r="R18" s="50">
        <f>SUM(X18:AD18)/1000</f>
        <v>0</v>
      </c>
      <c r="S18" s="41">
        <v>1</v>
      </c>
      <c r="T18" s="41">
        <v>20</v>
      </c>
      <c r="U18" s="41"/>
      <c r="V18" s="40"/>
      <c r="W18" s="34">
        <v>18</v>
      </c>
      <c r="X18" s="47"/>
      <c r="Y18" s="38"/>
      <c r="Z18" s="38"/>
      <c r="AA18" s="38"/>
      <c r="AB18" s="38"/>
      <c r="AC18" s="38"/>
      <c r="AD18" s="38"/>
      <c r="AE18" s="1"/>
      <c r="AF18" s="1"/>
      <c r="AG18" s="1"/>
      <c r="AH18" s="2"/>
      <c r="AI18" s="2"/>
    </row>
    <row r="19" spans="1:35" ht="15.95" customHeight="1" thickBot="1" x14ac:dyDescent="0.25">
      <c r="A19" s="38"/>
      <c r="B19" s="38"/>
      <c r="C19" s="38"/>
      <c r="D19" s="38"/>
      <c r="E19" s="38"/>
      <c r="F19" s="38"/>
      <c r="G19" s="39"/>
      <c r="H19" s="34">
        <v>13</v>
      </c>
      <c r="I19" s="40"/>
      <c r="J19" s="41"/>
      <c r="K19" s="41">
        <v>20</v>
      </c>
      <c r="L19" s="41">
        <v>1</v>
      </c>
      <c r="M19" s="42">
        <f>SUM(A19:G19)/1000</f>
        <v>0</v>
      </c>
      <c r="N19" s="50">
        <f>SUM(X19:AD19)/1000</f>
        <v>0</v>
      </c>
      <c r="O19" s="51"/>
      <c r="P19" s="51"/>
      <c r="Q19" s="53"/>
      <c r="R19" s="49"/>
      <c r="S19" s="41">
        <v>1</v>
      </c>
      <c r="T19" s="41">
        <v>20</v>
      </c>
      <c r="U19" s="41"/>
      <c r="V19" s="40"/>
      <c r="W19" s="34">
        <v>20</v>
      </c>
      <c r="X19" s="47"/>
      <c r="Y19" s="38"/>
      <c r="Z19" s="38"/>
      <c r="AA19" s="38"/>
      <c r="AB19" s="38"/>
      <c r="AC19" s="38"/>
      <c r="AD19" s="38"/>
      <c r="AE19" s="1"/>
      <c r="AF19" s="1"/>
      <c r="AG19" s="1"/>
      <c r="AH19" s="2"/>
      <c r="AI19" s="2"/>
    </row>
    <row r="20" spans="1:35" ht="15.95" customHeight="1" thickBot="1" x14ac:dyDescent="0.25">
      <c r="A20" s="38">
        <v>2234</v>
      </c>
      <c r="B20" s="38"/>
      <c r="C20" s="38"/>
      <c r="D20" s="38"/>
      <c r="E20" s="38"/>
      <c r="F20" s="38"/>
      <c r="G20" s="39"/>
      <c r="H20" s="34">
        <v>15</v>
      </c>
      <c r="I20" s="40" t="s">
        <v>99</v>
      </c>
      <c r="J20" s="41"/>
      <c r="K20" s="41">
        <v>20</v>
      </c>
      <c r="L20" s="41">
        <v>1</v>
      </c>
      <c r="M20" s="48"/>
      <c r="N20" s="49"/>
      <c r="O20" s="42">
        <f>SUM(A20:G20)/1000</f>
        <v>2.234</v>
      </c>
      <c r="P20" s="50">
        <f>SUM(X20:AD20)/1000</f>
        <v>0</v>
      </c>
      <c r="Q20" s="51"/>
      <c r="R20" s="50"/>
      <c r="S20" s="41">
        <v>1</v>
      </c>
      <c r="T20" s="41">
        <v>20</v>
      </c>
      <c r="U20" s="41"/>
      <c r="V20" s="40"/>
      <c r="W20" s="34">
        <v>22</v>
      </c>
      <c r="X20" s="47"/>
      <c r="Y20" s="38"/>
      <c r="Z20" s="38"/>
      <c r="AA20" s="38"/>
      <c r="AB20" s="38"/>
      <c r="AC20" s="38"/>
      <c r="AD20" s="38"/>
      <c r="AE20" s="1"/>
      <c r="AF20" s="1"/>
      <c r="AG20" s="1"/>
      <c r="AH20" s="2"/>
      <c r="AI20" s="2"/>
    </row>
    <row r="21" spans="1:35" ht="15.95" customHeight="1" thickBot="1" x14ac:dyDescent="0.25">
      <c r="A21" s="38">
        <v>3146</v>
      </c>
      <c r="B21" s="38"/>
      <c r="C21" s="38"/>
      <c r="D21" s="38"/>
      <c r="E21" s="38"/>
      <c r="F21" s="38"/>
      <c r="G21" s="39"/>
      <c r="H21" s="34">
        <v>17</v>
      </c>
      <c r="I21" s="40" t="s">
        <v>99</v>
      </c>
      <c r="J21" s="41"/>
      <c r="K21" s="41">
        <v>20</v>
      </c>
      <c r="L21" s="41">
        <v>1</v>
      </c>
      <c r="M21" s="52"/>
      <c r="N21" s="51"/>
      <c r="O21" s="53"/>
      <c r="P21" s="49"/>
      <c r="Q21" s="42">
        <f>SUM(A21:G21)/1000</f>
        <v>3.1459999999999999</v>
      </c>
      <c r="R21" s="50">
        <f>SUM(X21:AD21)/1000</f>
        <v>0</v>
      </c>
      <c r="S21" s="41">
        <v>1</v>
      </c>
      <c r="T21" s="41">
        <v>20</v>
      </c>
      <c r="U21" s="41"/>
      <c r="V21" s="40" t="s">
        <v>103</v>
      </c>
      <c r="W21" s="34">
        <v>24</v>
      </c>
      <c r="X21" s="47"/>
      <c r="Y21" s="38"/>
      <c r="Z21" s="38"/>
      <c r="AA21" s="38"/>
      <c r="AB21" s="38"/>
      <c r="AC21" s="38"/>
      <c r="AD21" s="38"/>
      <c r="AE21" s="1"/>
      <c r="AF21" s="1"/>
      <c r="AG21" s="1"/>
      <c r="AH21" s="2"/>
      <c r="AI21" s="2"/>
    </row>
    <row r="22" spans="1:35" ht="15.95" customHeight="1" thickBot="1" x14ac:dyDescent="0.25">
      <c r="A22" s="38"/>
      <c r="B22" s="38"/>
      <c r="C22" s="38"/>
      <c r="D22" s="38"/>
      <c r="E22" s="38"/>
      <c r="F22" s="38"/>
      <c r="G22" s="39"/>
      <c r="H22" s="34">
        <v>25</v>
      </c>
      <c r="I22" s="40"/>
      <c r="J22" s="41"/>
      <c r="K22" s="41">
        <v>20</v>
      </c>
      <c r="L22" s="41">
        <v>1</v>
      </c>
      <c r="M22" s="42">
        <f>SUM(A22:G22)/1000</f>
        <v>0</v>
      </c>
      <c r="N22" s="50">
        <f>SUM(X22:AD22)/1000</f>
        <v>0</v>
      </c>
      <c r="O22" s="51"/>
      <c r="P22" s="51"/>
      <c r="Q22" s="53"/>
      <c r="R22" s="49"/>
      <c r="S22" s="41">
        <v>1</v>
      </c>
      <c r="T22" s="41">
        <v>20</v>
      </c>
      <c r="U22" s="41"/>
      <c r="V22" s="40" t="s">
        <v>105</v>
      </c>
      <c r="W22" s="34">
        <v>26</v>
      </c>
      <c r="X22" s="47"/>
      <c r="Y22" s="38"/>
      <c r="Z22" s="38"/>
      <c r="AA22" s="38"/>
      <c r="AB22" s="38"/>
      <c r="AC22" s="38"/>
      <c r="AD22" s="38"/>
      <c r="AE22" s="1"/>
      <c r="AF22" s="1"/>
      <c r="AG22" s="1"/>
      <c r="AH22" s="2"/>
      <c r="AI22" s="2"/>
    </row>
    <row r="23" spans="1:35" ht="15.95" customHeight="1" thickBot="1" x14ac:dyDescent="0.25">
      <c r="A23" s="38"/>
      <c r="B23" s="38"/>
      <c r="C23" s="38"/>
      <c r="D23" s="38"/>
      <c r="E23" s="38"/>
      <c r="F23" s="38"/>
      <c r="G23" s="39"/>
      <c r="H23" s="34">
        <v>27</v>
      </c>
      <c r="I23" s="40"/>
      <c r="J23" s="41"/>
      <c r="K23" s="41">
        <v>20</v>
      </c>
      <c r="L23" s="41">
        <v>1</v>
      </c>
      <c r="M23" s="48"/>
      <c r="N23" s="49"/>
      <c r="O23" s="42">
        <f>SUM(A23:G23)/1000</f>
        <v>0</v>
      </c>
      <c r="P23" s="50">
        <f>SUM(X23:AD23)/1000</f>
        <v>0</v>
      </c>
      <c r="Q23" s="51"/>
      <c r="R23" s="50"/>
      <c r="S23" s="41">
        <v>1</v>
      </c>
      <c r="T23" s="41">
        <v>20</v>
      </c>
      <c r="U23" s="41"/>
      <c r="V23" s="40" t="s">
        <v>104</v>
      </c>
      <c r="W23" s="34">
        <v>28</v>
      </c>
      <c r="X23" s="47"/>
      <c r="Y23" s="38"/>
      <c r="Z23" s="38"/>
      <c r="AA23" s="38"/>
      <c r="AB23" s="38"/>
      <c r="AC23" s="38"/>
      <c r="AD23" s="38"/>
      <c r="AE23" s="1"/>
      <c r="AF23" s="1"/>
      <c r="AG23" s="1"/>
      <c r="AH23" s="2"/>
      <c r="AI23" s="2"/>
    </row>
    <row r="24" spans="1:35" ht="15.95" customHeight="1" thickBot="1" x14ac:dyDescent="0.25">
      <c r="A24" s="38"/>
      <c r="B24" s="38"/>
      <c r="C24" s="38"/>
      <c r="D24" s="38"/>
      <c r="E24" s="38"/>
      <c r="F24" s="38"/>
      <c r="G24" s="39"/>
      <c r="H24" s="34">
        <v>29</v>
      </c>
      <c r="I24" s="40"/>
      <c r="J24" s="41"/>
      <c r="K24" s="41">
        <v>20</v>
      </c>
      <c r="L24" s="41">
        <v>1</v>
      </c>
      <c r="M24" s="52"/>
      <c r="N24" s="51"/>
      <c r="O24" s="53"/>
      <c r="P24" s="49"/>
      <c r="Q24" s="42">
        <f>SUM(A24:G24)/1000</f>
        <v>0</v>
      </c>
      <c r="R24" s="50">
        <f>SUM(X24:AD24)/1000</f>
        <v>0</v>
      </c>
      <c r="S24" s="41">
        <v>1</v>
      </c>
      <c r="T24" s="41">
        <v>30</v>
      </c>
      <c r="U24" s="41"/>
      <c r="V24" s="40" t="s">
        <v>100</v>
      </c>
      <c r="W24" s="34">
        <v>30</v>
      </c>
      <c r="X24" s="47"/>
      <c r="Y24" s="38"/>
      <c r="Z24" s="38"/>
      <c r="AA24" s="38"/>
      <c r="AB24" s="38"/>
      <c r="AC24" s="38"/>
      <c r="AD24" s="38"/>
      <c r="AE24" s="1"/>
      <c r="AF24" s="1"/>
      <c r="AG24" s="1"/>
      <c r="AH24" s="2"/>
      <c r="AI24" s="2"/>
    </row>
    <row r="25" spans="1:35" ht="15.95" customHeight="1" thickBot="1" x14ac:dyDescent="0.25">
      <c r="A25" s="85"/>
      <c r="B25" s="85"/>
      <c r="C25" s="85"/>
      <c r="D25" s="85"/>
      <c r="E25" s="85"/>
      <c r="F25" s="85"/>
      <c r="G25" s="86"/>
      <c r="H25" s="34">
        <v>31</v>
      </c>
      <c r="I25" s="40"/>
      <c r="J25" s="41"/>
      <c r="K25" s="41">
        <v>20</v>
      </c>
      <c r="L25" s="41">
        <v>1</v>
      </c>
      <c r="M25" s="42">
        <f>SUM(A25:G25)/1000</f>
        <v>0</v>
      </c>
      <c r="N25" s="50">
        <f>SUM(X25:AD25)/1000</f>
        <v>0</v>
      </c>
      <c r="O25" s="51"/>
      <c r="P25" s="51"/>
      <c r="Q25" s="53"/>
      <c r="R25" s="49"/>
      <c r="S25" s="41">
        <v>1</v>
      </c>
      <c r="T25" s="41">
        <v>20</v>
      </c>
      <c r="U25" s="41"/>
      <c r="V25" s="40"/>
      <c r="W25" s="34">
        <v>32</v>
      </c>
      <c r="X25" s="47"/>
      <c r="Y25" s="38"/>
      <c r="Z25" s="38"/>
      <c r="AA25" s="38"/>
      <c r="AB25" s="38"/>
      <c r="AC25" s="38"/>
      <c r="AD25" s="38"/>
      <c r="AE25" s="1"/>
      <c r="AF25" s="1"/>
      <c r="AG25" s="1"/>
      <c r="AH25" s="2"/>
      <c r="AI25" s="2"/>
    </row>
    <row r="26" spans="1:35" ht="15.95" customHeight="1" thickBot="1" x14ac:dyDescent="0.25">
      <c r="A26" s="85"/>
      <c r="B26" s="85"/>
      <c r="C26" s="85"/>
      <c r="D26" s="85"/>
      <c r="E26" s="85"/>
      <c r="F26" s="85"/>
      <c r="G26" s="86"/>
      <c r="H26" s="34">
        <v>33</v>
      </c>
      <c r="I26" s="40"/>
      <c r="J26" s="41"/>
      <c r="K26" s="41">
        <v>20</v>
      </c>
      <c r="L26" s="41">
        <v>1</v>
      </c>
      <c r="M26" s="48"/>
      <c r="N26" s="49"/>
      <c r="O26" s="42">
        <f>SUM(A26:G26)/1000</f>
        <v>0</v>
      </c>
      <c r="P26" s="50">
        <f>SUM(X26:AD26)/1000</f>
        <v>0</v>
      </c>
      <c r="Q26" s="51"/>
      <c r="R26" s="50"/>
      <c r="S26" s="41">
        <v>1</v>
      </c>
      <c r="T26" s="41">
        <v>20</v>
      </c>
      <c r="U26" s="41"/>
      <c r="V26" s="40"/>
      <c r="W26" s="34">
        <v>34</v>
      </c>
      <c r="X26" s="47"/>
      <c r="Y26" s="38"/>
      <c r="Z26" s="38"/>
      <c r="AA26" s="38"/>
      <c r="AB26" s="38"/>
      <c r="AC26" s="38"/>
      <c r="AD26" s="38"/>
      <c r="AE26" s="1"/>
      <c r="AF26" s="1"/>
      <c r="AG26" s="1"/>
      <c r="AH26" s="2"/>
      <c r="AI26" s="2"/>
    </row>
    <row r="27" spans="1:35" ht="15.95" customHeight="1" thickBot="1" x14ac:dyDescent="0.25">
      <c r="A27" s="85"/>
      <c r="B27" s="85"/>
      <c r="C27" s="85"/>
      <c r="D27" s="85"/>
      <c r="E27" s="85"/>
      <c r="F27" s="85"/>
      <c r="G27" s="86"/>
      <c r="H27" s="34">
        <v>35</v>
      </c>
      <c r="I27" s="40"/>
      <c r="J27" s="41"/>
      <c r="K27" s="41">
        <v>20</v>
      </c>
      <c r="L27" s="41">
        <v>1</v>
      </c>
      <c r="M27" s="52"/>
      <c r="N27" s="51"/>
      <c r="O27" s="53"/>
      <c r="P27" s="49"/>
      <c r="Q27" s="42">
        <f>SUM(A27:G27)/1000</f>
        <v>0</v>
      </c>
      <c r="R27" s="50">
        <f>SUM(X27:AD27)/1000</f>
        <v>0</v>
      </c>
      <c r="S27" s="41">
        <v>1</v>
      </c>
      <c r="T27" s="41">
        <v>20</v>
      </c>
      <c r="U27" s="41"/>
      <c r="V27" s="40" t="s">
        <v>28</v>
      </c>
      <c r="W27" s="34">
        <v>36</v>
      </c>
      <c r="X27" s="47"/>
      <c r="Y27" s="38"/>
      <c r="Z27" s="38"/>
      <c r="AA27" s="38"/>
      <c r="AB27" s="38"/>
      <c r="AC27" s="38"/>
      <c r="AD27" s="38"/>
      <c r="AE27" s="1"/>
      <c r="AF27" s="1"/>
      <c r="AG27" s="1"/>
      <c r="AH27" s="2"/>
      <c r="AI27" s="2"/>
    </row>
    <row r="28" spans="1:35" ht="15.95" customHeight="1" thickBot="1" x14ac:dyDescent="0.25">
      <c r="A28" s="85"/>
      <c r="B28" s="85"/>
      <c r="C28" s="85"/>
      <c r="D28" s="85"/>
      <c r="E28" s="85"/>
      <c r="F28" s="85"/>
      <c r="G28" s="86"/>
      <c r="H28" s="34">
        <v>37</v>
      </c>
      <c r="I28" s="40"/>
      <c r="J28" s="41"/>
      <c r="K28" s="41">
        <v>20</v>
      </c>
      <c r="L28" s="41">
        <v>1</v>
      </c>
      <c r="M28" s="42">
        <f>SUM(A28:G28)/1000</f>
        <v>0</v>
      </c>
      <c r="N28" s="50">
        <f>SUM(X28:AD28)/1000</f>
        <v>0</v>
      </c>
      <c r="O28" s="51"/>
      <c r="P28" s="51"/>
      <c r="Q28" s="53"/>
      <c r="R28" s="49"/>
      <c r="S28" s="41">
        <v>1</v>
      </c>
      <c r="T28" s="41">
        <v>20</v>
      </c>
      <c r="U28" s="41"/>
      <c r="V28" s="40" t="s">
        <v>28</v>
      </c>
      <c r="W28" s="34">
        <v>38</v>
      </c>
      <c r="X28" s="47"/>
      <c r="Y28" s="38"/>
      <c r="Z28" s="38"/>
      <c r="AA28" s="38"/>
      <c r="AB28" s="38"/>
      <c r="AC28" s="38"/>
      <c r="AD28" s="38"/>
      <c r="AE28" s="1"/>
      <c r="AF28" s="1"/>
      <c r="AG28" s="1"/>
      <c r="AH28" s="2"/>
      <c r="AI28" s="2"/>
    </row>
    <row r="29" spans="1:35" ht="15.95" customHeight="1" thickBot="1" x14ac:dyDescent="0.25">
      <c r="A29" s="85"/>
      <c r="B29" s="85"/>
      <c r="C29" s="85"/>
      <c r="D29" s="85"/>
      <c r="E29" s="85"/>
      <c r="F29" s="85"/>
      <c r="G29" s="86"/>
      <c r="H29" s="34">
        <v>39</v>
      </c>
      <c r="I29" s="40" t="s">
        <v>28</v>
      </c>
      <c r="J29" s="41"/>
      <c r="K29" s="41">
        <v>20</v>
      </c>
      <c r="L29" s="41">
        <v>1</v>
      </c>
      <c r="M29" s="48"/>
      <c r="N29" s="49"/>
      <c r="O29" s="42">
        <f>SUM(A29:G29)/1000</f>
        <v>0</v>
      </c>
      <c r="P29" s="50">
        <f>SUM(X29:AD29)/1000</f>
        <v>0</v>
      </c>
      <c r="Q29" s="51"/>
      <c r="R29" s="50"/>
      <c r="S29" s="41">
        <v>1</v>
      </c>
      <c r="T29" s="41">
        <v>20</v>
      </c>
      <c r="U29" s="41"/>
      <c r="V29" s="40" t="s">
        <v>28</v>
      </c>
      <c r="W29" s="34">
        <v>40</v>
      </c>
      <c r="X29" s="47"/>
      <c r="Y29" s="38"/>
      <c r="Z29" s="38"/>
      <c r="AA29" s="38"/>
      <c r="AB29" s="38"/>
      <c r="AC29" s="38"/>
      <c r="AD29" s="38"/>
      <c r="AE29" s="1"/>
      <c r="AF29" s="1"/>
      <c r="AG29" s="1"/>
      <c r="AH29" s="2"/>
      <c r="AI29" s="2"/>
    </row>
    <row r="30" spans="1:35" ht="15.95" customHeight="1" thickBot="1" x14ac:dyDescent="0.25">
      <c r="A30" s="85"/>
      <c r="B30" s="85"/>
      <c r="C30" s="85"/>
      <c r="D30" s="85"/>
      <c r="E30" s="85"/>
      <c r="F30" s="85"/>
      <c r="G30" s="86"/>
      <c r="H30" s="34">
        <v>41</v>
      </c>
      <c r="I30" s="40" t="s">
        <v>28</v>
      </c>
      <c r="J30" s="41"/>
      <c r="K30" s="41">
        <v>20</v>
      </c>
      <c r="L30" s="41">
        <v>1</v>
      </c>
      <c r="M30" s="52"/>
      <c r="N30" s="51"/>
      <c r="O30" s="53"/>
      <c r="P30" s="49"/>
      <c r="Q30" s="42">
        <f>SUM(A30:G30)/1000</f>
        <v>0</v>
      </c>
      <c r="R30" s="50">
        <f>SUM(X30:AD30)/1000</f>
        <v>0</v>
      </c>
      <c r="S30" s="41">
        <v>1</v>
      </c>
      <c r="T30" s="41">
        <v>20</v>
      </c>
      <c r="U30" s="41"/>
      <c r="V30" s="40" t="s">
        <v>28</v>
      </c>
      <c r="W30" s="34">
        <v>42</v>
      </c>
      <c r="X30" s="47"/>
      <c r="Y30" s="38"/>
      <c r="Z30" s="38"/>
      <c r="AA30" s="38"/>
      <c r="AB30" s="38"/>
      <c r="AC30" s="38"/>
      <c r="AD30" s="38"/>
      <c r="AE30" s="1"/>
      <c r="AF30" s="1"/>
      <c r="AG30" s="1"/>
      <c r="AH30" s="2"/>
      <c r="AI30" s="2"/>
    </row>
    <row r="31" spans="1:35" ht="15.95" customHeight="1" thickBot="1" x14ac:dyDescent="0.25">
      <c r="A31" s="55">
        <f t="shared" ref="A31:G31" si="0">SUM(A10:A30)</f>
        <v>14203.5</v>
      </c>
      <c r="B31" s="55">
        <f t="shared" si="0"/>
        <v>0</v>
      </c>
      <c r="C31" s="55">
        <f t="shared" si="0"/>
        <v>0</v>
      </c>
      <c r="D31" s="55">
        <f t="shared" si="0"/>
        <v>0</v>
      </c>
      <c r="E31" s="55">
        <f t="shared" si="0"/>
        <v>0</v>
      </c>
      <c r="F31" s="55">
        <f t="shared" si="0"/>
        <v>0</v>
      </c>
      <c r="G31" s="56">
        <f t="shared" si="0"/>
        <v>0</v>
      </c>
      <c r="H31" s="18"/>
      <c r="I31" s="14"/>
      <c r="J31" s="14"/>
      <c r="K31" s="57" t="s">
        <v>29</v>
      </c>
      <c r="L31" s="14"/>
      <c r="M31" s="58">
        <f>SUM(M10:M30)+SUM(N10:N30)</f>
        <v>3.677</v>
      </c>
      <c r="N31" s="59"/>
      <c r="O31" s="58">
        <f>SUM(O10:O30)+SUM(P10:P30)</f>
        <v>5.9474999999999998</v>
      </c>
      <c r="P31" s="59"/>
      <c r="Q31" s="58">
        <f>SUM(Q10:Q30)+SUM(R10:R30)</f>
        <v>4.5789999999999997</v>
      </c>
      <c r="R31" s="59"/>
      <c r="S31" s="14" t="s">
        <v>30</v>
      </c>
      <c r="T31" s="14"/>
      <c r="U31" s="14"/>
      <c r="V31" s="14"/>
      <c r="W31" s="23"/>
      <c r="X31" s="60">
        <f t="shared" ref="X31:AD31" si="1">SUM(X10:X24)</f>
        <v>0</v>
      </c>
      <c r="Y31" s="61">
        <f t="shared" si="1"/>
        <v>0</v>
      </c>
      <c r="Z31" s="61">
        <f t="shared" si="1"/>
        <v>0</v>
      </c>
      <c r="AA31" s="61">
        <f t="shared" si="1"/>
        <v>0</v>
      </c>
      <c r="AB31" s="61">
        <f t="shared" si="1"/>
        <v>0</v>
      </c>
      <c r="AC31" s="61">
        <f t="shared" si="1"/>
        <v>0</v>
      </c>
      <c r="AD31" s="61">
        <f t="shared" si="1"/>
        <v>0</v>
      </c>
      <c r="AE31" s="1"/>
      <c r="AF31" s="1"/>
      <c r="AG31" s="1"/>
      <c r="AH31" s="2"/>
      <c r="AI31" s="2"/>
    </row>
    <row r="32" spans="1:35" ht="15.95" customHeight="1" thickBot="1" x14ac:dyDescent="0.25">
      <c r="A32" s="62" t="s">
        <v>31</v>
      </c>
      <c r="B32" s="63" t="s">
        <v>32</v>
      </c>
      <c r="C32" s="63" t="s">
        <v>33</v>
      </c>
      <c r="D32" s="63" t="s">
        <v>34</v>
      </c>
      <c r="E32" s="63" t="s">
        <v>35</v>
      </c>
      <c r="F32" s="63" t="s">
        <v>36</v>
      </c>
      <c r="G32" s="63" t="s">
        <v>37</v>
      </c>
      <c r="H32" s="18"/>
      <c r="I32" s="14"/>
      <c r="J32" s="14"/>
      <c r="K32" s="57"/>
      <c r="L32" s="21"/>
      <c r="M32" s="58">
        <f>+M31*1000/$B$4</f>
        <v>13.274368231046932</v>
      </c>
      <c r="N32" s="59"/>
      <c r="O32" s="58">
        <f>+O31*1000/$B$4</f>
        <v>21.471119133574007</v>
      </c>
      <c r="P32" s="59"/>
      <c r="Q32" s="58">
        <f>+Q31*1000/$B$4</f>
        <v>16.530685920577618</v>
      </c>
      <c r="R32" s="59"/>
      <c r="S32" s="14" t="s">
        <v>38</v>
      </c>
      <c r="T32" s="14"/>
      <c r="U32" s="14"/>
      <c r="V32" s="14"/>
      <c r="W32" s="23"/>
      <c r="X32" s="64" t="s">
        <v>31</v>
      </c>
      <c r="Y32" s="65" t="s">
        <v>32</v>
      </c>
      <c r="Z32" s="65" t="s">
        <v>33</v>
      </c>
      <c r="AA32" s="65" t="s">
        <v>34</v>
      </c>
      <c r="AB32" s="65" t="s">
        <v>35</v>
      </c>
      <c r="AC32" s="65" t="s">
        <v>36</v>
      </c>
      <c r="AD32" s="65" t="s">
        <v>37</v>
      </c>
      <c r="AE32" s="1"/>
      <c r="AF32" s="1"/>
      <c r="AG32" s="1"/>
      <c r="AH32" s="2"/>
      <c r="AI32" s="2"/>
    </row>
    <row r="33" spans="1:35" ht="15.95" customHeight="1" thickBot="1" x14ac:dyDescent="0.25">
      <c r="A33" s="14"/>
      <c r="B33" s="14"/>
      <c r="C33" s="14"/>
      <c r="D33" s="1"/>
      <c r="E33" s="1"/>
      <c r="F33" s="1"/>
      <c r="G33" s="14"/>
      <c r="H33" s="18"/>
      <c r="I33" s="57"/>
      <c r="J33" s="14"/>
      <c r="K33" s="57" t="s">
        <v>39</v>
      </c>
      <c r="L33" s="57"/>
      <c r="M33" s="58">
        <f>+M31+O31+Q31</f>
        <v>14.203499999999998</v>
      </c>
      <c r="N33" s="59"/>
      <c r="O33" s="14" t="s">
        <v>30</v>
      </c>
      <c r="P33" s="14"/>
      <c r="Q33" s="58">
        <f>+(M33*1000)/($B$2*SQRT($B$3))</f>
        <v>17.084155309239268</v>
      </c>
      <c r="R33" s="59"/>
      <c r="S33" s="14" t="s">
        <v>38</v>
      </c>
      <c r="T33" s="14"/>
      <c r="U33" s="14"/>
      <c r="V33" s="14"/>
      <c r="W33" s="23"/>
      <c r="X33" s="66">
        <f>+X31+A31</f>
        <v>14203.5</v>
      </c>
      <c r="Y33" s="55">
        <f>B31+Y31</f>
        <v>0</v>
      </c>
      <c r="Z33" s="55">
        <f>+Z31+C31</f>
        <v>0</v>
      </c>
      <c r="AA33" s="55">
        <f>+AA31+D31</f>
        <v>0</v>
      </c>
      <c r="AB33" s="55">
        <f>+AB31+E31</f>
        <v>0</v>
      </c>
      <c r="AC33" s="55">
        <f>+AC31+F31</f>
        <v>0</v>
      </c>
      <c r="AD33" s="55">
        <f>+AD31+G31</f>
        <v>0</v>
      </c>
      <c r="AE33" s="67" t="s">
        <v>40</v>
      </c>
      <c r="AF33" s="1"/>
      <c r="AG33" s="1"/>
      <c r="AH33" s="2"/>
      <c r="AI33" s="2"/>
    </row>
    <row r="34" spans="1:35" ht="15.95" customHeight="1" thickBot="1" x14ac:dyDescent="0.25">
      <c r="A34" s="1"/>
      <c r="B34" s="68"/>
      <c r="C34" s="1"/>
      <c r="D34" s="1"/>
      <c r="E34" s="1"/>
      <c r="F34" s="1"/>
      <c r="G34" s="1"/>
      <c r="H34" s="18"/>
      <c r="I34" s="57"/>
      <c r="J34" s="14"/>
      <c r="K34" s="57" t="s">
        <v>41</v>
      </c>
      <c r="L34" s="14"/>
      <c r="M34" s="58">
        <f>+AA44/1000</f>
        <v>14.2035</v>
      </c>
      <c r="N34" s="59"/>
      <c r="O34" s="14" t="s">
        <v>30</v>
      </c>
      <c r="P34" s="14"/>
      <c r="Q34" s="58">
        <f>+(M34*1000)/($B$2*SQRT($B$3))</f>
        <v>17.084155309239272</v>
      </c>
      <c r="R34" s="59"/>
      <c r="S34" s="14" t="s">
        <v>38</v>
      </c>
      <c r="T34" s="14"/>
      <c r="U34" s="14"/>
      <c r="V34" s="14"/>
      <c r="W34" s="23"/>
      <c r="X34" s="1"/>
      <c r="Y34" s="1"/>
      <c r="Z34" s="1"/>
      <c r="AA34" s="67"/>
      <c r="AB34" s="67"/>
      <c r="AC34" s="67"/>
      <c r="AD34" s="1"/>
      <c r="AE34" s="1"/>
      <c r="AF34" s="1"/>
      <c r="AG34" s="1"/>
      <c r="AH34" s="2"/>
      <c r="AI34" s="2"/>
    </row>
    <row r="35" spans="1:35" ht="15.95" customHeight="1" x14ac:dyDescent="0.2">
      <c r="A35" s="1"/>
      <c r="B35" s="1"/>
      <c r="C35" s="1"/>
      <c r="D35" s="1"/>
      <c r="E35" s="1"/>
      <c r="F35" s="1"/>
      <c r="G35" s="20"/>
      <c r="H35" s="18"/>
      <c r="I35" s="57"/>
      <c r="J35" s="14"/>
      <c r="K35" s="57"/>
      <c r="L35" s="14"/>
      <c r="M35" s="69"/>
      <c r="N35" s="69"/>
      <c r="O35" s="14"/>
      <c r="P35" s="14"/>
      <c r="Q35" s="69"/>
      <c r="R35" s="69"/>
      <c r="S35" s="14"/>
      <c r="T35" s="14"/>
      <c r="U35" s="14"/>
      <c r="V35" s="14"/>
      <c r="W35" s="23"/>
      <c r="X35" s="70" t="s">
        <v>42</v>
      </c>
      <c r="Y35" s="71" t="s">
        <v>43</v>
      </c>
      <c r="Z35" s="71"/>
      <c r="AA35" s="72" t="s">
        <v>44</v>
      </c>
      <c r="AB35" s="73"/>
      <c r="AC35" s="73"/>
      <c r="AD35" s="1"/>
      <c r="AE35" s="1"/>
      <c r="AF35" s="1"/>
      <c r="AG35" s="1"/>
      <c r="AH35" s="2"/>
      <c r="AI35" s="2"/>
    </row>
    <row r="36" spans="1:35" ht="15.95" customHeight="1" x14ac:dyDescent="0.2">
      <c r="A36" s="1"/>
      <c r="B36" s="1"/>
      <c r="C36" s="1"/>
      <c r="D36" s="1"/>
      <c r="E36" s="1"/>
      <c r="F36" s="1"/>
      <c r="G36" s="24"/>
      <c r="H36" s="18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23"/>
      <c r="X36" s="74" t="s">
        <v>9</v>
      </c>
      <c r="Y36" s="75">
        <v>1</v>
      </c>
      <c r="Z36" s="74"/>
      <c r="AA36" s="74">
        <f>+Y36*X33</f>
        <v>14203.5</v>
      </c>
      <c r="AB36" s="1"/>
      <c r="AC36" s="1"/>
      <c r="AD36" s="1"/>
      <c r="AE36" s="1"/>
      <c r="AF36" s="1"/>
      <c r="AG36" s="1"/>
      <c r="AH36" s="2"/>
      <c r="AI36" s="2"/>
    </row>
    <row r="37" spans="1:35" ht="15.95" customHeight="1" thickBot="1" x14ac:dyDescent="0.25">
      <c r="A37" s="1"/>
      <c r="B37" s="1"/>
      <c r="C37" s="1"/>
      <c r="D37" s="1"/>
      <c r="E37" s="1"/>
      <c r="F37" s="1"/>
      <c r="G37" s="24"/>
      <c r="H37" s="18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23"/>
      <c r="X37" s="74" t="s">
        <v>45</v>
      </c>
      <c r="Y37" s="76">
        <v>0.5</v>
      </c>
      <c r="Z37" s="77"/>
      <c r="AA37" s="77">
        <f>IF(Y33&gt;10000,10000+Y37*(Y33-10000),Y33)</f>
        <v>0</v>
      </c>
      <c r="AB37" s="78"/>
      <c r="AC37" s="78"/>
      <c r="AD37" s="1"/>
      <c r="AE37" s="1"/>
      <c r="AF37" s="1"/>
      <c r="AG37" s="1"/>
      <c r="AH37" s="2"/>
      <c r="AI37" s="2"/>
    </row>
    <row r="38" spans="1:35" ht="15.95" customHeight="1" x14ac:dyDescent="0.2">
      <c r="A38" s="1"/>
      <c r="B38" s="1"/>
      <c r="C38" s="1"/>
      <c r="D38" s="1"/>
      <c r="E38" s="1"/>
      <c r="F38" s="1"/>
      <c r="G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74" t="s">
        <v>11</v>
      </c>
      <c r="Y38" s="75">
        <v>1</v>
      </c>
      <c r="Z38" s="77"/>
      <c r="AA38" s="77">
        <f>+Y38*Z33</f>
        <v>0</v>
      </c>
      <c r="AB38" s="78"/>
      <c r="AC38" s="78"/>
      <c r="AD38" s="1"/>
      <c r="AE38" s="1"/>
      <c r="AF38" s="1"/>
      <c r="AG38" s="1"/>
      <c r="AH38" s="2"/>
      <c r="AI38" s="2"/>
    </row>
    <row r="39" spans="1:35" ht="15.95" customHeight="1" x14ac:dyDescent="0.2">
      <c r="A39" s="1"/>
      <c r="B39" s="1"/>
      <c r="C39" s="1"/>
      <c r="D39" s="1"/>
      <c r="E39" s="1"/>
      <c r="F39" s="1"/>
      <c r="G39" s="24"/>
      <c r="H39" s="79"/>
      <c r="I39" s="57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80"/>
      <c r="W39" s="15"/>
      <c r="X39" s="74" t="s">
        <v>12</v>
      </c>
      <c r="Y39" s="75">
        <v>0.9</v>
      </c>
      <c r="Z39" s="77"/>
      <c r="AA39" s="74">
        <f>+Y39*AA33</f>
        <v>0</v>
      </c>
      <c r="AB39" s="1"/>
      <c r="AC39" s="1"/>
      <c r="AD39" s="1"/>
      <c r="AE39" s="1"/>
      <c r="AF39" s="1"/>
      <c r="AG39" s="1"/>
      <c r="AH39" s="2"/>
      <c r="AI39" s="2"/>
    </row>
    <row r="40" spans="1:35" ht="15.95" customHeight="1" x14ac:dyDescent="0.2">
      <c r="A40" s="1"/>
      <c r="B40" s="1"/>
      <c r="C40" s="1"/>
      <c r="D40" s="1"/>
      <c r="E40" s="1"/>
      <c r="F40" s="1"/>
      <c r="G40" s="24"/>
      <c r="H40" s="79"/>
      <c r="I40" s="57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80"/>
      <c r="W40" s="15"/>
      <c r="X40" s="74" t="s">
        <v>46</v>
      </c>
      <c r="Y40" s="75">
        <v>0.75</v>
      </c>
      <c r="Z40" s="77"/>
      <c r="AA40" s="81">
        <f>+Y40*AB33</f>
        <v>0</v>
      </c>
      <c r="AB40" s="57"/>
      <c r="AC40" s="57"/>
      <c r="AD40" s="1"/>
      <c r="AE40" s="1"/>
      <c r="AF40" s="1"/>
      <c r="AG40" s="1"/>
      <c r="AH40" s="2"/>
      <c r="AI40" s="2"/>
    </row>
    <row r="41" spans="1:35" ht="13.5" customHeight="1" x14ac:dyDescent="0.2">
      <c r="A41" s="1"/>
      <c r="B41" s="1"/>
      <c r="C41" s="1"/>
      <c r="D41" s="1"/>
      <c r="E41" s="1"/>
      <c r="F41" s="1"/>
      <c r="G41" s="1"/>
      <c r="H41" s="14"/>
      <c r="I41" s="57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80"/>
      <c r="W41" s="15"/>
      <c r="X41" s="74" t="s">
        <v>47</v>
      </c>
      <c r="Y41" s="75">
        <v>1.25</v>
      </c>
      <c r="Z41" s="77"/>
      <c r="AA41" s="81">
        <f>+Y41*AC33</f>
        <v>0</v>
      </c>
      <c r="AB41" s="1"/>
      <c r="AC41" s="1"/>
      <c r="AD41" s="1"/>
      <c r="AE41" s="1"/>
      <c r="AF41" s="1"/>
      <c r="AG41" s="1"/>
      <c r="AH41" s="2"/>
      <c r="AI41" s="2"/>
    </row>
    <row r="42" spans="1:35" ht="13.5" customHeight="1" x14ac:dyDescent="0.2">
      <c r="A42" s="1"/>
      <c r="B42" s="1"/>
      <c r="C42" s="1"/>
      <c r="D42" s="1"/>
      <c r="E42" s="1"/>
      <c r="F42" s="1"/>
      <c r="G42" s="1"/>
      <c r="H42" s="80"/>
      <c r="I42" s="57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80"/>
      <c r="W42" s="15"/>
      <c r="X42" s="74" t="s">
        <v>15</v>
      </c>
      <c r="Y42" s="75">
        <v>1</v>
      </c>
      <c r="Z42" s="77"/>
      <c r="AA42" s="81">
        <f>+Y42*AD33</f>
        <v>0</v>
      </c>
      <c r="AB42" s="1"/>
      <c r="AC42" s="1"/>
      <c r="AD42" s="1"/>
      <c r="AE42" s="1"/>
      <c r="AF42" s="1"/>
      <c r="AG42" s="1"/>
      <c r="AH42" s="2"/>
      <c r="AI42" s="2"/>
    </row>
    <row r="43" spans="1:35" ht="13.5" customHeight="1" x14ac:dyDescent="0.2">
      <c r="A43" s="1"/>
      <c r="B43" s="1"/>
      <c r="C43" s="1"/>
      <c r="D43" s="1"/>
      <c r="E43" s="1"/>
      <c r="F43" s="1"/>
      <c r="G43" s="1"/>
      <c r="H43" s="80"/>
      <c r="I43" s="21"/>
      <c r="J43" s="14"/>
      <c r="K43" s="22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80"/>
      <c r="W43" s="14"/>
      <c r="X43" s="74" t="s">
        <v>48</v>
      </c>
      <c r="Y43" s="74">
        <v>0.25</v>
      </c>
      <c r="Z43" s="74"/>
      <c r="AA43" s="82">
        <f>Y43*$B$5</f>
        <v>0</v>
      </c>
      <c r="AB43" s="1"/>
      <c r="AC43" s="1"/>
      <c r="AD43" s="1"/>
      <c r="AE43" s="1"/>
      <c r="AF43" s="1"/>
      <c r="AG43" s="1"/>
      <c r="AH43" s="2"/>
      <c r="AI43" s="2"/>
    </row>
    <row r="44" spans="1:35" ht="13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 t="s">
        <v>49</v>
      </c>
      <c r="Y44" s="1"/>
      <c r="Z44" s="1"/>
      <c r="AA44" s="1">
        <f>SUM(AA36:AA43)</f>
        <v>14203.5</v>
      </c>
      <c r="AB44" s="1"/>
      <c r="AC44" s="1"/>
      <c r="AD44" s="1"/>
      <c r="AE44" s="1"/>
      <c r="AF44" s="1"/>
      <c r="AG44" s="1"/>
      <c r="AH44" s="2"/>
    </row>
    <row r="45" spans="1:35" ht="13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2"/>
    </row>
    <row r="46" spans="1:35" ht="13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2"/>
    </row>
    <row r="47" spans="1:35" ht="13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2"/>
    </row>
    <row r="48" spans="1:35" ht="13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2"/>
    </row>
    <row r="49" spans="1:34" ht="13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2"/>
    </row>
    <row r="50" spans="1:34" x14ac:dyDescent="0.2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</row>
  </sheetData>
  <mergeCells count="16">
    <mergeCell ref="U10:U12"/>
    <mergeCell ref="V10:V12"/>
    <mergeCell ref="L10:L12"/>
    <mergeCell ref="K10:K12"/>
    <mergeCell ref="I10:I12"/>
    <mergeCell ref="J10:J12"/>
    <mergeCell ref="S10:S12"/>
    <mergeCell ref="T10:T12"/>
    <mergeCell ref="T13:T15"/>
    <mergeCell ref="U13:U15"/>
    <mergeCell ref="V13:V15"/>
    <mergeCell ref="I13:I15"/>
    <mergeCell ref="J13:J15"/>
    <mergeCell ref="K13:K15"/>
    <mergeCell ref="L13:L15"/>
    <mergeCell ref="S13:S15"/>
  </mergeCells>
  <printOptions horizontalCentered="1" verticalCentered="1"/>
  <pageMargins left="0.5" right="0.5" top="0.5" bottom="0.5" header="0" footer="0"/>
  <pageSetup orientation="landscape" horizontalDpi="300" verticalDpi="300" r:id="rId1"/>
  <headerFooter alignWithMargins="0">
    <oddHeader>&amp;C&amp;D</oddHeader>
    <oddFooter>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B1F0-5488-4F88-8B2D-59FEC397B3F1}">
  <dimension ref="A1:I3"/>
  <sheetViews>
    <sheetView workbookViewId="0">
      <selection activeCell="D4" sqref="D4"/>
    </sheetView>
  </sheetViews>
  <sheetFormatPr defaultRowHeight="12.75" x14ac:dyDescent="0.2"/>
  <cols>
    <col min="1" max="1" width="8.140625" customWidth="1"/>
    <col min="2" max="2" width="37.85546875" customWidth="1"/>
    <col min="3" max="4" width="13.7109375" customWidth="1"/>
    <col min="5" max="5" width="9.7109375" customWidth="1"/>
    <col min="6" max="6" width="11.42578125" customWidth="1"/>
    <col min="7" max="7" width="12.140625" customWidth="1"/>
    <col min="8" max="8" width="9.7109375" customWidth="1"/>
    <col min="9" max="9" width="11.7109375" customWidth="1"/>
  </cols>
  <sheetData>
    <row r="1" spans="1:9" ht="18" customHeight="1" x14ac:dyDescent="0.2">
      <c r="A1" s="101" t="s">
        <v>121</v>
      </c>
      <c r="B1" s="101"/>
      <c r="C1" s="101"/>
      <c r="D1" s="101"/>
      <c r="E1" s="101"/>
      <c r="F1" s="101"/>
      <c r="G1" s="101"/>
      <c r="H1" s="101"/>
      <c r="I1" s="101"/>
    </row>
    <row r="2" spans="1:9" x14ac:dyDescent="0.2">
      <c r="A2" s="102" t="s">
        <v>21</v>
      </c>
      <c r="B2" s="103"/>
      <c r="C2" s="103"/>
      <c r="D2" s="104"/>
      <c r="E2" s="102" t="s">
        <v>120</v>
      </c>
      <c r="F2" s="103"/>
      <c r="G2" s="103"/>
      <c r="H2" s="103"/>
      <c r="I2" s="104"/>
    </row>
    <row r="3" spans="1:9" x14ac:dyDescent="0.2">
      <c r="A3" s="99" t="s">
        <v>108</v>
      </c>
      <c r="B3" s="99" t="s">
        <v>109</v>
      </c>
      <c r="C3" s="99" t="s">
        <v>118</v>
      </c>
      <c r="D3" s="99" t="s">
        <v>119</v>
      </c>
      <c r="E3" s="99" t="s">
        <v>117</v>
      </c>
      <c r="F3" s="99" t="s">
        <v>122</v>
      </c>
      <c r="G3" s="99" t="s">
        <v>123</v>
      </c>
      <c r="H3" s="99" t="s">
        <v>115</v>
      </c>
      <c r="I3" s="99" t="s">
        <v>116</v>
      </c>
    </row>
  </sheetData>
  <mergeCells count="3">
    <mergeCell ref="A1:I1"/>
    <mergeCell ref="A2:D2"/>
    <mergeCell ref="E2:I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90C51-DC1E-42AC-A960-757E4B1018F0}">
  <dimension ref="A1:G3"/>
  <sheetViews>
    <sheetView tabSelected="1" workbookViewId="0">
      <selection activeCell="E6" sqref="E6"/>
    </sheetView>
  </sheetViews>
  <sheetFormatPr defaultRowHeight="12.75" x14ac:dyDescent="0.2"/>
  <cols>
    <col min="1" max="1" width="6.140625" customWidth="1"/>
    <col min="2" max="2" width="30.42578125" customWidth="1"/>
    <col min="3" max="3" width="8.140625" customWidth="1"/>
    <col min="4" max="4" width="31.7109375" customWidth="1"/>
    <col min="5" max="5" width="12.28515625" customWidth="1"/>
    <col min="6" max="6" width="15.5703125" customWidth="1"/>
    <col min="7" max="7" width="12.28515625" customWidth="1"/>
  </cols>
  <sheetData>
    <row r="1" spans="1:7" ht="22.5" customHeight="1" x14ac:dyDescent="0.2">
      <c r="A1" s="101" t="s">
        <v>106</v>
      </c>
      <c r="B1" s="101"/>
      <c r="C1" s="101"/>
      <c r="D1" s="101"/>
      <c r="E1" s="101"/>
      <c r="F1" s="101"/>
      <c r="G1" s="101"/>
    </row>
    <row r="2" spans="1:7" x14ac:dyDescent="0.2">
      <c r="A2" s="98" t="s">
        <v>21</v>
      </c>
      <c r="B2" s="98"/>
      <c r="C2" s="99"/>
      <c r="D2" s="98" t="s">
        <v>107</v>
      </c>
      <c r="E2" s="98"/>
      <c r="F2" s="98"/>
      <c r="G2" s="98"/>
    </row>
    <row r="3" spans="1:7" x14ac:dyDescent="0.2">
      <c r="A3" s="100" t="s">
        <v>108</v>
      </c>
      <c r="B3" s="100" t="s">
        <v>109</v>
      </c>
      <c r="C3" s="100" t="s">
        <v>110</v>
      </c>
      <c r="D3" s="100" t="s">
        <v>111</v>
      </c>
      <c r="E3" s="100" t="s">
        <v>112</v>
      </c>
      <c r="F3" s="100" t="s">
        <v>113</v>
      </c>
      <c r="G3" s="100" t="s">
        <v>114</v>
      </c>
    </row>
  </sheetData>
  <mergeCells count="3">
    <mergeCell ref="A1:G1"/>
    <mergeCell ref="A2:B2"/>
    <mergeCell ref="D2:G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35</vt:i4>
      </vt:variant>
    </vt:vector>
  </HeadingPairs>
  <TitlesOfParts>
    <vt:vector size="42" baseType="lpstr">
      <vt:lpstr>L1</vt:lpstr>
      <vt:lpstr>L2</vt:lpstr>
      <vt:lpstr>L3</vt:lpstr>
      <vt:lpstr>L4</vt:lpstr>
      <vt:lpstr>H3</vt:lpstr>
      <vt:lpstr>xfmr_sched</vt:lpstr>
      <vt:lpstr>feeder_sched</vt:lpstr>
      <vt:lpstr>'H3'!L_L_VOLTS</vt:lpstr>
      <vt:lpstr>'L1'!L_L_VOLTS</vt:lpstr>
      <vt:lpstr>'L2'!L_L_VOLTS</vt:lpstr>
      <vt:lpstr>'L3'!L_L_VOLTS</vt:lpstr>
      <vt:lpstr>'L4'!L_L_VOLTS</vt:lpstr>
      <vt:lpstr>'H3'!L_MOTOR</vt:lpstr>
      <vt:lpstr>'L1'!L_MOTOR</vt:lpstr>
      <vt:lpstr>'L2'!L_MOTOR</vt:lpstr>
      <vt:lpstr>'L3'!L_MOTOR</vt:lpstr>
      <vt:lpstr>'L4'!L_MOTOR</vt:lpstr>
      <vt:lpstr>'H3'!L_N_VOLTS</vt:lpstr>
      <vt:lpstr>'L1'!L_N_VOLTS</vt:lpstr>
      <vt:lpstr>'L2'!L_N_VOLTS</vt:lpstr>
      <vt:lpstr>'L3'!L_N_VOLTS</vt:lpstr>
      <vt:lpstr>'L4'!L_N_VOLTS</vt:lpstr>
      <vt:lpstr>'H3'!Phases</vt:lpstr>
      <vt:lpstr>'L1'!Phases</vt:lpstr>
      <vt:lpstr>'L2'!Phases</vt:lpstr>
      <vt:lpstr>'L3'!Phases</vt:lpstr>
      <vt:lpstr>'L4'!Phases</vt:lpstr>
      <vt:lpstr>'H3'!Print_Area</vt:lpstr>
      <vt:lpstr>'L1'!Print_Area</vt:lpstr>
      <vt:lpstr>'L2'!Print_Area</vt:lpstr>
      <vt:lpstr>'L3'!Print_Area</vt:lpstr>
      <vt:lpstr>'L4'!Print_Area</vt:lpstr>
      <vt:lpstr>'H3'!XL2CAD_2017091616443221</vt:lpstr>
      <vt:lpstr>'L1'!XL2CAD_2017091616443221</vt:lpstr>
      <vt:lpstr>'L2'!XL2CAD_2017091616443221</vt:lpstr>
      <vt:lpstr>'L3'!XL2CAD_2017091616443221</vt:lpstr>
      <vt:lpstr>'L4'!XL2CAD_2017091616443221</vt:lpstr>
      <vt:lpstr>'H3'!XL2CAD_2017091616463983</vt:lpstr>
      <vt:lpstr>'L1'!XL2CAD_2017091616463983</vt:lpstr>
      <vt:lpstr>'L2'!XL2CAD_2017091616463983</vt:lpstr>
      <vt:lpstr>'L3'!XL2CAD_2017091616463983</vt:lpstr>
      <vt:lpstr>'L4'!XL2CAD_2017091616463983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Hughes</dc:creator>
  <cp:lastModifiedBy>tyler</cp:lastModifiedBy>
  <dcterms:created xsi:type="dcterms:W3CDTF">2018-05-25T14:33:25Z</dcterms:created>
  <dcterms:modified xsi:type="dcterms:W3CDTF">2021-12-10T05:43:15Z</dcterms:modified>
</cp:coreProperties>
</file>