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795" yWindow="2445" windowWidth="28800" windowHeight="15435" tabRatio="600" firstSheet="0" activeTab="6" autoFilterDateGrouping="1"/>
  </bookViews>
  <sheets>
    <sheet name="L1" sheetId="1" state="visible" r:id="rId1"/>
    <sheet name="L2" sheetId="2" state="visible" r:id="rId2"/>
    <sheet name="L3" sheetId="3" state="visible" r:id="rId3"/>
    <sheet name="L4" sheetId="4" state="visible" r:id="rId4"/>
    <sheet name="H3" sheetId="5" state="visible" r:id="rId5"/>
    <sheet name="xfmr_sched" sheetId="6" state="visible" r:id="rId6"/>
    <sheet name="feeder_sched" sheetId="7" state="visible" r:id="rId7"/>
  </sheets>
  <definedNames>
    <definedName name="DP" localSheetId="4">#REF!</definedName>
    <definedName name="DP" localSheetId="1">#REF!</definedName>
    <definedName name="DP" localSheetId="2">#REF!</definedName>
    <definedName name="DP" localSheetId="3">#REF!</definedName>
    <definedName name="DP">#REF!</definedName>
    <definedName name="L_L_VOLTS" localSheetId="4">'H3'!$B$2</definedName>
    <definedName name="L_L_VOLTS" localSheetId="0">'L1'!$B$2</definedName>
    <definedName name="L_L_VOLTS" localSheetId="1">'L2'!$B$2</definedName>
    <definedName name="L_L_VOLTS" localSheetId="2">'L3'!$B$2</definedName>
    <definedName name="L_L_VOLTS" localSheetId="3">'L4'!$B$2</definedName>
    <definedName name="L_MOTOR" localSheetId="4">'H3'!$B$5</definedName>
    <definedName name="L_MOTOR" localSheetId="0">'L1'!$B$5</definedName>
    <definedName name="L_MOTOR" localSheetId="1">'L2'!$B$5</definedName>
    <definedName name="L_MOTOR" localSheetId="2">'L3'!$B$5</definedName>
    <definedName name="L_MOTOR" localSheetId="3">'L4'!$B$5</definedName>
    <definedName name="L_MOTOR">#REF!</definedName>
    <definedName name="L_N_VOLTS" localSheetId="4">'H3'!$B$4</definedName>
    <definedName name="L_N_VOLTS" localSheetId="0">'L1'!$B$4</definedName>
    <definedName name="L_N_VOLTS" localSheetId="1">'L2'!$B$4</definedName>
    <definedName name="L_N_VOLTS" localSheetId="2">'L3'!$B$4</definedName>
    <definedName name="L_N_VOLTS" localSheetId="3">'L4'!$B$4</definedName>
    <definedName name="PH3_L_L_VOLTS" localSheetId="4">#REF!</definedName>
    <definedName name="PH3_L_L_VOLTS" localSheetId="1">#REF!</definedName>
    <definedName name="PH3_L_L_VOLTS" localSheetId="2">#REF!</definedName>
    <definedName name="PH3_L_L_VOLTS" localSheetId="3">#REF!</definedName>
    <definedName name="PH3_L_L_VOLTS">#REF!</definedName>
    <definedName name="Phases" localSheetId="4">'H3'!$B$3</definedName>
    <definedName name="Phases" localSheetId="0">'L1'!$B$3</definedName>
    <definedName name="Phases" localSheetId="1">'L2'!$B$3</definedName>
    <definedName name="Phases" localSheetId="2">'L3'!$B$3</definedName>
    <definedName name="Phases" localSheetId="3">'L4'!$B$3</definedName>
    <definedName name="Phases">#REF!</definedName>
    <definedName name="Spanner_Auto_File">"Z:\950-CMHA-GRANDVIEW\ENGINEERING\ELECTRICAL\PANEL LP.X2A"</definedName>
    <definedName name="SPARE" localSheetId="4">#REF!</definedName>
    <definedName name="SPARE" localSheetId="1">#REF!</definedName>
    <definedName name="SPARE" localSheetId="2">#REF!</definedName>
    <definedName name="SPARE" localSheetId="3">#REF!</definedName>
    <definedName name="SPARE">#REF!</definedName>
    <definedName name="XL2CAD_2017091616443221" localSheetId="4">'H3'!$H$3:$W$37</definedName>
    <definedName name="XL2CAD_2017091616443221" localSheetId="0">'L1'!$H$3:$W$37</definedName>
    <definedName name="XL2CAD_2017091616443221" localSheetId="1">'L2'!$H$3:$W$37</definedName>
    <definedName name="XL2CAD_2017091616443221" localSheetId="2">'L3'!$H$3:$W$37</definedName>
    <definedName name="XL2CAD_2017091616443221" localSheetId="3">'L4'!$H$3:$W$37</definedName>
    <definedName name="XL2CAD_2017091616443221">#REF!</definedName>
    <definedName name="XL2CAD_2017091616463983" localSheetId="4">'H3'!$H$3:$W$37</definedName>
    <definedName name="XL2CAD_2017091616463983" localSheetId="0">'L1'!$H$3:$W$37</definedName>
    <definedName name="XL2CAD_2017091616463983" localSheetId="1">'L2'!$H$3:$W$37</definedName>
    <definedName name="XL2CAD_2017091616463983" localSheetId="2">'L3'!$H$3:$W$37</definedName>
    <definedName name="XL2CAD_2017091616463983" localSheetId="3">'L4'!$H$3:$W$37</definedName>
    <definedName name="XL2CAD_2017091616463983">#REF!</definedName>
    <definedName name="XL2CAD_2017091616471018" localSheetId="4">#REF!</definedName>
    <definedName name="XL2CAD_2017091616471018" localSheetId="1">#REF!</definedName>
    <definedName name="XL2CAD_2017091616471018" localSheetId="2">#REF!</definedName>
    <definedName name="XL2CAD_2017091616471018" localSheetId="3">#REF!</definedName>
    <definedName name="XL2CAD_2017091616471018">#REF!</definedName>
    <definedName name="XL2CAD_2017091617243875" localSheetId="4">#REF!</definedName>
    <definedName name="XL2CAD_2017091617243875" localSheetId="1">#REF!</definedName>
    <definedName name="XL2CAD_2017091617243875" localSheetId="2">#REF!</definedName>
    <definedName name="XL2CAD_2017091617243875" localSheetId="3">#REF!</definedName>
    <definedName name="XL2CAD_2017091617243875">#REF!</definedName>
    <definedName name="XL2CAD_2017091617250414" localSheetId="4">#REF!</definedName>
    <definedName name="XL2CAD_2017091617250414" localSheetId="1">#REF!</definedName>
    <definedName name="XL2CAD_2017091617250414" localSheetId="2">#REF!</definedName>
    <definedName name="XL2CAD_2017091617250414" localSheetId="3">#REF!</definedName>
    <definedName name="XL2CAD_2017091617250414">#REF!</definedName>
    <definedName name="_xlnm.Print_Area" localSheetId="0">'L1'!$H$3:$W$38</definedName>
    <definedName name="_xlnm.Print_Area" localSheetId="1">'L2'!$H$3:$W$38</definedName>
    <definedName name="_xlnm.Print_Area" localSheetId="2">'L3'!$H$3:$W$38</definedName>
    <definedName name="_xlnm.Print_Area" localSheetId="3">'L4'!$H$3:$W$38</definedName>
    <definedName name="_xlnm.Print_Area" localSheetId="4">'H3'!$H$3:$W$38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;;;"/>
  </numFmts>
  <fonts count="6"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8"/>
      <u val="single"/>
    </font>
    <font>
      <name val="Arial"/>
      <family val="2"/>
      <sz val="10"/>
      <u val="single"/>
    </font>
    <font>
      <name val="Arial"/>
      <family val="2"/>
      <sz val="12"/>
    </font>
  </fonts>
  <fills count="2">
    <fill>
      <patternFill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pivotButton="0" quotePrefix="0" xfId="0"/>
    <xf numFmtId="0" fontId="0" fillId="0" borderId="1" applyProtection="1" pivotButton="0" quotePrefix="0" xfId="0">
      <protection locked="0" hidden="0"/>
    </xf>
    <xf numFmtId="0" fontId="0" fillId="0" borderId="1" pivotButton="0" quotePrefix="0" xfId="0"/>
    <xf numFmtId="0" fontId="1" fillId="0" borderId="2" applyProtection="1" pivotButton="0" quotePrefix="0" xfId="0">
      <protection locked="0" hidden="0"/>
    </xf>
    <xf numFmtId="0" fontId="0" fillId="0" borderId="3" pivotButton="0" quotePrefix="0" xfId="0"/>
    <xf numFmtId="0" fontId="0" fillId="0" borderId="3" pivotButton="0" quotePrefix="0" xfId="0"/>
    <xf numFmtId="0" fontId="0" fillId="0" borderId="3" pivotButton="0" quotePrefix="0" xfId="0"/>
    <xf numFmtId="0" fontId="0" fillId="0" borderId="3" applyAlignment="1" applyProtection="1" pivotButton="0" quotePrefix="0" xfId="0">
      <alignment horizontal="right"/>
      <protection locked="0" hidden="0"/>
    </xf>
    <xf numFmtId="0" fontId="0" fillId="0" borderId="4" pivotButton="0" quotePrefix="0" xfId="0"/>
    <xf numFmtId="1" fontId="0" fillId="0" borderId="1" pivotButton="0" quotePrefix="0" xfId="0"/>
    <xf numFmtId="0" fontId="1" fillId="0" borderId="5" applyProtection="1" pivotButton="0" quotePrefix="0" xfId="0">
      <protection locked="0" hidden="0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applyProtection="1" pivotButton="0" quotePrefix="0" xfId="0">
      <alignment horizontal="right"/>
      <protection locked="0" hidden="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Continuous"/>
    </xf>
    <xf numFmtId="0" fontId="0" fillId="0" borderId="6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0" fillId="0" borderId="8" applyProtection="1" pivotButton="0" quotePrefix="0" xfId="0">
      <protection locked="0" hidden="0"/>
    </xf>
    <xf numFmtId="0" fontId="0" fillId="0" borderId="9" pivotButton="0" quotePrefix="0" xfId="0"/>
    <xf numFmtId="0" fontId="0" fillId="0" borderId="9" applyAlignment="1" pivotButton="0" quotePrefix="0" xfId="0">
      <alignment horizontal="centerContinuous"/>
    </xf>
    <xf numFmtId="0" fontId="0" fillId="0" borderId="9" applyAlignment="1" pivotButton="0" quotePrefix="0" xfId="0">
      <alignment horizontal="center"/>
    </xf>
    <xf numFmtId="0" fontId="0" fillId="0" borderId="10" pivotButton="0" quotePrefix="0" xfId="0"/>
    <xf numFmtId="0" fontId="2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Continuous"/>
    </xf>
    <xf numFmtId="0" fontId="0" fillId="0" borderId="14" applyAlignment="1" pivotButton="0" quotePrefix="0" xfId="0">
      <alignment horizontal="centerContinuous"/>
    </xf>
    <xf numFmtId="0" fontId="0" fillId="0" borderId="10" applyAlignment="1" pivotButton="0" quotePrefix="0" xfId="0">
      <alignment horizontal="center"/>
    </xf>
    <xf numFmtId="0" fontId="0" fillId="0" borderId="1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12" applyAlignment="1" applyProtection="1" pivotButton="0" quotePrefix="0" xfId="0">
      <alignment horizontal="left"/>
      <protection locked="0" hidden="0"/>
    </xf>
    <xf numFmtId="0" fontId="0" fillId="0" borderId="12" applyAlignment="1" applyProtection="1" pivotButton="0" quotePrefix="0" xfId="0">
      <alignment horizontal="center"/>
      <protection locked="0" hidden="0"/>
    </xf>
    <xf numFmtId="2" fontId="0" fillId="0" borderId="12" pivotButton="0" quotePrefix="0" xfId="0"/>
    <xf numFmtId="2" fontId="0" fillId="0" borderId="14" pivotButton="0" quotePrefix="0" xfId="0"/>
    <xf numFmtId="2" fontId="0" fillId="0" borderId="15" pivotButton="0" quotePrefix="0" xfId="0"/>
    <xf numFmtId="2" fontId="0" fillId="0" borderId="3" pivotButton="0" quotePrefix="0" xfId="0"/>
    <xf numFmtId="2" fontId="0" fillId="0" borderId="4" pivotButton="0" quotePrefix="0" xfId="0"/>
    <xf numFmtId="0" fontId="0" fillId="0" borderId="11" applyAlignment="1" applyProtection="1" pivotButton="0" quotePrefix="0" xfId="0">
      <alignment horizontal="center"/>
      <protection locked="0" hidden="0"/>
    </xf>
    <xf numFmtId="2" fontId="0" fillId="0" borderId="5" pivotButton="0" quotePrefix="0" xfId="0"/>
    <xf numFmtId="2" fontId="0" fillId="0" borderId="6" pivotButton="0" quotePrefix="0" xfId="0"/>
    <xf numFmtId="2" fontId="0" fillId="0" borderId="10" pivotButton="0" quotePrefix="0" xfId="0"/>
    <xf numFmtId="2" fontId="0" fillId="0" borderId="9" pivotButton="0" quotePrefix="0" xfId="0"/>
    <xf numFmtId="2" fontId="0" fillId="0" borderId="8" pivotButton="0" quotePrefix="0" xfId="0"/>
    <xf numFmtId="2" fontId="0" fillId="0" borderId="0" pivotButton="0" quotePrefix="0" xfId="0"/>
    <xf numFmtId="2" fontId="0" fillId="0" borderId="0" pivotButton="0" quotePrefix="0" xfId="0"/>
    <xf numFmtId="0" fontId="0" fillId="0" borderId="16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4" fontId="0" fillId="0" borderId="13" applyAlignment="1" pivotButton="0" quotePrefix="0" xfId="0">
      <alignment horizontal="centerContinuous"/>
    </xf>
    <xf numFmtId="4" fontId="0" fillId="0" borderId="14" applyAlignment="1" pivotButton="0" quotePrefix="0" xfId="0">
      <alignment horizontal="centerContinuous"/>
    </xf>
    <xf numFmtId="0" fontId="0" fillId="0" borderId="1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3" fontId="0" fillId="0" borderId="0" pivotButton="0" quotePrefix="0" xfId="0"/>
    <xf numFmtId="164" fontId="0" fillId="0" borderId="0" pivotButton="0" quotePrefix="0" xfId="0"/>
    <xf numFmtId="0" fontId="3" fillId="0" borderId="0" pivotButton="0" quotePrefix="0" xfId="0"/>
    <xf numFmtId="2" fontId="3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2" fillId="0" borderId="0" pivotButton="0" quotePrefix="0" xfId="0"/>
    <xf numFmtId="2" fontId="2" fillId="0" borderId="0" applyAlignment="1" applyProtection="1" pivotButton="0" quotePrefix="0" xfId="0">
      <alignment horizontal="right"/>
      <protection locked="0" hidden="0"/>
    </xf>
    <xf numFmtId="4" fontId="2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2" fillId="0" borderId="0" applyAlignment="1" pivotButton="0" quotePrefix="0" xfId="0">
      <alignment horizontal="right"/>
    </xf>
    <xf numFmtId="0" fontId="2" fillId="0" borderId="23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5" applyAlignment="1" applyProtection="1" pivotButton="0" quotePrefix="0" xfId="0">
      <alignment horizontal="center"/>
      <protection locked="0" hidden="0"/>
    </xf>
    <xf numFmtId="3" fontId="0" fillId="0" borderId="12" applyAlignment="1" applyProtection="1" pivotButton="0" quotePrefix="0" xfId="0">
      <alignment horizontal="left"/>
      <protection locked="0" hidden="0"/>
    </xf>
    <xf numFmtId="0" fontId="0" fillId="0" borderId="26" applyAlignment="1" applyProtection="1" pivotButton="0" quotePrefix="0" xfId="0">
      <alignment horizontal="left"/>
      <protection locked="0" hidden="0"/>
    </xf>
    <xf numFmtId="0" fontId="0" fillId="0" borderId="0" applyAlignment="1" pivotButton="0" quotePrefix="0" xfId="0">
      <alignment horizontal="center"/>
    </xf>
    <xf numFmtId="0" fontId="0" fillId="0" borderId="27" applyAlignment="1" applyProtection="1" pivotButton="0" quotePrefix="0" xfId="0">
      <alignment horizontal="center"/>
      <protection locked="0" hidden="0"/>
    </xf>
    <xf numFmtId="4" fontId="0" fillId="0" borderId="7" applyAlignment="1" applyProtection="1" pivotButton="0" quotePrefix="0" xfId="0">
      <alignment horizontal="center"/>
      <protection locked="0" hidden="0"/>
    </xf>
    <xf numFmtId="0" fontId="0" fillId="0" borderId="28" applyAlignment="1" applyProtection="1" pivotButton="0" quotePrefix="0" xfId="0">
      <alignment horizontal="center" vertical="center"/>
      <protection locked="0" hidden="0"/>
    </xf>
    <xf numFmtId="0" fontId="0" fillId="0" borderId="26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0" fillId="0" borderId="28" applyAlignment="1" applyProtection="1" pivotButton="0" quotePrefix="0" xfId="0">
      <alignment horizontal="center"/>
      <protection locked="0" hidden="0"/>
    </xf>
    <xf numFmtId="0" fontId="0" fillId="0" borderId="26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12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0" fillId="0" borderId="31" pivotButton="0" quotePrefix="0" xfId="0"/>
    <xf numFmtId="0" fontId="0" fillId="0" borderId="3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E44"/>
  <sheetViews>
    <sheetView defaultGridColor="0" topLeftCell="A13" colorId="56" zoomScale="115" zoomScaleNormal="115" workbookViewId="0">
      <selection activeCell="D14" sqref="D14"/>
    </sheetView>
  </sheetViews>
  <sheetFormatPr baseColWidth="8" defaultRowHeight="12.75"/>
  <cols>
    <col width="11.7109375" customWidth="1" style="84" min="1" max="1"/>
    <col width="9.140625" customWidth="1" style="84" min="2" max="6"/>
    <col width="9.85546875" customWidth="1" style="84" min="7" max="7"/>
    <col width="4.28515625" customWidth="1" style="84" min="8" max="8"/>
    <col width="15.7109375" customWidth="1" style="84" min="9" max="9"/>
    <col width="3.28515625" customWidth="1" style="84" min="10" max="10"/>
    <col width="4.28515625" customWidth="1" style="84" min="11" max="11"/>
    <col width="3.28515625" customWidth="1" style="84" min="12" max="12"/>
    <col width="7.7109375" customWidth="1" style="84" min="13" max="18"/>
    <col width="3.28515625" customWidth="1" style="84" min="19" max="19"/>
    <col width="4.28515625" customWidth="1" style="84" min="20" max="20"/>
    <col width="3.28515625" customWidth="1" style="84" min="21" max="21"/>
    <col width="15.7109375" customWidth="1" style="84" min="22" max="22"/>
    <col width="4.28515625" customWidth="1" style="84" min="23" max="23"/>
    <col width="9.140625" customWidth="1" style="84" min="24" max="29"/>
    <col width="10" customWidth="1" style="84" min="30" max="30"/>
    <col width="9.140625" customWidth="1" style="84" min="31" max="33"/>
    <col width="11.7109375" customWidth="1" style="84" min="257" max="257"/>
    <col width="9.85546875" customWidth="1" style="84" min="263" max="263"/>
    <col width="4.28515625" customWidth="1" style="84" min="264" max="264"/>
    <col width="15.7109375" customWidth="1" style="84" min="265" max="265"/>
    <col width="3.28515625" customWidth="1" style="84" min="266" max="266"/>
    <col width="4.28515625" customWidth="1" style="84" min="267" max="267"/>
    <col width="3.28515625" customWidth="1" style="84" min="268" max="268"/>
    <col width="7.7109375" customWidth="1" style="84" min="269" max="274"/>
    <col width="3.28515625" customWidth="1" style="84" min="275" max="275"/>
    <col width="4.28515625" customWidth="1" style="84" min="276" max="276"/>
    <col width="3.28515625" customWidth="1" style="84" min="277" max="277"/>
    <col width="15.7109375" customWidth="1" style="84" min="278" max="278"/>
    <col width="4.28515625" customWidth="1" style="84" min="279" max="279"/>
    <col width="10" customWidth="1" style="84" min="286" max="286"/>
    <col width="11.7109375" customWidth="1" style="84" min="513" max="513"/>
    <col width="9.85546875" customWidth="1" style="84" min="519" max="519"/>
    <col width="4.28515625" customWidth="1" style="84" min="520" max="520"/>
    <col width="15.7109375" customWidth="1" style="84" min="521" max="521"/>
    <col width="3.28515625" customWidth="1" style="84" min="522" max="522"/>
    <col width="4.28515625" customWidth="1" style="84" min="523" max="523"/>
    <col width="3.28515625" customWidth="1" style="84" min="524" max="524"/>
    <col width="7.7109375" customWidth="1" style="84" min="525" max="530"/>
    <col width="3.28515625" customWidth="1" style="84" min="531" max="531"/>
    <col width="4.28515625" customWidth="1" style="84" min="532" max="532"/>
    <col width="3.28515625" customWidth="1" style="84" min="533" max="533"/>
    <col width="15.7109375" customWidth="1" style="84" min="534" max="534"/>
    <col width="4.28515625" customWidth="1" style="84" min="535" max="535"/>
    <col width="10" customWidth="1" style="84" min="542" max="542"/>
    <col width="11.7109375" customWidth="1" style="84" min="769" max="769"/>
    <col width="9.85546875" customWidth="1" style="84" min="775" max="775"/>
    <col width="4.28515625" customWidth="1" style="84" min="776" max="776"/>
    <col width="15.7109375" customWidth="1" style="84" min="777" max="777"/>
    <col width="3.28515625" customWidth="1" style="84" min="778" max="778"/>
    <col width="4.28515625" customWidth="1" style="84" min="779" max="779"/>
    <col width="3.28515625" customWidth="1" style="84" min="780" max="780"/>
    <col width="7.7109375" customWidth="1" style="84" min="781" max="786"/>
    <col width="3.28515625" customWidth="1" style="84" min="787" max="787"/>
    <col width="4.28515625" customWidth="1" style="84" min="788" max="788"/>
    <col width="3.28515625" customWidth="1" style="84" min="789" max="789"/>
    <col width="15.7109375" customWidth="1" style="84" min="790" max="790"/>
    <col width="4.28515625" customWidth="1" style="84" min="791" max="791"/>
    <col width="10" customWidth="1" style="84" min="798" max="798"/>
    <col width="11.7109375" customWidth="1" style="84" min="1025" max="1025"/>
    <col width="9.85546875" customWidth="1" style="84" min="1031" max="1031"/>
    <col width="4.28515625" customWidth="1" style="84" min="1032" max="1032"/>
    <col width="15.7109375" customWidth="1" style="84" min="1033" max="1033"/>
    <col width="3.28515625" customWidth="1" style="84" min="1034" max="1034"/>
    <col width="4.28515625" customWidth="1" style="84" min="1035" max="1035"/>
    <col width="3.28515625" customWidth="1" style="84" min="1036" max="1036"/>
    <col width="7.7109375" customWidth="1" style="84" min="1037" max="1042"/>
    <col width="3.28515625" customWidth="1" style="84" min="1043" max="1043"/>
    <col width="4.28515625" customWidth="1" style="84" min="1044" max="1044"/>
    <col width="3.28515625" customWidth="1" style="84" min="1045" max="1045"/>
    <col width="15.7109375" customWidth="1" style="84" min="1046" max="1046"/>
    <col width="4.28515625" customWidth="1" style="84" min="1047" max="1047"/>
    <col width="10" customWidth="1" style="84" min="1054" max="1054"/>
    <col width="11.7109375" customWidth="1" style="84" min="1281" max="1281"/>
    <col width="9.85546875" customWidth="1" style="84" min="1287" max="1287"/>
    <col width="4.28515625" customWidth="1" style="84" min="1288" max="1288"/>
    <col width="15.7109375" customWidth="1" style="84" min="1289" max="1289"/>
    <col width="3.28515625" customWidth="1" style="84" min="1290" max="1290"/>
    <col width="4.28515625" customWidth="1" style="84" min="1291" max="1291"/>
    <col width="3.28515625" customWidth="1" style="84" min="1292" max="1292"/>
    <col width="7.7109375" customWidth="1" style="84" min="1293" max="1298"/>
    <col width="3.28515625" customWidth="1" style="84" min="1299" max="1299"/>
    <col width="4.28515625" customWidth="1" style="84" min="1300" max="1300"/>
    <col width="3.28515625" customWidth="1" style="84" min="1301" max="1301"/>
    <col width="15.7109375" customWidth="1" style="84" min="1302" max="1302"/>
    <col width="4.28515625" customWidth="1" style="84" min="1303" max="1303"/>
    <col width="10" customWidth="1" style="84" min="1310" max="1310"/>
    <col width="11.7109375" customWidth="1" style="84" min="1537" max="1537"/>
    <col width="9.85546875" customWidth="1" style="84" min="1543" max="1543"/>
    <col width="4.28515625" customWidth="1" style="84" min="1544" max="1544"/>
    <col width="15.7109375" customWidth="1" style="84" min="1545" max="1545"/>
    <col width="3.28515625" customWidth="1" style="84" min="1546" max="1546"/>
    <col width="4.28515625" customWidth="1" style="84" min="1547" max="1547"/>
    <col width="3.28515625" customWidth="1" style="84" min="1548" max="1548"/>
    <col width="7.7109375" customWidth="1" style="84" min="1549" max="1554"/>
    <col width="3.28515625" customWidth="1" style="84" min="1555" max="1555"/>
    <col width="4.28515625" customWidth="1" style="84" min="1556" max="1556"/>
    <col width="3.28515625" customWidth="1" style="84" min="1557" max="1557"/>
    <col width="15.7109375" customWidth="1" style="84" min="1558" max="1558"/>
    <col width="4.28515625" customWidth="1" style="84" min="1559" max="1559"/>
    <col width="10" customWidth="1" style="84" min="1566" max="1566"/>
    <col width="11.7109375" customWidth="1" style="84" min="1793" max="1793"/>
    <col width="9.85546875" customWidth="1" style="84" min="1799" max="1799"/>
    <col width="4.28515625" customWidth="1" style="84" min="1800" max="1800"/>
    <col width="15.7109375" customWidth="1" style="84" min="1801" max="1801"/>
    <col width="3.28515625" customWidth="1" style="84" min="1802" max="1802"/>
    <col width="4.28515625" customWidth="1" style="84" min="1803" max="1803"/>
    <col width="3.28515625" customWidth="1" style="84" min="1804" max="1804"/>
    <col width="7.7109375" customWidth="1" style="84" min="1805" max="1810"/>
    <col width="3.28515625" customWidth="1" style="84" min="1811" max="1811"/>
    <col width="4.28515625" customWidth="1" style="84" min="1812" max="1812"/>
    <col width="3.28515625" customWidth="1" style="84" min="1813" max="1813"/>
    <col width="15.7109375" customWidth="1" style="84" min="1814" max="1814"/>
    <col width="4.28515625" customWidth="1" style="84" min="1815" max="1815"/>
    <col width="10" customWidth="1" style="84" min="1822" max="1822"/>
    <col width="11.7109375" customWidth="1" style="84" min="2049" max="2049"/>
    <col width="9.85546875" customWidth="1" style="84" min="2055" max="2055"/>
    <col width="4.28515625" customWidth="1" style="84" min="2056" max="2056"/>
    <col width="15.7109375" customWidth="1" style="84" min="2057" max="2057"/>
    <col width="3.28515625" customWidth="1" style="84" min="2058" max="2058"/>
    <col width="4.28515625" customWidth="1" style="84" min="2059" max="2059"/>
    <col width="3.28515625" customWidth="1" style="84" min="2060" max="2060"/>
    <col width="7.7109375" customWidth="1" style="84" min="2061" max="2066"/>
    <col width="3.28515625" customWidth="1" style="84" min="2067" max="2067"/>
    <col width="4.28515625" customWidth="1" style="84" min="2068" max="2068"/>
    <col width="3.28515625" customWidth="1" style="84" min="2069" max="2069"/>
    <col width="15.7109375" customWidth="1" style="84" min="2070" max="2070"/>
    <col width="4.28515625" customWidth="1" style="84" min="2071" max="2071"/>
    <col width="10" customWidth="1" style="84" min="2078" max="2078"/>
    <col width="11.7109375" customWidth="1" style="84" min="2305" max="2305"/>
    <col width="9.85546875" customWidth="1" style="84" min="2311" max="2311"/>
    <col width="4.28515625" customWidth="1" style="84" min="2312" max="2312"/>
    <col width="15.7109375" customWidth="1" style="84" min="2313" max="2313"/>
    <col width="3.28515625" customWidth="1" style="84" min="2314" max="2314"/>
    <col width="4.28515625" customWidth="1" style="84" min="2315" max="2315"/>
    <col width="3.28515625" customWidth="1" style="84" min="2316" max="2316"/>
    <col width="7.7109375" customWidth="1" style="84" min="2317" max="2322"/>
    <col width="3.28515625" customWidth="1" style="84" min="2323" max="2323"/>
    <col width="4.28515625" customWidth="1" style="84" min="2324" max="2324"/>
    <col width="3.28515625" customWidth="1" style="84" min="2325" max="2325"/>
    <col width="15.7109375" customWidth="1" style="84" min="2326" max="2326"/>
    <col width="4.28515625" customWidth="1" style="84" min="2327" max="2327"/>
    <col width="10" customWidth="1" style="84" min="2334" max="2334"/>
    <col width="11.7109375" customWidth="1" style="84" min="2561" max="2561"/>
    <col width="9.85546875" customWidth="1" style="84" min="2567" max="2567"/>
    <col width="4.28515625" customWidth="1" style="84" min="2568" max="2568"/>
    <col width="15.7109375" customWidth="1" style="84" min="2569" max="2569"/>
    <col width="3.28515625" customWidth="1" style="84" min="2570" max="2570"/>
    <col width="4.28515625" customWidth="1" style="84" min="2571" max="2571"/>
    <col width="3.28515625" customWidth="1" style="84" min="2572" max="2572"/>
    <col width="7.7109375" customWidth="1" style="84" min="2573" max="2578"/>
    <col width="3.28515625" customWidth="1" style="84" min="2579" max="2579"/>
    <col width="4.28515625" customWidth="1" style="84" min="2580" max="2580"/>
    <col width="3.28515625" customWidth="1" style="84" min="2581" max="2581"/>
    <col width="15.7109375" customWidth="1" style="84" min="2582" max="2582"/>
    <col width="4.28515625" customWidth="1" style="84" min="2583" max="2583"/>
    <col width="10" customWidth="1" style="84" min="2590" max="2590"/>
    <col width="11.7109375" customWidth="1" style="84" min="2817" max="2817"/>
    <col width="9.85546875" customWidth="1" style="84" min="2823" max="2823"/>
    <col width="4.28515625" customWidth="1" style="84" min="2824" max="2824"/>
    <col width="15.7109375" customWidth="1" style="84" min="2825" max="2825"/>
    <col width="3.28515625" customWidth="1" style="84" min="2826" max="2826"/>
    <col width="4.28515625" customWidth="1" style="84" min="2827" max="2827"/>
    <col width="3.28515625" customWidth="1" style="84" min="2828" max="2828"/>
    <col width="7.7109375" customWidth="1" style="84" min="2829" max="2834"/>
    <col width="3.28515625" customWidth="1" style="84" min="2835" max="2835"/>
    <col width="4.28515625" customWidth="1" style="84" min="2836" max="2836"/>
    <col width="3.28515625" customWidth="1" style="84" min="2837" max="2837"/>
    <col width="15.7109375" customWidth="1" style="84" min="2838" max="2838"/>
    <col width="4.28515625" customWidth="1" style="84" min="2839" max="2839"/>
    <col width="10" customWidth="1" style="84" min="2846" max="2846"/>
    <col width="11.7109375" customWidth="1" style="84" min="3073" max="3073"/>
    <col width="9.85546875" customWidth="1" style="84" min="3079" max="3079"/>
    <col width="4.28515625" customWidth="1" style="84" min="3080" max="3080"/>
    <col width="15.7109375" customWidth="1" style="84" min="3081" max="3081"/>
    <col width="3.28515625" customWidth="1" style="84" min="3082" max="3082"/>
    <col width="4.28515625" customWidth="1" style="84" min="3083" max="3083"/>
    <col width="3.28515625" customWidth="1" style="84" min="3084" max="3084"/>
    <col width="7.7109375" customWidth="1" style="84" min="3085" max="3090"/>
    <col width="3.28515625" customWidth="1" style="84" min="3091" max="3091"/>
    <col width="4.28515625" customWidth="1" style="84" min="3092" max="3092"/>
    <col width="3.28515625" customWidth="1" style="84" min="3093" max="3093"/>
    <col width="15.7109375" customWidth="1" style="84" min="3094" max="3094"/>
    <col width="4.28515625" customWidth="1" style="84" min="3095" max="3095"/>
    <col width="10" customWidth="1" style="84" min="3102" max="3102"/>
    <col width="11.7109375" customWidth="1" style="84" min="3329" max="3329"/>
    <col width="9.85546875" customWidth="1" style="84" min="3335" max="3335"/>
    <col width="4.28515625" customWidth="1" style="84" min="3336" max="3336"/>
    <col width="15.7109375" customWidth="1" style="84" min="3337" max="3337"/>
    <col width="3.28515625" customWidth="1" style="84" min="3338" max="3338"/>
    <col width="4.28515625" customWidth="1" style="84" min="3339" max="3339"/>
    <col width="3.28515625" customWidth="1" style="84" min="3340" max="3340"/>
    <col width="7.7109375" customWidth="1" style="84" min="3341" max="3346"/>
    <col width="3.28515625" customWidth="1" style="84" min="3347" max="3347"/>
    <col width="4.28515625" customWidth="1" style="84" min="3348" max="3348"/>
    <col width="3.28515625" customWidth="1" style="84" min="3349" max="3349"/>
    <col width="15.7109375" customWidth="1" style="84" min="3350" max="3350"/>
    <col width="4.28515625" customWidth="1" style="84" min="3351" max="3351"/>
    <col width="10" customWidth="1" style="84" min="3358" max="3358"/>
    <col width="11.7109375" customWidth="1" style="84" min="3585" max="3585"/>
    <col width="9.85546875" customWidth="1" style="84" min="3591" max="3591"/>
    <col width="4.28515625" customWidth="1" style="84" min="3592" max="3592"/>
    <col width="15.7109375" customWidth="1" style="84" min="3593" max="3593"/>
    <col width="3.28515625" customWidth="1" style="84" min="3594" max="3594"/>
    <col width="4.28515625" customWidth="1" style="84" min="3595" max="3595"/>
    <col width="3.28515625" customWidth="1" style="84" min="3596" max="3596"/>
    <col width="7.7109375" customWidth="1" style="84" min="3597" max="3602"/>
    <col width="3.28515625" customWidth="1" style="84" min="3603" max="3603"/>
    <col width="4.28515625" customWidth="1" style="84" min="3604" max="3604"/>
    <col width="3.28515625" customWidth="1" style="84" min="3605" max="3605"/>
    <col width="15.7109375" customWidth="1" style="84" min="3606" max="3606"/>
    <col width="4.28515625" customWidth="1" style="84" min="3607" max="3607"/>
    <col width="10" customWidth="1" style="84" min="3614" max="3614"/>
    <col width="11.7109375" customWidth="1" style="84" min="3841" max="3841"/>
    <col width="9.85546875" customWidth="1" style="84" min="3847" max="3847"/>
    <col width="4.28515625" customWidth="1" style="84" min="3848" max="3848"/>
    <col width="15.7109375" customWidth="1" style="84" min="3849" max="3849"/>
    <col width="3.28515625" customWidth="1" style="84" min="3850" max="3850"/>
    <col width="4.28515625" customWidth="1" style="84" min="3851" max="3851"/>
    <col width="3.28515625" customWidth="1" style="84" min="3852" max="3852"/>
    <col width="7.7109375" customWidth="1" style="84" min="3853" max="3858"/>
    <col width="3.28515625" customWidth="1" style="84" min="3859" max="3859"/>
    <col width="4.28515625" customWidth="1" style="84" min="3860" max="3860"/>
    <col width="3.28515625" customWidth="1" style="84" min="3861" max="3861"/>
    <col width="15.7109375" customWidth="1" style="84" min="3862" max="3862"/>
    <col width="4.28515625" customWidth="1" style="84" min="3863" max="3863"/>
    <col width="10" customWidth="1" style="84" min="3870" max="3870"/>
    <col width="11.7109375" customWidth="1" style="84" min="4097" max="4097"/>
    <col width="9.85546875" customWidth="1" style="84" min="4103" max="4103"/>
    <col width="4.28515625" customWidth="1" style="84" min="4104" max="4104"/>
    <col width="15.7109375" customWidth="1" style="84" min="4105" max="4105"/>
    <col width="3.28515625" customWidth="1" style="84" min="4106" max="4106"/>
    <col width="4.28515625" customWidth="1" style="84" min="4107" max="4107"/>
    <col width="3.28515625" customWidth="1" style="84" min="4108" max="4108"/>
    <col width="7.7109375" customWidth="1" style="84" min="4109" max="4114"/>
    <col width="3.28515625" customWidth="1" style="84" min="4115" max="4115"/>
    <col width="4.28515625" customWidth="1" style="84" min="4116" max="4116"/>
    <col width="3.28515625" customWidth="1" style="84" min="4117" max="4117"/>
    <col width="15.7109375" customWidth="1" style="84" min="4118" max="4118"/>
    <col width="4.28515625" customWidth="1" style="84" min="4119" max="4119"/>
    <col width="10" customWidth="1" style="84" min="4126" max="4126"/>
    <col width="11.7109375" customWidth="1" style="84" min="4353" max="4353"/>
    <col width="9.85546875" customWidth="1" style="84" min="4359" max="4359"/>
    <col width="4.28515625" customWidth="1" style="84" min="4360" max="4360"/>
    <col width="15.7109375" customWidth="1" style="84" min="4361" max="4361"/>
    <col width="3.28515625" customWidth="1" style="84" min="4362" max="4362"/>
    <col width="4.28515625" customWidth="1" style="84" min="4363" max="4363"/>
    <col width="3.28515625" customWidth="1" style="84" min="4364" max="4364"/>
    <col width="7.7109375" customWidth="1" style="84" min="4365" max="4370"/>
    <col width="3.28515625" customWidth="1" style="84" min="4371" max="4371"/>
    <col width="4.28515625" customWidth="1" style="84" min="4372" max="4372"/>
    <col width="3.28515625" customWidth="1" style="84" min="4373" max="4373"/>
    <col width="15.7109375" customWidth="1" style="84" min="4374" max="4374"/>
    <col width="4.28515625" customWidth="1" style="84" min="4375" max="4375"/>
    <col width="10" customWidth="1" style="84" min="4382" max="4382"/>
    <col width="11.7109375" customWidth="1" style="84" min="4609" max="4609"/>
    <col width="9.85546875" customWidth="1" style="84" min="4615" max="4615"/>
    <col width="4.28515625" customWidth="1" style="84" min="4616" max="4616"/>
    <col width="15.7109375" customWidth="1" style="84" min="4617" max="4617"/>
    <col width="3.28515625" customWidth="1" style="84" min="4618" max="4618"/>
    <col width="4.28515625" customWidth="1" style="84" min="4619" max="4619"/>
    <col width="3.28515625" customWidth="1" style="84" min="4620" max="4620"/>
    <col width="7.7109375" customWidth="1" style="84" min="4621" max="4626"/>
    <col width="3.28515625" customWidth="1" style="84" min="4627" max="4627"/>
    <col width="4.28515625" customWidth="1" style="84" min="4628" max="4628"/>
    <col width="3.28515625" customWidth="1" style="84" min="4629" max="4629"/>
    <col width="15.7109375" customWidth="1" style="84" min="4630" max="4630"/>
    <col width="4.28515625" customWidth="1" style="84" min="4631" max="4631"/>
    <col width="10" customWidth="1" style="84" min="4638" max="4638"/>
    <col width="11.7109375" customWidth="1" style="84" min="4865" max="4865"/>
    <col width="9.85546875" customWidth="1" style="84" min="4871" max="4871"/>
    <col width="4.28515625" customWidth="1" style="84" min="4872" max="4872"/>
    <col width="15.7109375" customWidth="1" style="84" min="4873" max="4873"/>
    <col width="3.28515625" customWidth="1" style="84" min="4874" max="4874"/>
    <col width="4.28515625" customWidth="1" style="84" min="4875" max="4875"/>
    <col width="3.28515625" customWidth="1" style="84" min="4876" max="4876"/>
    <col width="7.7109375" customWidth="1" style="84" min="4877" max="4882"/>
    <col width="3.28515625" customWidth="1" style="84" min="4883" max="4883"/>
    <col width="4.28515625" customWidth="1" style="84" min="4884" max="4884"/>
    <col width="3.28515625" customWidth="1" style="84" min="4885" max="4885"/>
    <col width="15.7109375" customWidth="1" style="84" min="4886" max="4886"/>
    <col width="4.28515625" customWidth="1" style="84" min="4887" max="4887"/>
    <col width="10" customWidth="1" style="84" min="4894" max="4894"/>
    <col width="11.7109375" customWidth="1" style="84" min="5121" max="5121"/>
    <col width="9.85546875" customWidth="1" style="84" min="5127" max="5127"/>
    <col width="4.28515625" customWidth="1" style="84" min="5128" max="5128"/>
    <col width="15.7109375" customWidth="1" style="84" min="5129" max="5129"/>
    <col width="3.28515625" customWidth="1" style="84" min="5130" max="5130"/>
    <col width="4.28515625" customWidth="1" style="84" min="5131" max="5131"/>
    <col width="3.28515625" customWidth="1" style="84" min="5132" max="5132"/>
    <col width="7.7109375" customWidth="1" style="84" min="5133" max="5138"/>
    <col width="3.28515625" customWidth="1" style="84" min="5139" max="5139"/>
    <col width="4.28515625" customWidth="1" style="84" min="5140" max="5140"/>
    <col width="3.28515625" customWidth="1" style="84" min="5141" max="5141"/>
    <col width="15.7109375" customWidth="1" style="84" min="5142" max="5142"/>
    <col width="4.28515625" customWidth="1" style="84" min="5143" max="5143"/>
    <col width="10" customWidth="1" style="84" min="5150" max="5150"/>
    <col width="11.7109375" customWidth="1" style="84" min="5377" max="5377"/>
    <col width="9.85546875" customWidth="1" style="84" min="5383" max="5383"/>
    <col width="4.28515625" customWidth="1" style="84" min="5384" max="5384"/>
    <col width="15.7109375" customWidth="1" style="84" min="5385" max="5385"/>
    <col width="3.28515625" customWidth="1" style="84" min="5386" max="5386"/>
    <col width="4.28515625" customWidth="1" style="84" min="5387" max="5387"/>
    <col width="3.28515625" customWidth="1" style="84" min="5388" max="5388"/>
    <col width="7.7109375" customWidth="1" style="84" min="5389" max="5394"/>
    <col width="3.28515625" customWidth="1" style="84" min="5395" max="5395"/>
    <col width="4.28515625" customWidth="1" style="84" min="5396" max="5396"/>
    <col width="3.28515625" customWidth="1" style="84" min="5397" max="5397"/>
    <col width="15.7109375" customWidth="1" style="84" min="5398" max="5398"/>
    <col width="4.28515625" customWidth="1" style="84" min="5399" max="5399"/>
    <col width="10" customWidth="1" style="84" min="5406" max="5406"/>
    <col width="11.7109375" customWidth="1" style="84" min="5633" max="5633"/>
    <col width="9.85546875" customWidth="1" style="84" min="5639" max="5639"/>
    <col width="4.28515625" customWidth="1" style="84" min="5640" max="5640"/>
    <col width="15.7109375" customWidth="1" style="84" min="5641" max="5641"/>
    <col width="3.28515625" customWidth="1" style="84" min="5642" max="5642"/>
    <col width="4.28515625" customWidth="1" style="84" min="5643" max="5643"/>
    <col width="3.28515625" customWidth="1" style="84" min="5644" max="5644"/>
    <col width="7.7109375" customWidth="1" style="84" min="5645" max="5650"/>
    <col width="3.28515625" customWidth="1" style="84" min="5651" max="5651"/>
    <col width="4.28515625" customWidth="1" style="84" min="5652" max="5652"/>
    <col width="3.28515625" customWidth="1" style="84" min="5653" max="5653"/>
    <col width="15.7109375" customWidth="1" style="84" min="5654" max="5654"/>
    <col width="4.28515625" customWidth="1" style="84" min="5655" max="5655"/>
    <col width="10" customWidth="1" style="84" min="5662" max="5662"/>
    <col width="11.7109375" customWidth="1" style="84" min="5889" max="5889"/>
    <col width="9.85546875" customWidth="1" style="84" min="5895" max="5895"/>
    <col width="4.28515625" customWidth="1" style="84" min="5896" max="5896"/>
    <col width="15.7109375" customWidth="1" style="84" min="5897" max="5897"/>
    <col width="3.28515625" customWidth="1" style="84" min="5898" max="5898"/>
    <col width="4.28515625" customWidth="1" style="84" min="5899" max="5899"/>
    <col width="3.28515625" customWidth="1" style="84" min="5900" max="5900"/>
    <col width="7.7109375" customWidth="1" style="84" min="5901" max="5906"/>
    <col width="3.28515625" customWidth="1" style="84" min="5907" max="5907"/>
    <col width="4.28515625" customWidth="1" style="84" min="5908" max="5908"/>
    <col width="3.28515625" customWidth="1" style="84" min="5909" max="5909"/>
    <col width="15.7109375" customWidth="1" style="84" min="5910" max="5910"/>
    <col width="4.28515625" customWidth="1" style="84" min="5911" max="5911"/>
    <col width="10" customWidth="1" style="84" min="5918" max="5918"/>
    <col width="11.7109375" customWidth="1" style="84" min="6145" max="6145"/>
    <col width="9.85546875" customWidth="1" style="84" min="6151" max="6151"/>
    <col width="4.28515625" customWidth="1" style="84" min="6152" max="6152"/>
    <col width="15.7109375" customWidth="1" style="84" min="6153" max="6153"/>
    <col width="3.28515625" customWidth="1" style="84" min="6154" max="6154"/>
    <col width="4.28515625" customWidth="1" style="84" min="6155" max="6155"/>
    <col width="3.28515625" customWidth="1" style="84" min="6156" max="6156"/>
    <col width="7.7109375" customWidth="1" style="84" min="6157" max="6162"/>
    <col width="3.28515625" customWidth="1" style="84" min="6163" max="6163"/>
    <col width="4.28515625" customWidth="1" style="84" min="6164" max="6164"/>
    <col width="3.28515625" customWidth="1" style="84" min="6165" max="6165"/>
    <col width="15.7109375" customWidth="1" style="84" min="6166" max="6166"/>
    <col width="4.28515625" customWidth="1" style="84" min="6167" max="6167"/>
    <col width="10" customWidth="1" style="84" min="6174" max="6174"/>
    <col width="11.7109375" customWidth="1" style="84" min="6401" max="6401"/>
    <col width="9.85546875" customWidth="1" style="84" min="6407" max="6407"/>
    <col width="4.28515625" customWidth="1" style="84" min="6408" max="6408"/>
    <col width="15.7109375" customWidth="1" style="84" min="6409" max="6409"/>
    <col width="3.28515625" customWidth="1" style="84" min="6410" max="6410"/>
    <col width="4.28515625" customWidth="1" style="84" min="6411" max="6411"/>
    <col width="3.28515625" customWidth="1" style="84" min="6412" max="6412"/>
    <col width="7.7109375" customWidth="1" style="84" min="6413" max="6418"/>
    <col width="3.28515625" customWidth="1" style="84" min="6419" max="6419"/>
    <col width="4.28515625" customWidth="1" style="84" min="6420" max="6420"/>
    <col width="3.28515625" customWidth="1" style="84" min="6421" max="6421"/>
    <col width="15.7109375" customWidth="1" style="84" min="6422" max="6422"/>
    <col width="4.28515625" customWidth="1" style="84" min="6423" max="6423"/>
    <col width="10" customWidth="1" style="84" min="6430" max="6430"/>
    <col width="11.7109375" customWidth="1" style="84" min="6657" max="6657"/>
    <col width="9.85546875" customWidth="1" style="84" min="6663" max="6663"/>
    <col width="4.28515625" customWidth="1" style="84" min="6664" max="6664"/>
    <col width="15.7109375" customWidth="1" style="84" min="6665" max="6665"/>
    <col width="3.28515625" customWidth="1" style="84" min="6666" max="6666"/>
    <col width="4.28515625" customWidth="1" style="84" min="6667" max="6667"/>
    <col width="3.28515625" customWidth="1" style="84" min="6668" max="6668"/>
    <col width="7.7109375" customWidth="1" style="84" min="6669" max="6674"/>
    <col width="3.28515625" customWidth="1" style="84" min="6675" max="6675"/>
    <col width="4.28515625" customWidth="1" style="84" min="6676" max="6676"/>
    <col width="3.28515625" customWidth="1" style="84" min="6677" max="6677"/>
    <col width="15.7109375" customWidth="1" style="84" min="6678" max="6678"/>
    <col width="4.28515625" customWidth="1" style="84" min="6679" max="6679"/>
    <col width="10" customWidth="1" style="84" min="6686" max="6686"/>
    <col width="11.7109375" customWidth="1" style="84" min="6913" max="6913"/>
    <col width="9.85546875" customWidth="1" style="84" min="6919" max="6919"/>
    <col width="4.28515625" customWidth="1" style="84" min="6920" max="6920"/>
    <col width="15.7109375" customWidth="1" style="84" min="6921" max="6921"/>
    <col width="3.28515625" customWidth="1" style="84" min="6922" max="6922"/>
    <col width="4.28515625" customWidth="1" style="84" min="6923" max="6923"/>
    <col width="3.28515625" customWidth="1" style="84" min="6924" max="6924"/>
    <col width="7.7109375" customWidth="1" style="84" min="6925" max="6930"/>
    <col width="3.28515625" customWidth="1" style="84" min="6931" max="6931"/>
    <col width="4.28515625" customWidth="1" style="84" min="6932" max="6932"/>
    <col width="3.28515625" customWidth="1" style="84" min="6933" max="6933"/>
    <col width="15.7109375" customWidth="1" style="84" min="6934" max="6934"/>
    <col width="4.28515625" customWidth="1" style="84" min="6935" max="6935"/>
    <col width="10" customWidth="1" style="84" min="6942" max="6942"/>
    <col width="11.7109375" customWidth="1" style="84" min="7169" max="7169"/>
    <col width="9.85546875" customWidth="1" style="84" min="7175" max="7175"/>
    <col width="4.28515625" customWidth="1" style="84" min="7176" max="7176"/>
    <col width="15.7109375" customWidth="1" style="84" min="7177" max="7177"/>
    <col width="3.28515625" customWidth="1" style="84" min="7178" max="7178"/>
    <col width="4.28515625" customWidth="1" style="84" min="7179" max="7179"/>
    <col width="3.28515625" customWidth="1" style="84" min="7180" max="7180"/>
    <col width="7.7109375" customWidth="1" style="84" min="7181" max="7186"/>
    <col width="3.28515625" customWidth="1" style="84" min="7187" max="7187"/>
    <col width="4.28515625" customWidth="1" style="84" min="7188" max="7188"/>
    <col width="3.28515625" customWidth="1" style="84" min="7189" max="7189"/>
    <col width="15.7109375" customWidth="1" style="84" min="7190" max="7190"/>
    <col width="4.28515625" customWidth="1" style="84" min="7191" max="7191"/>
    <col width="10" customWidth="1" style="84" min="7198" max="7198"/>
    <col width="11.7109375" customWidth="1" style="84" min="7425" max="7425"/>
    <col width="9.85546875" customWidth="1" style="84" min="7431" max="7431"/>
    <col width="4.28515625" customWidth="1" style="84" min="7432" max="7432"/>
    <col width="15.7109375" customWidth="1" style="84" min="7433" max="7433"/>
    <col width="3.28515625" customWidth="1" style="84" min="7434" max="7434"/>
    <col width="4.28515625" customWidth="1" style="84" min="7435" max="7435"/>
    <col width="3.28515625" customWidth="1" style="84" min="7436" max="7436"/>
    <col width="7.7109375" customWidth="1" style="84" min="7437" max="7442"/>
    <col width="3.28515625" customWidth="1" style="84" min="7443" max="7443"/>
    <col width="4.28515625" customWidth="1" style="84" min="7444" max="7444"/>
    <col width="3.28515625" customWidth="1" style="84" min="7445" max="7445"/>
    <col width="15.7109375" customWidth="1" style="84" min="7446" max="7446"/>
    <col width="4.28515625" customWidth="1" style="84" min="7447" max="7447"/>
    <col width="10" customWidth="1" style="84" min="7454" max="7454"/>
    <col width="11.7109375" customWidth="1" style="84" min="7681" max="7681"/>
    <col width="9.85546875" customWidth="1" style="84" min="7687" max="7687"/>
    <col width="4.28515625" customWidth="1" style="84" min="7688" max="7688"/>
    <col width="15.7109375" customWidth="1" style="84" min="7689" max="7689"/>
    <col width="3.28515625" customWidth="1" style="84" min="7690" max="7690"/>
    <col width="4.28515625" customWidth="1" style="84" min="7691" max="7691"/>
    <col width="3.28515625" customWidth="1" style="84" min="7692" max="7692"/>
    <col width="7.7109375" customWidth="1" style="84" min="7693" max="7698"/>
    <col width="3.28515625" customWidth="1" style="84" min="7699" max="7699"/>
    <col width="4.28515625" customWidth="1" style="84" min="7700" max="7700"/>
    <col width="3.28515625" customWidth="1" style="84" min="7701" max="7701"/>
    <col width="15.7109375" customWidth="1" style="84" min="7702" max="7702"/>
    <col width="4.28515625" customWidth="1" style="84" min="7703" max="7703"/>
    <col width="10" customWidth="1" style="84" min="7710" max="7710"/>
    <col width="11.7109375" customWidth="1" style="84" min="7937" max="7937"/>
    <col width="9.85546875" customWidth="1" style="84" min="7943" max="7943"/>
    <col width="4.28515625" customWidth="1" style="84" min="7944" max="7944"/>
    <col width="15.7109375" customWidth="1" style="84" min="7945" max="7945"/>
    <col width="3.28515625" customWidth="1" style="84" min="7946" max="7946"/>
    <col width="4.28515625" customWidth="1" style="84" min="7947" max="7947"/>
    <col width="3.28515625" customWidth="1" style="84" min="7948" max="7948"/>
    <col width="7.7109375" customWidth="1" style="84" min="7949" max="7954"/>
    <col width="3.28515625" customWidth="1" style="84" min="7955" max="7955"/>
    <col width="4.28515625" customWidth="1" style="84" min="7956" max="7956"/>
    <col width="3.28515625" customWidth="1" style="84" min="7957" max="7957"/>
    <col width="15.7109375" customWidth="1" style="84" min="7958" max="7958"/>
    <col width="4.28515625" customWidth="1" style="84" min="7959" max="7959"/>
    <col width="10" customWidth="1" style="84" min="7966" max="7966"/>
    <col width="11.7109375" customWidth="1" style="84" min="8193" max="8193"/>
    <col width="9.85546875" customWidth="1" style="84" min="8199" max="8199"/>
    <col width="4.28515625" customWidth="1" style="84" min="8200" max="8200"/>
    <col width="15.7109375" customWidth="1" style="84" min="8201" max="8201"/>
    <col width="3.28515625" customWidth="1" style="84" min="8202" max="8202"/>
    <col width="4.28515625" customWidth="1" style="84" min="8203" max="8203"/>
    <col width="3.28515625" customWidth="1" style="84" min="8204" max="8204"/>
    <col width="7.7109375" customWidth="1" style="84" min="8205" max="8210"/>
    <col width="3.28515625" customWidth="1" style="84" min="8211" max="8211"/>
    <col width="4.28515625" customWidth="1" style="84" min="8212" max="8212"/>
    <col width="3.28515625" customWidth="1" style="84" min="8213" max="8213"/>
    <col width="15.7109375" customWidth="1" style="84" min="8214" max="8214"/>
    <col width="4.28515625" customWidth="1" style="84" min="8215" max="8215"/>
    <col width="10" customWidth="1" style="84" min="8222" max="8222"/>
    <col width="11.7109375" customWidth="1" style="84" min="8449" max="8449"/>
    <col width="9.85546875" customWidth="1" style="84" min="8455" max="8455"/>
    <col width="4.28515625" customWidth="1" style="84" min="8456" max="8456"/>
    <col width="15.7109375" customWidth="1" style="84" min="8457" max="8457"/>
    <col width="3.28515625" customWidth="1" style="84" min="8458" max="8458"/>
    <col width="4.28515625" customWidth="1" style="84" min="8459" max="8459"/>
    <col width="3.28515625" customWidth="1" style="84" min="8460" max="8460"/>
    <col width="7.7109375" customWidth="1" style="84" min="8461" max="8466"/>
    <col width="3.28515625" customWidth="1" style="84" min="8467" max="8467"/>
    <col width="4.28515625" customWidth="1" style="84" min="8468" max="8468"/>
    <col width="3.28515625" customWidth="1" style="84" min="8469" max="8469"/>
    <col width="15.7109375" customWidth="1" style="84" min="8470" max="8470"/>
    <col width="4.28515625" customWidth="1" style="84" min="8471" max="8471"/>
    <col width="10" customWidth="1" style="84" min="8478" max="8478"/>
    <col width="11.7109375" customWidth="1" style="84" min="8705" max="8705"/>
    <col width="9.85546875" customWidth="1" style="84" min="8711" max="8711"/>
    <col width="4.28515625" customWidth="1" style="84" min="8712" max="8712"/>
    <col width="15.7109375" customWidth="1" style="84" min="8713" max="8713"/>
    <col width="3.28515625" customWidth="1" style="84" min="8714" max="8714"/>
    <col width="4.28515625" customWidth="1" style="84" min="8715" max="8715"/>
    <col width="3.28515625" customWidth="1" style="84" min="8716" max="8716"/>
    <col width="7.7109375" customWidth="1" style="84" min="8717" max="8722"/>
    <col width="3.28515625" customWidth="1" style="84" min="8723" max="8723"/>
    <col width="4.28515625" customWidth="1" style="84" min="8724" max="8724"/>
    <col width="3.28515625" customWidth="1" style="84" min="8725" max="8725"/>
    <col width="15.7109375" customWidth="1" style="84" min="8726" max="8726"/>
    <col width="4.28515625" customWidth="1" style="84" min="8727" max="8727"/>
    <col width="10" customWidth="1" style="84" min="8734" max="8734"/>
    <col width="11.7109375" customWidth="1" style="84" min="8961" max="8961"/>
    <col width="9.85546875" customWidth="1" style="84" min="8967" max="8967"/>
    <col width="4.28515625" customWidth="1" style="84" min="8968" max="8968"/>
    <col width="15.7109375" customWidth="1" style="84" min="8969" max="8969"/>
    <col width="3.28515625" customWidth="1" style="84" min="8970" max="8970"/>
    <col width="4.28515625" customWidth="1" style="84" min="8971" max="8971"/>
    <col width="3.28515625" customWidth="1" style="84" min="8972" max="8972"/>
    <col width="7.7109375" customWidth="1" style="84" min="8973" max="8978"/>
    <col width="3.28515625" customWidth="1" style="84" min="8979" max="8979"/>
    <col width="4.28515625" customWidth="1" style="84" min="8980" max="8980"/>
    <col width="3.28515625" customWidth="1" style="84" min="8981" max="8981"/>
    <col width="15.7109375" customWidth="1" style="84" min="8982" max="8982"/>
    <col width="4.28515625" customWidth="1" style="84" min="8983" max="8983"/>
    <col width="10" customWidth="1" style="84" min="8990" max="8990"/>
    <col width="11.7109375" customWidth="1" style="84" min="9217" max="9217"/>
    <col width="9.85546875" customWidth="1" style="84" min="9223" max="9223"/>
    <col width="4.28515625" customWidth="1" style="84" min="9224" max="9224"/>
    <col width="15.7109375" customWidth="1" style="84" min="9225" max="9225"/>
    <col width="3.28515625" customWidth="1" style="84" min="9226" max="9226"/>
    <col width="4.28515625" customWidth="1" style="84" min="9227" max="9227"/>
    <col width="3.28515625" customWidth="1" style="84" min="9228" max="9228"/>
    <col width="7.7109375" customWidth="1" style="84" min="9229" max="9234"/>
    <col width="3.28515625" customWidth="1" style="84" min="9235" max="9235"/>
    <col width="4.28515625" customWidth="1" style="84" min="9236" max="9236"/>
    <col width="3.28515625" customWidth="1" style="84" min="9237" max="9237"/>
    <col width="15.7109375" customWidth="1" style="84" min="9238" max="9238"/>
    <col width="4.28515625" customWidth="1" style="84" min="9239" max="9239"/>
    <col width="10" customWidth="1" style="84" min="9246" max="9246"/>
    <col width="11.7109375" customWidth="1" style="84" min="9473" max="9473"/>
    <col width="9.85546875" customWidth="1" style="84" min="9479" max="9479"/>
    <col width="4.28515625" customWidth="1" style="84" min="9480" max="9480"/>
    <col width="15.7109375" customWidth="1" style="84" min="9481" max="9481"/>
    <col width="3.28515625" customWidth="1" style="84" min="9482" max="9482"/>
    <col width="4.28515625" customWidth="1" style="84" min="9483" max="9483"/>
    <col width="3.28515625" customWidth="1" style="84" min="9484" max="9484"/>
    <col width="7.7109375" customWidth="1" style="84" min="9485" max="9490"/>
    <col width="3.28515625" customWidth="1" style="84" min="9491" max="9491"/>
    <col width="4.28515625" customWidth="1" style="84" min="9492" max="9492"/>
    <col width="3.28515625" customWidth="1" style="84" min="9493" max="9493"/>
    <col width="15.7109375" customWidth="1" style="84" min="9494" max="9494"/>
    <col width="4.28515625" customWidth="1" style="84" min="9495" max="9495"/>
    <col width="10" customWidth="1" style="84" min="9502" max="9502"/>
    <col width="11.7109375" customWidth="1" style="84" min="9729" max="9729"/>
    <col width="9.85546875" customWidth="1" style="84" min="9735" max="9735"/>
    <col width="4.28515625" customWidth="1" style="84" min="9736" max="9736"/>
    <col width="15.7109375" customWidth="1" style="84" min="9737" max="9737"/>
    <col width="3.28515625" customWidth="1" style="84" min="9738" max="9738"/>
    <col width="4.28515625" customWidth="1" style="84" min="9739" max="9739"/>
    <col width="3.28515625" customWidth="1" style="84" min="9740" max="9740"/>
    <col width="7.7109375" customWidth="1" style="84" min="9741" max="9746"/>
    <col width="3.28515625" customWidth="1" style="84" min="9747" max="9747"/>
    <col width="4.28515625" customWidth="1" style="84" min="9748" max="9748"/>
    <col width="3.28515625" customWidth="1" style="84" min="9749" max="9749"/>
    <col width="15.7109375" customWidth="1" style="84" min="9750" max="9750"/>
    <col width="4.28515625" customWidth="1" style="84" min="9751" max="9751"/>
    <col width="10" customWidth="1" style="84" min="9758" max="9758"/>
    <col width="11.7109375" customWidth="1" style="84" min="9985" max="9985"/>
    <col width="9.85546875" customWidth="1" style="84" min="9991" max="9991"/>
    <col width="4.28515625" customWidth="1" style="84" min="9992" max="9992"/>
    <col width="15.7109375" customWidth="1" style="84" min="9993" max="9993"/>
    <col width="3.28515625" customWidth="1" style="84" min="9994" max="9994"/>
    <col width="4.28515625" customWidth="1" style="84" min="9995" max="9995"/>
    <col width="3.28515625" customWidth="1" style="84" min="9996" max="9996"/>
    <col width="7.7109375" customWidth="1" style="84" min="9997" max="10002"/>
    <col width="3.28515625" customWidth="1" style="84" min="10003" max="10003"/>
    <col width="4.28515625" customWidth="1" style="84" min="10004" max="10004"/>
    <col width="3.28515625" customWidth="1" style="84" min="10005" max="10005"/>
    <col width="15.7109375" customWidth="1" style="84" min="10006" max="10006"/>
    <col width="4.28515625" customWidth="1" style="84" min="10007" max="10007"/>
    <col width="10" customWidth="1" style="84" min="10014" max="10014"/>
    <col width="11.7109375" customWidth="1" style="84" min="10241" max="10241"/>
    <col width="9.85546875" customWidth="1" style="84" min="10247" max="10247"/>
    <col width="4.28515625" customWidth="1" style="84" min="10248" max="10248"/>
    <col width="15.7109375" customWidth="1" style="84" min="10249" max="10249"/>
    <col width="3.28515625" customWidth="1" style="84" min="10250" max="10250"/>
    <col width="4.28515625" customWidth="1" style="84" min="10251" max="10251"/>
    <col width="3.28515625" customWidth="1" style="84" min="10252" max="10252"/>
    <col width="7.7109375" customWidth="1" style="84" min="10253" max="10258"/>
    <col width="3.28515625" customWidth="1" style="84" min="10259" max="10259"/>
    <col width="4.28515625" customWidth="1" style="84" min="10260" max="10260"/>
    <col width="3.28515625" customWidth="1" style="84" min="10261" max="10261"/>
    <col width="15.7109375" customWidth="1" style="84" min="10262" max="10262"/>
    <col width="4.28515625" customWidth="1" style="84" min="10263" max="10263"/>
    <col width="10" customWidth="1" style="84" min="10270" max="10270"/>
    <col width="11.7109375" customWidth="1" style="84" min="10497" max="10497"/>
    <col width="9.85546875" customWidth="1" style="84" min="10503" max="10503"/>
    <col width="4.28515625" customWidth="1" style="84" min="10504" max="10504"/>
    <col width="15.7109375" customWidth="1" style="84" min="10505" max="10505"/>
    <col width="3.28515625" customWidth="1" style="84" min="10506" max="10506"/>
    <col width="4.28515625" customWidth="1" style="84" min="10507" max="10507"/>
    <col width="3.28515625" customWidth="1" style="84" min="10508" max="10508"/>
    <col width="7.7109375" customWidth="1" style="84" min="10509" max="10514"/>
    <col width="3.28515625" customWidth="1" style="84" min="10515" max="10515"/>
    <col width="4.28515625" customWidth="1" style="84" min="10516" max="10516"/>
    <col width="3.28515625" customWidth="1" style="84" min="10517" max="10517"/>
    <col width="15.7109375" customWidth="1" style="84" min="10518" max="10518"/>
    <col width="4.28515625" customWidth="1" style="84" min="10519" max="10519"/>
    <col width="10" customWidth="1" style="84" min="10526" max="10526"/>
    <col width="11.7109375" customWidth="1" style="84" min="10753" max="10753"/>
    <col width="9.85546875" customWidth="1" style="84" min="10759" max="10759"/>
    <col width="4.28515625" customWidth="1" style="84" min="10760" max="10760"/>
    <col width="15.7109375" customWidth="1" style="84" min="10761" max="10761"/>
    <col width="3.28515625" customWidth="1" style="84" min="10762" max="10762"/>
    <col width="4.28515625" customWidth="1" style="84" min="10763" max="10763"/>
    <col width="3.28515625" customWidth="1" style="84" min="10764" max="10764"/>
    <col width="7.7109375" customWidth="1" style="84" min="10765" max="10770"/>
    <col width="3.28515625" customWidth="1" style="84" min="10771" max="10771"/>
    <col width="4.28515625" customWidth="1" style="84" min="10772" max="10772"/>
    <col width="3.28515625" customWidth="1" style="84" min="10773" max="10773"/>
    <col width="15.7109375" customWidth="1" style="84" min="10774" max="10774"/>
    <col width="4.28515625" customWidth="1" style="84" min="10775" max="10775"/>
    <col width="10" customWidth="1" style="84" min="10782" max="10782"/>
    <col width="11.7109375" customWidth="1" style="84" min="11009" max="11009"/>
    <col width="9.85546875" customWidth="1" style="84" min="11015" max="11015"/>
    <col width="4.28515625" customWidth="1" style="84" min="11016" max="11016"/>
    <col width="15.7109375" customWidth="1" style="84" min="11017" max="11017"/>
    <col width="3.28515625" customWidth="1" style="84" min="11018" max="11018"/>
    <col width="4.28515625" customWidth="1" style="84" min="11019" max="11019"/>
    <col width="3.28515625" customWidth="1" style="84" min="11020" max="11020"/>
    <col width="7.7109375" customWidth="1" style="84" min="11021" max="11026"/>
    <col width="3.28515625" customWidth="1" style="84" min="11027" max="11027"/>
    <col width="4.28515625" customWidth="1" style="84" min="11028" max="11028"/>
    <col width="3.28515625" customWidth="1" style="84" min="11029" max="11029"/>
    <col width="15.7109375" customWidth="1" style="84" min="11030" max="11030"/>
    <col width="4.28515625" customWidth="1" style="84" min="11031" max="11031"/>
    <col width="10" customWidth="1" style="84" min="11038" max="11038"/>
    <col width="11.7109375" customWidth="1" style="84" min="11265" max="11265"/>
    <col width="9.85546875" customWidth="1" style="84" min="11271" max="11271"/>
    <col width="4.28515625" customWidth="1" style="84" min="11272" max="11272"/>
    <col width="15.7109375" customWidth="1" style="84" min="11273" max="11273"/>
    <col width="3.28515625" customWidth="1" style="84" min="11274" max="11274"/>
    <col width="4.28515625" customWidth="1" style="84" min="11275" max="11275"/>
    <col width="3.28515625" customWidth="1" style="84" min="11276" max="11276"/>
    <col width="7.7109375" customWidth="1" style="84" min="11277" max="11282"/>
    <col width="3.28515625" customWidth="1" style="84" min="11283" max="11283"/>
    <col width="4.28515625" customWidth="1" style="84" min="11284" max="11284"/>
    <col width="3.28515625" customWidth="1" style="84" min="11285" max="11285"/>
    <col width="15.7109375" customWidth="1" style="84" min="11286" max="11286"/>
    <col width="4.28515625" customWidth="1" style="84" min="11287" max="11287"/>
    <col width="10" customWidth="1" style="84" min="11294" max="11294"/>
    <col width="11.7109375" customWidth="1" style="84" min="11521" max="11521"/>
    <col width="9.85546875" customWidth="1" style="84" min="11527" max="11527"/>
    <col width="4.28515625" customWidth="1" style="84" min="11528" max="11528"/>
    <col width="15.7109375" customWidth="1" style="84" min="11529" max="11529"/>
    <col width="3.28515625" customWidth="1" style="84" min="11530" max="11530"/>
    <col width="4.28515625" customWidth="1" style="84" min="11531" max="11531"/>
    <col width="3.28515625" customWidth="1" style="84" min="11532" max="11532"/>
    <col width="7.7109375" customWidth="1" style="84" min="11533" max="11538"/>
    <col width="3.28515625" customWidth="1" style="84" min="11539" max="11539"/>
    <col width="4.28515625" customWidth="1" style="84" min="11540" max="11540"/>
    <col width="3.28515625" customWidth="1" style="84" min="11541" max="11541"/>
    <col width="15.7109375" customWidth="1" style="84" min="11542" max="11542"/>
    <col width="4.28515625" customWidth="1" style="84" min="11543" max="11543"/>
    <col width="10" customWidth="1" style="84" min="11550" max="11550"/>
    <col width="11.7109375" customWidth="1" style="84" min="11777" max="11777"/>
    <col width="9.85546875" customWidth="1" style="84" min="11783" max="11783"/>
    <col width="4.28515625" customWidth="1" style="84" min="11784" max="11784"/>
    <col width="15.7109375" customWidth="1" style="84" min="11785" max="11785"/>
    <col width="3.28515625" customWidth="1" style="84" min="11786" max="11786"/>
    <col width="4.28515625" customWidth="1" style="84" min="11787" max="11787"/>
    <col width="3.28515625" customWidth="1" style="84" min="11788" max="11788"/>
    <col width="7.7109375" customWidth="1" style="84" min="11789" max="11794"/>
    <col width="3.28515625" customWidth="1" style="84" min="11795" max="11795"/>
    <col width="4.28515625" customWidth="1" style="84" min="11796" max="11796"/>
    <col width="3.28515625" customWidth="1" style="84" min="11797" max="11797"/>
    <col width="15.7109375" customWidth="1" style="84" min="11798" max="11798"/>
    <col width="4.28515625" customWidth="1" style="84" min="11799" max="11799"/>
    <col width="10" customWidth="1" style="84" min="11806" max="11806"/>
    <col width="11.7109375" customWidth="1" style="84" min="12033" max="12033"/>
    <col width="9.85546875" customWidth="1" style="84" min="12039" max="12039"/>
    <col width="4.28515625" customWidth="1" style="84" min="12040" max="12040"/>
    <col width="15.7109375" customWidth="1" style="84" min="12041" max="12041"/>
    <col width="3.28515625" customWidth="1" style="84" min="12042" max="12042"/>
    <col width="4.28515625" customWidth="1" style="84" min="12043" max="12043"/>
    <col width="3.28515625" customWidth="1" style="84" min="12044" max="12044"/>
    <col width="7.7109375" customWidth="1" style="84" min="12045" max="12050"/>
    <col width="3.28515625" customWidth="1" style="84" min="12051" max="12051"/>
    <col width="4.28515625" customWidth="1" style="84" min="12052" max="12052"/>
    <col width="3.28515625" customWidth="1" style="84" min="12053" max="12053"/>
    <col width="15.7109375" customWidth="1" style="84" min="12054" max="12054"/>
    <col width="4.28515625" customWidth="1" style="84" min="12055" max="12055"/>
    <col width="10" customWidth="1" style="84" min="12062" max="12062"/>
    <col width="11.7109375" customWidth="1" style="84" min="12289" max="12289"/>
    <col width="9.85546875" customWidth="1" style="84" min="12295" max="12295"/>
    <col width="4.28515625" customWidth="1" style="84" min="12296" max="12296"/>
    <col width="15.7109375" customWidth="1" style="84" min="12297" max="12297"/>
    <col width="3.28515625" customWidth="1" style="84" min="12298" max="12298"/>
    <col width="4.28515625" customWidth="1" style="84" min="12299" max="12299"/>
    <col width="3.28515625" customWidth="1" style="84" min="12300" max="12300"/>
    <col width="7.7109375" customWidth="1" style="84" min="12301" max="12306"/>
    <col width="3.28515625" customWidth="1" style="84" min="12307" max="12307"/>
    <col width="4.28515625" customWidth="1" style="84" min="12308" max="12308"/>
    <col width="3.28515625" customWidth="1" style="84" min="12309" max="12309"/>
    <col width="15.7109375" customWidth="1" style="84" min="12310" max="12310"/>
    <col width="4.28515625" customWidth="1" style="84" min="12311" max="12311"/>
    <col width="10" customWidth="1" style="84" min="12318" max="12318"/>
    <col width="11.7109375" customWidth="1" style="84" min="12545" max="12545"/>
    <col width="9.85546875" customWidth="1" style="84" min="12551" max="12551"/>
    <col width="4.28515625" customWidth="1" style="84" min="12552" max="12552"/>
    <col width="15.7109375" customWidth="1" style="84" min="12553" max="12553"/>
    <col width="3.28515625" customWidth="1" style="84" min="12554" max="12554"/>
    <col width="4.28515625" customWidth="1" style="84" min="12555" max="12555"/>
    <col width="3.28515625" customWidth="1" style="84" min="12556" max="12556"/>
    <col width="7.7109375" customWidth="1" style="84" min="12557" max="12562"/>
    <col width="3.28515625" customWidth="1" style="84" min="12563" max="12563"/>
    <col width="4.28515625" customWidth="1" style="84" min="12564" max="12564"/>
    <col width="3.28515625" customWidth="1" style="84" min="12565" max="12565"/>
    <col width="15.7109375" customWidth="1" style="84" min="12566" max="12566"/>
    <col width="4.28515625" customWidth="1" style="84" min="12567" max="12567"/>
    <col width="10" customWidth="1" style="84" min="12574" max="12574"/>
    <col width="11.7109375" customWidth="1" style="84" min="12801" max="12801"/>
    <col width="9.85546875" customWidth="1" style="84" min="12807" max="12807"/>
    <col width="4.28515625" customWidth="1" style="84" min="12808" max="12808"/>
    <col width="15.7109375" customWidth="1" style="84" min="12809" max="12809"/>
    <col width="3.28515625" customWidth="1" style="84" min="12810" max="12810"/>
    <col width="4.28515625" customWidth="1" style="84" min="12811" max="12811"/>
    <col width="3.28515625" customWidth="1" style="84" min="12812" max="12812"/>
    <col width="7.7109375" customWidth="1" style="84" min="12813" max="12818"/>
    <col width="3.28515625" customWidth="1" style="84" min="12819" max="12819"/>
    <col width="4.28515625" customWidth="1" style="84" min="12820" max="12820"/>
    <col width="3.28515625" customWidth="1" style="84" min="12821" max="12821"/>
    <col width="15.7109375" customWidth="1" style="84" min="12822" max="12822"/>
    <col width="4.28515625" customWidth="1" style="84" min="12823" max="12823"/>
    <col width="10" customWidth="1" style="84" min="12830" max="12830"/>
    <col width="11.7109375" customWidth="1" style="84" min="13057" max="13057"/>
    <col width="9.85546875" customWidth="1" style="84" min="13063" max="13063"/>
    <col width="4.28515625" customWidth="1" style="84" min="13064" max="13064"/>
    <col width="15.7109375" customWidth="1" style="84" min="13065" max="13065"/>
    <col width="3.28515625" customWidth="1" style="84" min="13066" max="13066"/>
    <col width="4.28515625" customWidth="1" style="84" min="13067" max="13067"/>
    <col width="3.28515625" customWidth="1" style="84" min="13068" max="13068"/>
    <col width="7.7109375" customWidth="1" style="84" min="13069" max="13074"/>
    <col width="3.28515625" customWidth="1" style="84" min="13075" max="13075"/>
    <col width="4.28515625" customWidth="1" style="84" min="13076" max="13076"/>
    <col width="3.28515625" customWidth="1" style="84" min="13077" max="13077"/>
    <col width="15.7109375" customWidth="1" style="84" min="13078" max="13078"/>
    <col width="4.28515625" customWidth="1" style="84" min="13079" max="13079"/>
    <col width="10" customWidth="1" style="84" min="13086" max="13086"/>
    <col width="11.7109375" customWidth="1" style="84" min="13313" max="13313"/>
    <col width="9.85546875" customWidth="1" style="84" min="13319" max="13319"/>
    <col width="4.28515625" customWidth="1" style="84" min="13320" max="13320"/>
    <col width="15.7109375" customWidth="1" style="84" min="13321" max="13321"/>
    <col width="3.28515625" customWidth="1" style="84" min="13322" max="13322"/>
    <col width="4.28515625" customWidth="1" style="84" min="13323" max="13323"/>
    <col width="3.28515625" customWidth="1" style="84" min="13324" max="13324"/>
    <col width="7.7109375" customWidth="1" style="84" min="13325" max="13330"/>
    <col width="3.28515625" customWidth="1" style="84" min="13331" max="13331"/>
    <col width="4.28515625" customWidth="1" style="84" min="13332" max="13332"/>
    <col width="3.28515625" customWidth="1" style="84" min="13333" max="13333"/>
    <col width="15.7109375" customWidth="1" style="84" min="13334" max="13334"/>
    <col width="4.28515625" customWidth="1" style="84" min="13335" max="13335"/>
    <col width="10" customWidth="1" style="84" min="13342" max="13342"/>
    <col width="11.7109375" customWidth="1" style="84" min="13569" max="13569"/>
    <col width="9.85546875" customWidth="1" style="84" min="13575" max="13575"/>
    <col width="4.28515625" customWidth="1" style="84" min="13576" max="13576"/>
    <col width="15.7109375" customWidth="1" style="84" min="13577" max="13577"/>
    <col width="3.28515625" customWidth="1" style="84" min="13578" max="13578"/>
    <col width="4.28515625" customWidth="1" style="84" min="13579" max="13579"/>
    <col width="3.28515625" customWidth="1" style="84" min="13580" max="13580"/>
    <col width="7.7109375" customWidth="1" style="84" min="13581" max="13586"/>
    <col width="3.28515625" customWidth="1" style="84" min="13587" max="13587"/>
    <col width="4.28515625" customWidth="1" style="84" min="13588" max="13588"/>
    <col width="3.28515625" customWidth="1" style="84" min="13589" max="13589"/>
    <col width="15.7109375" customWidth="1" style="84" min="13590" max="13590"/>
    <col width="4.28515625" customWidth="1" style="84" min="13591" max="13591"/>
    <col width="10" customWidth="1" style="84" min="13598" max="13598"/>
    <col width="11.7109375" customWidth="1" style="84" min="13825" max="13825"/>
    <col width="9.85546875" customWidth="1" style="84" min="13831" max="13831"/>
    <col width="4.28515625" customWidth="1" style="84" min="13832" max="13832"/>
    <col width="15.7109375" customWidth="1" style="84" min="13833" max="13833"/>
    <col width="3.28515625" customWidth="1" style="84" min="13834" max="13834"/>
    <col width="4.28515625" customWidth="1" style="84" min="13835" max="13835"/>
    <col width="3.28515625" customWidth="1" style="84" min="13836" max="13836"/>
    <col width="7.7109375" customWidth="1" style="84" min="13837" max="13842"/>
    <col width="3.28515625" customWidth="1" style="84" min="13843" max="13843"/>
    <col width="4.28515625" customWidth="1" style="84" min="13844" max="13844"/>
    <col width="3.28515625" customWidth="1" style="84" min="13845" max="13845"/>
    <col width="15.7109375" customWidth="1" style="84" min="13846" max="13846"/>
    <col width="4.28515625" customWidth="1" style="84" min="13847" max="13847"/>
    <col width="10" customWidth="1" style="84" min="13854" max="13854"/>
    <col width="11.7109375" customWidth="1" style="84" min="14081" max="14081"/>
    <col width="9.85546875" customWidth="1" style="84" min="14087" max="14087"/>
    <col width="4.28515625" customWidth="1" style="84" min="14088" max="14088"/>
    <col width="15.7109375" customWidth="1" style="84" min="14089" max="14089"/>
    <col width="3.28515625" customWidth="1" style="84" min="14090" max="14090"/>
    <col width="4.28515625" customWidth="1" style="84" min="14091" max="14091"/>
    <col width="3.28515625" customWidth="1" style="84" min="14092" max="14092"/>
    <col width="7.7109375" customWidth="1" style="84" min="14093" max="14098"/>
    <col width="3.28515625" customWidth="1" style="84" min="14099" max="14099"/>
    <col width="4.28515625" customWidth="1" style="84" min="14100" max="14100"/>
    <col width="3.28515625" customWidth="1" style="84" min="14101" max="14101"/>
    <col width="15.7109375" customWidth="1" style="84" min="14102" max="14102"/>
    <col width="4.28515625" customWidth="1" style="84" min="14103" max="14103"/>
    <col width="10" customWidth="1" style="84" min="14110" max="14110"/>
    <col width="11.7109375" customWidth="1" style="84" min="14337" max="14337"/>
    <col width="9.85546875" customWidth="1" style="84" min="14343" max="14343"/>
    <col width="4.28515625" customWidth="1" style="84" min="14344" max="14344"/>
    <col width="15.7109375" customWidth="1" style="84" min="14345" max="14345"/>
    <col width="3.28515625" customWidth="1" style="84" min="14346" max="14346"/>
    <col width="4.28515625" customWidth="1" style="84" min="14347" max="14347"/>
    <col width="3.28515625" customWidth="1" style="84" min="14348" max="14348"/>
    <col width="7.7109375" customWidth="1" style="84" min="14349" max="14354"/>
    <col width="3.28515625" customWidth="1" style="84" min="14355" max="14355"/>
    <col width="4.28515625" customWidth="1" style="84" min="14356" max="14356"/>
    <col width="3.28515625" customWidth="1" style="84" min="14357" max="14357"/>
    <col width="15.7109375" customWidth="1" style="84" min="14358" max="14358"/>
    <col width="4.28515625" customWidth="1" style="84" min="14359" max="14359"/>
    <col width="10" customWidth="1" style="84" min="14366" max="14366"/>
    <col width="11.7109375" customWidth="1" style="84" min="14593" max="14593"/>
    <col width="9.85546875" customWidth="1" style="84" min="14599" max="14599"/>
    <col width="4.28515625" customWidth="1" style="84" min="14600" max="14600"/>
    <col width="15.7109375" customWidth="1" style="84" min="14601" max="14601"/>
    <col width="3.28515625" customWidth="1" style="84" min="14602" max="14602"/>
    <col width="4.28515625" customWidth="1" style="84" min="14603" max="14603"/>
    <col width="3.28515625" customWidth="1" style="84" min="14604" max="14604"/>
    <col width="7.7109375" customWidth="1" style="84" min="14605" max="14610"/>
    <col width="3.28515625" customWidth="1" style="84" min="14611" max="14611"/>
    <col width="4.28515625" customWidth="1" style="84" min="14612" max="14612"/>
    <col width="3.28515625" customWidth="1" style="84" min="14613" max="14613"/>
    <col width="15.7109375" customWidth="1" style="84" min="14614" max="14614"/>
    <col width="4.28515625" customWidth="1" style="84" min="14615" max="14615"/>
    <col width="10" customWidth="1" style="84" min="14622" max="14622"/>
    <col width="11.7109375" customWidth="1" style="84" min="14849" max="14849"/>
    <col width="9.85546875" customWidth="1" style="84" min="14855" max="14855"/>
    <col width="4.28515625" customWidth="1" style="84" min="14856" max="14856"/>
    <col width="15.7109375" customWidth="1" style="84" min="14857" max="14857"/>
    <col width="3.28515625" customWidth="1" style="84" min="14858" max="14858"/>
    <col width="4.28515625" customWidth="1" style="84" min="14859" max="14859"/>
    <col width="3.28515625" customWidth="1" style="84" min="14860" max="14860"/>
    <col width="7.7109375" customWidth="1" style="84" min="14861" max="14866"/>
    <col width="3.28515625" customWidth="1" style="84" min="14867" max="14867"/>
    <col width="4.28515625" customWidth="1" style="84" min="14868" max="14868"/>
    <col width="3.28515625" customWidth="1" style="84" min="14869" max="14869"/>
    <col width="15.7109375" customWidth="1" style="84" min="14870" max="14870"/>
    <col width="4.28515625" customWidth="1" style="84" min="14871" max="14871"/>
    <col width="10" customWidth="1" style="84" min="14878" max="14878"/>
    <col width="11.7109375" customWidth="1" style="84" min="15105" max="15105"/>
    <col width="9.85546875" customWidth="1" style="84" min="15111" max="15111"/>
    <col width="4.28515625" customWidth="1" style="84" min="15112" max="15112"/>
    <col width="15.7109375" customWidth="1" style="84" min="15113" max="15113"/>
    <col width="3.28515625" customWidth="1" style="84" min="15114" max="15114"/>
    <col width="4.28515625" customWidth="1" style="84" min="15115" max="15115"/>
    <col width="3.28515625" customWidth="1" style="84" min="15116" max="15116"/>
    <col width="7.7109375" customWidth="1" style="84" min="15117" max="15122"/>
    <col width="3.28515625" customWidth="1" style="84" min="15123" max="15123"/>
    <col width="4.28515625" customWidth="1" style="84" min="15124" max="15124"/>
    <col width="3.28515625" customWidth="1" style="84" min="15125" max="15125"/>
    <col width="15.7109375" customWidth="1" style="84" min="15126" max="15126"/>
    <col width="4.28515625" customWidth="1" style="84" min="15127" max="15127"/>
    <col width="10" customWidth="1" style="84" min="15134" max="15134"/>
    <col width="11.7109375" customWidth="1" style="84" min="15361" max="15361"/>
    <col width="9.85546875" customWidth="1" style="84" min="15367" max="15367"/>
    <col width="4.28515625" customWidth="1" style="84" min="15368" max="15368"/>
    <col width="15.7109375" customWidth="1" style="84" min="15369" max="15369"/>
    <col width="3.28515625" customWidth="1" style="84" min="15370" max="15370"/>
    <col width="4.28515625" customWidth="1" style="84" min="15371" max="15371"/>
    <col width="3.28515625" customWidth="1" style="84" min="15372" max="15372"/>
    <col width="7.7109375" customWidth="1" style="84" min="15373" max="15378"/>
    <col width="3.28515625" customWidth="1" style="84" min="15379" max="15379"/>
    <col width="4.28515625" customWidth="1" style="84" min="15380" max="15380"/>
    <col width="3.28515625" customWidth="1" style="84" min="15381" max="15381"/>
    <col width="15.7109375" customWidth="1" style="84" min="15382" max="15382"/>
    <col width="4.28515625" customWidth="1" style="84" min="15383" max="15383"/>
    <col width="10" customWidth="1" style="84" min="15390" max="15390"/>
    <col width="11.7109375" customWidth="1" style="84" min="15617" max="15617"/>
    <col width="9.85546875" customWidth="1" style="84" min="15623" max="15623"/>
    <col width="4.28515625" customWidth="1" style="84" min="15624" max="15624"/>
    <col width="15.7109375" customWidth="1" style="84" min="15625" max="15625"/>
    <col width="3.28515625" customWidth="1" style="84" min="15626" max="15626"/>
    <col width="4.28515625" customWidth="1" style="84" min="15627" max="15627"/>
    <col width="3.28515625" customWidth="1" style="84" min="15628" max="15628"/>
    <col width="7.7109375" customWidth="1" style="84" min="15629" max="15634"/>
    <col width="3.28515625" customWidth="1" style="84" min="15635" max="15635"/>
    <col width="4.28515625" customWidth="1" style="84" min="15636" max="15636"/>
    <col width="3.28515625" customWidth="1" style="84" min="15637" max="15637"/>
    <col width="15.7109375" customWidth="1" style="84" min="15638" max="15638"/>
    <col width="4.28515625" customWidth="1" style="84" min="15639" max="15639"/>
    <col width="10" customWidth="1" style="84" min="15646" max="15646"/>
    <col width="11.7109375" customWidth="1" style="84" min="15873" max="15873"/>
    <col width="9.85546875" customWidth="1" style="84" min="15879" max="15879"/>
    <col width="4.28515625" customWidth="1" style="84" min="15880" max="15880"/>
    <col width="15.7109375" customWidth="1" style="84" min="15881" max="15881"/>
    <col width="3.28515625" customWidth="1" style="84" min="15882" max="15882"/>
    <col width="4.28515625" customWidth="1" style="84" min="15883" max="15883"/>
    <col width="3.28515625" customWidth="1" style="84" min="15884" max="15884"/>
    <col width="7.7109375" customWidth="1" style="84" min="15885" max="15890"/>
    <col width="3.28515625" customWidth="1" style="84" min="15891" max="15891"/>
    <col width="4.28515625" customWidth="1" style="84" min="15892" max="15892"/>
    <col width="3.28515625" customWidth="1" style="84" min="15893" max="15893"/>
    <col width="15.7109375" customWidth="1" style="84" min="15894" max="15894"/>
    <col width="4.28515625" customWidth="1" style="84" min="15895" max="15895"/>
    <col width="10" customWidth="1" style="84" min="15902" max="15902"/>
    <col width="11.7109375" customWidth="1" style="84" min="16129" max="16129"/>
    <col width="9.85546875" customWidth="1" style="84" min="16135" max="16135"/>
    <col width="4.28515625" customWidth="1" style="84" min="16136" max="16136"/>
    <col width="15.7109375" customWidth="1" style="84" min="16137" max="16137"/>
    <col width="3.28515625" customWidth="1" style="84" min="16138" max="16138"/>
    <col width="4.28515625" customWidth="1" style="84" min="16139" max="16139"/>
    <col width="3.28515625" customWidth="1" style="84" min="16140" max="16140"/>
    <col width="7.7109375" customWidth="1" style="84" min="16141" max="16146"/>
    <col width="3.28515625" customWidth="1" style="84" min="16147" max="16147"/>
    <col width="4.28515625" customWidth="1" style="84" min="16148" max="16148"/>
    <col width="3.28515625" customWidth="1" style="84" min="16149" max="16149"/>
    <col width="15.7109375" customWidth="1" style="84" min="16150" max="16150"/>
    <col width="4.28515625" customWidth="1" style="84" min="16151" max="16151"/>
    <col width="10" customWidth="1" style="84" min="16158" max="16158"/>
  </cols>
  <sheetData>
    <row r="1" ht="15.95" customHeight="1" s="84"/>
    <row r="2" ht="15.95" customHeight="1" s="84" thickBot="1">
      <c r="A2" s="99" t="inlineStr">
        <is>
          <t>L-L VOLTS</t>
        </is>
      </c>
      <c r="B2" s="4" t="n">
        <v>208</v>
      </c>
    </row>
    <row r="3" ht="15.95" customHeight="1" s="84">
      <c r="A3" s="99" t="inlineStr">
        <is>
          <t>PHASES</t>
        </is>
      </c>
      <c r="B3" s="99" t="n">
        <v>3</v>
      </c>
      <c r="H3" s="6" t="inlineStr">
        <is>
          <t>PANEL L1</t>
        </is>
      </c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10">
        <f>INT(L_N_VOLTS)&amp;"/"&amp;INT(L_L_VOLTS)&amp;"V, "&amp;INT(Phases)&amp;"PH, 4W"</f>
        <v/>
      </c>
      <c r="W3" s="11" t="n"/>
    </row>
    <row r="4" ht="15.95" customHeight="1" s="84">
      <c r="A4" s="99" t="inlineStr">
        <is>
          <t>L-N VOLTS</t>
        </is>
      </c>
      <c r="B4" s="12" t="n">
        <v>120</v>
      </c>
      <c r="H4" s="13" t="n"/>
      <c r="V4" s="16" t="inlineStr">
        <is>
          <t>225A MCB</t>
        </is>
      </c>
      <c r="W4" s="23" t="n"/>
    </row>
    <row r="5" ht="15.95" customHeight="1" s="84">
      <c r="A5" s="99" t="inlineStr">
        <is>
          <t>L-MOTOR</t>
        </is>
      </c>
      <c r="B5" s="99" t="n"/>
      <c r="H5" s="18" t="n"/>
      <c r="V5" s="16" t="inlineStr">
        <is>
          <t>10,000 AIC</t>
        </is>
      </c>
      <c r="W5" s="23" t="n"/>
    </row>
    <row r="6" ht="15.95" customHeight="1" s="84">
      <c r="H6" s="19" t="inlineStr">
        <is>
          <t xml:space="preserve">SERVES: </t>
        </is>
      </c>
      <c r="V6" s="16" t="inlineStr">
        <is>
          <t xml:space="preserve"> </t>
        </is>
      </c>
      <c r="W6" s="23" t="n"/>
    </row>
    <row r="7" ht="15.95" customHeight="1" s="84">
      <c r="A7" s="22" t="n"/>
      <c r="B7" s="22" t="n"/>
      <c r="C7" s="22" t="inlineStr">
        <is>
          <t>LOAD TYPES</t>
        </is>
      </c>
      <c r="G7" s="22" t="n"/>
      <c r="H7" s="19" t="inlineStr">
        <is>
          <t xml:space="preserve">LOCATION: </t>
        </is>
      </c>
      <c r="I7" s="89" t="n"/>
      <c r="K7" s="22" t="n"/>
      <c r="V7" s="16" t="n"/>
      <c r="W7" s="23" t="n"/>
      <c r="X7" s="89" t="n"/>
      <c r="Z7" t="inlineStr">
        <is>
          <t>LOAD TYPES</t>
        </is>
      </c>
      <c r="AA7" s="22" t="n"/>
      <c r="AB7" s="22" t="n"/>
      <c r="AC7" s="22" t="n"/>
      <c r="AD7" s="22" t="n"/>
    </row>
    <row r="8" ht="15.95" customHeight="1" s="84" thickBot="1">
      <c r="A8" s="26" t="inlineStr">
        <is>
          <t>LIGHT</t>
        </is>
      </c>
      <c r="B8" s="26" t="inlineStr">
        <is>
          <t>RECPTS</t>
        </is>
      </c>
      <c r="C8" s="26" t="inlineStr">
        <is>
          <t>HVAC</t>
        </is>
      </c>
      <c r="D8" s="26" t="inlineStr">
        <is>
          <t>APPL</t>
        </is>
      </c>
      <c r="E8" s="26" t="inlineStr">
        <is>
          <t>FXD.EQ</t>
        </is>
      </c>
      <c r="F8" s="26" t="inlineStr">
        <is>
          <t>FIXD. C. EQ.</t>
        </is>
      </c>
      <c r="G8" s="27" t="inlineStr">
        <is>
          <t>SPARE</t>
        </is>
      </c>
      <c r="H8" s="28" t="inlineStr">
        <is>
          <t>SURFACE MOUNT</t>
        </is>
      </c>
      <c r="I8" s="29" t="n"/>
      <c r="J8" s="29" t="n"/>
      <c r="K8" s="29" t="n"/>
      <c r="L8" s="29" t="inlineStr">
        <is>
          <t xml:space="preserve"> </t>
        </is>
      </c>
      <c r="M8" s="30" t="inlineStr">
        <is>
          <t>LOAD IN KVA PER PHASE</t>
        </is>
      </c>
      <c r="N8" s="30" t="n"/>
      <c r="O8" s="30" t="n"/>
      <c r="P8" s="30" t="n"/>
      <c r="Q8" s="30" t="n"/>
      <c r="R8" s="30" t="n"/>
      <c r="S8" s="31" t="n"/>
      <c r="T8" s="29" t="n"/>
      <c r="U8" s="29" t="n"/>
      <c r="V8" s="29" t="n"/>
      <c r="W8" s="32" t="n"/>
      <c r="X8" s="33" t="inlineStr">
        <is>
          <t>LIGHT</t>
        </is>
      </c>
      <c r="Y8" s="26" t="inlineStr">
        <is>
          <t>RECPTS</t>
        </is>
      </c>
      <c r="Z8" s="26" t="inlineStr">
        <is>
          <t>HVAC</t>
        </is>
      </c>
      <c r="AA8" s="26" t="inlineStr">
        <is>
          <t>APPL</t>
        </is>
      </c>
      <c r="AB8" s="26" t="inlineStr">
        <is>
          <t>FXD.EQ</t>
        </is>
      </c>
      <c r="AC8" s="26" t="inlineStr">
        <is>
          <t>FXD. C. EQ.</t>
        </is>
      </c>
      <c r="AD8" s="26" t="inlineStr">
        <is>
          <t>SPARE</t>
        </is>
      </c>
    </row>
    <row r="9" ht="15.95" customHeight="1" s="84" thickBot="1">
      <c r="A9" s="26" t="inlineStr">
        <is>
          <t>VA</t>
        </is>
      </c>
      <c r="B9" s="26" t="inlineStr">
        <is>
          <t>VA</t>
        </is>
      </c>
      <c r="C9" s="26" t="inlineStr">
        <is>
          <t>VA</t>
        </is>
      </c>
      <c r="D9" s="26" t="inlineStr">
        <is>
          <t>VA</t>
        </is>
      </c>
      <c r="E9" s="26" t="inlineStr">
        <is>
          <t>VA</t>
        </is>
      </c>
      <c r="F9" s="26" t="inlineStr">
        <is>
          <t>VA</t>
        </is>
      </c>
      <c r="G9" s="27" t="inlineStr">
        <is>
          <t>VA</t>
        </is>
      </c>
      <c r="H9" s="34" t="inlineStr">
        <is>
          <t>CKT</t>
        </is>
      </c>
      <c r="I9" s="34" t="inlineStr">
        <is>
          <t>DESCRIPTION</t>
        </is>
      </c>
      <c r="J9" s="34" t="inlineStr">
        <is>
          <t>#</t>
        </is>
      </c>
      <c r="K9" s="34" t="inlineStr">
        <is>
          <t>BKR</t>
        </is>
      </c>
      <c r="L9" s="34" t="inlineStr">
        <is>
          <t>PL</t>
        </is>
      </c>
      <c r="M9" s="35" t="inlineStr">
        <is>
          <t>A</t>
        </is>
      </c>
      <c r="N9" s="36" t="n"/>
      <c r="O9" s="35" t="inlineStr">
        <is>
          <t>B</t>
        </is>
      </c>
      <c r="P9" s="36" t="n"/>
      <c r="Q9" s="35" t="inlineStr">
        <is>
          <t>C</t>
        </is>
      </c>
      <c r="R9" s="36" t="n"/>
      <c r="S9" s="34" t="inlineStr">
        <is>
          <t>PL</t>
        </is>
      </c>
      <c r="T9" s="34" t="inlineStr">
        <is>
          <t>BKR</t>
        </is>
      </c>
      <c r="U9" s="34" t="inlineStr">
        <is>
          <t>#</t>
        </is>
      </c>
      <c r="V9" s="34" t="inlineStr">
        <is>
          <t>DESCRIPTION</t>
        </is>
      </c>
      <c r="W9" s="37" t="inlineStr">
        <is>
          <t>CKT</t>
        </is>
      </c>
      <c r="X9" s="33" t="inlineStr">
        <is>
          <t>VA</t>
        </is>
      </c>
      <c r="Y9" s="26" t="inlineStr">
        <is>
          <t>VA</t>
        </is>
      </c>
      <c r="Z9" s="26" t="inlineStr">
        <is>
          <t>VA</t>
        </is>
      </c>
      <c r="AA9" s="26" t="inlineStr">
        <is>
          <t>VA</t>
        </is>
      </c>
      <c r="AB9" s="26" t="inlineStr">
        <is>
          <t>VA</t>
        </is>
      </c>
      <c r="AC9" s="26" t="inlineStr">
        <is>
          <t>VA</t>
        </is>
      </c>
      <c r="AD9" s="26" t="inlineStr">
        <is>
          <t>VA</t>
        </is>
      </c>
    </row>
    <row r="10" ht="15.95" customHeight="1" s="84" thickBot="1">
      <c r="A10" s="38" t="n"/>
      <c r="B10" s="38" t="n">
        <v>1260</v>
      </c>
      <c r="C10" s="38" t="n"/>
      <c r="D10" s="38" t="n"/>
      <c r="E10" s="38" t="n"/>
      <c r="F10" s="38" t="n"/>
      <c r="G10" s="39" t="n"/>
      <c r="H10" s="34" t="n">
        <v>1</v>
      </c>
      <c r="I10" s="40" t="inlineStr">
        <is>
          <t>OFFICE 124,125</t>
        </is>
      </c>
      <c r="J10" s="41" t="n"/>
      <c r="K10" s="41" t="n">
        <v>20</v>
      </c>
      <c r="L10" s="41" t="n">
        <v>1</v>
      </c>
      <c r="M10" s="42">
        <f>SUM(A10:G10)/1000</f>
        <v/>
      </c>
      <c r="N10" s="43">
        <f>SUM(X10:AD10)/1000</f>
        <v/>
      </c>
      <c r="O10" s="44" t="n"/>
      <c r="P10" s="44" t="n"/>
      <c r="Q10" s="45" t="n"/>
      <c r="R10" s="46" t="n"/>
      <c r="S10" s="41" t="n">
        <v>1</v>
      </c>
      <c r="T10" s="41" t="n">
        <v>20</v>
      </c>
      <c r="U10" s="41" t="n"/>
      <c r="V10" s="40" t="inlineStr">
        <is>
          <t>SPARE</t>
        </is>
      </c>
      <c r="W10" s="34" t="n">
        <v>2</v>
      </c>
      <c r="X10" s="47" t="n"/>
      <c r="Y10" s="38" t="n"/>
      <c r="Z10" s="38" t="n"/>
      <c r="AA10" s="38" t="n"/>
      <c r="AB10" s="38" t="n"/>
      <c r="AC10" s="38" t="n"/>
      <c r="AD10" s="38" t="n"/>
    </row>
    <row r="11" ht="15.95" customHeight="1" s="84" thickBot="1">
      <c r="A11" s="38" t="n"/>
      <c r="B11" s="38" t="n">
        <v>1080</v>
      </c>
      <c r="C11" s="38" t="n"/>
      <c r="D11" s="38" t="n"/>
      <c r="E11" s="38" t="n"/>
      <c r="F11" s="38" t="n"/>
      <c r="G11" s="39" t="n"/>
      <c r="H11" s="34" t="n">
        <v>3</v>
      </c>
      <c r="I11" s="40" t="inlineStr">
        <is>
          <t>OFFICE 127,129</t>
        </is>
      </c>
      <c r="J11" s="41" t="n"/>
      <c r="K11" s="41" t="n">
        <v>20</v>
      </c>
      <c r="L11" s="41" t="n">
        <v>1</v>
      </c>
      <c r="M11" s="48" t="n"/>
      <c r="N11" s="49" t="n"/>
      <c r="O11" s="42">
        <f>SUM(A11:G11)/1000</f>
        <v/>
      </c>
      <c r="P11" s="50">
        <f>SUM(X11:AD11)/1000</f>
        <v/>
      </c>
      <c r="Q11" s="51" t="n"/>
      <c r="R11" s="50" t="n"/>
      <c r="S11" s="41" t="n">
        <v>1</v>
      </c>
      <c r="T11" s="41" t="n">
        <v>20</v>
      </c>
      <c r="U11" s="41" t="n"/>
      <c r="V11" s="40" t="inlineStr">
        <is>
          <t>SPARE</t>
        </is>
      </c>
      <c r="W11" s="34" t="n">
        <v>4</v>
      </c>
      <c r="X11" s="47" t="n"/>
      <c r="Y11" s="38" t="n"/>
      <c r="Z11" s="38" t="n"/>
      <c r="AA11" s="38" t="n"/>
      <c r="AB11" s="38" t="n"/>
      <c r="AC11" s="38" t="n"/>
      <c r="AD11" s="38" t="n"/>
    </row>
    <row r="12" ht="15.95" customHeight="1" s="84" thickBot="1">
      <c r="B12" s="38" t="n">
        <v>1440</v>
      </c>
      <c r="C12" s="38" t="n"/>
      <c r="D12" s="38" t="n"/>
      <c r="E12" s="38" t="n"/>
      <c r="F12" s="38" t="n"/>
      <c r="G12" s="39" t="n"/>
      <c r="H12" s="34" t="n">
        <v>5</v>
      </c>
      <c r="I12" s="40" t="inlineStr">
        <is>
          <t>OFFICE 136,137</t>
        </is>
      </c>
      <c r="J12" s="41" t="n"/>
      <c r="K12" s="41" t="n">
        <v>20</v>
      </c>
      <c r="L12" s="41" t="n">
        <v>1</v>
      </c>
      <c r="M12" s="52" t="n"/>
      <c r="N12" s="51" t="n"/>
      <c r="O12" s="54" t="n"/>
      <c r="P12" s="49" t="n"/>
      <c r="Q12" s="42">
        <f>SUM(A12:G12)/1000</f>
        <v/>
      </c>
      <c r="R12" s="50">
        <f>SUM(X12:AD12)/1000</f>
        <v/>
      </c>
      <c r="S12" s="41" t="n">
        <v>1</v>
      </c>
      <c r="T12" s="41" t="n">
        <v>20</v>
      </c>
      <c r="U12" s="41" t="n"/>
      <c r="V12" s="40" t="inlineStr">
        <is>
          <t>SPARE</t>
        </is>
      </c>
      <c r="W12" s="34" t="n">
        <v>6</v>
      </c>
      <c r="X12" s="47" t="n"/>
      <c r="Y12" s="38" t="n"/>
      <c r="Z12" s="38" t="n"/>
      <c r="AA12" s="38" t="n"/>
      <c r="AB12" s="38" t="n"/>
      <c r="AC12" s="38" t="n"/>
      <c r="AD12" s="38" t="n"/>
    </row>
    <row r="13" ht="15.95" customHeight="1" s="84" thickBot="1">
      <c r="A13" s="38" t="n"/>
      <c r="B13" s="38" t="n"/>
      <c r="C13" s="38" t="n"/>
      <c r="D13" s="38" t="n"/>
      <c r="E13" s="38" t="n"/>
      <c r="F13" s="38" t="n"/>
      <c r="G13" s="39" t="n"/>
      <c r="H13" s="34" t="n">
        <v>7</v>
      </c>
      <c r="I13" s="40" t="inlineStr">
        <is>
          <t>SPARE</t>
        </is>
      </c>
      <c r="J13" s="41" t="n"/>
      <c r="K13" s="41" t="n">
        <v>20</v>
      </c>
      <c r="L13" s="41" t="n">
        <v>1</v>
      </c>
      <c r="M13" s="42">
        <f>SUM(A13:G13)/1000</f>
        <v/>
      </c>
      <c r="N13" s="50">
        <f>SUM(X13:AD13)/1000</f>
        <v/>
      </c>
      <c r="O13" s="51" t="n"/>
      <c r="P13" s="51" t="n"/>
      <c r="Q13" s="54" t="n"/>
      <c r="R13" s="49" t="n"/>
      <c r="S13" s="41" t="n">
        <v>1</v>
      </c>
      <c r="T13" s="41" t="n">
        <v>20</v>
      </c>
      <c r="U13" s="41" t="n"/>
      <c r="V13" s="40" t="inlineStr">
        <is>
          <t>SPARE</t>
        </is>
      </c>
      <c r="W13" s="34" t="n">
        <v>8</v>
      </c>
      <c r="X13" s="47" t="n"/>
      <c r="Y13" s="38" t="n"/>
      <c r="Z13" s="38" t="n"/>
      <c r="AA13" s="38" t="n"/>
      <c r="AB13" s="38" t="n"/>
      <c r="AC13" s="38" t="n"/>
      <c r="AD13" s="38" t="n"/>
    </row>
    <row r="14" ht="15.95" customHeight="1" s="84" thickBot="1">
      <c r="A14" s="38" t="n"/>
      <c r="C14" s="38" t="n"/>
      <c r="D14" s="38" t="n">
        <v>600</v>
      </c>
      <c r="E14" s="38" t="n"/>
      <c r="F14" s="38" t="n"/>
      <c r="G14" s="39" t="n"/>
      <c r="H14" s="34" t="n">
        <v>9</v>
      </c>
      <c r="I14" s="40" t="inlineStr">
        <is>
          <t>138 FRIDGE</t>
        </is>
      </c>
      <c r="J14" s="41" t="n"/>
      <c r="K14" s="41" t="n">
        <v>20</v>
      </c>
      <c r="L14" s="41" t="n">
        <v>1</v>
      </c>
      <c r="M14" s="48" t="n"/>
      <c r="N14" s="49" t="n"/>
      <c r="O14" s="42">
        <f>SUM(A14:G14)/1000</f>
        <v/>
      </c>
      <c r="P14" s="50">
        <f>SUM(X14:AD14)/1000</f>
        <v/>
      </c>
      <c r="Q14" s="51" t="n"/>
      <c r="R14" s="50" t="n"/>
      <c r="S14" s="41" t="n">
        <v>1</v>
      </c>
      <c r="T14" s="41" t="n">
        <v>20</v>
      </c>
      <c r="U14" s="41" t="n"/>
      <c r="V14" s="40" t="inlineStr">
        <is>
          <t>OFFICE 135</t>
        </is>
      </c>
      <c r="W14" s="34" t="n">
        <v>10</v>
      </c>
      <c r="X14" s="47" t="n"/>
      <c r="Y14" s="38" t="n">
        <v>1260</v>
      </c>
      <c r="Z14" s="38" t="n"/>
      <c r="AA14" s="38" t="n"/>
      <c r="AB14" s="38" t="n"/>
      <c r="AC14" s="38" t="n"/>
      <c r="AD14" s="38" t="n"/>
    </row>
    <row r="15" ht="15.95" customHeight="1" s="84" thickBot="1">
      <c r="A15" s="38" t="n"/>
      <c r="C15" s="38" t="n"/>
      <c r="D15" s="38" t="n">
        <v>1500</v>
      </c>
      <c r="E15" s="38" t="n"/>
      <c r="F15" s="38" t="n"/>
      <c r="G15" s="39" t="n"/>
      <c r="H15" s="34" t="n">
        <v>11</v>
      </c>
      <c r="I15" s="40" t="inlineStr">
        <is>
          <t>138 MICRO</t>
        </is>
      </c>
      <c r="J15" s="41" t="n"/>
      <c r="K15" s="41" t="n">
        <v>20</v>
      </c>
      <c r="L15" s="41" t="n">
        <v>1</v>
      </c>
      <c r="M15" s="52" t="n"/>
      <c r="N15" s="51" t="n"/>
      <c r="O15" s="54" t="n"/>
      <c r="P15" s="49" t="n"/>
      <c r="Q15" s="42">
        <f>SUM(A15:G15)/1000</f>
        <v/>
      </c>
      <c r="R15" s="50">
        <f>SUM(X15:AD15)/1000</f>
        <v/>
      </c>
      <c r="S15" s="41" t="n">
        <v>1</v>
      </c>
      <c r="T15" s="41" t="n">
        <v>20</v>
      </c>
      <c r="U15" s="41" t="n"/>
      <c r="V15" s="40" t="inlineStr">
        <is>
          <t>OFFICE 130,131</t>
        </is>
      </c>
      <c r="W15" s="34" t="n">
        <v>12</v>
      </c>
      <c r="X15" s="47" t="n"/>
      <c r="Y15" s="38" t="n">
        <v>1440</v>
      </c>
      <c r="Z15" s="38" t="n"/>
      <c r="AA15" s="38" t="n"/>
      <c r="AB15" s="38" t="n"/>
      <c r="AC15" s="38" t="n"/>
      <c r="AD15" s="38" t="n"/>
    </row>
    <row r="16" ht="15.95" customHeight="1" s="84" thickBot="1">
      <c r="A16" s="38" t="n"/>
      <c r="C16" s="38" t="n"/>
      <c r="D16" s="38" t="n">
        <v>1500</v>
      </c>
      <c r="E16" s="38" t="n"/>
      <c r="F16" s="38" t="n"/>
      <c r="G16" s="39" t="n"/>
      <c r="H16" s="34" t="n">
        <v>13</v>
      </c>
      <c r="I16" s="40" t="inlineStr">
        <is>
          <t>141 DEDICATED</t>
        </is>
      </c>
      <c r="J16" s="41" t="n"/>
      <c r="K16" s="41" t="n">
        <v>20</v>
      </c>
      <c r="L16" s="41" t="n">
        <v>1</v>
      </c>
      <c r="M16" s="42">
        <f>SUM(A16:G16)/1000</f>
        <v/>
      </c>
      <c r="N16" s="50">
        <f>SUM(X16:AD16)/1000</f>
        <v/>
      </c>
      <c r="O16" s="51" t="n"/>
      <c r="P16" s="51" t="n"/>
      <c r="Q16" s="54" t="n"/>
      <c r="R16" s="49" t="n"/>
      <c r="S16" s="41" t="n">
        <v>1</v>
      </c>
      <c r="T16" s="41" t="n">
        <v>20</v>
      </c>
      <c r="U16" s="41" t="n"/>
      <c r="V16" s="40" t="inlineStr">
        <is>
          <t>OFFICE 155</t>
        </is>
      </c>
      <c r="W16" s="34" t="n">
        <v>14</v>
      </c>
      <c r="X16" s="47" t="n"/>
      <c r="Y16" s="38" t="n">
        <v>720</v>
      </c>
      <c r="Z16" s="38" t="n"/>
      <c r="AA16" s="38" t="n"/>
      <c r="AB16" s="38" t="n"/>
      <c r="AC16" s="38" t="n"/>
      <c r="AD16" s="38" t="n"/>
    </row>
    <row r="17" ht="15.95" customHeight="1" s="84" thickBot="1">
      <c r="A17" s="38" t="n"/>
      <c r="B17" s="38" t="n"/>
      <c r="C17" s="38" t="n"/>
      <c r="D17" s="38" t="n"/>
      <c r="E17" s="38" t="n"/>
      <c r="F17" s="38" t="n"/>
      <c r="G17" s="39" t="n"/>
      <c r="H17" s="34" t="n">
        <v>15</v>
      </c>
      <c r="I17" s="40" t="inlineStr">
        <is>
          <t>SPARE</t>
        </is>
      </c>
      <c r="J17" s="41" t="n"/>
      <c r="K17" s="41" t="n">
        <v>20</v>
      </c>
      <c r="L17" s="41" t="n">
        <v>1</v>
      </c>
      <c r="M17" s="48" t="n"/>
      <c r="N17" s="49" t="n"/>
      <c r="O17" s="42">
        <f>SUM(A17:G17)/1000</f>
        <v/>
      </c>
      <c r="P17" s="50">
        <f>SUM(X17:AD17)/1000</f>
        <v/>
      </c>
      <c r="Q17" s="54" t="n"/>
      <c r="R17" s="50" t="n"/>
      <c r="S17" s="41" t="n">
        <v>1</v>
      </c>
      <c r="T17" s="41" t="n">
        <v>20</v>
      </c>
      <c r="U17" s="41" t="n"/>
      <c r="V17" s="40" t="inlineStr">
        <is>
          <t>SPARE</t>
        </is>
      </c>
      <c r="W17" s="34" t="n">
        <v>16</v>
      </c>
      <c r="X17" s="47" t="n"/>
      <c r="Y17" s="38" t="n"/>
      <c r="Z17" s="38" t="n"/>
      <c r="AA17" s="38" t="n"/>
      <c r="AB17" s="38" t="n"/>
      <c r="AC17" s="38" t="n"/>
      <c r="AD17" s="38" t="n"/>
    </row>
    <row r="18" ht="15.95" customHeight="1" s="84" thickBot="1">
      <c r="A18" s="38" t="n"/>
      <c r="B18" s="38" t="n"/>
      <c r="C18" s="38" t="n"/>
      <c r="D18" s="38" t="n"/>
      <c r="E18" s="38" t="n"/>
      <c r="F18" s="38" t="n"/>
      <c r="G18" s="39" t="n"/>
      <c r="H18" s="34" t="n">
        <v>17</v>
      </c>
      <c r="I18" s="40" t="inlineStr">
        <is>
          <t>SPARE</t>
        </is>
      </c>
      <c r="J18" s="41" t="n"/>
      <c r="K18" s="41" t="n">
        <v>20</v>
      </c>
      <c r="L18" s="41" t="n">
        <v>1</v>
      </c>
      <c r="M18" s="52" t="n"/>
      <c r="N18" s="51" t="n"/>
      <c r="O18" s="54" t="n"/>
      <c r="P18" s="54" t="n"/>
      <c r="Q18" s="42">
        <f>SUM(A18:G18)/1000</f>
        <v/>
      </c>
      <c r="R18" s="50">
        <f>SUM(X18:AD18)/1000</f>
        <v/>
      </c>
      <c r="S18" s="41" t="n">
        <v>1</v>
      </c>
      <c r="T18" s="41" t="n">
        <v>20</v>
      </c>
      <c r="U18" s="41" t="n"/>
      <c r="V18" s="40" t="inlineStr">
        <is>
          <t>SPARE</t>
        </is>
      </c>
      <c r="W18" s="34" t="n">
        <v>18</v>
      </c>
      <c r="X18" s="47" t="n"/>
      <c r="Y18" s="38" t="n"/>
      <c r="Z18" s="38" t="n"/>
      <c r="AA18" s="38" t="n"/>
      <c r="AB18" s="38" t="n"/>
      <c r="AC18" s="38" t="n"/>
      <c r="AD18" s="38" t="n"/>
    </row>
    <row r="19" ht="15.95" customHeight="1" s="84" thickBot="1">
      <c r="A19" s="38" t="n"/>
      <c r="B19" s="38" t="n"/>
      <c r="C19" s="38" t="n"/>
      <c r="D19" s="38" t="n"/>
      <c r="E19" s="38" t="n"/>
      <c r="F19" s="38" t="n"/>
      <c r="G19" s="39" t="n"/>
      <c r="H19" s="34" t="n">
        <v>19</v>
      </c>
      <c r="I19" s="40" t="inlineStr">
        <is>
          <t>SPARE</t>
        </is>
      </c>
      <c r="J19" s="41" t="n"/>
      <c r="K19" s="41" t="n">
        <v>20</v>
      </c>
      <c r="L19" s="41" t="n">
        <v>1</v>
      </c>
      <c r="M19" s="42">
        <f>SUM(A19:G19)/1000</f>
        <v/>
      </c>
      <c r="N19" s="50">
        <f>SUM(X19:AD19)/1000</f>
        <v/>
      </c>
      <c r="O19" s="51" t="n"/>
      <c r="P19" s="51" t="n"/>
      <c r="Q19" s="54" t="n"/>
      <c r="R19" s="49" t="n"/>
      <c r="S19" s="41" t="n">
        <v>1</v>
      </c>
      <c r="T19" s="41" t="n">
        <v>20</v>
      </c>
      <c r="U19" s="41" t="n"/>
      <c r="V19" s="40" t="inlineStr">
        <is>
          <t>SPARE</t>
        </is>
      </c>
      <c r="W19" s="34" t="n">
        <v>20</v>
      </c>
      <c r="X19" s="47" t="n"/>
      <c r="Y19" s="38" t="n"/>
      <c r="Z19" s="38" t="n"/>
      <c r="AA19" s="38" t="n"/>
      <c r="AB19" s="38" t="n"/>
      <c r="AC19" s="38" t="n"/>
      <c r="AD19" s="38" t="n"/>
    </row>
    <row r="20" ht="15.95" customHeight="1" s="84" thickBot="1">
      <c r="A20" s="38" t="n"/>
      <c r="B20" s="38" t="n"/>
      <c r="C20" s="38" t="n"/>
      <c r="D20" s="38" t="n"/>
      <c r="E20" s="38" t="n"/>
      <c r="F20" s="38" t="n"/>
      <c r="G20" s="39" t="n"/>
      <c r="H20" s="34" t="n">
        <v>21</v>
      </c>
      <c r="I20" s="40" t="inlineStr">
        <is>
          <t>SPARE</t>
        </is>
      </c>
      <c r="J20" s="41" t="n"/>
      <c r="K20" s="41" t="n">
        <v>20</v>
      </c>
      <c r="L20" s="41" t="n">
        <v>1</v>
      </c>
      <c r="M20" s="48" t="n"/>
      <c r="N20" s="49" t="n"/>
      <c r="O20" s="42">
        <f>SUM(A20:G20)/1000</f>
        <v/>
      </c>
      <c r="P20" s="50">
        <f>SUM(X20:AD20)/1000</f>
        <v/>
      </c>
      <c r="Q20" s="51" t="n"/>
      <c r="R20" s="50" t="n"/>
      <c r="S20" s="41" t="n">
        <v>1</v>
      </c>
      <c r="T20" s="41" t="n">
        <v>20</v>
      </c>
      <c r="U20" s="41" t="n"/>
      <c r="V20" s="40" t="inlineStr">
        <is>
          <t>SPARE</t>
        </is>
      </c>
      <c r="W20" s="34" t="n">
        <v>22</v>
      </c>
      <c r="X20" s="47" t="n"/>
      <c r="Y20" s="38" t="n"/>
      <c r="Z20" s="38" t="n"/>
      <c r="AA20" s="38" t="n"/>
      <c r="AB20" s="38" t="n"/>
      <c r="AC20" s="38" t="n"/>
      <c r="AD20" s="38" t="n"/>
    </row>
    <row r="21" ht="15.95" customHeight="1" s="84" thickBot="1">
      <c r="A21" s="38" t="n"/>
      <c r="B21" s="38" t="n"/>
      <c r="C21" s="38" t="n"/>
      <c r="D21" s="38" t="n"/>
      <c r="E21" s="38" t="n"/>
      <c r="F21" s="38" t="n"/>
      <c r="G21" s="39" t="n"/>
      <c r="H21" s="34" t="n">
        <v>23</v>
      </c>
      <c r="I21" s="40" t="inlineStr">
        <is>
          <t>SPACE</t>
        </is>
      </c>
      <c r="J21" s="41" t="n"/>
      <c r="K21" s="41" t="n">
        <v>20</v>
      </c>
      <c r="L21" s="41" t="n">
        <v>1</v>
      </c>
      <c r="M21" s="52" t="n"/>
      <c r="N21" s="51" t="n"/>
      <c r="O21" s="54" t="n"/>
      <c r="P21" s="49" t="n"/>
      <c r="Q21" s="42">
        <f>SUM(A21:G21)/1000</f>
        <v/>
      </c>
      <c r="R21" s="50">
        <f>SUM(X21:AD21)/1000</f>
        <v/>
      </c>
      <c r="S21" s="41" t="n">
        <v>1</v>
      </c>
      <c r="T21" s="41" t="n">
        <v>20</v>
      </c>
      <c r="U21" s="41" t="n"/>
      <c r="V21" s="40" t="inlineStr">
        <is>
          <t>SPACE</t>
        </is>
      </c>
      <c r="W21" s="34" t="n">
        <v>24</v>
      </c>
      <c r="X21" s="47" t="n"/>
      <c r="Y21" s="38" t="n"/>
      <c r="Z21" s="38" t="n"/>
      <c r="AA21" s="38" t="n"/>
      <c r="AB21" s="38" t="n"/>
      <c r="AC21" s="38" t="n"/>
      <c r="AD21" s="38" t="n"/>
    </row>
    <row r="22" ht="15.95" customHeight="1" s="84" thickBot="1">
      <c r="A22" s="38" t="n"/>
      <c r="B22" s="38" t="n"/>
      <c r="C22" s="38" t="n"/>
      <c r="D22" s="38" t="n"/>
      <c r="E22" s="38" t="n"/>
      <c r="F22" s="38" t="n"/>
      <c r="G22" s="39" t="n"/>
      <c r="H22" s="34" t="n">
        <v>25</v>
      </c>
      <c r="I22" s="40" t="inlineStr">
        <is>
          <t>SPACE</t>
        </is>
      </c>
      <c r="J22" s="41" t="n"/>
      <c r="K22" s="41" t="n">
        <v>20</v>
      </c>
      <c r="L22" s="41" t="n">
        <v>1</v>
      </c>
      <c r="M22" s="42">
        <f>SUM(A22:G22)/1000</f>
        <v/>
      </c>
      <c r="N22" s="50">
        <f>SUM(X22:AD22)/1000</f>
        <v/>
      </c>
      <c r="O22" s="51" t="n"/>
      <c r="P22" s="51" t="n"/>
      <c r="Q22" s="54" t="n"/>
      <c r="R22" s="49" t="n"/>
      <c r="S22" s="41" t="n">
        <v>1</v>
      </c>
      <c r="T22" s="41" t="n">
        <v>20</v>
      </c>
      <c r="U22" s="41" t="n"/>
      <c r="V22" s="40" t="inlineStr">
        <is>
          <t>SPACE</t>
        </is>
      </c>
      <c r="W22" s="34" t="n">
        <v>26</v>
      </c>
      <c r="X22" s="47" t="n"/>
      <c r="Y22" s="38" t="n"/>
      <c r="Z22" s="38" t="n"/>
      <c r="AA22" s="38" t="n"/>
      <c r="AB22" s="38" t="n"/>
      <c r="AC22" s="38" t="n"/>
      <c r="AD22" s="38" t="n"/>
    </row>
    <row r="23" ht="15.95" customHeight="1" s="84" thickBot="1">
      <c r="A23" s="38" t="n"/>
      <c r="B23" s="38" t="n"/>
      <c r="C23" s="38" t="n"/>
      <c r="D23" s="38" t="n"/>
      <c r="E23" s="38" t="n"/>
      <c r="F23" s="38" t="n"/>
      <c r="G23" s="39" t="n"/>
      <c r="H23" s="34" t="n">
        <v>27</v>
      </c>
      <c r="I23" s="40" t="inlineStr">
        <is>
          <t>SPACE</t>
        </is>
      </c>
      <c r="J23" s="41" t="n"/>
      <c r="K23" s="41" t="n">
        <v>20</v>
      </c>
      <c r="L23" s="41" t="n">
        <v>1</v>
      </c>
      <c r="M23" s="48" t="n"/>
      <c r="N23" s="49" t="n"/>
      <c r="O23" s="42">
        <f>SUM(A23:G23)/1000</f>
        <v/>
      </c>
      <c r="P23" s="50">
        <f>SUM(X23:AD23)/1000</f>
        <v/>
      </c>
      <c r="Q23" s="51" t="n"/>
      <c r="R23" s="50" t="n"/>
      <c r="S23" s="41" t="n">
        <v>1</v>
      </c>
      <c r="T23" s="41" t="n">
        <v>20</v>
      </c>
      <c r="U23" s="41" t="n"/>
      <c r="V23" s="40" t="inlineStr">
        <is>
          <t>SPACE</t>
        </is>
      </c>
      <c r="W23" s="34" t="n">
        <v>28</v>
      </c>
      <c r="X23" s="47" t="n"/>
      <c r="Y23" s="38" t="n"/>
      <c r="Z23" s="38" t="n"/>
      <c r="AA23" s="38" t="n"/>
      <c r="AB23" s="38" t="n"/>
      <c r="AC23" s="38" t="n"/>
      <c r="AD23" s="38" t="n"/>
    </row>
    <row r="24" ht="15.95" customHeight="1" s="84" thickBot="1">
      <c r="A24" s="38" t="n"/>
      <c r="B24" s="38" t="n"/>
      <c r="C24" s="38" t="n"/>
      <c r="D24" s="38" t="n"/>
      <c r="E24" s="38" t="n"/>
      <c r="F24" s="38" t="n"/>
      <c r="G24" s="39" t="n"/>
      <c r="H24" s="34" t="n">
        <v>29</v>
      </c>
      <c r="I24" s="40" t="inlineStr">
        <is>
          <t>SPACE</t>
        </is>
      </c>
      <c r="J24" s="41" t="n"/>
      <c r="K24" s="41" t="n">
        <v>20</v>
      </c>
      <c r="L24" s="41" t="n">
        <v>1</v>
      </c>
      <c r="M24" s="52" t="n"/>
      <c r="N24" s="51" t="n"/>
      <c r="O24" s="54" t="n"/>
      <c r="P24" s="49" t="n"/>
      <c r="Q24" s="42">
        <f>SUM(A24:G24)/1000</f>
        <v/>
      </c>
      <c r="R24" s="50">
        <f>SUM(X24:AD24)/1000</f>
        <v/>
      </c>
      <c r="S24" s="41" t="n">
        <v>1</v>
      </c>
      <c r="T24" s="41" t="n">
        <v>20</v>
      </c>
      <c r="U24" s="41" t="n"/>
      <c r="V24" s="40" t="inlineStr">
        <is>
          <t>SPACE</t>
        </is>
      </c>
      <c r="W24" s="34" t="n">
        <v>30</v>
      </c>
      <c r="X24" s="47" t="n"/>
      <c r="Y24" s="38" t="n"/>
      <c r="Z24" s="38" t="n"/>
      <c r="AA24" s="38" t="n"/>
      <c r="AB24" s="38" t="n"/>
      <c r="AC24" s="38" t="n"/>
      <c r="AD24" s="38" t="n"/>
    </row>
    <row r="25" ht="15.95" customHeight="1" s="84" thickBot="1">
      <c r="A25" s="85" t="n"/>
      <c r="B25" s="85" t="n"/>
      <c r="C25" s="85" t="n"/>
      <c r="D25" s="85" t="n"/>
      <c r="E25" s="85" t="n"/>
      <c r="F25" s="85" t="n"/>
      <c r="G25" s="86" t="n"/>
      <c r="H25" s="34" t="n">
        <v>31</v>
      </c>
      <c r="I25" s="40" t="inlineStr">
        <is>
          <t>SPARE</t>
        </is>
      </c>
      <c r="J25" s="41" t="n"/>
      <c r="K25" s="41" t="n">
        <v>20</v>
      </c>
      <c r="L25" s="41" t="n">
        <v>1</v>
      </c>
      <c r="M25" s="42">
        <f>SUM(A25:G25)/1000</f>
        <v/>
      </c>
      <c r="N25" s="50">
        <f>SUM(X25:AD25)/1000</f>
        <v/>
      </c>
      <c r="O25" s="51" t="n"/>
      <c r="P25" s="51" t="n"/>
      <c r="Q25" s="54" t="n"/>
      <c r="R25" s="49" t="n"/>
      <c r="S25" s="41" t="n">
        <v>1</v>
      </c>
      <c r="T25" s="41" t="n">
        <v>20</v>
      </c>
      <c r="U25" s="41" t="n"/>
      <c r="V25" s="40" t="inlineStr">
        <is>
          <t>SPARE</t>
        </is>
      </c>
      <c r="W25" s="34" t="n">
        <v>32</v>
      </c>
      <c r="X25" s="47" t="n"/>
      <c r="Y25" s="38" t="n"/>
      <c r="Z25" s="38" t="n"/>
      <c r="AA25" s="38" t="n"/>
      <c r="AB25" s="38" t="n"/>
      <c r="AC25" s="38" t="n"/>
      <c r="AD25" s="38" t="n"/>
    </row>
    <row r="26" ht="15.95" customHeight="1" s="84" thickBot="1">
      <c r="A26" s="85" t="n"/>
      <c r="B26" s="85" t="n"/>
      <c r="C26" s="85" t="n"/>
      <c r="D26" s="85" t="n"/>
      <c r="E26" s="85" t="n"/>
      <c r="F26" s="85" t="n"/>
      <c r="G26" s="86" t="n"/>
      <c r="H26" s="34" t="n">
        <v>33</v>
      </c>
      <c r="I26" s="40" t="inlineStr">
        <is>
          <t>SPARE</t>
        </is>
      </c>
      <c r="J26" s="41" t="n"/>
      <c r="K26" s="41" t="n">
        <v>20</v>
      </c>
      <c r="L26" s="41" t="n">
        <v>1</v>
      </c>
      <c r="M26" s="48" t="n"/>
      <c r="N26" s="49" t="n"/>
      <c r="O26" s="42">
        <f>SUM(A26:G26)/1000</f>
        <v/>
      </c>
      <c r="P26" s="50">
        <f>SUM(X26:AD26)/1000</f>
        <v/>
      </c>
      <c r="Q26" s="51" t="n"/>
      <c r="R26" s="50" t="n"/>
      <c r="S26" s="41" t="n">
        <v>1</v>
      </c>
      <c r="T26" s="41" t="n">
        <v>20</v>
      </c>
      <c r="U26" s="41" t="n"/>
      <c r="V26" s="40" t="inlineStr">
        <is>
          <t>SPARE</t>
        </is>
      </c>
      <c r="W26" s="34" t="n">
        <v>34</v>
      </c>
      <c r="X26" s="47" t="n"/>
      <c r="Y26" s="38" t="n"/>
      <c r="Z26" s="38" t="n"/>
      <c r="AA26" s="38" t="n"/>
      <c r="AB26" s="38" t="n"/>
      <c r="AC26" s="38" t="n"/>
      <c r="AD26" s="38" t="n"/>
    </row>
    <row r="27" ht="15.95" customHeight="1" s="84" thickBot="1">
      <c r="A27" s="85" t="n"/>
      <c r="B27" s="85" t="n"/>
      <c r="C27" s="85" t="n"/>
      <c r="D27" s="85" t="n"/>
      <c r="E27" s="85" t="n"/>
      <c r="F27" s="85" t="n"/>
      <c r="G27" s="86" t="n"/>
      <c r="H27" s="34" t="n">
        <v>35</v>
      </c>
      <c r="I27" s="40" t="inlineStr">
        <is>
          <t>SPACE</t>
        </is>
      </c>
      <c r="J27" s="41" t="n"/>
      <c r="K27" s="41" t="n">
        <v>20</v>
      </c>
      <c r="L27" s="41" t="n">
        <v>1</v>
      </c>
      <c r="M27" s="52" t="n"/>
      <c r="N27" s="51" t="n"/>
      <c r="O27" s="54" t="n"/>
      <c r="P27" s="49" t="n"/>
      <c r="Q27" s="42">
        <f>SUM(A27:G27)/1000</f>
        <v/>
      </c>
      <c r="R27" s="50">
        <f>SUM(X27:AD27)/1000</f>
        <v/>
      </c>
      <c r="S27" s="41" t="n">
        <v>1</v>
      </c>
      <c r="T27" s="41" t="n">
        <v>20</v>
      </c>
      <c r="U27" s="41" t="n"/>
      <c r="V27" s="40" t="inlineStr">
        <is>
          <t>SPACE</t>
        </is>
      </c>
      <c r="W27" s="34" t="n">
        <v>36</v>
      </c>
      <c r="X27" s="47" t="n"/>
      <c r="Y27" s="38" t="n"/>
      <c r="Z27" s="38" t="n"/>
      <c r="AA27" s="38" t="n"/>
      <c r="AB27" s="38" t="n"/>
      <c r="AC27" s="38" t="n"/>
      <c r="AD27" s="38" t="n"/>
    </row>
    <row r="28" ht="15.95" customHeight="1" s="84" thickBot="1">
      <c r="A28" s="85" t="n"/>
      <c r="B28" s="85" t="n"/>
      <c r="C28" s="85" t="n"/>
      <c r="D28" s="85" t="n"/>
      <c r="E28" s="85" t="n"/>
      <c r="F28" s="85" t="n"/>
      <c r="G28" s="86" t="n"/>
      <c r="H28" s="34" t="n">
        <v>37</v>
      </c>
      <c r="I28" s="40" t="inlineStr">
        <is>
          <t>SPACE</t>
        </is>
      </c>
      <c r="J28" s="41" t="n"/>
      <c r="K28" s="41" t="n">
        <v>20</v>
      </c>
      <c r="L28" s="41" t="n">
        <v>1</v>
      </c>
      <c r="M28" s="42">
        <f>SUM(A28:G28)/1000</f>
        <v/>
      </c>
      <c r="N28" s="50">
        <f>SUM(X28:AD28)/1000</f>
        <v/>
      </c>
      <c r="O28" s="51" t="n"/>
      <c r="P28" s="51" t="n"/>
      <c r="Q28" s="54" t="n"/>
      <c r="R28" s="49" t="n"/>
      <c r="S28" s="41" t="n">
        <v>1</v>
      </c>
      <c r="T28" s="41" t="n">
        <v>20</v>
      </c>
      <c r="U28" s="41" t="n"/>
      <c r="V28" s="40" t="inlineStr">
        <is>
          <t>M.D. 156,158</t>
        </is>
      </c>
      <c r="W28" s="34" t="n">
        <v>38</v>
      </c>
      <c r="X28" s="47" t="n"/>
      <c r="Y28" s="38" t="n">
        <v>1260</v>
      </c>
      <c r="Z28" s="38" t="n"/>
      <c r="AA28" s="38" t="n"/>
      <c r="AB28" s="38" t="n"/>
      <c r="AC28" s="38" t="n"/>
      <c r="AD28" s="38" t="n"/>
    </row>
    <row r="29" ht="15.95" customHeight="1" s="84" thickBot="1">
      <c r="A29" s="85" t="n"/>
      <c r="B29" s="85" t="n"/>
      <c r="C29" s="85" t="n"/>
      <c r="D29" s="85" t="n"/>
      <c r="E29" s="85" t="n"/>
      <c r="F29" s="85" t="n"/>
      <c r="G29" s="86" t="n"/>
      <c r="H29" s="34" t="n">
        <v>39</v>
      </c>
      <c r="I29" s="40" t="inlineStr">
        <is>
          <t>SPACE</t>
        </is>
      </c>
      <c r="J29" s="41" t="n"/>
      <c r="K29" s="41" t="n">
        <v>20</v>
      </c>
      <c r="L29" s="41" t="n">
        <v>1</v>
      </c>
      <c r="M29" s="48" t="n"/>
      <c r="N29" s="49" t="n"/>
      <c r="O29" s="42">
        <f>SUM(A29:G29)/1000</f>
        <v/>
      </c>
      <c r="P29" s="50">
        <f>SUM(X29:AD29)/1000</f>
        <v/>
      </c>
      <c r="Q29" s="51" t="n"/>
      <c r="R29" s="50" t="n"/>
      <c r="S29" s="41" t="n">
        <v>1</v>
      </c>
      <c r="T29" s="41" t="n">
        <v>20</v>
      </c>
      <c r="U29" s="41" t="n"/>
      <c r="V29" s="40" t="inlineStr">
        <is>
          <t>SPACE</t>
        </is>
      </c>
      <c r="W29" s="34" t="n">
        <v>40</v>
      </c>
      <c r="X29" s="47" t="n"/>
      <c r="Y29" s="38" t="n"/>
      <c r="Z29" s="38" t="n"/>
      <c r="AA29" s="38" t="n"/>
      <c r="AB29" s="38" t="n"/>
      <c r="AC29" s="38" t="n"/>
      <c r="AD29" s="38" t="n"/>
    </row>
    <row r="30" ht="15.95" customHeight="1" s="84" thickBot="1">
      <c r="A30" s="85" t="n"/>
      <c r="B30" s="85" t="n"/>
      <c r="C30" s="85" t="n"/>
      <c r="D30" s="85" t="n"/>
      <c r="E30" s="85" t="n"/>
      <c r="F30" s="85" t="n"/>
      <c r="G30" s="86" t="n"/>
      <c r="H30" s="34" t="n">
        <v>41</v>
      </c>
      <c r="I30" s="40" t="inlineStr">
        <is>
          <t>SPACE</t>
        </is>
      </c>
      <c r="J30" s="41" t="n"/>
      <c r="K30" s="41" t="n">
        <v>20</v>
      </c>
      <c r="L30" s="41" t="n">
        <v>1</v>
      </c>
      <c r="M30" s="52" t="n"/>
      <c r="N30" s="51" t="n"/>
      <c r="O30" s="54" t="n"/>
      <c r="P30" s="49" t="n"/>
      <c r="Q30" s="42">
        <f>SUM(A30:G30)/1000</f>
        <v/>
      </c>
      <c r="R30" s="50">
        <f>SUM(X30:AD30)/1000</f>
        <v/>
      </c>
      <c r="S30" s="41" t="n"/>
      <c r="T30" s="41" t="n"/>
      <c r="U30" s="41" t="n"/>
      <c r="V30" s="40" t="inlineStr">
        <is>
          <t>SPACE</t>
        </is>
      </c>
      <c r="W30" s="34" t="n">
        <v>42</v>
      </c>
      <c r="X30" s="47" t="n"/>
      <c r="Y30" s="38" t="n"/>
      <c r="Z30" s="38" t="n"/>
      <c r="AA30" s="38" t="n"/>
      <c r="AB30" s="38" t="n"/>
      <c r="AC30" s="38" t="n"/>
      <c r="AD30" s="38" t="n"/>
    </row>
    <row r="31" ht="15.95" customHeight="1" s="84" thickBot="1">
      <c r="A31" s="55">
        <f>SUM(A10:A30)</f>
        <v/>
      </c>
      <c r="B31" s="55">
        <f>SUM(B10:B30)</f>
        <v/>
      </c>
      <c r="C31" s="55">
        <f>SUM(C10:C30)</f>
        <v/>
      </c>
      <c r="D31" s="55">
        <f>SUM(D10:D30)</f>
        <v/>
      </c>
      <c r="E31" s="55">
        <f>SUM(E10:E30)</f>
        <v/>
      </c>
      <c r="F31" s="55">
        <f>SUM(F10:F30)</f>
        <v/>
      </c>
      <c r="G31" s="56">
        <f>SUM(G10:G30)</f>
        <v/>
      </c>
      <c r="H31" s="18" t="n"/>
      <c r="K31" s="78" t="inlineStr">
        <is>
          <t>TOTAL PER PHASE:</t>
        </is>
      </c>
      <c r="M31" s="58">
        <f>SUM(M10:M30)+SUM(N10:N30)</f>
        <v/>
      </c>
      <c r="N31" s="59" t="n"/>
      <c r="O31" s="58">
        <f>SUM(O10:O30)+SUM(P10:P30)</f>
        <v/>
      </c>
      <c r="P31" s="59" t="n"/>
      <c r="Q31" s="58">
        <f>SUM(Q10:Q30)+SUM(R10:R30)</f>
        <v/>
      </c>
      <c r="R31" s="59" t="n"/>
      <c r="S31" t="inlineStr">
        <is>
          <t>KVA</t>
        </is>
      </c>
      <c r="W31" s="23" t="n"/>
      <c r="X31" s="60">
        <f>SUM(X10:X24)</f>
        <v/>
      </c>
      <c r="Y31" s="100">
        <f>SUM(Y10:Y24)</f>
        <v/>
      </c>
      <c r="Z31" s="100">
        <f>SUM(Z10:Z24)</f>
        <v/>
      </c>
      <c r="AA31" s="100">
        <f>SUM(AA10:AA24)</f>
        <v/>
      </c>
      <c r="AB31" s="100">
        <f>SUM(AB10:AB24)</f>
        <v/>
      </c>
      <c r="AC31" s="100">
        <f>SUM(AC10:AC24)</f>
        <v/>
      </c>
      <c r="AD31" s="100">
        <f>SUM(AD10:AD24)</f>
        <v/>
      </c>
    </row>
    <row r="32" ht="15.95" customHeight="1" s="84" thickBot="1">
      <c r="A32" s="62" t="inlineStr">
        <is>
          <t>T.LIGHT</t>
        </is>
      </c>
      <c r="B32" s="63" t="inlineStr">
        <is>
          <t>T.RECPT</t>
        </is>
      </c>
      <c r="C32" s="63" t="inlineStr">
        <is>
          <t>T.HVAC</t>
        </is>
      </c>
      <c r="D32" s="63" t="inlineStr">
        <is>
          <t>T.APPL</t>
        </is>
      </c>
      <c r="E32" s="63" t="inlineStr">
        <is>
          <t>T.FXD.EQ</t>
        </is>
      </c>
      <c r="F32" s="63" t="inlineStr">
        <is>
          <t>T.FXD.C.EQ.</t>
        </is>
      </c>
      <c r="G32" s="63" t="inlineStr">
        <is>
          <t>T.SPARE</t>
        </is>
      </c>
      <c r="H32" s="18" t="n"/>
      <c r="K32" s="78" t="n"/>
      <c r="L32" s="89" t="n"/>
      <c r="M32" s="58">
        <f>+M31*1000/$B$4</f>
        <v/>
      </c>
      <c r="N32" s="59" t="n"/>
      <c r="O32" s="58">
        <f>+O31*1000/$B$4</f>
        <v/>
      </c>
      <c r="P32" s="59" t="n"/>
      <c r="Q32" s="58">
        <f>+Q31*1000/$B$4</f>
        <v/>
      </c>
      <c r="R32" s="59" t="n"/>
      <c r="S32" t="inlineStr">
        <is>
          <t>AMPS</t>
        </is>
      </c>
      <c r="W32" s="23" t="n"/>
      <c r="X32" s="64" t="inlineStr">
        <is>
          <t>T.LIGHT</t>
        </is>
      </c>
      <c r="Y32" s="65" t="inlineStr">
        <is>
          <t>T.RECPT</t>
        </is>
      </c>
      <c r="Z32" s="65" t="inlineStr">
        <is>
          <t>T.HVAC</t>
        </is>
      </c>
      <c r="AA32" s="65" t="inlineStr">
        <is>
          <t>T.APPL</t>
        </is>
      </c>
      <c r="AB32" s="65" t="inlineStr">
        <is>
          <t>T.FXD.EQ</t>
        </is>
      </c>
      <c r="AC32" s="65" t="inlineStr">
        <is>
          <t>T.FXD.C.EQ.</t>
        </is>
      </c>
      <c r="AD32" s="65" t="inlineStr">
        <is>
          <t>T.SPARE</t>
        </is>
      </c>
    </row>
    <row r="33" ht="15.95" customHeight="1" s="84" thickBot="1">
      <c r="H33" s="18" t="n"/>
      <c r="I33" s="78" t="n"/>
      <c r="K33" s="78" t="inlineStr">
        <is>
          <t>TOTAL CONNECTED LOAD:</t>
        </is>
      </c>
      <c r="L33" s="78" t="n"/>
      <c r="M33" s="58">
        <f>+M31+O31+Q31</f>
        <v/>
      </c>
      <c r="N33" s="59" t="n"/>
      <c r="O33" t="inlineStr">
        <is>
          <t>KVA</t>
        </is>
      </c>
      <c r="Q33" s="58">
        <f>+(M33*1000)/($B$2*SQRT($B$3))</f>
        <v/>
      </c>
      <c r="R33" s="59" t="n"/>
      <c r="S33" t="inlineStr">
        <is>
          <t>AMPS</t>
        </is>
      </c>
      <c r="W33" s="23" t="n"/>
      <c r="X33" s="66">
        <f>+X31+A31</f>
        <v/>
      </c>
      <c r="Y33" s="55">
        <f>B31+Y31</f>
        <v/>
      </c>
      <c r="Z33" s="55">
        <f>+Z31+C31</f>
        <v/>
      </c>
      <c r="AA33" s="55">
        <f>+AA31+D31</f>
        <v/>
      </c>
      <c r="AB33" s="55">
        <f>+AB31+E31</f>
        <v/>
      </c>
      <c r="AC33" s="55">
        <f>+AC31+F31</f>
        <v/>
      </c>
      <c r="AD33" s="55">
        <f>+AD31+G31</f>
        <v/>
      </c>
      <c r="AE33" s="67" t="inlineStr">
        <is>
          <t>TOTAL CONNECTED LOAD BY CATEGORY</t>
        </is>
      </c>
    </row>
    <row r="34" ht="15.95" customHeight="1" s="84" thickBot="1">
      <c r="B34" s="68" t="n"/>
      <c r="H34" s="18" t="n"/>
      <c r="I34" s="78" t="n"/>
      <c r="K34" s="78" t="inlineStr">
        <is>
          <t>FEEDER DEMAND LOAD:</t>
        </is>
      </c>
      <c r="M34" s="58">
        <f>+AA44/1000</f>
        <v/>
      </c>
      <c r="N34" s="59" t="n"/>
      <c r="O34" t="inlineStr">
        <is>
          <t>KVA</t>
        </is>
      </c>
      <c r="Q34" s="58">
        <f>+(M34*1000)/($B$2*SQRT($B$3))</f>
        <v/>
      </c>
      <c r="R34" s="59" t="n"/>
      <c r="S34" t="inlineStr">
        <is>
          <t>AMPS</t>
        </is>
      </c>
      <c r="W34" s="23" t="n"/>
      <c r="AA34" s="67" t="n"/>
      <c r="AB34" s="67" t="n"/>
      <c r="AC34" s="67" t="n"/>
    </row>
    <row r="35" ht="15.95" customHeight="1" s="84">
      <c r="G35" s="22" t="n"/>
      <c r="H35" s="18" t="n"/>
      <c r="I35" s="78" t="n"/>
      <c r="K35" s="78" t="n"/>
      <c r="M35" s="69" t="n"/>
      <c r="N35" s="69" t="n"/>
      <c r="Q35" s="69" t="n"/>
      <c r="R35" s="69" t="n"/>
      <c r="W35" s="23" t="n"/>
      <c r="X35" s="70" t="inlineStr">
        <is>
          <t>LOAD</t>
        </is>
      </c>
      <c r="Y35" s="71" t="inlineStr">
        <is>
          <t>S.DEMAND</t>
        </is>
      </c>
      <c r="Z35" s="71" t="n"/>
      <c r="AA35" s="72" t="inlineStr">
        <is>
          <t>SERVICE LOAD</t>
        </is>
      </c>
      <c r="AB35" s="73" t="n"/>
      <c r="AC35" s="73" t="n"/>
    </row>
    <row r="36" ht="15.95" customHeight="1" s="84">
      <c r="G36" s="89" t="n"/>
      <c r="H36" s="18" t="n"/>
      <c r="W36" s="23" t="n"/>
      <c r="X36" s="74" t="inlineStr">
        <is>
          <t>LIGHT</t>
        </is>
      </c>
      <c r="Y36" s="75" t="n">
        <v>1</v>
      </c>
      <c r="Z36" s="74" t="n"/>
      <c r="AA36" s="74">
        <f>+Y36*X33</f>
        <v/>
      </c>
    </row>
    <row r="37" ht="15.95" customHeight="1" s="84" thickBot="1">
      <c r="G37" s="89" t="n"/>
      <c r="H37" s="18" t="n"/>
      <c r="W37" s="23" t="n"/>
      <c r="X37" s="74" t="inlineStr">
        <is>
          <t>RECPT</t>
        </is>
      </c>
      <c r="Y37" s="76" t="n">
        <v>0.5</v>
      </c>
      <c r="Z37" s="81" t="n"/>
      <c r="AA37" s="81">
        <f>IF(Y33&gt;10000,10000+Y37*(Y33-10000),Y33)</f>
        <v/>
      </c>
      <c r="AB37" s="78" t="n"/>
      <c r="AC37" s="78" t="n"/>
    </row>
    <row r="38" ht="15.95" customHeight="1" s="84">
      <c r="G38" s="8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74" t="inlineStr">
        <is>
          <t>HVAC</t>
        </is>
      </c>
      <c r="Y38" s="75" t="n">
        <v>1</v>
      </c>
      <c r="Z38" s="81" t="n"/>
      <c r="AA38" s="81">
        <f>+Y38*Z33</f>
        <v/>
      </c>
      <c r="AB38" s="78" t="n"/>
      <c r="AC38" s="78" t="n"/>
    </row>
    <row r="39" ht="15.95" customHeight="1" s="84">
      <c r="G39" s="89" t="n"/>
      <c r="H39" s="79" t="n"/>
      <c r="I39" s="78" t="n"/>
      <c r="V39" s="80" t="n"/>
      <c r="X39" s="74" t="inlineStr">
        <is>
          <t>APPL</t>
        </is>
      </c>
      <c r="Y39" s="75" t="n">
        <v>0.9</v>
      </c>
      <c r="Z39" s="81" t="n"/>
      <c r="AA39" s="74">
        <f>+Y39*AA33</f>
        <v/>
      </c>
    </row>
    <row r="40" ht="15.95" customHeight="1" s="84">
      <c r="G40" s="89" t="n"/>
      <c r="H40" s="79" t="n"/>
      <c r="I40" s="78" t="n"/>
      <c r="V40" s="80" t="n"/>
      <c r="X40" s="74" t="inlineStr">
        <is>
          <t>FIXD. EQ.</t>
        </is>
      </c>
      <c r="Y40" s="75" t="n">
        <v>0.75</v>
      </c>
      <c r="Z40" s="81" t="n"/>
      <c r="AA40" s="81">
        <f>+Y40*AB33</f>
        <v/>
      </c>
      <c r="AB40" s="78" t="n"/>
      <c r="AC40" s="78" t="n"/>
    </row>
    <row r="41" ht="13.5" customHeight="1" s="84">
      <c r="I41" s="78" t="n"/>
      <c r="V41" s="80" t="n"/>
      <c r="X41" s="74" t="inlineStr">
        <is>
          <t>FIXD. C.EQ.</t>
        </is>
      </c>
      <c r="Y41" s="75" t="n">
        <v>1.25</v>
      </c>
      <c r="Z41" s="81" t="n"/>
      <c r="AA41" s="81">
        <f>+Y41*AC33</f>
        <v/>
      </c>
    </row>
    <row r="42" ht="13.5" customHeight="1" s="84">
      <c r="H42" s="80" t="n"/>
      <c r="I42" s="78" t="n"/>
      <c r="V42" s="80" t="n"/>
      <c r="X42" s="74" t="inlineStr">
        <is>
          <t>SPARE</t>
        </is>
      </c>
      <c r="Y42" s="75" t="n">
        <v>1</v>
      </c>
      <c r="Z42" s="81" t="n"/>
      <c r="AA42" s="81">
        <f>+Y42*AD33</f>
        <v/>
      </c>
    </row>
    <row r="43" ht="13.5" customHeight="1" s="84">
      <c r="H43" s="80" t="n"/>
      <c r="I43" s="89" t="n"/>
      <c r="K43" s="22" t="n"/>
      <c r="V43" s="80" t="n"/>
      <c r="X43" s="74" t="inlineStr">
        <is>
          <t>L MOTOR</t>
        </is>
      </c>
      <c r="Y43" s="74" t="n">
        <v>0.25</v>
      </c>
      <c r="Z43" s="74" t="n"/>
      <c r="AA43" s="82">
        <f>Y43*$B$5</f>
        <v/>
      </c>
    </row>
    <row r="44" ht="13.5" customHeight="1" s="84">
      <c r="X44" t="inlineStr">
        <is>
          <t>TOTAL</t>
        </is>
      </c>
      <c r="AA44">
        <f>SUM(AA36:AA43)</f>
        <v/>
      </c>
    </row>
    <row r="45" ht="13.5" customHeight="1" s="84"/>
    <row r="46" ht="13.5" customHeight="1" s="84"/>
    <row r="47" ht="13.5" customHeight="1" s="84"/>
    <row r="48" ht="13.5" customHeight="1" s="84"/>
    <row r="49" ht="13.5" customHeight="1" s="84"/>
  </sheetData>
  <printOptions horizontalCentered="1" verticalCentered="1"/>
  <pageMargins left="0.5" right="0.5" top="0.5" bottom="0.5" header="0" footer="0"/>
  <pageSetup orientation="landscape" horizontalDpi="300" verticalDpi="300"/>
  <headerFooter alignWithMargins="0">
    <oddHeader>&amp;C&amp;D</oddHeader>
    <oddFooter>&amp;L&amp;C&amp;R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AE44"/>
  <sheetViews>
    <sheetView defaultGridColor="0" colorId="56" zoomScale="115" zoomScaleNormal="115" workbookViewId="0">
      <selection activeCell="F33" sqref="F33"/>
    </sheetView>
  </sheetViews>
  <sheetFormatPr baseColWidth="8" defaultRowHeight="12.75"/>
  <cols>
    <col width="11.7109375" customWidth="1" style="84" min="1" max="1"/>
    <col width="8.85546875" customWidth="1" style="84" min="2" max="6"/>
    <col width="9.85546875" customWidth="1" style="84" min="7" max="7"/>
    <col width="4.28515625" customWidth="1" style="84" min="8" max="8"/>
    <col width="15.7109375" customWidth="1" style="84" min="9" max="9"/>
    <col width="3.28515625" customWidth="1" style="84" min="10" max="10"/>
    <col width="4.28515625" customWidth="1" style="84" min="11" max="11"/>
    <col width="3.28515625" customWidth="1" style="84" min="12" max="12"/>
    <col width="7.7109375" customWidth="1" style="84" min="13" max="18"/>
    <col width="3.28515625" customWidth="1" style="84" min="19" max="19"/>
    <col width="4.28515625" customWidth="1" style="84" min="20" max="20"/>
    <col width="3.28515625" customWidth="1" style="84" min="21" max="21"/>
    <col width="15.7109375" customWidth="1" style="84" min="22" max="22"/>
    <col width="4.28515625" customWidth="1" style="84" min="23" max="23"/>
    <col width="8.85546875" customWidth="1" style="84" min="24" max="29"/>
    <col width="10" customWidth="1" style="84" min="30" max="30"/>
    <col width="8.85546875" customWidth="1" style="84" min="31" max="33"/>
    <col width="11.7109375" customWidth="1" style="84" min="257" max="257"/>
    <col width="9.85546875" customWidth="1" style="84" min="263" max="263"/>
    <col width="4.28515625" customWidth="1" style="84" min="264" max="264"/>
    <col width="15.7109375" customWidth="1" style="84" min="265" max="265"/>
    <col width="3.28515625" customWidth="1" style="84" min="266" max="266"/>
    <col width="4.28515625" customWidth="1" style="84" min="267" max="267"/>
    <col width="3.28515625" customWidth="1" style="84" min="268" max="268"/>
    <col width="7.7109375" customWidth="1" style="84" min="269" max="274"/>
    <col width="3.28515625" customWidth="1" style="84" min="275" max="275"/>
    <col width="4.28515625" customWidth="1" style="84" min="276" max="276"/>
    <col width="3.28515625" customWidth="1" style="84" min="277" max="277"/>
    <col width="15.7109375" customWidth="1" style="84" min="278" max="278"/>
    <col width="4.28515625" customWidth="1" style="84" min="279" max="279"/>
    <col width="10" customWidth="1" style="84" min="286" max="286"/>
    <col width="11.7109375" customWidth="1" style="84" min="513" max="513"/>
    <col width="9.85546875" customWidth="1" style="84" min="519" max="519"/>
    <col width="4.28515625" customWidth="1" style="84" min="520" max="520"/>
    <col width="15.7109375" customWidth="1" style="84" min="521" max="521"/>
    <col width="3.28515625" customWidth="1" style="84" min="522" max="522"/>
    <col width="4.28515625" customWidth="1" style="84" min="523" max="523"/>
    <col width="3.28515625" customWidth="1" style="84" min="524" max="524"/>
    <col width="7.7109375" customWidth="1" style="84" min="525" max="530"/>
    <col width="3.28515625" customWidth="1" style="84" min="531" max="531"/>
    <col width="4.28515625" customWidth="1" style="84" min="532" max="532"/>
    <col width="3.28515625" customWidth="1" style="84" min="533" max="533"/>
    <col width="15.7109375" customWidth="1" style="84" min="534" max="534"/>
    <col width="4.28515625" customWidth="1" style="84" min="535" max="535"/>
    <col width="10" customWidth="1" style="84" min="542" max="542"/>
    <col width="11.7109375" customWidth="1" style="84" min="769" max="769"/>
    <col width="9.85546875" customWidth="1" style="84" min="775" max="775"/>
    <col width="4.28515625" customWidth="1" style="84" min="776" max="776"/>
    <col width="15.7109375" customWidth="1" style="84" min="777" max="777"/>
    <col width="3.28515625" customWidth="1" style="84" min="778" max="778"/>
    <col width="4.28515625" customWidth="1" style="84" min="779" max="779"/>
    <col width="3.28515625" customWidth="1" style="84" min="780" max="780"/>
    <col width="7.7109375" customWidth="1" style="84" min="781" max="786"/>
    <col width="3.28515625" customWidth="1" style="84" min="787" max="787"/>
    <col width="4.28515625" customWidth="1" style="84" min="788" max="788"/>
    <col width="3.28515625" customWidth="1" style="84" min="789" max="789"/>
    <col width="15.7109375" customWidth="1" style="84" min="790" max="790"/>
    <col width="4.28515625" customWidth="1" style="84" min="791" max="791"/>
    <col width="10" customWidth="1" style="84" min="798" max="798"/>
    <col width="11.7109375" customWidth="1" style="84" min="1025" max="1025"/>
    <col width="9.85546875" customWidth="1" style="84" min="1031" max="1031"/>
    <col width="4.28515625" customWidth="1" style="84" min="1032" max="1032"/>
    <col width="15.7109375" customWidth="1" style="84" min="1033" max="1033"/>
    <col width="3.28515625" customWidth="1" style="84" min="1034" max="1034"/>
    <col width="4.28515625" customWidth="1" style="84" min="1035" max="1035"/>
    <col width="3.28515625" customWidth="1" style="84" min="1036" max="1036"/>
    <col width="7.7109375" customWidth="1" style="84" min="1037" max="1042"/>
    <col width="3.28515625" customWidth="1" style="84" min="1043" max="1043"/>
    <col width="4.28515625" customWidth="1" style="84" min="1044" max="1044"/>
    <col width="3.28515625" customWidth="1" style="84" min="1045" max="1045"/>
    <col width="15.7109375" customWidth="1" style="84" min="1046" max="1046"/>
    <col width="4.28515625" customWidth="1" style="84" min="1047" max="1047"/>
    <col width="10" customWidth="1" style="84" min="1054" max="1054"/>
    <col width="11.7109375" customWidth="1" style="84" min="1281" max="1281"/>
    <col width="9.85546875" customWidth="1" style="84" min="1287" max="1287"/>
    <col width="4.28515625" customWidth="1" style="84" min="1288" max="1288"/>
    <col width="15.7109375" customWidth="1" style="84" min="1289" max="1289"/>
    <col width="3.28515625" customWidth="1" style="84" min="1290" max="1290"/>
    <col width="4.28515625" customWidth="1" style="84" min="1291" max="1291"/>
    <col width="3.28515625" customWidth="1" style="84" min="1292" max="1292"/>
    <col width="7.7109375" customWidth="1" style="84" min="1293" max="1298"/>
    <col width="3.28515625" customWidth="1" style="84" min="1299" max="1299"/>
    <col width="4.28515625" customWidth="1" style="84" min="1300" max="1300"/>
    <col width="3.28515625" customWidth="1" style="84" min="1301" max="1301"/>
    <col width="15.7109375" customWidth="1" style="84" min="1302" max="1302"/>
    <col width="4.28515625" customWidth="1" style="84" min="1303" max="1303"/>
    <col width="10" customWidth="1" style="84" min="1310" max="1310"/>
    <col width="11.7109375" customWidth="1" style="84" min="1537" max="1537"/>
    <col width="9.85546875" customWidth="1" style="84" min="1543" max="1543"/>
    <col width="4.28515625" customWidth="1" style="84" min="1544" max="1544"/>
    <col width="15.7109375" customWidth="1" style="84" min="1545" max="1545"/>
    <col width="3.28515625" customWidth="1" style="84" min="1546" max="1546"/>
    <col width="4.28515625" customWidth="1" style="84" min="1547" max="1547"/>
    <col width="3.28515625" customWidth="1" style="84" min="1548" max="1548"/>
    <col width="7.7109375" customWidth="1" style="84" min="1549" max="1554"/>
    <col width="3.28515625" customWidth="1" style="84" min="1555" max="1555"/>
    <col width="4.28515625" customWidth="1" style="84" min="1556" max="1556"/>
    <col width="3.28515625" customWidth="1" style="84" min="1557" max="1557"/>
    <col width="15.7109375" customWidth="1" style="84" min="1558" max="1558"/>
    <col width="4.28515625" customWidth="1" style="84" min="1559" max="1559"/>
    <col width="10" customWidth="1" style="84" min="1566" max="1566"/>
    <col width="11.7109375" customWidth="1" style="84" min="1793" max="1793"/>
    <col width="9.85546875" customWidth="1" style="84" min="1799" max="1799"/>
    <col width="4.28515625" customWidth="1" style="84" min="1800" max="1800"/>
    <col width="15.7109375" customWidth="1" style="84" min="1801" max="1801"/>
    <col width="3.28515625" customWidth="1" style="84" min="1802" max="1802"/>
    <col width="4.28515625" customWidth="1" style="84" min="1803" max="1803"/>
    <col width="3.28515625" customWidth="1" style="84" min="1804" max="1804"/>
    <col width="7.7109375" customWidth="1" style="84" min="1805" max="1810"/>
    <col width="3.28515625" customWidth="1" style="84" min="1811" max="1811"/>
    <col width="4.28515625" customWidth="1" style="84" min="1812" max="1812"/>
    <col width="3.28515625" customWidth="1" style="84" min="1813" max="1813"/>
    <col width="15.7109375" customWidth="1" style="84" min="1814" max="1814"/>
    <col width="4.28515625" customWidth="1" style="84" min="1815" max="1815"/>
    <col width="10" customWidth="1" style="84" min="1822" max="1822"/>
    <col width="11.7109375" customWidth="1" style="84" min="2049" max="2049"/>
    <col width="9.85546875" customWidth="1" style="84" min="2055" max="2055"/>
    <col width="4.28515625" customWidth="1" style="84" min="2056" max="2056"/>
    <col width="15.7109375" customWidth="1" style="84" min="2057" max="2057"/>
    <col width="3.28515625" customWidth="1" style="84" min="2058" max="2058"/>
    <col width="4.28515625" customWidth="1" style="84" min="2059" max="2059"/>
    <col width="3.28515625" customWidth="1" style="84" min="2060" max="2060"/>
    <col width="7.7109375" customWidth="1" style="84" min="2061" max="2066"/>
    <col width="3.28515625" customWidth="1" style="84" min="2067" max="2067"/>
    <col width="4.28515625" customWidth="1" style="84" min="2068" max="2068"/>
    <col width="3.28515625" customWidth="1" style="84" min="2069" max="2069"/>
    <col width="15.7109375" customWidth="1" style="84" min="2070" max="2070"/>
    <col width="4.28515625" customWidth="1" style="84" min="2071" max="2071"/>
    <col width="10" customWidth="1" style="84" min="2078" max="2078"/>
    <col width="11.7109375" customWidth="1" style="84" min="2305" max="2305"/>
    <col width="9.85546875" customWidth="1" style="84" min="2311" max="2311"/>
    <col width="4.28515625" customWidth="1" style="84" min="2312" max="2312"/>
    <col width="15.7109375" customWidth="1" style="84" min="2313" max="2313"/>
    <col width="3.28515625" customWidth="1" style="84" min="2314" max="2314"/>
    <col width="4.28515625" customWidth="1" style="84" min="2315" max="2315"/>
    <col width="3.28515625" customWidth="1" style="84" min="2316" max="2316"/>
    <col width="7.7109375" customWidth="1" style="84" min="2317" max="2322"/>
    <col width="3.28515625" customWidth="1" style="84" min="2323" max="2323"/>
    <col width="4.28515625" customWidth="1" style="84" min="2324" max="2324"/>
    <col width="3.28515625" customWidth="1" style="84" min="2325" max="2325"/>
    <col width="15.7109375" customWidth="1" style="84" min="2326" max="2326"/>
    <col width="4.28515625" customWidth="1" style="84" min="2327" max="2327"/>
    <col width="10" customWidth="1" style="84" min="2334" max="2334"/>
    <col width="11.7109375" customWidth="1" style="84" min="2561" max="2561"/>
    <col width="9.85546875" customWidth="1" style="84" min="2567" max="2567"/>
    <col width="4.28515625" customWidth="1" style="84" min="2568" max="2568"/>
    <col width="15.7109375" customWidth="1" style="84" min="2569" max="2569"/>
    <col width="3.28515625" customWidth="1" style="84" min="2570" max="2570"/>
    <col width="4.28515625" customWidth="1" style="84" min="2571" max="2571"/>
    <col width="3.28515625" customWidth="1" style="84" min="2572" max="2572"/>
    <col width="7.7109375" customWidth="1" style="84" min="2573" max="2578"/>
    <col width="3.28515625" customWidth="1" style="84" min="2579" max="2579"/>
    <col width="4.28515625" customWidth="1" style="84" min="2580" max="2580"/>
    <col width="3.28515625" customWidth="1" style="84" min="2581" max="2581"/>
    <col width="15.7109375" customWidth="1" style="84" min="2582" max="2582"/>
    <col width="4.28515625" customWidth="1" style="84" min="2583" max="2583"/>
    <col width="10" customWidth="1" style="84" min="2590" max="2590"/>
    <col width="11.7109375" customWidth="1" style="84" min="2817" max="2817"/>
    <col width="9.85546875" customWidth="1" style="84" min="2823" max="2823"/>
    <col width="4.28515625" customWidth="1" style="84" min="2824" max="2824"/>
    <col width="15.7109375" customWidth="1" style="84" min="2825" max="2825"/>
    <col width="3.28515625" customWidth="1" style="84" min="2826" max="2826"/>
    <col width="4.28515625" customWidth="1" style="84" min="2827" max="2827"/>
    <col width="3.28515625" customWidth="1" style="84" min="2828" max="2828"/>
    <col width="7.7109375" customWidth="1" style="84" min="2829" max="2834"/>
    <col width="3.28515625" customWidth="1" style="84" min="2835" max="2835"/>
    <col width="4.28515625" customWidth="1" style="84" min="2836" max="2836"/>
    <col width="3.28515625" customWidth="1" style="84" min="2837" max="2837"/>
    <col width="15.7109375" customWidth="1" style="84" min="2838" max="2838"/>
    <col width="4.28515625" customWidth="1" style="84" min="2839" max="2839"/>
    <col width="10" customWidth="1" style="84" min="2846" max="2846"/>
    <col width="11.7109375" customWidth="1" style="84" min="3073" max="3073"/>
    <col width="9.85546875" customWidth="1" style="84" min="3079" max="3079"/>
    <col width="4.28515625" customWidth="1" style="84" min="3080" max="3080"/>
    <col width="15.7109375" customWidth="1" style="84" min="3081" max="3081"/>
    <col width="3.28515625" customWidth="1" style="84" min="3082" max="3082"/>
    <col width="4.28515625" customWidth="1" style="84" min="3083" max="3083"/>
    <col width="3.28515625" customWidth="1" style="84" min="3084" max="3084"/>
    <col width="7.7109375" customWidth="1" style="84" min="3085" max="3090"/>
    <col width="3.28515625" customWidth="1" style="84" min="3091" max="3091"/>
    <col width="4.28515625" customWidth="1" style="84" min="3092" max="3092"/>
    <col width="3.28515625" customWidth="1" style="84" min="3093" max="3093"/>
    <col width="15.7109375" customWidth="1" style="84" min="3094" max="3094"/>
    <col width="4.28515625" customWidth="1" style="84" min="3095" max="3095"/>
    <col width="10" customWidth="1" style="84" min="3102" max="3102"/>
    <col width="11.7109375" customWidth="1" style="84" min="3329" max="3329"/>
    <col width="9.85546875" customWidth="1" style="84" min="3335" max="3335"/>
    <col width="4.28515625" customWidth="1" style="84" min="3336" max="3336"/>
    <col width="15.7109375" customWidth="1" style="84" min="3337" max="3337"/>
    <col width="3.28515625" customWidth="1" style="84" min="3338" max="3338"/>
    <col width="4.28515625" customWidth="1" style="84" min="3339" max="3339"/>
    <col width="3.28515625" customWidth="1" style="84" min="3340" max="3340"/>
    <col width="7.7109375" customWidth="1" style="84" min="3341" max="3346"/>
    <col width="3.28515625" customWidth="1" style="84" min="3347" max="3347"/>
    <col width="4.28515625" customWidth="1" style="84" min="3348" max="3348"/>
    <col width="3.28515625" customWidth="1" style="84" min="3349" max="3349"/>
    <col width="15.7109375" customWidth="1" style="84" min="3350" max="3350"/>
    <col width="4.28515625" customWidth="1" style="84" min="3351" max="3351"/>
    <col width="10" customWidth="1" style="84" min="3358" max="3358"/>
    <col width="11.7109375" customWidth="1" style="84" min="3585" max="3585"/>
    <col width="9.85546875" customWidth="1" style="84" min="3591" max="3591"/>
    <col width="4.28515625" customWidth="1" style="84" min="3592" max="3592"/>
    <col width="15.7109375" customWidth="1" style="84" min="3593" max="3593"/>
    <col width="3.28515625" customWidth="1" style="84" min="3594" max="3594"/>
    <col width="4.28515625" customWidth="1" style="84" min="3595" max="3595"/>
    <col width="3.28515625" customWidth="1" style="84" min="3596" max="3596"/>
    <col width="7.7109375" customWidth="1" style="84" min="3597" max="3602"/>
    <col width="3.28515625" customWidth="1" style="84" min="3603" max="3603"/>
    <col width="4.28515625" customWidth="1" style="84" min="3604" max="3604"/>
    <col width="3.28515625" customWidth="1" style="84" min="3605" max="3605"/>
    <col width="15.7109375" customWidth="1" style="84" min="3606" max="3606"/>
    <col width="4.28515625" customWidth="1" style="84" min="3607" max="3607"/>
    <col width="10" customWidth="1" style="84" min="3614" max="3614"/>
    <col width="11.7109375" customWidth="1" style="84" min="3841" max="3841"/>
    <col width="9.85546875" customWidth="1" style="84" min="3847" max="3847"/>
    <col width="4.28515625" customWidth="1" style="84" min="3848" max="3848"/>
    <col width="15.7109375" customWidth="1" style="84" min="3849" max="3849"/>
    <col width="3.28515625" customWidth="1" style="84" min="3850" max="3850"/>
    <col width="4.28515625" customWidth="1" style="84" min="3851" max="3851"/>
    <col width="3.28515625" customWidth="1" style="84" min="3852" max="3852"/>
    <col width="7.7109375" customWidth="1" style="84" min="3853" max="3858"/>
    <col width="3.28515625" customWidth="1" style="84" min="3859" max="3859"/>
    <col width="4.28515625" customWidth="1" style="84" min="3860" max="3860"/>
    <col width="3.28515625" customWidth="1" style="84" min="3861" max="3861"/>
    <col width="15.7109375" customWidth="1" style="84" min="3862" max="3862"/>
    <col width="4.28515625" customWidth="1" style="84" min="3863" max="3863"/>
    <col width="10" customWidth="1" style="84" min="3870" max="3870"/>
    <col width="11.7109375" customWidth="1" style="84" min="4097" max="4097"/>
    <col width="9.85546875" customWidth="1" style="84" min="4103" max="4103"/>
    <col width="4.28515625" customWidth="1" style="84" min="4104" max="4104"/>
    <col width="15.7109375" customWidth="1" style="84" min="4105" max="4105"/>
    <col width="3.28515625" customWidth="1" style="84" min="4106" max="4106"/>
    <col width="4.28515625" customWidth="1" style="84" min="4107" max="4107"/>
    <col width="3.28515625" customWidth="1" style="84" min="4108" max="4108"/>
    <col width="7.7109375" customWidth="1" style="84" min="4109" max="4114"/>
    <col width="3.28515625" customWidth="1" style="84" min="4115" max="4115"/>
    <col width="4.28515625" customWidth="1" style="84" min="4116" max="4116"/>
    <col width="3.28515625" customWidth="1" style="84" min="4117" max="4117"/>
    <col width="15.7109375" customWidth="1" style="84" min="4118" max="4118"/>
    <col width="4.28515625" customWidth="1" style="84" min="4119" max="4119"/>
    <col width="10" customWidth="1" style="84" min="4126" max="4126"/>
    <col width="11.7109375" customWidth="1" style="84" min="4353" max="4353"/>
    <col width="9.85546875" customWidth="1" style="84" min="4359" max="4359"/>
    <col width="4.28515625" customWidth="1" style="84" min="4360" max="4360"/>
    <col width="15.7109375" customWidth="1" style="84" min="4361" max="4361"/>
    <col width="3.28515625" customWidth="1" style="84" min="4362" max="4362"/>
    <col width="4.28515625" customWidth="1" style="84" min="4363" max="4363"/>
    <col width="3.28515625" customWidth="1" style="84" min="4364" max="4364"/>
    <col width="7.7109375" customWidth="1" style="84" min="4365" max="4370"/>
    <col width="3.28515625" customWidth="1" style="84" min="4371" max="4371"/>
    <col width="4.28515625" customWidth="1" style="84" min="4372" max="4372"/>
    <col width="3.28515625" customWidth="1" style="84" min="4373" max="4373"/>
    <col width="15.7109375" customWidth="1" style="84" min="4374" max="4374"/>
    <col width="4.28515625" customWidth="1" style="84" min="4375" max="4375"/>
    <col width="10" customWidth="1" style="84" min="4382" max="4382"/>
    <col width="11.7109375" customWidth="1" style="84" min="4609" max="4609"/>
    <col width="9.85546875" customWidth="1" style="84" min="4615" max="4615"/>
    <col width="4.28515625" customWidth="1" style="84" min="4616" max="4616"/>
    <col width="15.7109375" customWidth="1" style="84" min="4617" max="4617"/>
    <col width="3.28515625" customWidth="1" style="84" min="4618" max="4618"/>
    <col width="4.28515625" customWidth="1" style="84" min="4619" max="4619"/>
    <col width="3.28515625" customWidth="1" style="84" min="4620" max="4620"/>
    <col width="7.7109375" customWidth="1" style="84" min="4621" max="4626"/>
    <col width="3.28515625" customWidth="1" style="84" min="4627" max="4627"/>
    <col width="4.28515625" customWidth="1" style="84" min="4628" max="4628"/>
    <col width="3.28515625" customWidth="1" style="84" min="4629" max="4629"/>
    <col width="15.7109375" customWidth="1" style="84" min="4630" max="4630"/>
    <col width="4.28515625" customWidth="1" style="84" min="4631" max="4631"/>
    <col width="10" customWidth="1" style="84" min="4638" max="4638"/>
    <col width="11.7109375" customWidth="1" style="84" min="4865" max="4865"/>
    <col width="9.85546875" customWidth="1" style="84" min="4871" max="4871"/>
    <col width="4.28515625" customWidth="1" style="84" min="4872" max="4872"/>
    <col width="15.7109375" customWidth="1" style="84" min="4873" max="4873"/>
    <col width="3.28515625" customWidth="1" style="84" min="4874" max="4874"/>
    <col width="4.28515625" customWidth="1" style="84" min="4875" max="4875"/>
    <col width="3.28515625" customWidth="1" style="84" min="4876" max="4876"/>
    <col width="7.7109375" customWidth="1" style="84" min="4877" max="4882"/>
    <col width="3.28515625" customWidth="1" style="84" min="4883" max="4883"/>
    <col width="4.28515625" customWidth="1" style="84" min="4884" max="4884"/>
    <col width="3.28515625" customWidth="1" style="84" min="4885" max="4885"/>
    <col width="15.7109375" customWidth="1" style="84" min="4886" max="4886"/>
    <col width="4.28515625" customWidth="1" style="84" min="4887" max="4887"/>
    <col width="10" customWidth="1" style="84" min="4894" max="4894"/>
    <col width="11.7109375" customWidth="1" style="84" min="5121" max="5121"/>
    <col width="9.85546875" customWidth="1" style="84" min="5127" max="5127"/>
    <col width="4.28515625" customWidth="1" style="84" min="5128" max="5128"/>
    <col width="15.7109375" customWidth="1" style="84" min="5129" max="5129"/>
    <col width="3.28515625" customWidth="1" style="84" min="5130" max="5130"/>
    <col width="4.28515625" customWidth="1" style="84" min="5131" max="5131"/>
    <col width="3.28515625" customWidth="1" style="84" min="5132" max="5132"/>
    <col width="7.7109375" customWidth="1" style="84" min="5133" max="5138"/>
    <col width="3.28515625" customWidth="1" style="84" min="5139" max="5139"/>
    <col width="4.28515625" customWidth="1" style="84" min="5140" max="5140"/>
    <col width="3.28515625" customWidth="1" style="84" min="5141" max="5141"/>
    <col width="15.7109375" customWidth="1" style="84" min="5142" max="5142"/>
    <col width="4.28515625" customWidth="1" style="84" min="5143" max="5143"/>
    <col width="10" customWidth="1" style="84" min="5150" max="5150"/>
    <col width="11.7109375" customWidth="1" style="84" min="5377" max="5377"/>
    <col width="9.85546875" customWidth="1" style="84" min="5383" max="5383"/>
    <col width="4.28515625" customWidth="1" style="84" min="5384" max="5384"/>
    <col width="15.7109375" customWidth="1" style="84" min="5385" max="5385"/>
    <col width="3.28515625" customWidth="1" style="84" min="5386" max="5386"/>
    <col width="4.28515625" customWidth="1" style="84" min="5387" max="5387"/>
    <col width="3.28515625" customWidth="1" style="84" min="5388" max="5388"/>
    <col width="7.7109375" customWidth="1" style="84" min="5389" max="5394"/>
    <col width="3.28515625" customWidth="1" style="84" min="5395" max="5395"/>
    <col width="4.28515625" customWidth="1" style="84" min="5396" max="5396"/>
    <col width="3.28515625" customWidth="1" style="84" min="5397" max="5397"/>
    <col width="15.7109375" customWidth="1" style="84" min="5398" max="5398"/>
    <col width="4.28515625" customWidth="1" style="84" min="5399" max="5399"/>
    <col width="10" customWidth="1" style="84" min="5406" max="5406"/>
    <col width="11.7109375" customWidth="1" style="84" min="5633" max="5633"/>
    <col width="9.85546875" customWidth="1" style="84" min="5639" max="5639"/>
    <col width="4.28515625" customWidth="1" style="84" min="5640" max="5640"/>
    <col width="15.7109375" customWidth="1" style="84" min="5641" max="5641"/>
    <col width="3.28515625" customWidth="1" style="84" min="5642" max="5642"/>
    <col width="4.28515625" customWidth="1" style="84" min="5643" max="5643"/>
    <col width="3.28515625" customWidth="1" style="84" min="5644" max="5644"/>
    <col width="7.7109375" customWidth="1" style="84" min="5645" max="5650"/>
    <col width="3.28515625" customWidth="1" style="84" min="5651" max="5651"/>
    <col width="4.28515625" customWidth="1" style="84" min="5652" max="5652"/>
    <col width="3.28515625" customWidth="1" style="84" min="5653" max="5653"/>
    <col width="15.7109375" customWidth="1" style="84" min="5654" max="5654"/>
    <col width="4.28515625" customWidth="1" style="84" min="5655" max="5655"/>
    <col width="10" customWidth="1" style="84" min="5662" max="5662"/>
    <col width="11.7109375" customWidth="1" style="84" min="5889" max="5889"/>
    <col width="9.85546875" customWidth="1" style="84" min="5895" max="5895"/>
    <col width="4.28515625" customWidth="1" style="84" min="5896" max="5896"/>
    <col width="15.7109375" customWidth="1" style="84" min="5897" max="5897"/>
    <col width="3.28515625" customWidth="1" style="84" min="5898" max="5898"/>
    <col width="4.28515625" customWidth="1" style="84" min="5899" max="5899"/>
    <col width="3.28515625" customWidth="1" style="84" min="5900" max="5900"/>
    <col width="7.7109375" customWidth="1" style="84" min="5901" max="5906"/>
    <col width="3.28515625" customWidth="1" style="84" min="5907" max="5907"/>
    <col width="4.28515625" customWidth="1" style="84" min="5908" max="5908"/>
    <col width="3.28515625" customWidth="1" style="84" min="5909" max="5909"/>
    <col width="15.7109375" customWidth="1" style="84" min="5910" max="5910"/>
    <col width="4.28515625" customWidth="1" style="84" min="5911" max="5911"/>
    <col width="10" customWidth="1" style="84" min="5918" max="5918"/>
    <col width="11.7109375" customWidth="1" style="84" min="6145" max="6145"/>
    <col width="9.85546875" customWidth="1" style="84" min="6151" max="6151"/>
    <col width="4.28515625" customWidth="1" style="84" min="6152" max="6152"/>
    <col width="15.7109375" customWidth="1" style="84" min="6153" max="6153"/>
    <col width="3.28515625" customWidth="1" style="84" min="6154" max="6154"/>
    <col width="4.28515625" customWidth="1" style="84" min="6155" max="6155"/>
    <col width="3.28515625" customWidth="1" style="84" min="6156" max="6156"/>
    <col width="7.7109375" customWidth="1" style="84" min="6157" max="6162"/>
    <col width="3.28515625" customWidth="1" style="84" min="6163" max="6163"/>
    <col width="4.28515625" customWidth="1" style="84" min="6164" max="6164"/>
    <col width="3.28515625" customWidth="1" style="84" min="6165" max="6165"/>
    <col width="15.7109375" customWidth="1" style="84" min="6166" max="6166"/>
    <col width="4.28515625" customWidth="1" style="84" min="6167" max="6167"/>
    <col width="10" customWidth="1" style="84" min="6174" max="6174"/>
    <col width="11.7109375" customWidth="1" style="84" min="6401" max="6401"/>
    <col width="9.85546875" customWidth="1" style="84" min="6407" max="6407"/>
    <col width="4.28515625" customWidth="1" style="84" min="6408" max="6408"/>
    <col width="15.7109375" customWidth="1" style="84" min="6409" max="6409"/>
    <col width="3.28515625" customWidth="1" style="84" min="6410" max="6410"/>
    <col width="4.28515625" customWidth="1" style="84" min="6411" max="6411"/>
    <col width="3.28515625" customWidth="1" style="84" min="6412" max="6412"/>
    <col width="7.7109375" customWidth="1" style="84" min="6413" max="6418"/>
    <col width="3.28515625" customWidth="1" style="84" min="6419" max="6419"/>
    <col width="4.28515625" customWidth="1" style="84" min="6420" max="6420"/>
    <col width="3.28515625" customWidth="1" style="84" min="6421" max="6421"/>
    <col width="15.7109375" customWidth="1" style="84" min="6422" max="6422"/>
    <col width="4.28515625" customWidth="1" style="84" min="6423" max="6423"/>
    <col width="10" customWidth="1" style="84" min="6430" max="6430"/>
    <col width="11.7109375" customWidth="1" style="84" min="6657" max="6657"/>
    <col width="9.85546875" customWidth="1" style="84" min="6663" max="6663"/>
    <col width="4.28515625" customWidth="1" style="84" min="6664" max="6664"/>
    <col width="15.7109375" customWidth="1" style="84" min="6665" max="6665"/>
    <col width="3.28515625" customWidth="1" style="84" min="6666" max="6666"/>
    <col width="4.28515625" customWidth="1" style="84" min="6667" max="6667"/>
    <col width="3.28515625" customWidth="1" style="84" min="6668" max="6668"/>
    <col width="7.7109375" customWidth="1" style="84" min="6669" max="6674"/>
    <col width="3.28515625" customWidth="1" style="84" min="6675" max="6675"/>
    <col width="4.28515625" customWidth="1" style="84" min="6676" max="6676"/>
    <col width="3.28515625" customWidth="1" style="84" min="6677" max="6677"/>
    <col width="15.7109375" customWidth="1" style="84" min="6678" max="6678"/>
    <col width="4.28515625" customWidth="1" style="84" min="6679" max="6679"/>
    <col width="10" customWidth="1" style="84" min="6686" max="6686"/>
    <col width="11.7109375" customWidth="1" style="84" min="6913" max="6913"/>
    <col width="9.85546875" customWidth="1" style="84" min="6919" max="6919"/>
    <col width="4.28515625" customWidth="1" style="84" min="6920" max="6920"/>
    <col width="15.7109375" customWidth="1" style="84" min="6921" max="6921"/>
    <col width="3.28515625" customWidth="1" style="84" min="6922" max="6922"/>
    <col width="4.28515625" customWidth="1" style="84" min="6923" max="6923"/>
    <col width="3.28515625" customWidth="1" style="84" min="6924" max="6924"/>
    <col width="7.7109375" customWidth="1" style="84" min="6925" max="6930"/>
    <col width="3.28515625" customWidth="1" style="84" min="6931" max="6931"/>
    <col width="4.28515625" customWidth="1" style="84" min="6932" max="6932"/>
    <col width="3.28515625" customWidth="1" style="84" min="6933" max="6933"/>
    <col width="15.7109375" customWidth="1" style="84" min="6934" max="6934"/>
    <col width="4.28515625" customWidth="1" style="84" min="6935" max="6935"/>
    <col width="10" customWidth="1" style="84" min="6942" max="6942"/>
    <col width="11.7109375" customWidth="1" style="84" min="7169" max="7169"/>
    <col width="9.85546875" customWidth="1" style="84" min="7175" max="7175"/>
    <col width="4.28515625" customWidth="1" style="84" min="7176" max="7176"/>
    <col width="15.7109375" customWidth="1" style="84" min="7177" max="7177"/>
    <col width="3.28515625" customWidth="1" style="84" min="7178" max="7178"/>
    <col width="4.28515625" customWidth="1" style="84" min="7179" max="7179"/>
    <col width="3.28515625" customWidth="1" style="84" min="7180" max="7180"/>
    <col width="7.7109375" customWidth="1" style="84" min="7181" max="7186"/>
    <col width="3.28515625" customWidth="1" style="84" min="7187" max="7187"/>
    <col width="4.28515625" customWidth="1" style="84" min="7188" max="7188"/>
    <col width="3.28515625" customWidth="1" style="84" min="7189" max="7189"/>
    <col width="15.7109375" customWidth="1" style="84" min="7190" max="7190"/>
    <col width="4.28515625" customWidth="1" style="84" min="7191" max="7191"/>
    <col width="10" customWidth="1" style="84" min="7198" max="7198"/>
    <col width="11.7109375" customWidth="1" style="84" min="7425" max="7425"/>
    <col width="9.85546875" customWidth="1" style="84" min="7431" max="7431"/>
    <col width="4.28515625" customWidth="1" style="84" min="7432" max="7432"/>
    <col width="15.7109375" customWidth="1" style="84" min="7433" max="7433"/>
    <col width="3.28515625" customWidth="1" style="84" min="7434" max="7434"/>
    <col width="4.28515625" customWidth="1" style="84" min="7435" max="7435"/>
    <col width="3.28515625" customWidth="1" style="84" min="7436" max="7436"/>
    <col width="7.7109375" customWidth="1" style="84" min="7437" max="7442"/>
    <col width="3.28515625" customWidth="1" style="84" min="7443" max="7443"/>
    <col width="4.28515625" customWidth="1" style="84" min="7444" max="7444"/>
    <col width="3.28515625" customWidth="1" style="84" min="7445" max="7445"/>
    <col width="15.7109375" customWidth="1" style="84" min="7446" max="7446"/>
    <col width="4.28515625" customWidth="1" style="84" min="7447" max="7447"/>
    <col width="10" customWidth="1" style="84" min="7454" max="7454"/>
    <col width="11.7109375" customWidth="1" style="84" min="7681" max="7681"/>
    <col width="9.85546875" customWidth="1" style="84" min="7687" max="7687"/>
    <col width="4.28515625" customWidth="1" style="84" min="7688" max="7688"/>
    <col width="15.7109375" customWidth="1" style="84" min="7689" max="7689"/>
    <col width="3.28515625" customWidth="1" style="84" min="7690" max="7690"/>
    <col width="4.28515625" customWidth="1" style="84" min="7691" max="7691"/>
    <col width="3.28515625" customWidth="1" style="84" min="7692" max="7692"/>
    <col width="7.7109375" customWidth="1" style="84" min="7693" max="7698"/>
    <col width="3.28515625" customWidth="1" style="84" min="7699" max="7699"/>
    <col width="4.28515625" customWidth="1" style="84" min="7700" max="7700"/>
    <col width="3.28515625" customWidth="1" style="84" min="7701" max="7701"/>
    <col width="15.7109375" customWidth="1" style="84" min="7702" max="7702"/>
    <col width="4.28515625" customWidth="1" style="84" min="7703" max="7703"/>
    <col width="10" customWidth="1" style="84" min="7710" max="7710"/>
    <col width="11.7109375" customWidth="1" style="84" min="7937" max="7937"/>
    <col width="9.85546875" customWidth="1" style="84" min="7943" max="7943"/>
    <col width="4.28515625" customWidth="1" style="84" min="7944" max="7944"/>
    <col width="15.7109375" customWidth="1" style="84" min="7945" max="7945"/>
    <col width="3.28515625" customWidth="1" style="84" min="7946" max="7946"/>
    <col width="4.28515625" customWidth="1" style="84" min="7947" max="7947"/>
    <col width="3.28515625" customWidth="1" style="84" min="7948" max="7948"/>
    <col width="7.7109375" customWidth="1" style="84" min="7949" max="7954"/>
    <col width="3.28515625" customWidth="1" style="84" min="7955" max="7955"/>
    <col width="4.28515625" customWidth="1" style="84" min="7956" max="7956"/>
    <col width="3.28515625" customWidth="1" style="84" min="7957" max="7957"/>
    <col width="15.7109375" customWidth="1" style="84" min="7958" max="7958"/>
    <col width="4.28515625" customWidth="1" style="84" min="7959" max="7959"/>
    <col width="10" customWidth="1" style="84" min="7966" max="7966"/>
    <col width="11.7109375" customWidth="1" style="84" min="8193" max="8193"/>
    <col width="9.85546875" customWidth="1" style="84" min="8199" max="8199"/>
    <col width="4.28515625" customWidth="1" style="84" min="8200" max="8200"/>
    <col width="15.7109375" customWidth="1" style="84" min="8201" max="8201"/>
    <col width="3.28515625" customWidth="1" style="84" min="8202" max="8202"/>
    <col width="4.28515625" customWidth="1" style="84" min="8203" max="8203"/>
    <col width="3.28515625" customWidth="1" style="84" min="8204" max="8204"/>
    <col width="7.7109375" customWidth="1" style="84" min="8205" max="8210"/>
    <col width="3.28515625" customWidth="1" style="84" min="8211" max="8211"/>
    <col width="4.28515625" customWidth="1" style="84" min="8212" max="8212"/>
    <col width="3.28515625" customWidth="1" style="84" min="8213" max="8213"/>
    <col width="15.7109375" customWidth="1" style="84" min="8214" max="8214"/>
    <col width="4.28515625" customWidth="1" style="84" min="8215" max="8215"/>
    <col width="10" customWidth="1" style="84" min="8222" max="8222"/>
    <col width="11.7109375" customWidth="1" style="84" min="8449" max="8449"/>
    <col width="9.85546875" customWidth="1" style="84" min="8455" max="8455"/>
    <col width="4.28515625" customWidth="1" style="84" min="8456" max="8456"/>
    <col width="15.7109375" customWidth="1" style="84" min="8457" max="8457"/>
    <col width="3.28515625" customWidth="1" style="84" min="8458" max="8458"/>
    <col width="4.28515625" customWidth="1" style="84" min="8459" max="8459"/>
    <col width="3.28515625" customWidth="1" style="84" min="8460" max="8460"/>
    <col width="7.7109375" customWidth="1" style="84" min="8461" max="8466"/>
    <col width="3.28515625" customWidth="1" style="84" min="8467" max="8467"/>
    <col width="4.28515625" customWidth="1" style="84" min="8468" max="8468"/>
    <col width="3.28515625" customWidth="1" style="84" min="8469" max="8469"/>
    <col width="15.7109375" customWidth="1" style="84" min="8470" max="8470"/>
    <col width="4.28515625" customWidth="1" style="84" min="8471" max="8471"/>
    <col width="10" customWidth="1" style="84" min="8478" max="8478"/>
    <col width="11.7109375" customWidth="1" style="84" min="8705" max="8705"/>
    <col width="9.85546875" customWidth="1" style="84" min="8711" max="8711"/>
    <col width="4.28515625" customWidth="1" style="84" min="8712" max="8712"/>
    <col width="15.7109375" customWidth="1" style="84" min="8713" max="8713"/>
    <col width="3.28515625" customWidth="1" style="84" min="8714" max="8714"/>
    <col width="4.28515625" customWidth="1" style="84" min="8715" max="8715"/>
    <col width="3.28515625" customWidth="1" style="84" min="8716" max="8716"/>
    <col width="7.7109375" customWidth="1" style="84" min="8717" max="8722"/>
    <col width="3.28515625" customWidth="1" style="84" min="8723" max="8723"/>
    <col width="4.28515625" customWidth="1" style="84" min="8724" max="8724"/>
    <col width="3.28515625" customWidth="1" style="84" min="8725" max="8725"/>
    <col width="15.7109375" customWidth="1" style="84" min="8726" max="8726"/>
    <col width="4.28515625" customWidth="1" style="84" min="8727" max="8727"/>
    <col width="10" customWidth="1" style="84" min="8734" max="8734"/>
    <col width="11.7109375" customWidth="1" style="84" min="8961" max="8961"/>
    <col width="9.85546875" customWidth="1" style="84" min="8967" max="8967"/>
    <col width="4.28515625" customWidth="1" style="84" min="8968" max="8968"/>
    <col width="15.7109375" customWidth="1" style="84" min="8969" max="8969"/>
    <col width="3.28515625" customWidth="1" style="84" min="8970" max="8970"/>
    <col width="4.28515625" customWidth="1" style="84" min="8971" max="8971"/>
    <col width="3.28515625" customWidth="1" style="84" min="8972" max="8972"/>
    <col width="7.7109375" customWidth="1" style="84" min="8973" max="8978"/>
    <col width="3.28515625" customWidth="1" style="84" min="8979" max="8979"/>
    <col width="4.28515625" customWidth="1" style="84" min="8980" max="8980"/>
    <col width="3.28515625" customWidth="1" style="84" min="8981" max="8981"/>
    <col width="15.7109375" customWidth="1" style="84" min="8982" max="8982"/>
    <col width="4.28515625" customWidth="1" style="84" min="8983" max="8983"/>
    <col width="10" customWidth="1" style="84" min="8990" max="8990"/>
    <col width="11.7109375" customWidth="1" style="84" min="9217" max="9217"/>
    <col width="9.85546875" customWidth="1" style="84" min="9223" max="9223"/>
    <col width="4.28515625" customWidth="1" style="84" min="9224" max="9224"/>
    <col width="15.7109375" customWidth="1" style="84" min="9225" max="9225"/>
    <col width="3.28515625" customWidth="1" style="84" min="9226" max="9226"/>
    <col width="4.28515625" customWidth="1" style="84" min="9227" max="9227"/>
    <col width="3.28515625" customWidth="1" style="84" min="9228" max="9228"/>
    <col width="7.7109375" customWidth="1" style="84" min="9229" max="9234"/>
    <col width="3.28515625" customWidth="1" style="84" min="9235" max="9235"/>
    <col width="4.28515625" customWidth="1" style="84" min="9236" max="9236"/>
    <col width="3.28515625" customWidth="1" style="84" min="9237" max="9237"/>
    <col width="15.7109375" customWidth="1" style="84" min="9238" max="9238"/>
    <col width="4.28515625" customWidth="1" style="84" min="9239" max="9239"/>
    <col width="10" customWidth="1" style="84" min="9246" max="9246"/>
    <col width="11.7109375" customWidth="1" style="84" min="9473" max="9473"/>
    <col width="9.85546875" customWidth="1" style="84" min="9479" max="9479"/>
    <col width="4.28515625" customWidth="1" style="84" min="9480" max="9480"/>
    <col width="15.7109375" customWidth="1" style="84" min="9481" max="9481"/>
    <col width="3.28515625" customWidth="1" style="84" min="9482" max="9482"/>
    <col width="4.28515625" customWidth="1" style="84" min="9483" max="9483"/>
    <col width="3.28515625" customWidth="1" style="84" min="9484" max="9484"/>
    <col width="7.7109375" customWidth="1" style="84" min="9485" max="9490"/>
    <col width="3.28515625" customWidth="1" style="84" min="9491" max="9491"/>
    <col width="4.28515625" customWidth="1" style="84" min="9492" max="9492"/>
    <col width="3.28515625" customWidth="1" style="84" min="9493" max="9493"/>
    <col width="15.7109375" customWidth="1" style="84" min="9494" max="9494"/>
    <col width="4.28515625" customWidth="1" style="84" min="9495" max="9495"/>
    <col width="10" customWidth="1" style="84" min="9502" max="9502"/>
    <col width="11.7109375" customWidth="1" style="84" min="9729" max="9729"/>
    <col width="9.85546875" customWidth="1" style="84" min="9735" max="9735"/>
    <col width="4.28515625" customWidth="1" style="84" min="9736" max="9736"/>
    <col width="15.7109375" customWidth="1" style="84" min="9737" max="9737"/>
    <col width="3.28515625" customWidth="1" style="84" min="9738" max="9738"/>
    <col width="4.28515625" customWidth="1" style="84" min="9739" max="9739"/>
    <col width="3.28515625" customWidth="1" style="84" min="9740" max="9740"/>
    <col width="7.7109375" customWidth="1" style="84" min="9741" max="9746"/>
    <col width="3.28515625" customWidth="1" style="84" min="9747" max="9747"/>
    <col width="4.28515625" customWidth="1" style="84" min="9748" max="9748"/>
    <col width="3.28515625" customWidth="1" style="84" min="9749" max="9749"/>
    <col width="15.7109375" customWidth="1" style="84" min="9750" max="9750"/>
    <col width="4.28515625" customWidth="1" style="84" min="9751" max="9751"/>
    <col width="10" customWidth="1" style="84" min="9758" max="9758"/>
    <col width="11.7109375" customWidth="1" style="84" min="9985" max="9985"/>
    <col width="9.85546875" customWidth="1" style="84" min="9991" max="9991"/>
    <col width="4.28515625" customWidth="1" style="84" min="9992" max="9992"/>
    <col width="15.7109375" customWidth="1" style="84" min="9993" max="9993"/>
    <col width="3.28515625" customWidth="1" style="84" min="9994" max="9994"/>
    <col width="4.28515625" customWidth="1" style="84" min="9995" max="9995"/>
    <col width="3.28515625" customWidth="1" style="84" min="9996" max="9996"/>
    <col width="7.7109375" customWidth="1" style="84" min="9997" max="10002"/>
    <col width="3.28515625" customWidth="1" style="84" min="10003" max="10003"/>
    <col width="4.28515625" customWidth="1" style="84" min="10004" max="10004"/>
    <col width="3.28515625" customWidth="1" style="84" min="10005" max="10005"/>
    <col width="15.7109375" customWidth="1" style="84" min="10006" max="10006"/>
    <col width="4.28515625" customWidth="1" style="84" min="10007" max="10007"/>
    <col width="10" customWidth="1" style="84" min="10014" max="10014"/>
    <col width="11.7109375" customWidth="1" style="84" min="10241" max="10241"/>
    <col width="9.85546875" customWidth="1" style="84" min="10247" max="10247"/>
    <col width="4.28515625" customWidth="1" style="84" min="10248" max="10248"/>
    <col width="15.7109375" customWidth="1" style="84" min="10249" max="10249"/>
    <col width="3.28515625" customWidth="1" style="84" min="10250" max="10250"/>
    <col width="4.28515625" customWidth="1" style="84" min="10251" max="10251"/>
    <col width="3.28515625" customWidth="1" style="84" min="10252" max="10252"/>
    <col width="7.7109375" customWidth="1" style="84" min="10253" max="10258"/>
    <col width="3.28515625" customWidth="1" style="84" min="10259" max="10259"/>
    <col width="4.28515625" customWidth="1" style="84" min="10260" max="10260"/>
    <col width="3.28515625" customWidth="1" style="84" min="10261" max="10261"/>
    <col width="15.7109375" customWidth="1" style="84" min="10262" max="10262"/>
    <col width="4.28515625" customWidth="1" style="84" min="10263" max="10263"/>
    <col width="10" customWidth="1" style="84" min="10270" max="10270"/>
    <col width="11.7109375" customWidth="1" style="84" min="10497" max="10497"/>
    <col width="9.85546875" customWidth="1" style="84" min="10503" max="10503"/>
    <col width="4.28515625" customWidth="1" style="84" min="10504" max="10504"/>
    <col width="15.7109375" customWidth="1" style="84" min="10505" max="10505"/>
    <col width="3.28515625" customWidth="1" style="84" min="10506" max="10506"/>
    <col width="4.28515625" customWidth="1" style="84" min="10507" max="10507"/>
    <col width="3.28515625" customWidth="1" style="84" min="10508" max="10508"/>
    <col width="7.7109375" customWidth="1" style="84" min="10509" max="10514"/>
    <col width="3.28515625" customWidth="1" style="84" min="10515" max="10515"/>
    <col width="4.28515625" customWidth="1" style="84" min="10516" max="10516"/>
    <col width="3.28515625" customWidth="1" style="84" min="10517" max="10517"/>
    <col width="15.7109375" customWidth="1" style="84" min="10518" max="10518"/>
    <col width="4.28515625" customWidth="1" style="84" min="10519" max="10519"/>
    <col width="10" customWidth="1" style="84" min="10526" max="10526"/>
    <col width="11.7109375" customWidth="1" style="84" min="10753" max="10753"/>
    <col width="9.85546875" customWidth="1" style="84" min="10759" max="10759"/>
    <col width="4.28515625" customWidth="1" style="84" min="10760" max="10760"/>
    <col width="15.7109375" customWidth="1" style="84" min="10761" max="10761"/>
    <col width="3.28515625" customWidth="1" style="84" min="10762" max="10762"/>
    <col width="4.28515625" customWidth="1" style="84" min="10763" max="10763"/>
    <col width="3.28515625" customWidth="1" style="84" min="10764" max="10764"/>
    <col width="7.7109375" customWidth="1" style="84" min="10765" max="10770"/>
    <col width="3.28515625" customWidth="1" style="84" min="10771" max="10771"/>
    <col width="4.28515625" customWidth="1" style="84" min="10772" max="10772"/>
    <col width="3.28515625" customWidth="1" style="84" min="10773" max="10773"/>
    <col width="15.7109375" customWidth="1" style="84" min="10774" max="10774"/>
    <col width="4.28515625" customWidth="1" style="84" min="10775" max="10775"/>
    <col width="10" customWidth="1" style="84" min="10782" max="10782"/>
    <col width="11.7109375" customWidth="1" style="84" min="11009" max="11009"/>
    <col width="9.85546875" customWidth="1" style="84" min="11015" max="11015"/>
    <col width="4.28515625" customWidth="1" style="84" min="11016" max="11016"/>
    <col width="15.7109375" customWidth="1" style="84" min="11017" max="11017"/>
    <col width="3.28515625" customWidth="1" style="84" min="11018" max="11018"/>
    <col width="4.28515625" customWidth="1" style="84" min="11019" max="11019"/>
    <col width="3.28515625" customWidth="1" style="84" min="11020" max="11020"/>
    <col width="7.7109375" customWidth="1" style="84" min="11021" max="11026"/>
    <col width="3.28515625" customWidth="1" style="84" min="11027" max="11027"/>
    <col width="4.28515625" customWidth="1" style="84" min="11028" max="11028"/>
    <col width="3.28515625" customWidth="1" style="84" min="11029" max="11029"/>
    <col width="15.7109375" customWidth="1" style="84" min="11030" max="11030"/>
    <col width="4.28515625" customWidth="1" style="84" min="11031" max="11031"/>
    <col width="10" customWidth="1" style="84" min="11038" max="11038"/>
    <col width="11.7109375" customWidth="1" style="84" min="11265" max="11265"/>
    <col width="9.85546875" customWidth="1" style="84" min="11271" max="11271"/>
    <col width="4.28515625" customWidth="1" style="84" min="11272" max="11272"/>
    <col width="15.7109375" customWidth="1" style="84" min="11273" max="11273"/>
    <col width="3.28515625" customWidth="1" style="84" min="11274" max="11274"/>
    <col width="4.28515625" customWidth="1" style="84" min="11275" max="11275"/>
    <col width="3.28515625" customWidth="1" style="84" min="11276" max="11276"/>
    <col width="7.7109375" customWidth="1" style="84" min="11277" max="11282"/>
    <col width="3.28515625" customWidth="1" style="84" min="11283" max="11283"/>
    <col width="4.28515625" customWidth="1" style="84" min="11284" max="11284"/>
    <col width="3.28515625" customWidth="1" style="84" min="11285" max="11285"/>
    <col width="15.7109375" customWidth="1" style="84" min="11286" max="11286"/>
    <col width="4.28515625" customWidth="1" style="84" min="11287" max="11287"/>
    <col width="10" customWidth="1" style="84" min="11294" max="11294"/>
    <col width="11.7109375" customWidth="1" style="84" min="11521" max="11521"/>
    <col width="9.85546875" customWidth="1" style="84" min="11527" max="11527"/>
    <col width="4.28515625" customWidth="1" style="84" min="11528" max="11528"/>
    <col width="15.7109375" customWidth="1" style="84" min="11529" max="11529"/>
    <col width="3.28515625" customWidth="1" style="84" min="11530" max="11530"/>
    <col width="4.28515625" customWidth="1" style="84" min="11531" max="11531"/>
    <col width="3.28515625" customWidth="1" style="84" min="11532" max="11532"/>
    <col width="7.7109375" customWidth="1" style="84" min="11533" max="11538"/>
    <col width="3.28515625" customWidth="1" style="84" min="11539" max="11539"/>
    <col width="4.28515625" customWidth="1" style="84" min="11540" max="11540"/>
    <col width="3.28515625" customWidth="1" style="84" min="11541" max="11541"/>
    <col width="15.7109375" customWidth="1" style="84" min="11542" max="11542"/>
    <col width="4.28515625" customWidth="1" style="84" min="11543" max="11543"/>
    <col width="10" customWidth="1" style="84" min="11550" max="11550"/>
    <col width="11.7109375" customWidth="1" style="84" min="11777" max="11777"/>
    <col width="9.85546875" customWidth="1" style="84" min="11783" max="11783"/>
    <col width="4.28515625" customWidth="1" style="84" min="11784" max="11784"/>
    <col width="15.7109375" customWidth="1" style="84" min="11785" max="11785"/>
    <col width="3.28515625" customWidth="1" style="84" min="11786" max="11786"/>
    <col width="4.28515625" customWidth="1" style="84" min="11787" max="11787"/>
    <col width="3.28515625" customWidth="1" style="84" min="11788" max="11788"/>
    <col width="7.7109375" customWidth="1" style="84" min="11789" max="11794"/>
    <col width="3.28515625" customWidth="1" style="84" min="11795" max="11795"/>
    <col width="4.28515625" customWidth="1" style="84" min="11796" max="11796"/>
    <col width="3.28515625" customWidth="1" style="84" min="11797" max="11797"/>
    <col width="15.7109375" customWidth="1" style="84" min="11798" max="11798"/>
    <col width="4.28515625" customWidth="1" style="84" min="11799" max="11799"/>
    <col width="10" customWidth="1" style="84" min="11806" max="11806"/>
    <col width="11.7109375" customWidth="1" style="84" min="12033" max="12033"/>
    <col width="9.85546875" customWidth="1" style="84" min="12039" max="12039"/>
    <col width="4.28515625" customWidth="1" style="84" min="12040" max="12040"/>
    <col width="15.7109375" customWidth="1" style="84" min="12041" max="12041"/>
    <col width="3.28515625" customWidth="1" style="84" min="12042" max="12042"/>
    <col width="4.28515625" customWidth="1" style="84" min="12043" max="12043"/>
    <col width="3.28515625" customWidth="1" style="84" min="12044" max="12044"/>
    <col width="7.7109375" customWidth="1" style="84" min="12045" max="12050"/>
    <col width="3.28515625" customWidth="1" style="84" min="12051" max="12051"/>
    <col width="4.28515625" customWidth="1" style="84" min="12052" max="12052"/>
    <col width="3.28515625" customWidth="1" style="84" min="12053" max="12053"/>
    <col width="15.7109375" customWidth="1" style="84" min="12054" max="12054"/>
    <col width="4.28515625" customWidth="1" style="84" min="12055" max="12055"/>
    <col width="10" customWidth="1" style="84" min="12062" max="12062"/>
    <col width="11.7109375" customWidth="1" style="84" min="12289" max="12289"/>
    <col width="9.85546875" customWidth="1" style="84" min="12295" max="12295"/>
    <col width="4.28515625" customWidth="1" style="84" min="12296" max="12296"/>
    <col width="15.7109375" customWidth="1" style="84" min="12297" max="12297"/>
    <col width="3.28515625" customWidth="1" style="84" min="12298" max="12298"/>
    <col width="4.28515625" customWidth="1" style="84" min="12299" max="12299"/>
    <col width="3.28515625" customWidth="1" style="84" min="12300" max="12300"/>
    <col width="7.7109375" customWidth="1" style="84" min="12301" max="12306"/>
    <col width="3.28515625" customWidth="1" style="84" min="12307" max="12307"/>
    <col width="4.28515625" customWidth="1" style="84" min="12308" max="12308"/>
    <col width="3.28515625" customWidth="1" style="84" min="12309" max="12309"/>
    <col width="15.7109375" customWidth="1" style="84" min="12310" max="12310"/>
    <col width="4.28515625" customWidth="1" style="84" min="12311" max="12311"/>
    <col width="10" customWidth="1" style="84" min="12318" max="12318"/>
    <col width="11.7109375" customWidth="1" style="84" min="12545" max="12545"/>
    <col width="9.85546875" customWidth="1" style="84" min="12551" max="12551"/>
    <col width="4.28515625" customWidth="1" style="84" min="12552" max="12552"/>
    <col width="15.7109375" customWidth="1" style="84" min="12553" max="12553"/>
    <col width="3.28515625" customWidth="1" style="84" min="12554" max="12554"/>
    <col width="4.28515625" customWidth="1" style="84" min="12555" max="12555"/>
    <col width="3.28515625" customWidth="1" style="84" min="12556" max="12556"/>
    <col width="7.7109375" customWidth="1" style="84" min="12557" max="12562"/>
    <col width="3.28515625" customWidth="1" style="84" min="12563" max="12563"/>
    <col width="4.28515625" customWidth="1" style="84" min="12564" max="12564"/>
    <col width="3.28515625" customWidth="1" style="84" min="12565" max="12565"/>
    <col width="15.7109375" customWidth="1" style="84" min="12566" max="12566"/>
    <col width="4.28515625" customWidth="1" style="84" min="12567" max="12567"/>
    <col width="10" customWidth="1" style="84" min="12574" max="12574"/>
    <col width="11.7109375" customWidth="1" style="84" min="12801" max="12801"/>
    <col width="9.85546875" customWidth="1" style="84" min="12807" max="12807"/>
    <col width="4.28515625" customWidth="1" style="84" min="12808" max="12808"/>
    <col width="15.7109375" customWidth="1" style="84" min="12809" max="12809"/>
    <col width="3.28515625" customWidth="1" style="84" min="12810" max="12810"/>
    <col width="4.28515625" customWidth="1" style="84" min="12811" max="12811"/>
    <col width="3.28515625" customWidth="1" style="84" min="12812" max="12812"/>
    <col width="7.7109375" customWidth="1" style="84" min="12813" max="12818"/>
    <col width="3.28515625" customWidth="1" style="84" min="12819" max="12819"/>
    <col width="4.28515625" customWidth="1" style="84" min="12820" max="12820"/>
    <col width="3.28515625" customWidth="1" style="84" min="12821" max="12821"/>
    <col width="15.7109375" customWidth="1" style="84" min="12822" max="12822"/>
    <col width="4.28515625" customWidth="1" style="84" min="12823" max="12823"/>
    <col width="10" customWidth="1" style="84" min="12830" max="12830"/>
    <col width="11.7109375" customWidth="1" style="84" min="13057" max="13057"/>
    <col width="9.85546875" customWidth="1" style="84" min="13063" max="13063"/>
    <col width="4.28515625" customWidth="1" style="84" min="13064" max="13064"/>
    <col width="15.7109375" customWidth="1" style="84" min="13065" max="13065"/>
    <col width="3.28515625" customWidth="1" style="84" min="13066" max="13066"/>
    <col width="4.28515625" customWidth="1" style="84" min="13067" max="13067"/>
    <col width="3.28515625" customWidth="1" style="84" min="13068" max="13068"/>
    <col width="7.7109375" customWidth="1" style="84" min="13069" max="13074"/>
    <col width="3.28515625" customWidth="1" style="84" min="13075" max="13075"/>
    <col width="4.28515625" customWidth="1" style="84" min="13076" max="13076"/>
    <col width="3.28515625" customWidth="1" style="84" min="13077" max="13077"/>
    <col width="15.7109375" customWidth="1" style="84" min="13078" max="13078"/>
    <col width="4.28515625" customWidth="1" style="84" min="13079" max="13079"/>
    <col width="10" customWidth="1" style="84" min="13086" max="13086"/>
    <col width="11.7109375" customWidth="1" style="84" min="13313" max="13313"/>
    <col width="9.85546875" customWidth="1" style="84" min="13319" max="13319"/>
    <col width="4.28515625" customWidth="1" style="84" min="13320" max="13320"/>
    <col width="15.7109375" customWidth="1" style="84" min="13321" max="13321"/>
    <col width="3.28515625" customWidth="1" style="84" min="13322" max="13322"/>
    <col width="4.28515625" customWidth="1" style="84" min="13323" max="13323"/>
    <col width="3.28515625" customWidth="1" style="84" min="13324" max="13324"/>
    <col width="7.7109375" customWidth="1" style="84" min="13325" max="13330"/>
    <col width="3.28515625" customWidth="1" style="84" min="13331" max="13331"/>
    <col width="4.28515625" customWidth="1" style="84" min="13332" max="13332"/>
    <col width="3.28515625" customWidth="1" style="84" min="13333" max="13333"/>
    <col width="15.7109375" customWidth="1" style="84" min="13334" max="13334"/>
    <col width="4.28515625" customWidth="1" style="84" min="13335" max="13335"/>
    <col width="10" customWidth="1" style="84" min="13342" max="13342"/>
    <col width="11.7109375" customWidth="1" style="84" min="13569" max="13569"/>
    <col width="9.85546875" customWidth="1" style="84" min="13575" max="13575"/>
    <col width="4.28515625" customWidth="1" style="84" min="13576" max="13576"/>
    <col width="15.7109375" customWidth="1" style="84" min="13577" max="13577"/>
    <col width="3.28515625" customWidth="1" style="84" min="13578" max="13578"/>
    <col width="4.28515625" customWidth="1" style="84" min="13579" max="13579"/>
    <col width="3.28515625" customWidth="1" style="84" min="13580" max="13580"/>
    <col width="7.7109375" customWidth="1" style="84" min="13581" max="13586"/>
    <col width="3.28515625" customWidth="1" style="84" min="13587" max="13587"/>
    <col width="4.28515625" customWidth="1" style="84" min="13588" max="13588"/>
    <col width="3.28515625" customWidth="1" style="84" min="13589" max="13589"/>
    <col width="15.7109375" customWidth="1" style="84" min="13590" max="13590"/>
    <col width="4.28515625" customWidth="1" style="84" min="13591" max="13591"/>
    <col width="10" customWidth="1" style="84" min="13598" max="13598"/>
    <col width="11.7109375" customWidth="1" style="84" min="13825" max="13825"/>
    <col width="9.85546875" customWidth="1" style="84" min="13831" max="13831"/>
    <col width="4.28515625" customWidth="1" style="84" min="13832" max="13832"/>
    <col width="15.7109375" customWidth="1" style="84" min="13833" max="13833"/>
    <col width="3.28515625" customWidth="1" style="84" min="13834" max="13834"/>
    <col width="4.28515625" customWidth="1" style="84" min="13835" max="13835"/>
    <col width="3.28515625" customWidth="1" style="84" min="13836" max="13836"/>
    <col width="7.7109375" customWidth="1" style="84" min="13837" max="13842"/>
    <col width="3.28515625" customWidth="1" style="84" min="13843" max="13843"/>
    <col width="4.28515625" customWidth="1" style="84" min="13844" max="13844"/>
    <col width="3.28515625" customWidth="1" style="84" min="13845" max="13845"/>
    <col width="15.7109375" customWidth="1" style="84" min="13846" max="13846"/>
    <col width="4.28515625" customWidth="1" style="84" min="13847" max="13847"/>
    <col width="10" customWidth="1" style="84" min="13854" max="13854"/>
    <col width="11.7109375" customWidth="1" style="84" min="14081" max="14081"/>
    <col width="9.85546875" customWidth="1" style="84" min="14087" max="14087"/>
    <col width="4.28515625" customWidth="1" style="84" min="14088" max="14088"/>
    <col width="15.7109375" customWidth="1" style="84" min="14089" max="14089"/>
    <col width="3.28515625" customWidth="1" style="84" min="14090" max="14090"/>
    <col width="4.28515625" customWidth="1" style="84" min="14091" max="14091"/>
    <col width="3.28515625" customWidth="1" style="84" min="14092" max="14092"/>
    <col width="7.7109375" customWidth="1" style="84" min="14093" max="14098"/>
    <col width="3.28515625" customWidth="1" style="84" min="14099" max="14099"/>
    <col width="4.28515625" customWidth="1" style="84" min="14100" max="14100"/>
    <col width="3.28515625" customWidth="1" style="84" min="14101" max="14101"/>
    <col width="15.7109375" customWidth="1" style="84" min="14102" max="14102"/>
    <col width="4.28515625" customWidth="1" style="84" min="14103" max="14103"/>
    <col width="10" customWidth="1" style="84" min="14110" max="14110"/>
    <col width="11.7109375" customWidth="1" style="84" min="14337" max="14337"/>
    <col width="9.85546875" customWidth="1" style="84" min="14343" max="14343"/>
    <col width="4.28515625" customWidth="1" style="84" min="14344" max="14344"/>
    <col width="15.7109375" customWidth="1" style="84" min="14345" max="14345"/>
    <col width="3.28515625" customWidth="1" style="84" min="14346" max="14346"/>
    <col width="4.28515625" customWidth="1" style="84" min="14347" max="14347"/>
    <col width="3.28515625" customWidth="1" style="84" min="14348" max="14348"/>
    <col width="7.7109375" customWidth="1" style="84" min="14349" max="14354"/>
    <col width="3.28515625" customWidth="1" style="84" min="14355" max="14355"/>
    <col width="4.28515625" customWidth="1" style="84" min="14356" max="14356"/>
    <col width="3.28515625" customWidth="1" style="84" min="14357" max="14357"/>
    <col width="15.7109375" customWidth="1" style="84" min="14358" max="14358"/>
    <col width="4.28515625" customWidth="1" style="84" min="14359" max="14359"/>
    <col width="10" customWidth="1" style="84" min="14366" max="14366"/>
    <col width="11.7109375" customWidth="1" style="84" min="14593" max="14593"/>
    <col width="9.85546875" customWidth="1" style="84" min="14599" max="14599"/>
    <col width="4.28515625" customWidth="1" style="84" min="14600" max="14600"/>
    <col width="15.7109375" customWidth="1" style="84" min="14601" max="14601"/>
    <col width="3.28515625" customWidth="1" style="84" min="14602" max="14602"/>
    <col width="4.28515625" customWidth="1" style="84" min="14603" max="14603"/>
    <col width="3.28515625" customWidth="1" style="84" min="14604" max="14604"/>
    <col width="7.7109375" customWidth="1" style="84" min="14605" max="14610"/>
    <col width="3.28515625" customWidth="1" style="84" min="14611" max="14611"/>
    <col width="4.28515625" customWidth="1" style="84" min="14612" max="14612"/>
    <col width="3.28515625" customWidth="1" style="84" min="14613" max="14613"/>
    <col width="15.7109375" customWidth="1" style="84" min="14614" max="14614"/>
    <col width="4.28515625" customWidth="1" style="84" min="14615" max="14615"/>
    <col width="10" customWidth="1" style="84" min="14622" max="14622"/>
    <col width="11.7109375" customWidth="1" style="84" min="14849" max="14849"/>
    <col width="9.85546875" customWidth="1" style="84" min="14855" max="14855"/>
    <col width="4.28515625" customWidth="1" style="84" min="14856" max="14856"/>
    <col width="15.7109375" customWidth="1" style="84" min="14857" max="14857"/>
    <col width="3.28515625" customWidth="1" style="84" min="14858" max="14858"/>
    <col width="4.28515625" customWidth="1" style="84" min="14859" max="14859"/>
    <col width="3.28515625" customWidth="1" style="84" min="14860" max="14860"/>
    <col width="7.7109375" customWidth="1" style="84" min="14861" max="14866"/>
    <col width="3.28515625" customWidth="1" style="84" min="14867" max="14867"/>
    <col width="4.28515625" customWidth="1" style="84" min="14868" max="14868"/>
    <col width="3.28515625" customWidth="1" style="84" min="14869" max="14869"/>
    <col width="15.7109375" customWidth="1" style="84" min="14870" max="14870"/>
    <col width="4.28515625" customWidth="1" style="84" min="14871" max="14871"/>
    <col width="10" customWidth="1" style="84" min="14878" max="14878"/>
    <col width="11.7109375" customWidth="1" style="84" min="15105" max="15105"/>
    <col width="9.85546875" customWidth="1" style="84" min="15111" max="15111"/>
    <col width="4.28515625" customWidth="1" style="84" min="15112" max="15112"/>
    <col width="15.7109375" customWidth="1" style="84" min="15113" max="15113"/>
    <col width="3.28515625" customWidth="1" style="84" min="15114" max="15114"/>
    <col width="4.28515625" customWidth="1" style="84" min="15115" max="15115"/>
    <col width="3.28515625" customWidth="1" style="84" min="15116" max="15116"/>
    <col width="7.7109375" customWidth="1" style="84" min="15117" max="15122"/>
    <col width="3.28515625" customWidth="1" style="84" min="15123" max="15123"/>
    <col width="4.28515625" customWidth="1" style="84" min="15124" max="15124"/>
    <col width="3.28515625" customWidth="1" style="84" min="15125" max="15125"/>
    <col width="15.7109375" customWidth="1" style="84" min="15126" max="15126"/>
    <col width="4.28515625" customWidth="1" style="84" min="15127" max="15127"/>
    <col width="10" customWidth="1" style="84" min="15134" max="15134"/>
    <col width="11.7109375" customWidth="1" style="84" min="15361" max="15361"/>
    <col width="9.85546875" customWidth="1" style="84" min="15367" max="15367"/>
    <col width="4.28515625" customWidth="1" style="84" min="15368" max="15368"/>
    <col width="15.7109375" customWidth="1" style="84" min="15369" max="15369"/>
    <col width="3.28515625" customWidth="1" style="84" min="15370" max="15370"/>
    <col width="4.28515625" customWidth="1" style="84" min="15371" max="15371"/>
    <col width="3.28515625" customWidth="1" style="84" min="15372" max="15372"/>
    <col width="7.7109375" customWidth="1" style="84" min="15373" max="15378"/>
    <col width="3.28515625" customWidth="1" style="84" min="15379" max="15379"/>
    <col width="4.28515625" customWidth="1" style="84" min="15380" max="15380"/>
    <col width="3.28515625" customWidth="1" style="84" min="15381" max="15381"/>
    <col width="15.7109375" customWidth="1" style="84" min="15382" max="15382"/>
    <col width="4.28515625" customWidth="1" style="84" min="15383" max="15383"/>
    <col width="10" customWidth="1" style="84" min="15390" max="15390"/>
    <col width="11.7109375" customWidth="1" style="84" min="15617" max="15617"/>
    <col width="9.85546875" customWidth="1" style="84" min="15623" max="15623"/>
    <col width="4.28515625" customWidth="1" style="84" min="15624" max="15624"/>
    <col width="15.7109375" customWidth="1" style="84" min="15625" max="15625"/>
    <col width="3.28515625" customWidth="1" style="84" min="15626" max="15626"/>
    <col width="4.28515625" customWidth="1" style="84" min="15627" max="15627"/>
    <col width="3.28515625" customWidth="1" style="84" min="15628" max="15628"/>
    <col width="7.7109375" customWidth="1" style="84" min="15629" max="15634"/>
    <col width="3.28515625" customWidth="1" style="84" min="15635" max="15635"/>
    <col width="4.28515625" customWidth="1" style="84" min="15636" max="15636"/>
    <col width="3.28515625" customWidth="1" style="84" min="15637" max="15637"/>
    <col width="15.7109375" customWidth="1" style="84" min="15638" max="15638"/>
    <col width="4.28515625" customWidth="1" style="84" min="15639" max="15639"/>
    <col width="10" customWidth="1" style="84" min="15646" max="15646"/>
    <col width="11.7109375" customWidth="1" style="84" min="15873" max="15873"/>
    <col width="9.85546875" customWidth="1" style="84" min="15879" max="15879"/>
    <col width="4.28515625" customWidth="1" style="84" min="15880" max="15880"/>
    <col width="15.7109375" customWidth="1" style="84" min="15881" max="15881"/>
    <col width="3.28515625" customWidth="1" style="84" min="15882" max="15882"/>
    <col width="4.28515625" customWidth="1" style="84" min="15883" max="15883"/>
    <col width="3.28515625" customWidth="1" style="84" min="15884" max="15884"/>
    <col width="7.7109375" customWidth="1" style="84" min="15885" max="15890"/>
    <col width="3.28515625" customWidth="1" style="84" min="15891" max="15891"/>
    <col width="4.28515625" customWidth="1" style="84" min="15892" max="15892"/>
    <col width="3.28515625" customWidth="1" style="84" min="15893" max="15893"/>
    <col width="15.7109375" customWidth="1" style="84" min="15894" max="15894"/>
    <col width="4.28515625" customWidth="1" style="84" min="15895" max="15895"/>
    <col width="10" customWidth="1" style="84" min="15902" max="15902"/>
    <col width="11.7109375" customWidth="1" style="84" min="16129" max="16129"/>
    <col width="9.85546875" customWidth="1" style="84" min="16135" max="16135"/>
    <col width="4.28515625" customWidth="1" style="84" min="16136" max="16136"/>
    <col width="15.7109375" customWidth="1" style="84" min="16137" max="16137"/>
    <col width="3.28515625" customWidth="1" style="84" min="16138" max="16138"/>
    <col width="4.28515625" customWidth="1" style="84" min="16139" max="16139"/>
    <col width="3.28515625" customWidth="1" style="84" min="16140" max="16140"/>
    <col width="7.7109375" customWidth="1" style="84" min="16141" max="16146"/>
    <col width="3.28515625" customWidth="1" style="84" min="16147" max="16147"/>
    <col width="4.28515625" customWidth="1" style="84" min="16148" max="16148"/>
    <col width="3.28515625" customWidth="1" style="84" min="16149" max="16149"/>
    <col width="15.7109375" customWidth="1" style="84" min="16150" max="16150"/>
    <col width="4.28515625" customWidth="1" style="84" min="16151" max="16151"/>
    <col width="10" customWidth="1" style="84" min="16158" max="16158"/>
  </cols>
  <sheetData>
    <row r="1" ht="15.95" customHeight="1" s="84"/>
    <row r="2" ht="15.95" customHeight="1" s="84" thickBot="1">
      <c r="A2" s="99" t="inlineStr">
        <is>
          <t>L-L VOLTS</t>
        </is>
      </c>
      <c r="B2" s="4" t="n">
        <v>208</v>
      </c>
    </row>
    <row r="3" ht="15.95" customHeight="1" s="84">
      <c r="A3" s="99" t="inlineStr">
        <is>
          <t>PHASES</t>
        </is>
      </c>
      <c r="B3" s="99" t="n">
        <v>3</v>
      </c>
      <c r="H3" s="6" t="inlineStr">
        <is>
          <t>PANEL L2</t>
        </is>
      </c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10">
        <f>INT(L_N_VOLTS)&amp;"/"&amp;INT(L_L_VOLTS)&amp;"V, "&amp;INT(Phases)&amp;"PH, 4W"</f>
        <v/>
      </c>
      <c r="W3" s="11" t="n"/>
    </row>
    <row r="4" ht="15.95" customHeight="1" s="84">
      <c r="A4" s="99" t="inlineStr">
        <is>
          <t>L-N VOLTS</t>
        </is>
      </c>
      <c r="B4" s="12" t="n">
        <v>120</v>
      </c>
      <c r="H4" s="13" t="n"/>
      <c r="V4" s="16" t="inlineStr">
        <is>
          <t>225A MLO</t>
        </is>
      </c>
      <c r="W4" s="23" t="n"/>
    </row>
    <row r="5" ht="15.95" customHeight="1" s="84">
      <c r="A5" s="99" t="inlineStr">
        <is>
          <t>L-MOTOR</t>
        </is>
      </c>
      <c r="B5" s="99" t="n"/>
      <c r="H5" s="18" t="n"/>
      <c r="V5" s="16" t="inlineStr">
        <is>
          <t>10,000 AIC</t>
        </is>
      </c>
      <c r="W5" s="23" t="n"/>
    </row>
    <row r="6" ht="15.95" customHeight="1" s="84">
      <c r="H6" s="19" t="inlineStr">
        <is>
          <t xml:space="preserve">SERVES: </t>
        </is>
      </c>
      <c r="V6" s="16" t="inlineStr">
        <is>
          <t xml:space="preserve"> </t>
        </is>
      </c>
      <c r="W6" s="23" t="n"/>
    </row>
    <row r="7" ht="15.95" customHeight="1" s="84">
      <c r="A7" s="22" t="n"/>
      <c r="B7" s="22" t="n"/>
      <c r="C7" s="22" t="inlineStr">
        <is>
          <t>LOAD TYPES</t>
        </is>
      </c>
      <c r="G7" s="22" t="n"/>
      <c r="H7" s="19" t="inlineStr">
        <is>
          <t xml:space="preserve">LOCATION: </t>
        </is>
      </c>
      <c r="I7" s="89" t="n"/>
      <c r="K7" s="22" t="n"/>
      <c r="V7" s="16" t="n"/>
      <c r="W7" s="23" t="n"/>
      <c r="X7" s="89" t="n"/>
      <c r="Z7" t="inlineStr">
        <is>
          <t>LOAD TYPES</t>
        </is>
      </c>
      <c r="AA7" s="22" t="n"/>
      <c r="AB7" s="22" t="n"/>
      <c r="AC7" s="22" t="n"/>
      <c r="AD7" s="22" t="n"/>
    </row>
    <row r="8" ht="15.95" customHeight="1" s="84" thickBot="1">
      <c r="A8" s="26" t="inlineStr">
        <is>
          <t>LIGHT</t>
        </is>
      </c>
      <c r="B8" s="26" t="inlineStr">
        <is>
          <t>RECPTS</t>
        </is>
      </c>
      <c r="C8" s="26" t="inlineStr">
        <is>
          <t>HVAC</t>
        </is>
      </c>
      <c r="D8" s="26" t="inlineStr">
        <is>
          <t>APPL</t>
        </is>
      </c>
      <c r="E8" s="26" t="inlineStr">
        <is>
          <t>FXD.EQ</t>
        </is>
      </c>
      <c r="F8" s="26" t="inlineStr">
        <is>
          <t>FIXD. C. EQ.</t>
        </is>
      </c>
      <c r="G8" s="27" t="inlineStr">
        <is>
          <t>SPARE</t>
        </is>
      </c>
      <c r="H8" s="28" t="inlineStr">
        <is>
          <t>SURFACE MOUNT</t>
        </is>
      </c>
      <c r="I8" s="29" t="n"/>
      <c r="J8" s="29" t="n"/>
      <c r="K8" s="29" t="n"/>
      <c r="L8" s="29" t="inlineStr">
        <is>
          <t xml:space="preserve"> </t>
        </is>
      </c>
      <c r="M8" s="30" t="inlineStr">
        <is>
          <t>LOAD IN KVA PER PHASE</t>
        </is>
      </c>
      <c r="N8" s="30" t="n"/>
      <c r="O8" s="30" t="n"/>
      <c r="P8" s="30" t="n"/>
      <c r="Q8" s="30" t="n"/>
      <c r="R8" s="30" t="n"/>
      <c r="S8" s="31" t="n"/>
      <c r="T8" s="29" t="n"/>
      <c r="U8" s="29" t="n"/>
      <c r="V8" s="29" t="n"/>
      <c r="W8" s="32" t="n"/>
      <c r="X8" s="33" t="inlineStr">
        <is>
          <t>LIGHT</t>
        </is>
      </c>
      <c r="Y8" s="26" t="inlineStr">
        <is>
          <t>RECPTS</t>
        </is>
      </c>
      <c r="Z8" s="26" t="inlineStr">
        <is>
          <t>HVAC</t>
        </is>
      </c>
      <c r="AA8" s="26" t="inlineStr">
        <is>
          <t>APPL</t>
        </is>
      </c>
      <c r="AB8" s="26" t="inlineStr">
        <is>
          <t>FXD.EQ</t>
        </is>
      </c>
      <c r="AC8" s="26" t="inlineStr">
        <is>
          <t>FXD. C. EQ.</t>
        </is>
      </c>
      <c r="AD8" s="26" t="inlineStr">
        <is>
          <t>SPARE</t>
        </is>
      </c>
    </row>
    <row r="9" ht="15.95" customHeight="1" s="84" thickBot="1">
      <c r="A9" s="26" t="inlineStr">
        <is>
          <t>VA</t>
        </is>
      </c>
      <c r="B9" s="26" t="inlineStr">
        <is>
          <t>VA</t>
        </is>
      </c>
      <c r="C9" s="26" t="inlineStr">
        <is>
          <t>VA</t>
        </is>
      </c>
      <c r="D9" s="26" t="inlineStr">
        <is>
          <t>VA</t>
        </is>
      </c>
      <c r="E9" s="26" t="inlineStr">
        <is>
          <t>VA</t>
        </is>
      </c>
      <c r="F9" s="26" t="inlineStr">
        <is>
          <t>VA</t>
        </is>
      </c>
      <c r="G9" s="27" t="inlineStr">
        <is>
          <t>VA</t>
        </is>
      </c>
      <c r="H9" s="34" t="inlineStr">
        <is>
          <t>CKT</t>
        </is>
      </c>
      <c r="I9" s="34" t="inlineStr">
        <is>
          <t>DESCRIPTION</t>
        </is>
      </c>
      <c r="J9" s="34" t="inlineStr">
        <is>
          <t>#</t>
        </is>
      </c>
      <c r="K9" s="34" t="inlineStr">
        <is>
          <t>BKR</t>
        </is>
      </c>
      <c r="L9" s="34" t="inlineStr">
        <is>
          <t>PL</t>
        </is>
      </c>
      <c r="M9" s="35" t="inlineStr">
        <is>
          <t>A</t>
        </is>
      </c>
      <c r="N9" s="36" t="n"/>
      <c r="O9" s="35" t="inlineStr">
        <is>
          <t>B</t>
        </is>
      </c>
      <c r="P9" s="36" t="n"/>
      <c r="Q9" s="35" t="inlineStr">
        <is>
          <t>C</t>
        </is>
      </c>
      <c r="R9" s="36" t="n"/>
      <c r="S9" s="34" t="inlineStr">
        <is>
          <t>PL</t>
        </is>
      </c>
      <c r="T9" s="34" t="inlineStr">
        <is>
          <t>BKR</t>
        </is>
      </c>
      <c r="U9" s="34" t="inlineStr">
        <is>
          <t>#</t>
        </is>
      </c>
      <c r="V9" s="34" t="inlineStr">
        <is>
          <t>DESCRIPTION</t>
        </is>
      </c>
      <c r="W9" s="37" t="inlineStr">
        <is>
          <t>CKT</t>
        </is>
      </c>
      <c r="X9" s="33" t="inlineStr">
        <is>
          <t>VA</t>
        </is>
      </c>
      <c r="Y9" s="26" t="inlineStr">
        <is>
          <t>VA</t>
        </is>
      </c>
      <c r="Z9" s="26" t="inlineStr">
        <is>
          <t>VA</t>
        </is>
      </c>
      <c r="AA9" s="26" t="inlineStr">
        <is>
          <t>VA</t>
        </is>
      </c>
      <c r="AB9" s="26" t="inlineStr">
        <is>
          <t>VA</t>
        </is>
      </c>
      <c r="AC9" s="26" t="inlineStr">
        <is>
          <t>VA</t>
        </is>
      </c>
      <c r="AD9" s="26" t="inlineStr">
        <is>
          <t>VA</t>
        </is>
      </c>
    </row>
    <row r="10" ht="15.95" customHeight="1" s="84" thickBot="1">
      <c r="A10" s="38" t="n"/>
      <c r="B10" s="38" t="n"/>
      <c r="C10" s="38" t="n"/>
      <c r="D10" s="38" t="n"/>
      <c r="E10" s="38" t="n"/>
      <c r="F10" s="38" t="n"/>
      <c r="G10" s="39" t="n"/>
      <c r="H10" s="34" t="n">
        <v>1</v>
      </c>
      <c r="I10" s="40" t="inlineStr">
        <is>
          <t>SPARE</t>
        </is>
      </c>
      <c r="J10" s="41" t="n"/>
      <c r="K10" s="41" t="n">
        <v>20</v>
      </c>
      <c r="L10" s="41" t="n">
        <v>1</v>
      </c>
      <c r="M10" s="42">
        <f>SUM(A10:G10)/1000</f>
        <v/>
      </c>
      <c r="N10" s="43">
        <f>SUM(X10:AD10)/1000</f>
        <v/>
      </c>
      <c r="O10" s="44" t="n"/>
      <c r="P10" s="44" t="n"/>
      <c r="Q10" s="45" t="n"/>
      <c r="R10" s="46" t="n"/>
      <c r="S10" s="41" t="n">
        <v>1</v>
      </c>
      <c r="T10" s="41" t="n">
        <v>20</v>
      </c>
      <c r="U10" s="41" t="n"/>
      <c r="V10" s="40" t="inlineStr">
        <is>
          <t>FILEROOM 128</t>
        </is>
      </c>
      <c r="W10" s="34" t="n">
        <v>2</v>
      </c>
      <c r="X10" s="47" t="n"/>
      <c r="Y10" s="38" t="n">
        <v>1080</v>
      </c>
      <c r="Z10" s="38" t="n"/>
      <c r="AA10" s="38" t="n"/>
      <c r="AB10" s="38" t="n"/>
      <c r="AC10" s="38" t="n"/>
      <c r="AD10" s="38" t="n"/>
    </row>
    <row r="11" ht="15.95" customHeight="1" s="84" thickBot="1">
      <c r="A11" s="38" t="n"/>
      <c r="B11" s="38" t="n"/>
      <c r="C11" s="38" t="n"/>
      <c r="D11" s="38" t="n"/>
      <c r="E11" s="38" t="n"/>
      <c r="F11" s="38" t="n"/>
      <c r="G11" s="39" t="n"/>
      <c r="H11" s="34" t="n">
        <v>3</v>
      </c>
      <c r="I11" s="40" t="inlineStr">
        <is>
          <t>SPARE</t>
        </is>
      </c>
      <c r="J11" s="41" t="n"/>
      <c r="K11" s="41" t="n">
        <v>20</v>
      </c>
      <c r="L11" s="41" t="n">
        <v>1</v>
      </c>
      <c r="M11" s="48" t="n"/>
      <c r="N11" s="49" t="n"/>
      <c r="O11" s="42">
        <f>SUM(A11:G11)/1000</f>
        <v/>
      </c>
      <c r="P11" s="50">
        <f>SUM(X11:AD11)/1000</f>
        <v/>
      </c>
      <c r="Q11" s="51" t="n"/>
      <c r="R11" s="50" t="n"/>
      <c r="S11" s="41" t="n">
        <v>1</v>
      </c>
      <c r="T11" s="41" t="n">
        <v>20</v>
      </c>
      <c r="U11" s="41" t="n"/>
      <c r="V11" s="40" t="inlineStr">
        <is>
          <t>RECEPTION 126</t>
        </is>
      </c>
      <c r="W11" s="34" t="n">
        <v>4</v>
      </c>
      <c r="X11" s="47" t="n"/>
      <c r="Y11" s="38" t="n">
        <v>900</v>
      </c>
      <c r="Z11" s="38" t="n"/>
      <c r="AA11" s="38" t="n"/>
      <c r="AB11" s="38" t="n"/>
      <c r="AC11" s="38" t="n"/>
      <c r="AD11" s="38" t="n"/>
    </row>
    <row r="12" ht="15.95" customHeight="1" s="84" thickBot="1">
      <c r="B12" s="38" t="n"/>
      <c r="C12" s="38" t="n"/>
      <c r="D12" s="38" t="n"/>
      <c r="E12" s="38" t="n"/>
      <c r="F12" s="38" t="n"/>
      <c r="G12" s="39" t="n"/>
      <c r="H12" s="34" t="n">
        <v>5</v>
      </c>
      <c r="I12" s="40" t="inlineStr">
        <is>
          <t>SPARE</t>
        </is>
      </c>
      <c r="J12" s="41" t="n"/>
      <c r="K12" s="41" t="n">
        <v>20</v>
      </c>
      <c r="L12" s="41" t="n">
        <v>1</v>
      </c>
      <c r="M12" s="52" t="n"/>
      <c r="N12" s="51" t="n"/>
      <c r="O12" s="54" t="n"/>
      <c r="P12" s="49" t="n"/>
      <c r="Q12" s="42">
        <f>SUM(A12:G12)/1000</f>
        <v/>
      </c>
      <c r="R12" s="50">
        <f>SUM(X12:AD12)/1000</f>
        <v/>
      </c>
      <c r="S12" s="41" t="n">
        <v>1</v>
      </c>
      <c r="T12" s="41" t="n">
        <v>20</v>
      </c>
      <c r="U12" s="41" t="n"/>
      <c r="V12" s="40" t="inlineStr">
        <is>
          <t>RECEPTION 122</t>
        </is>
      </c>
      <c r="W12" s="34" t="n">
        <v>6</v>
      </c>
      <c r="X12" s="47" t="n"/>
      <c r="Y12" s="38" t="n">
        <v>1080</v>
      </c>
      <c r="Z12" s="38" t="n"/>
      <c r="AA12" s="38" t="n"/>
      <c r="AB12" s="38" t="n"/>
      <c r="AC12" s="38" t="n"/>
      <c r="AD12" s="38" t="n"/>
    </row>
    <row r="13" ht="15.95" customHeight="1" s="84" thickBot="1">
      <c r="A13" s="38" t="n"/>
      <c r="B13" s="38" t="n"/>
      <c r="C13" s="38" t="n"/>
      <c r="D13" s="38" t="n"/>
      <c r="E13" s="38" t="n"/>
      <c r="F13" s="38" t="n"/>
      <c r="G13" s="39" t="n"/>
      <c r="H13" s="34" t="n">
        <v>7</v>
      </c>
      <c r="I13" s="40" t="inlineStr">
        <is>
          <t>SPARE</t>
        </is>
      </c>
      <c r="J13" s="41" t="n"/>
      <c r="K13" s="41" t="n">
        <v>20</v>
      </c>
      <c r="L13" s="41" t="n">
        <v>1</v>
      </c>
      <c r="M13" s="42">
        <f>SUM(A13:G13)/1000</f>
        <v/>
      </c>
      <c r="N13" s="50">
        <f>SUM(X13:AD13)/1000</f>
        <v/>
      </c>
      <c r="O13" s="51" t="n"/>
      <c r="P13" s="51" t="n"/>
      <c r="Q13" s="54" t="n"/>
      <c r="R13" s="49" t="n"/>
      <c r="S13" s="41" t="n">
        <v>1</v>
      </c>
      <c r="T13" s="41" t="n">
        <v>20</v>
      </c>
      <c r="U13" s="41" t="n"/>
      <c r="V13" s="87" t="n">
        <v>132133</v>
      </c>
      <c r="W13" s="34" t="n">
        <v>8</v>
      </c>
      <c r="X13" s="47" t="n"/>
      <c r="Y13" s="38" t="n">
        <v>1260</v>
      </c>
      <c r="Z13" s="38" t="n"/>
      <c r="AA13" s="38" t="n"/>
      <c r="AB13" s="38" t="n"/>
      <c r="AC13" s="38" t="n"/>
      <c r="AD13" s="38" t="n"/>
    </row>
    <row r="14" ht="15.95" customHeight="1" s="84" thickBot="1">
      <c r="A14" s="38" t="n"/>
      <c r="B14" s="38" t="n"/>
      <c r="C14" s="38" t="n"/>
      <c r="D14" s="38" t="n"/>
      <c r="E14" s="38" t="n"/>
      <c r="F14" s="38" t="n"/>
      <c r="G14" s="39" t="n"/>
      <c r="H14" s="34" t="n">
        <v>9</v>
      </c>
      <c r="I14" s="40" t="inlineStr">
        <is>
          <t>SPARE</t>
        </is>
      </c>
      <c r="J14" s="41" t="n"/>
      <c r="K14" s="41" t="n">
        <v>20</v>
      </c>
      <c r="L14" s="41" t="n">
        <v>1</v>
      </c>
      <c r="M14" s="48" t="n"/>
      <c r="N14" s="49" t="n"/>
      <c r="O14" s="42">
        <f>SUM(A14:G14)/1000</f>
        <v/>
      </c>
      <c r="P14" s="50">
        <f>SUM(X14:AD14)/1000</f>
        <v/>
      </c>
      <c r="Q14" s="51" t="n"/>
      <c r="R14" s="50" t="n"/>
      <c r="S14" s="41" t="n">
        <v>1</v>
      </c>
      <c r="T14" s="41" t="n">
        <v>20</v>
      </c>
      <c r="U14" s="41" t="n"/>
      <c r="V14" s="40" t="inlineStr">
        <is>
          <t>130 FRIDGE</t>
        </is>
      </c>
      <c r="W14" s="34" t="n">
        <v>10</v>
      </c>
      <c r="X14" s="47" t="n"/>
      <c r="Y14" s="38" t="n"/>
      <c r="Z14" s="38" t="n"/>
      <c r="AA14" s="38" t="n">
        <v>600</v>
      </c>
      <c r="AB14" s="38" t="n"/>
      <c r="AC14" s="38" t="n"/>
      <c r="AD14" s="38" t="n"/>
    </row>
    <row r="15" ht="15.95" customHeight="1" s="84" thickBot="1">
      <c r="A15" s="38" t="n"/>
      <c r="B15" s="38" t="n"/>
      <c r="C15" s="38" t="n"/>
      <c r="D15" s="38" t="n"/>
      <c r="E15" s="38" t="n"/>
      <c r="F15" s="38" t="n"/>
      <c r="G15" s="39" t="n"/>
      <c r="H15" s="34" t="n">
        <v>11</v>
      </c>
      <c r="I15" s="40" t="inlineStr">
        <is>
          <t>SPARE</t>
        </is>
      </c>
      <c r="J15" s="41" t="n"/>
      <c r="K15" s="41" t="n">
        <v>20</v>
      </c>
      <c r="L15" s="41" t="n">
        <v>1</v>
      </c>
      <c r="M15" s="52" t="n"/>
      <c r="N15" s="51" t="n"/>
      <c r="O15" s="54" t="n"/>
      <c r="P15" s="49" t="n"/>
      <c r="Q15" s="42">
        <f>SUM(A15:G15)/1000</f>
        <v/>
      </c>
      <c r="R15" s="50">
        <f>SUM(X15:AD15)/1000</f>
        <v/>
      </c>
      <c r="S15" s="41" t="n">
        <v>1</v>
      </c>
      <c r="T15" s="41" t="n">
        <v>20</v>
      </c>
      <c r="U15" s="41" t="n"/>
      <c r="V15" s="40" t="inlineStr">
        <is>
          <t>SPARE</t>
        </is>
      </c>
      <c r="W15" s="34" t="n">
        <v>12</v>
      </c>
      <c r="X15" s="47" t="n"/>
      <c r="Y15" s="38" t="n"/>
      <c r="Z15" s="38" t="n"/>
      <c r="AA15" s="38" t="n"/>
      <c r="AB15" s="38" t="n"/>
      <c r="AC15" s="38" t="n"/>
      <c r="AD15" s="38" t="n"/>
    </row>
    <row r="16" ht="15.95" customHeight="1" s="84" thickBot="1">
      <c r="A16" s="38" t="n"/>
      <c r="B16" s="38" t="n"/>
      <c r="C16" s="38" t="n"/>
      <c r="D16" s="38" t="n"/>
      <c r="E16" s="38" t="n"/>
      <c r="F16" s="38" t="n"/>
      <c r="G16" s="39" t="n"/>
      <c r="H16" s="34" t="n">
        <v>13</v>
      </c>
      <c r="I16" s="40" t="inlineStr">
        <is>
          <t>SPARE</t>
        </is>
      </c>
      <c r="J16" s="41" t="n"/>
      <c r="K16" s="41" t="n">
        <v>20</v>
      </c>
      <c r="L16" s="41" t="n">
        <v>1</v>
      </c>
      <c r="M16" s="42">
        <f>SUM(A16:G16)/1000</f>
        <v/>
      </c>
      <c r="N16" s="50">
        <f>SUM(X16:AD16)/1000</f>
        <v/>
      </c>
      <c r="O16" s="51" t="n"/>
      <c r="P16" s="51" t="n"/>
      <c r="Q16" s="54" t="n"/>
      <c r="R16" s="49" t="n"/>
      <c r="S16" s="41" t="n">
        <v>1</v>
      </c>
      <c r="T16" s="41" t="n">
        <v>20</v>
      </c>
      <c r="U16" s="41" t="n"/>
      <c r="V16" s="40" t="inlineStr">
        <is>
          <t>SPARE</t>
        </is>
      </c>
      <c r="W16" s="34" t="n">
        <v>14</v>
      </c>
      <c r="X16" s="47" t="n"/>
      <c r="Y16" s="38" t="n"/>
      <c r="Z16" s="38" t="n"/>
      <c r="AA16" s="38" t="n"/>
      <c r="AB16" s="38" t="n"/>
      <c r="AC16" s="38" t="n"/>
      <c r="AD16" s="38" t="n"/>
    </row>
    <row r="17" ht="15.95" customHeight="1" s="84" thickBot="1">
      <c r="A17" s="38" t="n"/>
      <c r="B17" s="38" t="n"/>
      <c r="C17" s="38" t="n"/>
      <c r="D17" s="38" t="n"/>
      <c r="E17" s="38" t="n"/>
      <c r="F17" s="38" t="n"/>
      <c r="G17" s="39" t="n"/>
      <c r="H17" s="34" t="n">
        <v>15</v>
      </c>
      <c r="I17" s="40" t="inlineStr">
        <is>
          <t>SPARE</t>
        </is>
      </c>
      <c r="J17" s="41" t="n"/>
      <c r="K17" s="41" t="n">
        <v>20</v>
      </c>
      <c r="L17" s="41" t="n">
        <v>1</v>
      </c>
      <c r="M17" s="48" t="n"/>
      <c r="N17" s="49" t="n"/>
      <c r="O17" s="42">
        <f>SUM(A17:G17)/1000</f>
        <v/>
      </c>
      <c r="P17" s="50">
        <f>SUM(X17:AD17)/1000</f>
        <v/>
      </c>
      <c r="Q17" s="54" t="n"/>
      <c r="R17" s="50" t="n"/>
      <c r="S17" s="41" t="n">
        <v>1</v>
      </c>
      <c r="T17" s="41" t="n">
        <v>20</v>
      </c>
      <c r="U17" s="41" t="n"/>
      <c r="V17" s="40" t="inlineStr">
        <is>
          <t>SPARE</t>
        </is>
      </c>
      <c r="W17" s="34" t="n">
        <v>16</v>
      </c>
      <c r="X17" s="47" t="n"/>
      <c r="Y17" s="38" t="n"/>
      <c r="Z17" s="38" t="n"/>
      <c r="AA17" s="38" t="n"/>
      <c r="AB17" s="38" t="n"/>
      <c r="AC17" s="38" t="n"/>
      <c r="AD17" s="38" t="n"/>
    </row>
    <row r="18" ht="15.95" customHeight="1" s="84" thickBot="1">
      <c r="A18" s="38" t="n"/>
      <c r="B18" s="38" t="n"/>
      <c r="C18" s="38" t="n"/>
      <c r="D18" s="38" t="n"/>
      <c r="E18" s="38" t="n"/>
      <c r="F18" s="38" t="n"/>
      <c r="G18" s="39" t="n"/>
      <c r="H18" s="34" t="n">
        <v>17</v>
      </c>
      <c r="I18" s="40" t="inlineStr">
        <is>
          <t>SPARE</t>
        </is>
      </c>
      <c r="J18" s="41" t="n"/>
      <c r="K18" s="41" t="n">
        <v>20</v>
      </c>
      <c r="L18" s="41" t="n">
        <v>1</v>
      </c>
      <c r="M18" s="52" t="n"/>
      <c r="N18" s="51" t="n"/>
      <c r="O18" s="54" t="n"/>
      <c r="P18" s="54" t="n"/>
      <c r="Q18" s="42">
        <f>SUM(A18:G18)/1000</f>
        <v/>
      </c>
      <c r="R18" s="50">
        <f>SUM(X18:AD18)/1000</f>
        <v/>
      </c>
      <c r="S18" s="41" t="n">
        <v>1</v>
      </c>
      <c r="T18" s="41" t="n">
        <v>20</v>
      </c>
      <c r="U18" s="41" t="n"/>
      <c r="V18" s="40" t="inlineStr">
        <is>
          <t>SPARE</t>
        </is>
      </c>
      <c r="W18" s="34" t="n">
        <v>18</v>
      </c>
      <c r="X18" s="47" t="n"/>
      <c r="Y18" s="38" t="n"/>
      <c r="Z18" s="38" t="n"/>
      <c r="AA18" s="38" t="n"/>
      <c r="AB18" s="38" t="n"/>
      <c r="AC18" s="38" t="n"/>
      <c r="AD18" s="38" t="n"/>
    </row>
    <row r="19" ht="15.95" customHeight="1" s="84" thickBot="1">
      <c r="A19" s="38" t="n"/>
      <c r="B19" s="38" t="n"/>
      <c r="C19" s="38" t="n"/>
      <c r="D19" s="38" t="n">
        <v>1500</v>
      </c>
      <c r="E19" s="38" t="n"/>
      <c r="F19" s="38" t="n"/>
      <c r="G19" s="39" t="n"/>
      <c r="H19" s="34" t="n">
        <v>19</v>
      </c>
      <c r="I19" s="40" t="inlineStr">
        <is>
          <t>117 MICRO</t>
        </is>
      </c>
      <c r="J19" s="41" t="n"/>
      <c r="K19" s="41" t="n">
        <v>20</v>
      </c>
      <c r="L19" s="41" t="n">
        <v>1</v>
      </c>
      <c r="M19" s="42">
        <f>SUM(A19:G19)/1000</f>
        <v/>
      </c>
      <c r="N19" s="50">
        <f>SUM(X19:AD19)/1000</f>
        <v/>
      </c>
      <c r="O19" s="51" t="n"/>
      <c r="P19" s="51" t="n"/>
      <c r="Q19" s="54" t="n"/>
      <c r="R19" s="49" t="n"/>
      <c r="S19" s="41" t="n">
        <v>1</v>
      </c>
      <c r="T19" s="41" t="n">
        <v>20</v>
      </c>
      <c r="U19" s="41" t="n"/>
      <c r="V19" s="40" t="inlineStr">
        <is>
          <t>SPARE</t>
        </is>
      </c>
      <c r="W19" s="34" t="n">
        <v>20</v>
      </c>
      <c r="X19" s="47" t="n"/>
      <c r="Y19" s="38" t="n"/>
      <c r="Z19" s="38" t="n"/>
      <c r="AA19" s="38" t="n"/>
      <c r="AB19" s="38" t="n"/>
      <c r="AC19" s="38" t="n"/>
      <c r="AD19" s="38" t="n"/>
    </row>
    <row r="20" ht="15.95" customHeight="1" s="84" thickBot="1">
      <c r="A20" s="38" t="n"/>
      <c r="B20" s="38" t="n"/>
      <c r="C20" s="38" t="n"/>
      <c r="D20" s="38" t="n"/>
      <c r="E20" s="38" t="n"/>
      <c r="F20" s="38" t="n"/>
      <c r="G20" s="39" t="n"/>
      <c r="H20" s="34" t="n">
        <v>21</v>
      </c>
      <c r="I20" s="40" t="inlineStr">
        <is>
          <t>SPARE</t>
        </is>
      </c>
      <c r="J20" s="41" t="n"/>
      <c r="K20" s="41" t="n">
        <v>20</v>
      </c>
      <c r="L20" s="41" t="n">
        <v>1</v>
      </c>
      <c r="M20" s="48" t="n"/>
      <c r="N20" s="49" t="n"/>
      <c r="O20" s="42">
        <f>SUM(A20:G20)/1000</f>
        <v/>
      </c>
      <c r="P20" s="50">
        <f>SUM(X20:AD20)/1000</f>
        <v/>
      </c>
      <c r="Q20" s="51" t="n"/>
      <c r="R20" s="50" t="n"/>
      <c r="S20" s="41" t="n">
        <v>1</v>
      </c>
      <c r="T20" s="41" t="n">
        <v>20</v>
      </c>
      <c r="U20" s="41" t="n"/>
      <c r="V20" s="40" t="inlineStr">
        <is>
          <t>SPARE</t>
        </is>
      </c>
      <c r="W20" s="34" t="n">
        <v>22</v>
      </c>
      <c r="X20" s="47" t="n"/>
      <c r="Y20" s="38" t="n"/>
      <c r="Z20" s="38" t="n"/>
      <c r="AA20" s="38" t="n"/>
      <c r="AB20" s="38" t="n"/>
      <c r="AC20" s="38" t="n"/>
      <c r="AD20" s="38" t="n"/>
    </row>
    <row r="21" ht="15.95" customHeight="1" s="84" thickBot="1">
      <c r="A21" s="38" t="n"/>
      <c r="B21" s="38" t="n"/>
      <c r="C21" s="38" t="n"/>
      <c r="D21" s="38" t="n"/>
      <c r="E21" s="38" t="n"/>
      <c r="F21" s="38" t="n"/>
      <c r="G21" s="39" t="n"/>
      <c r="H21" s="34" t="n">
        <v>23</v>
      </c>
      <c r="I21" s="40" t="inlineStr">
        <is>
          <t>SPACE</t>
        </is>
      </c>
      <c r="J21" s="41" t="n"/>
      <c r="K21" s="41" t="n">
        <v>20</v>
      </c>
      <c r="L21" s="41" t="n">
        <v>1</v>
      </c>
      <c r="M21" s="52" t="n"/>
      <c r="N21" s="51" t="n"/>
      <c r="O21" s="54" t="n"/>
      <c r="P21" s="49" t="n"/>
      <c r="Q21" s="42">
        <f>SUM(A21:G21)/1000</f>
        <v/>
      </c>
      <c r="R21" s="50">
        <f>SUM(X21:AD21)/1000</f>
        <v/>
      </c>
      <c r="S21" s="41" t="n">
        <v>1</v>
      </c>
      <c r="T21" s="41" t="n">
        <v>20</v>
      </c>
      <c r="U21" s="41" t="n"/>
      <c r="V21" s="40" t="inlineStr">
        <is>
          <t>CONF. 138</t>
        </is>
      </c>
      <c r="W21" s="34" t="n">
        <v>24</v>
      </c>
      <c r="X21" s="47" t="n"/>
      <c r="Y21" s="38" t="n">
        <v>1260</v>
      </c>
      <c r="Z21" s="38" t="n"/>
      <c r="AA21" s="38" t="n"/>
      <c r="AB21" s="38" t="n"/>
      <c r="AC21" s="38" t="n"/>
      <c r="AD21" s="38" t="n"/>
    </row>
    <row r="22" ht="15.95" customHeight="1" s="84" thickBot="1">
      <c r="A22" s="38" t="n"/>
      <c r="B22" s="38" t="n"/>
      <c r="C22" s="38" t="n"/>
      <c r="D22" s="38" t="n"/>
      <c r="E22" s="38" t="n"/>
      <c r="F22" s="38" t="n"/>
      <c r="G22" s="39" t="n"/>
      <c r="H22" s="34" t="n">
        <v>25</v>
      </c>
      <c r="I22" s="40" t="inlineStr">
        <is>
          <t>SPACE</t>
        </is>
      </c>
      <c r="J22" s="41" t="n"/>
      <c r="K22" s="41" t="n">
        <v>20</v>
      </c>
      <c r="L22" s="41" t="n">
        <v>1</v>
      </c>
      <c r="M22" s="42">
        <f>SUM(A22:G22)/1000</f>
        <v/>
      </c>
      <c r="N22" s="50">
        <f>SUM(X22:AD22)/1000</f>
        <v/>
      </c>
      <c r="O22" s="51" t="n"/>
      <c r="P22" s="51" t="n"/>
      <c r="Q22" s="54" t="n"/>
      <c r="R22" s="49" t="n"/>
      <c r="S22" s="41" t="n">
        <v>1</v>
      </c>
      <c r="T22" s="41" t="n">
        <v>20</v>
      </c>
      <c r="U22" s="41" t="n"/>
      <c r="V22" s="40" t="inlineStr">
        <is>
          <t>130 MICRO</t>
        </is>
      </c>
      <c r="W22" s="34" t="n">
        <v>26</v>
      </c>
      <c r="X22" s="47" t="n"/>
      <c r="Y22" s="38" t="n"/>
      <c r="Z22" s="38" t="n"/>
      <c r="AA22" s="38" t="n">
        <v>1500</v>
      </c>
      <c r="AB22" s="38" t="n"/>
      <c r="AC22" s="38" t="n"/>
      <c r="AD22" s="38" t="n"/>
    </row>
    <row r="23" ht="15.95" customHeight="1" s="84" thickBot="1">
      <c r="A23" s="38" t="n"/>
      <c r="B23" s="38" t="n"/>
      <c r="C23" s="38" t="n"/>
      <c r="D23" s="38" t="n"/>
      <c r="E23" s="38" t="n"/>
      <c r="F23" s="38" t="n"/>
      <c r="G23" s="39" t="n"/>
      <c r="H23" s="34" t="n">
        <v>27</v>
      </c>
      <c r="I23" s="40" t="inlineStr">
        <is>
          <t>SPACE</t>
        </is>
      </c>
      <c r="J23" s="41" t="n"/>
      <c r="K23" s="41" t="n">
        <v>20</v>
      </c>
      <c r="L23" s="41" t="n">
        <v>1</v>
      </c>
      <c r="M23" s="48" t="n"/>
      <c r="N23" s="49" t="n"/>
      <c r="O23" s="42">
        <f>SUM(A23:G23)/1000</f>
        <v/>
      </c>
      <c r="P23" s="50">
        <f>SUM(X23:AD23)/1000</f>
        <v/>
      </c>
      <c r="Q23" s="51" t="n"/>
      <c r="R23" s="50" t="n"/>
      <c r="S23" s="41" t="n">
        <v>1</v>
      </c>
      <c r="T23" s="41" t="n">
        <v>20</v>
      </c>
      <c r="U23" s="41" t="n"/>
      <c r="V23" s="40" t="inlineStr">
        <is>
          <t>I.T. 153</t>
        </is>
      </c>
      <c r="W23" s="34" t="n">
        <v>28</v>
      </c>
      <c r="X23" s="47" t="n"/>
      <c r="Y23" s="38" t="n">
        <v>1260</v>
      </c>
      <c r="Z23" s="38" t="n"/>
      <c r="AA23" s="38" t="n"/>
      <c r="AB23" s="38" t="n"/>
      <c r="AC23" s="38" t="n"/>
      <c r="AD23" s="38" t="n"/>
    </row>
    <row r="24" ht="15.95" customHeight="1" s="84" thickBot="1">
      <c r="A24" s="38" t="n"/>
      <c r="B24" s="38" t="n">
        <v>1440</v>
      </c>
      <c r="C24" s="38" t="n"/>
      <c r="D24" s="38" t="n"/>
      <c r="E24" s="38" t="n"/>
      <c r="F24" s="38" t="n"/>
      <c r="G24" s="39" t="n"/>
      <c r="H24" s="34" t="n">
        <v>29</v>
      </c>
      <c r="I24" s="40" t="inlineStr">
        <is>
          <t>OFFICE 148,150</t>
        </is>
      </c>
      <c r="J24" s="41" t="n"/>
      <c r="K24" s="41" t="n">
        <v>20</v>
      </c>
      <c r="L24" s="41" t="n">
        <v>1</v>
      </c>
      <c r="M24" s="52" t="n"/>
      <c r="N24" s="51" t="n"/>
      <c r="O24" s="54" t="n"/>
      <c r="P24" s="49" t="n"/>
      <c r="Q24" s="42">
        <f>SUM(A24:G24)/1000</f>
        <v/>
      </c>
      <c r="R24" s="50">
        <f>SUM(X24:AD24)/1000</f>
        <v/>
      </c>
      <c r="S24" s="41" t="n">
        <v>1</v>
      </c>
      <c r="T24" s="41" t="n">
        <v>20</v>
      </c>
      <c r="U24" s="41" t="n"/>
      <c r="V24" s="40" t="inlineStr">
        <is>
          <t>SPACE</t>
        </is>
      </c>
      <c r="W24" s="34" t="n">
        <v>30</v>
      </c>
      <c r="X24" s="47" t="n"/>
      <c r="Y24" s="38" t="n"/>
      <c r="Z24" s="38" t="n"/>
      <c r="AA24" s="38" t="n"/>
      <c r="AB24" s="38" t="n"/>
      <c r="AC24" s="38" t="n"/>
      <c r="AD24" s="38" t="n"/>
    </row>
    <row r="25" ht="15.95" customHeight="1" s="84" thickBot="1">
      <c r="A25" s="85" t="n"/>
      <c r="B25" s="85" t="n">
        <v>1440</v>
      </c>
      <c r="C25" s="85" t="n"/>
      <c r="D25" s="85" t="n"/>
      <c r="E25" s="85" t="n"/>
      <c r="F25" s="85" t="n"/>
      <c r="G25" s="86" t="n"/>
      <c r="H25" s="34" t="n">
        <v>31</v>
      </c>
      <c r="I25" s="40" t="inlineStr">
        <is>
          <t>OFFICE 144,146</t>
        </is>
      </c>
      <c r="J25" s="41" t="n"/>
      <c r="K25" s="41" t="n">
        <v>20</v>
      </c>
      <c r="L25" s="41" t="n">
        <v>1</v>
      </c>
      <c r="M25" s="42">
        <f>SUM(A25:G25)/1000</f>
        <v/>
      </c>
      <c r="N25" s="50">
        <f>SUM(X25:AD25)/1000</f>
        <v/>
      </c>
      <c r="O25" s="51" t="n"/>
      <c r="P25" s="51" t="n"/>
      <c r="Q25" s="54" t="n"/>
      <c r="R25" s="49" t="n"/>
      <c r="S25" s="41" t="n">
        <v>1</v>
      </c>
      <c r="T25" s="41" t="n">
        <v>20</v>
      </c>
      <c r="U25" s="41" t="n"/>
      <c r="V25" s="40" t="inlineStr">
        <is>
          <t>SPARE</t>
        </is>
      </c>
      <c r="W25" s="34" t="n">
        <v>32</v>
      </c>
      <c r="X25" s="47" t="n"/>
      <c r="Y25" s="38" t="n"/>
      <c r="Z25" s="38" t="n"/>
      <c r="AA25" s="38" t="n"/>
      <c r="AB25" s="38" t="n"/>
      <c r="AC25" s="38" t="n"/>
      <c r="AD25" s="38" t="n"/>
    </row>
    <row r="26" ht="15.95" customHeight="1" s="84" thickBot="1">
      <c r="A26" s="85" t="n"/>
      <c r="B26" s="85" t="n">
        <v>1440</v>
      </c>
      <c r="C26" s="85" t="n"/>
      <c r="D26" s="85" t="n"/>
      <c r="E26" s="85" t="n"/>
      <c r="F26" s="85" t="n"/>
      <c r="G26" s="86" t="n"/>
      <c r="H26" s="34" t="n">
        <v>33</v>
      </c>
      <c r="I26" s="87" t="n">
        <v>112114115142</v>
      </c>
      <c r="J26" s="41" t="n"/>
      <c r="K26" s="41" t="n">
        <v>20</v>
      </c>
      <c r="L26" s="41" t="n">
        <v>1</v>
      </c>
      <c r="M26" s="48" t="n"/>
      <c r="N26" s="49" t="n"/>
      <c r="O26" s="42">
        <f>SUM(A26:G26)/1000</f>
        <v/>
      </c>
      <c r="P26" s="50">
        <f>SUM(X26:AD26)/1000</f>
        <v/>
      </c>
      <c r="Q26" s="51" t="n"/>
      <c r="R26" s="50" t="n"/>
      <c r="S26" s="41" t="n">
        <v>1</v>
      </c>
      <c r="T26" s="41" t="n">
        <v>20</v>
      </c>
      <c r="U26" s="41" t="n"/>
      <c r="V26" s="40" t="inlineStr">
        <is>
          <t>SPARE</t>
        </is>
      </c>
      <c r="W26" s="34" t="n">
        <v>34</v>
      </c>
      <c r="X26" s="47" t="n"/>
      <c r="Y26" s="38" t="n"/>
      <c r="Z26" s="38" t="n"/>
      <c r="AA26" s="38" t="n"/>
      <c r="AB26" s="38" t="n"/>
      <c r="AC26" s="38" t="n"/>
      <c r="AD26" s="38" t="n"/>
    </row>
    <row r="27" ht="15.95" customHeight="1" s="84" thickBot="1">
      <c r="A27" s="85" t="n"/>
      <c r="B27" s="85" t="n"/>
      <c r="C27" s="85" t="n"/>
      <c r="D27" s="85" t="n">
        <v>1500</v>
      </c>
      <c r="E27" s="85" t="n"/>
      <c r="F27" s="85" t="n"/>
      <c r="G27" s="86" t="n"/>
      <c r="H27" s="34" t="n">
        <v>35</v>
      </c>
      <c r="I27" s="40" t="inlineStr">
        <is>
          <t>128 DEDICATED</t>
        </is>
      </c>
      <c r="J27" s="41" t="n"/>
      <c r="K27" s="41" t="n">
        <v>20</v>
      </c>
      <c r="L27" s="41" t="n">
        <v>1</v>
      </c>
      <c r="M27" s="52" t="n"/>
      <c r="N27" s="51" t="n"/>
      <c r="O27" s="54" t="n"/>
      <c r="P27" s="49" t="n"/>
      <c r="Q27" s="42">
        <f>SUM(A27:G27)/1000</f>
        <v/>
      </c>
      <c r="R27" s="50">
        <f>SUM(X27:AD27)/1000</f>
        <v/>
      </c>
      <c r="S27" s="41" t="n">
        <v>1</v>
      </c>
      <c r="T27" s="41" t="n">
        <v>20</v>
      </c>
      <c r="U27" s="41" t="n"/>
      <c r="V27" s="40" t="inlineStr">
        <is>
          <t>SPACE</t>
        </is>
      </c>
      <c r="W27" s="34" t="n">
        <v>36</v>
      </c>
      <c r="X27" s="47" t="n"/>
      <c r="Y27" s="38" t="n"/>
      <c r="Z27" s="38" t="n"/>
      <c r="AA27" s="38" t="n"/>
      <c r="AB27" s="38" t="n"/>
      <c r="AC27" s="38" t="n"/>
      <c r="AD27" s="38" t="n"/>
    </row>
    <row r="28" ht="15.95" customHeight="1" s="84" thickBot="1">
      <c r="A28" s="85" t="n"/>
      <c r="B28" s="85" t="n"/>
      <c r="C28" s="85" t="n"/>
      <c r="D28" s="85" t="n">
        <v>1500</v>
      </c>
      <c r="E28" s="85" t="n"/>
      <c r="F28" s="85" t="n"/>
      <c r="G28" s="86" t="n"/>
      <c r="H28" s="34" t="n">
        <v>37</v>
      </c>
      <c r="I28" s="40" t="inlineStr">
        <is>
          <t>126 DEDICATED</t>
        </is>
      </c>
      <c r="J28" s="41" t="n"/>
      <c r="K28" s="41" t="n">
        <v>20</v>
      </c>
      <c r="L28" s="41" t="n">
        <v>1</v>
      </c>
      <c r="M28" s="42">
        <f>SUM(A28:G28)/1000</f>
        <v/>
      </c>
      <c r="N28" s="50">
        <f>SUM(X28:AD28)/1000</f>
        <v/>
      </c>
      <c r="O28" s="51" t="n"/>
      <c r="P28" s="51" t="n"/>
      <c r="Q28" s="54" t="n"/>
      <c r="R28" s="49" t="n"/>
      <c r="S28" s="41" t="n">
        <v>1</v>
      </c>
      <c r="T28" s="41" t="n">
        <v>20</v>
      </c>
      <c r="U28" s="41" t="n"/>
      <c r="V28" s="40" t="inlineStr">
        <is>
          <t>SPACE</t>
        </is>
      </c>
      <c r="W28" s="34" t="n">
        <v>38</v>
      </c>
      <c r="X28" s="47" t="n"/>
      <c r="Y28" s="38" t="n"/>
      <c r="Z28" s="38" t="n"/>
      <c r="AA28" s="38" t="n"/>
      <c r="AB28" s="38" t="n"/>
      <c r="AC28" s="38" t="n"/>
      <c r="AD28" s="38" t="n"/>
    </row>
    <row r="29" ht="15.95" customHeight="1" s="84" thickBot="1">
      <c r="A29" s="85" t="n"/>
      <c r="B29" s="85" t="n"/>
      <c r="C29" s="85" t="n"/>
      <c r="D29" s="85" t="n">
        <v>1500</v>
      </c>
      <c r="E29" s="85" t="n"/>
      <c r="F29" s="85" t="n"/>
      <c r="G29" s="86" t="n"/>
      <c r="H29" s="34" t="n">
        <v>39</v>
      </c>
      <c r="I29" s="40" t="inlineStr">
        <is>
          <t>126 DEDICATED</t>
        </is>
      </c>
      <c r="J29" s="41" t="n"/>
      <c r="K29" s="41" t="n">
        <v>20</v>
      </c>
      <c r="L29" s="41" t="n">
        <v>1</v>
      </c>
      <c r="M29" s="48" t="n"/>
      <c r="N29" s="49" t="n"/>
      <c r="O29" s="42">
        <f>SUM(A29:G29)/1000</f>
        <v/>
      </c>
      <c r="P29" s="50">
        <f>SUM(X29:AD29)/1000</f>
        <v/>
      </c>
      <c r="Q29" s="51" t="n"/>
      <c r="R29" s="50" t="n"/>
      <c r="S29" s="41" t="n">
        <v>1</v>
      </c>
      <c r="T29" s="41" t="n">
        <v>20</v>
      </c>
      <c r="U29" s="41" t="n"/>
      <c r="V29" s="40" t="inlineStr">
        <is>
          <t>SPACE</t>
        </is>
      </c>
      <c r="W29" s="34" t="n">
        <v>40</v>
      </c>
      <c r="X29" s="47" t="n"/>
      <c r="Y29" s="38" t="n"/>
      <c r="Z29" s="38" t="n"/>
      <c r="AA29" s="38" t="n"/>
      <c r="AB29" s="38" t="n"/>
      <c r="AC29" s="38" t="n"/>
      <c r="AD29" s="38" t="n"/>
    </row>
    <row r="30" ht="15.95" customHeight="1" s="84" thickBot="1">
      <c r="A30" s="85" t="n"/>
      <c r="B30" s="85" t="n"/>
      <c r="C30" s="85" t="n"/>
      <c r="D30" s="85" t="n"/>
      <c r="E30" s="85" t="n"/>
      <c r="F30" s="85" t="n"/>
      <c r="G30" s="86" t="n"/>
      <c r="H30" s="34" t="n">
        <v>41</v>
      </c>
      <c r="I30" s="40" t="inlineStr">
        <is>
          <t>SPACE</t>
        </is>
      </c>
      <c r="J30" s="41" t="n"/>
      <c r="K30" s="41" t="n">
        <v>20</v>
      </c>
      <c r="L30" s="41" t="n">
        <v>1</v>
      </c>
      <c r="M30" s="52" t="n"/>
      <c r="N30" s="51" t="n"/>
      <c r="O30" s="54" t="n"/>
      <c r="P30" s="49" t="n"/>
      <c r="Q30" s="42">
        <f>SUM(A30:G30)/1000</f>
        <v/>
      </c>
      <c r="R30" s="50">
        <f>SUM(X30:AD30)/1000</f>
        <v/>
      </c>
      <c r="S30" s="41" t="n">
        <v>1</v>
      </c>
      <c r="T30" s="41" t="n">
        <v>20</v>
      </c>
      <c r="U30" s="41" t="n"/>
      <c r="V30" s="40" t="inlineStr">
        <is>
          <t>117 FRIDGE</t>
        </is>
      </c>
      <c r="W30" s="34" t="n">
        <v>42</v>
      </c>
      <c r="X30" s="47" t="n"/>
      <c r="Y30" s="38" t="n"/>
      <c r="Z30" s="38" t="n"/>
      <c r="AA30" s="38" t="n">
        <v>600</v>
      </c>
      <c r="AB30" s="38" t="n"/>
      <c r="AC30" s="38" t="n"/>
      <c r="AD30" s="38" t="n"/>
    </row>
    <row r="31" ht="15.95" customHeight="1" s="84" thickBot="1">
      <c r="A31" s="55">
        <f>SUM(A10:A30)</f>
        <v/>
      </c>
      <c r="B31" s="55">
        <f>SUM(B10:B30)</f>
        <v/>
      </c>
      <c r="C31" s="55">
        <f>SUM(C10:C30)</f>
        <v/>
      </c>
      <c r="D31" s="55">
        <f>SUM(D10:D30)</f>
        <v/>
      </c>
      <c r="E31" s="55">
        <f>SUM(E10:E30)</f>
        <v/>
      </c>
      <c r="F31" s="55">
        <f>SUM(F10:F30)</f>
        <v/>
      </c>
      <c r="G31" s="56">
        <f>SUM(G10:G30)</f>
        <v/>
      </c>
      <c r="H31" s="18" t="n"/>
      <c r="K31" s="78" t="inlineStr">
        <is>
          <t>TOTAL PER PHASE:</t>
        </is>
      </c>
      <c r="M31" s="58">
        <f>SUM(M10:M30)+SUM(N10:N30)</f>
        <v/>
      </c>
      <c r="N31" s="59" t="n"/>
      <c r="O31" s="58">
        <f>SUM(O10:O30)+SUM(P10:P30)</f>
        <v/>
      </c>
      <c r="P31" s="59" t="n"/>
      <c r="Q31" s="58">
        <f>SUM(Q10:Q30)+SUM(R10:R30)</f>
        <v/>
      </c>
      <c r="R31" s="59" t="n"/>
      <c r="S31" t="inlineStr">
        <is>
          <t>KVA</t>
        </is>
      </c>
      <c r="W31" s="23" t="n"/>
      <c r="X31" s="60">
        <f>SUM(X10:X24)</f>
        <v/>
      </c>
      <c r="Y31" s="100">
        <f>SUM(Y10:Y24)</f>
        <v/>
      </c>
      <c r="Z31" s="100">
        <f>SUM(Z10:Z24)</f>
        <v/>
      </c>
      <c r="AA31" s="100">
        <f>SUM(AA10:AA24)</f>
        <v/>
      </c>
      <c r="AB31" s="100">
        <f>SUM(AB10:AB24)</f>
        <v/>
      </c>
      <c r="AC31" s="100">
        <f>SUM(AC10:AC24)</f>
        <v/>
      </c>
      <c r="AD31" s="100">
        <f>SUM(AD10:AD24)</f>
        <v/>
      </c>
    </row>
    <row r="32" ht="15.95" customHeight="1" s="84" thickBot="1">
      <c r="A32" s="62" t="inlineStr">
        <is>
          <t>T.LIGHT</t>
        </is>
      </c>
      <c r="B32" s="63" t="inlineStr">
        <is>
          <t>T.RECPT</t>
        </is>
      </c>
      <c r="C32" s="63" t="inlineStr">
        <is>
          <t>T.HVAC</t>
        </is>
      </c>
      <c r="D32" s="63" t="inlineStr">
        <is>
          <t>T.APPL</t>
        </is>
      </c>
      <c r="E32" s="63" t="inlineStr">
        <is>
          <t>T.FXD.EQ</t>
        </is>
      </c>
      <c r="F32" s="63" t="inlineStr">
        <is>
          <t>T.FXD.C.EQ.</t>
        </is>
      </c>
      <c r="G32" s="63" t="inlineStr">
        <is>
          <t>T.SPARE</t>
        </is>
      </c>
      <c r="H32" s="18" t="n"/>
      <c r="K32" s="78" t="n"/>
      <c r="L32" s="89" t="n"/>
      <c r="M32" s="58">
        <f>+M31*1000/$B$4</f>
        <v/>
      </c>
      <c r="N32" s="59" t="n"/>
      <c r="O32" s="58">
        <f>+O31*1000/$B$4</f>
        <v/>
      </c>
      <c r="P32" s="59" t="n"/>
      <c r="Q32" s="58">
        <f>+Q31*1000/$B$4</f>
        <v/>
      </c>
      <c r="R32" s="59" t="n"/>
      <c r="S32" t="inlineStr">
        <is>
          <t>AMPS</t>
        </is>
      </c>
      <c r="W32" s="23" t="n"/>
      <c r="X32" s="64" t="inlineStr">
        <is>
          <t>T.LIGHT</t>
        </is>
      </c>
      <c r="Y32" s="65" t="inlineStr">
        <is>
          <t>T.RECPT</t>
        </is>
      </c>
      <c r="Z32" s="65" t="inlineStr">
        <is>
          <t>T.HVAC</t>
        </is>
      </c>
      <c r="AA32" s="65" t="inlineStr">
        <is>
          <t>T.APPL</t>
        </is>
      </c>
      <c r="AB32" s="65" t="inlineStr">
        <is>
          <t>T.FXD.EQ</t>
        </is>
      </c>
      <c r="AC32" s="65" t="inlineStr">
        <is>
          <t>T.FXD.C.EQ.</t>
        </is>
      </c>
      <c r="AD32" s="65" t="inlineStr">
        <is>
          <t>T.SPARE</t>
        </is>
      </c>
    </row>
    <row r="33" ht="15.95" customHeight="1" s="84" thickBot="1">
      <c r="H33" s="18" t="n"/>
      <c r="I33" s="78" t="n"/>
      <c r="K33" s="78" t="inlineStr">
        <is>
          <t>TOTAL CONNECTED LOAD:</t>
        </is>
      </c>
      <c r="L33" s="78" t="n"/>
      <c r="M33" s="58">
        <f>+M31+O31+Q31</f>
        <v/>
      </c>
      <c r="N33" s="59" t="n"/>
      <c r="O33" t="inlineStr">
        <is>
          <t>KVA</t>
        </is>
      </c>
      <c r="Q33" s="58">
        <f>+(M33*1000)/($B$2*SQRT($B$3))</f>
        <v/>
      </c>
      <c r="R33" s="59" t="n"/>
      <c r="S33" t="inlineStr">
        <is>
          <t>AMPS</t>
        </is>
      </c>
      <c r="W33" s="23" t="n"/>
      <c r="X33" s="66">
        <f>+X31+A31</f>
        <v/>
      </c>
      <c r="Y33" s="55">
        <f>B31+Y31</f>
        <v/>
      </c>
      <c r="Z33" s="55">
        <f>+Z31+C31</f>
        <v/>
      </c>
      <c r="AA33" s="55">
        <f>+AA31+D31</f>
        <v/>
      </c>
      <c r="AB33" s="55">
        <f>+AB31+E31</f>
        <v/>
      </c>
      <c r="AC33" s="55">
        <f>+AC31+F31</f>
        <v/>
      </c>
      <c r="AD33" s="55">
        <f>+AD31+G31</f>
        <v/>
      </c>
      <c r="AE33" s="67" t="inlineStr">
        <is>
          <t>TOTAL CONNECTED LOAD BY CATEGORY</t>
        </is>
      </c>
    </row>
    <row r="34" ht="15.95" customHeight="1" s="84" thickBot="1">
      <c r="B34" s="68" t="n"/>
      <c r="H34" s="18" t="n"/>
      <c r="I34" s="78" t="n"/>
      <c r="K34" s="78" t="inlineStr">
        <is>
          <t>FEEDER DEMAND LOAD:</t>
        </is>
      </c>
      <c r="M34" s="58">
        <f>+AA44/1000</f>
        <v/>
      </c>
      <c r="N34" s="59" t="n"/>
      <c r="O34" t="inlineStr">
        <is>
          <t>KVA</t>
        </is>
      </c>
      <c r="Q34" s="58">
        <f>+(M34*1000)/($B$2*SQRT($B$3))</f>
        <v/>
      </c>
      <c r="R34" s="59" t="n"/>
      <c r="S34" t="inlineStr">
        <is>
          <t>AMPS</t>
        </is>
      </c>
      <c r="W34" s="23" t="n"/>
      <c r="AA34" s="67" t="n"/>
      <c r="AB34" s="67" t="n"/>
      <c r="AC34" s="67" t="n"/>
    </row>
    <row r="35" ht="15.95" customHeight="1" s="84">
      <c r="G35" s="22" t="n"/>
      <c r="H35" s="18" t="n"/>
      <c r="I35" s="78" t="n"/>
      <c r="K35" s="78" t="n"/>
      <c r="M35" s="69" t="n"/>
      <c r="N35" s="69" t="n"/>
      <c r="Q35" s="69" t="n"/>
      <c r="R35" s="69" t="n"/>
      <c r="W35" s="23" t="n"/>
      <c r="X35" s="70" t="inlineStr">
        <is>
          <t>LOAD</t>
        </is>
      </c>
      <c r="Y35" s="71" t="inlineStr">
        <is>
          <t>S.DEMAND</t>
        </is>
      </c>
      <c r="Z35" s="71" t="n"/>
      <c r="AA35" s="72" t="inlineStr">
        <is>
          <t>SERVICE LOAD</t>
        </is>
      </c>
      <c r="AB35" s="73" t="n"/>
      <c r="AC35" s="73" t="n"/>
    </row>
    <row r="36" ht="15.95" customHeight="1" s="84">
      <c r="G36" s="89" t="n"/>
      <c r="H36" s="18" t="n"/>
      <c r="W36" s="23" t="n"/>
      <c r="X36" s="74" t="inlineStr">
        <is>
          <t>LIGHT</t>
        </is>
      </c>
      <c r="Y36" s="75" t="n">
        <v>1</v>
      </c>
      <c r="Z36" s="74" t="n"/>
      <c r="AA36" s="74">
        <f>+Y36*X33</f>
        <v/>
      </c>
    </row>
    <row r="37" ht="15.95" customHeight="1" s="84" thickBot="1">
      <c r="G37" s="89" t="n"/>
      <c r="H37" s="18" t="n"/>
      <c r="W37" s="23" t="n"/>
      <c r="X37" s="74" t="inlineStr">
        <is>
          <t>RECPT</t>
        </is>
      </c>
      <c r="Y37" s="76" t="n">
        <v>0.5</v>
      </c>
      <c r="Z37" s="81" t="n"/>
      <c r="AA37" s="81">
        <f>IF(Y33&gt;10000,10000+Y37*(Y33-10000),Y33)</f>
        <v/>
      </c>
      <c r="AB37" s="78" t="n"/>
      <c r="AC37" s="78" t="n"/>
    </row>
    <row r="38" ht="15.95" customHeight="1" s="84">
      <c r="G38" s="8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74" t="inlineStr">
        <is>
          <t>HVAC</t>
        </is>
      </c>
      <c r="Y38" s="75" t="n">
        <v>1</v>
      </c>
      <c r="Z38" s="81" t="n"/>
      <c r="AA38" s="81">
        <f>+Y38*Z33</f>
        <v/>
      </c>
      <c r="AB38" s="78" t="n"/>
      <c r="AC38" s="78" t="n"/>
    </row>
    <row r="39" ht="15.95" customHeight="1" s="84">
      <c r="G39" s="89" t="n"/>
      <c r="H39" s="79" t="n"/>
      <c r="I39" s="78" t="n"/>
      <c r="V39" s="80" t="n"/>
      <c r="X39" s="74" t="inlineStr">
        <is>
          <t>APPL</t>
        </is>
      </c>
      <c r="Y39" s="75" t="n">
        <v>0.9</v>
      </c>
      <c r="Z39" s="81" t="n"/>
      <c r="AA39" s="74">
        <f>+Y39*AA33</f>
        <v/>
      </c>
    </row>
    <row r="40" ht="15.95" customHeight="1" s="84">
      <c r="G40" s="89" t="n"/>
      <c r="H40" s="79" t="n"/>
      <c r="I40" s="78" t="n"/>
      <c r="V40" s="80" t="n"/>
      <c r="X40" s="74" t="inlineStr">
        <is>
          <t>FIXD. EQ.</t>
        </is>
      </c>
      <c r="Y40" s="75" t="n">
        <v>0.75</v>
      </c>
      <c r="Z40" s="81" t="n"/>
      <c r="AA40" s="81">
        <f>+Y40*AB33</f>
        <v/>
      </c>
      <c r="AB40" s="78" t="n"/>
      <c r="AC40" s="78" t="n"/>
    </row>
    <row r="41" ht="13.5" customHeight="1" s="84">
      <c r="I41" s="78" t="n"/>
      <c r="V41" s="80" t="n"/>
      <c r="X41" s="74" t="inlineStr">
        <is>
          <t>FIXD. C.EQ.</t>
        </is>
      </c>
      <c r="Y41" s="75" t="n">
        <v>1.25</v>
      </c>
      <c r="Z41" s="81" t="n"/>
      <c r="AA41" s="81">
        <f>+Y41*AC33</f>
        <v/>
      </c>
    </row>
    <row r="42" ht="13.5" customHeight="1" s="84">
      <c r="H42" s="80" t="n"/>
      <c r="I42" s="78" t="n"/>
      <c r="V42" s="80" t="n"/>
      <c r="X42" s="74" t="inlineStr">
        <is>
          <t>SPARE</t>
        </is>
      </c>
      <c r="Y42" s="75" t="n">
        <v>1</v>
      </c>
      <c r="Z42" s="81" t="n"/>
      <c r="AA42" s="81">
        <f>+Y42*AD33</f>
        <v/>
      </c>
    </row>
    <row r="43" ht="13.5" customHeight="1" s="84">
      <c r="H43" s="80" t="n"/>
      <c r="I43" s="89" t="n"/>
      <c r="K43" s="22" t="n"/>
      <c r="V43" s="80" t="n"/>
      <c r="X43" s="74" t="inlineStr">
        <is>
          <t>L MOTOR</t>
        </is>
      </c>
      <c r="Y43" s="74" t="n">
        <v>0.25</v>
      </c>
      <c r="Z43" s="74" t="n"/>
      <c r="AA43" s="82">
        <f>Y43*$B$5</f>
        <v/>
      </c>
    </row>
    <row r="44" ht="13.5" customHeight="1" s="84">
      <c r="X44" t="inlineStr">
        <is>
          <t>TOTAL</t>
        </is>
      </c>
      <c r="AA44">
        <f>SUM(AA36:AA43)</f>
        <v/>
      </c>
    </row>
    <row r="45" ht="13.5" customHeight="1" s="84"/>
    <row r="46" ht="13.5" customHeight="1" s="84"/>
    <row r="47" ht="13.5" customHeight="1" s="84"/>
    <row r="48" ht="13.5" customHeight="1" s="84"/>
    <row r="49" ht="13.5" customHeight="1" s="84"/>
  </sheetData>
  <printOptions horizontalCentered="1" verticalCentered="1"/>
  <pageMargins left="0.5" right="0.5" top="0.5" bottom="0.5" header="0" footer="0"/>
  <pageSetup orientation="landscape" horizontalDpi="300" verticalDpi="300"/>
  <headerFooter alignWithMargins="0">
    <oddHeader>&amp;C&amp;D</oddHeader>
    <oddFooter>&amp;L&amp;C&amp;R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AE44"/>
  <sheetViews>
    <sheetView defaultGridColor="0" topLeftCell="A16" colorId="56" zoomScale="115" zoomScaleNormal="115" workbookViewId="0">
      <selection activeCell="Q34" sqref="Q34"/>
    </sheetView>
  </sheetViews>
  <sheetFormatPr baseColWidth="8" defaultRowHeight="12.75"/>
  <cols>
    <col width="11.7109375" customWidth="1" style="84" min="1" max="1"/>
    <col width="8.85546875" customWidth="1" style="84" min="2" max="6"/>
    <col width="9.85546875" customWidth="1" style="84" min="7" max="7"/>
    <col width="4.28515625" customWidth="1" style="84" min="8" max="8"/>
    <col width="15.7109375" customWidth="1" style="84" min="9" max="9"/>
    <col width="3.28515625" customWidth="1" style="84" min="10" max="10"/>
    <col width="4.28515625" customWidth="1" style="84" min="11" max="11"/>
    <col width="3.28515625" customWidth="1" style="84" min="12" max="12"/>
    <col width="7.7109375" customWidth="1" style="84" min="13" max="18"/>
    <col width="3.28515625" customWidth="1" style="84" min="19" max="19"/>
    <col width="4.28515625" customWidth="1" style="84" min="20" max="20"/>
    <col width="3.28515625" customWidth="1" style="84" min="21" max="21"/>
    <col width="15.7109375" customWidth="1" style="84" min="22" max="22"/>
    <col width="4.28515625" customWidth="1" style="84" min="23" max="23"/>
    <col width="8.85546875" customWidth="1" style="84" min="24" max="29"/>
    <col width="10" customWidth="1" style="84" min="30" max="30"/>
    <col width="8.85546875" customWidth="1" style="84" min="31" max="33"/>
    <col width="11.7109375" customWidth="1" style="84" min="257" max="257"/>
    <col width="9.85546875" customWidth="1" style="84" min="263" max="263"/>
    <col width="4.28515625" customWidth="1" style="84" min="264" max="264"/>
    <col width="15.7109375" customWidth="1" style="84" min="265" max="265"/>
    <col width="3.28515625" customWidth="1" style="84" min="266" max="266"/>
    <col width="4.28515625" customWidth="1" style="84" min="267" max="267"/>
    <col width="3.28515625" customWidth="1" style="84" min="268" max="268"/>
    <col width="7.7109375" customWidth="1" style="84" min="269" max="274"/>
    <col width="3.28515625" customWidth="1" style="84" min="275" max="275"/>
    <col width="4.28515625" customWidth="1" style="84" min="276" max="276"/>
    <col width="3.28515625" customWidth="1" style="84" min="277" max="277"/>
    <col width="15.7109375" customWidth="1" style="84" min="278" max="278"/>
    <col width="4.28515625" customWidth="1" style="84" min="279" max="279"/>
    <col width="10" customWidth="1" style="84" min="286" max="286"/>
    <col width="11.7109375" customWidth="1" style="84" min="513" max="513"/>
    <col width="9.85546875" customWidth="1" style="84" min="519" max="519"/>
    <col width="4.28515625" customWidth="1" style="84" min="520" max="520"/>
    <col width="15.7109375" customWidth="1" style="84" min="521" max="521"/>
    <col width="3.28515625" customWidth="1" style="84" min="522" max="522"/>
    <col width="4.28515625" customWidth="1" style="84" min="523" max="523"/>
    <col width="3.28515625" customWidth="1" style="84" min="524" max="524"/>
    <col width="7.7109375" customWidth="1" style="84" min="525" max="530"/>
    <col width="3.28515625" customWidth="1" style="84" min="531" max="531"/>
    <col width="4.28515625" customWidth="1" style="84" min="532" max="532"/>
    <col width="3.28515625" customWidth="1" style="84" min="533" max="533"/>
    <col width="15.7109375" customWidth="1" style="84" min="534" max="534"/>
    <col width="4.28515625" customWidth="1" style="84" min="535" max="535"/>
    <col width="10" customWidth="1" style="84" min="542" max="542"/>
    <col width="11.7109375" customWidth="1" style="84" min="769" max="769"/>
    <col width="9.85546875" customWidth="1" style="84" min="775" max="775"/>
    <col width="4.28515625" customWidth="1" style="84" min="776" max="776"/>
    <col width="15.7109375" customWidth="1" style="84" min="777" max="777"/>
    <col width="3.28515625" customWidth="1" style="84" min="778" max="778"/>
    <col width="4.28515625" customWidth="1" style="84" min="779" max="779"/>
    <col width="3.28515625" customWidth="1" style="84" min="780" max="780"/>
    <col width="7.7109375" customWidth="1" style="84" min="781" max="786"/>
    <col width="3.28515625" customWidth="1" style="84" min="787" max="787"/>
    <col width="4.28515625" customWidth="1" style="84" min="788" max="788"/>
    <col width="3.28515625" customWidth="1" style="84" min="789" max="789"/>
    <col width="15.7109375" customWidth="1" style="84" min="790" max="790"/>
    <col width="4.28515625" customWidth="1" style="84" min="791" max="791"/>
    <col width="10" customWidth="1" style="84" min="798" max="798"/>
    <col width="11.7109375" customWidth="1" style="84" min="1025" max="1025"/>
    <col width="9.85546875" customWidth="1" style="84" min="1031" max="1031"/>
    <col width="4.28515625" customWidth="1" style="84" min="1032" max="1032"/>
    <col width="15.7109375" customWidth="1" style="84" min="1033" max="1033"/>
    <col width="3.28515625" customWidth="1" style="84" min="1034" max="1034"/>
    <col width="4.28515625" customWidth="1" style="84" min="1035" max="1035"/>
    <col width="3.28515625" customWidth="1" style="84" min="1036" max="1036"/>
    <col width="7.7109375" customWidth="1" style="84" min="1037" max="1042"/>
    <col width="3.28515625" customWidth="1" style="84" min="1043" max="1043"/>
    <col width="4.28515625" customWidth="1" style="84" min="1044" max="1044"/>
    <col width="3.28515625" customWidth="1" style="84" min="1045" max="1045"/>
    <col width="15.7109375" customWidth="1" style="84" min="1046" max="1046"/>
    <col width="4.28515625" customWidth="1" style="84" min="1047" max="1047"/>
    <col width="10" customWidth="1" style="84" min="1054" max="1054"/>
    <col width="11.7109375" customWidth="1" style="84" min="1281" max="1281"/>
    <col width="9.85546875" customWidth="1" style="84" min="1287" max="1287"/>
    <col width="4.28515625" customWidth="1" style="84" min="1288" max="1288"/>
    <col width="15.7109375" customWidth="1" style="84" min="1289" max="1289"/>
    <col width="3.28515625" customWidth="1" style="84" min="1290" max="1290"/>
    <col width="4.28515625" customWidth="1" style="84" min="1291" max="1291"/>
    <col width="3.28515625" customWidth="1" style="84" min="1292" max="1292"/>
    <col width="7.7109375" customWidth="1" style="84" min="1293" max="1298"/>
    <col width="3.28515625" customWidth="1" style="84" min="1299" max="1299"/>
    <col width="4.28515625" customWidth="1" style="84" min="1300" max="1300"/>
    <col width="3.28515625" customWidth="1" style="84" min="1301" max="1301"/>
    <col width="15.7109375" customWidth="1" style="84" min="1302" max="1302"/>
    <col width="4.28515625" customWidth="1" style="84" min="1303" max="1303"/>
    <col width="10" customWidth="1" style="84" min="1310" max="1310"/>
    <col width="11.7109375" customWidth="1" style="84" min="1537" max="1537"/>
    <col width="9.85546875" customWidth="1" style="84" min="1543" max="1543"/>
    <col width="4.28515625" customWidth="1" style="84" min="1544" max="1544"/>
    <col width="15.7109375" customWidth="1" style="84" min="1545" max="1545"/>
    <col width="3.28515625" customWidth="1" style="84" min="1546" max="1546"/>
    <col width="4.28515625" customWidth="1" style="84" min="1547" max="1547"/>
    <col width="3.28515625" customWidth="1" style="84" min="1548" max="1548"/>
    <col width="7.7109375" customWidth="1" style="84" min="1549" max="1554"/>
    <col width="3.28515625" customWidth="1" style="84" min="1555" max="1555"/>
    <col width="4.28515625" customWidth="1" style="84" min="1556" max="1556"/>
    <col width="3.28515625" customWidth="1" style="84" min="1557" max="1557"/>
    <col width="15.7109375" customWidth="1" style="84" min="1558" max="1558"/>
    <col width="4.28515625" customWidth="1" style="84" min="1559" max="1559"/>
    <col width="10" customWidth="1" style="84" min="1566" max="1566"/>
    <col width="11.7109375" customWidth="1" style="84" min="1793" max="1793"/>
    <col width="9.85546875" customWidth="1" style="84" min="1799" max="1799"/>
    <col width="4.28515625" customWidth="1" style="84" min="1800" max="1800"/>
    <col width="15.7109375" customWidth="1" style="84" min="1801" max="1801"/>
    <col width="3.28515625" customWidth="1" style="84" min="1802" max="1802"/>
    <col width="4.28515625" customWidth="1" style="84" min="1803" max="1803"/>
    <col width="3.28515625" customWidth="1" style="84" min="1804" max="1804"/>
    <col width="7.7109375" customWidth="1" style="84" min="1805" max="1810"/>
    <col width="3.28515625" customWidth="1" style="84" min="1811" max="1811"/>
    <col width="4.28515625" customWidth="1" style="84" min="1812" max="1812"/>
    <col width="3.28515625" customWidth="1" style="84" min="1813" max="1813"/>
    <col width="15.7109375" customWidth="1" style="84" min="1814" max="1814"/>
    <col width="4.28515625" customWidth="1" style="84" min="1815" max="1815"/>
    <col width="10" customWidth="1" style="84" min="1822" max="1822"/>
    <col width="11.7109375" customWidth="1" style="84" min="2049" max="2049"/>
    <col width="9.85546875" customWidth="1" style="84" min="2055" max="2055"/>
    <col width="4.28515625" customWidth="1" style="84" min="2056" max="2056"/>
    <col width="15.7109375" customWidth="1" style="84" min="2057" max="2057"/>
    <col width="3.28515625" customWidth="1" style="84" min="2058" max="2058"/>
    <col width="4.28515625" customWidth="1" style="84" min="2059" max="2059"/>
    <col width="3.28515625" customWidth="1" style="84" min="2060" max="2060"/>
    <col width="7.7109375" customWidth="1" style="84" min="2061" max="2066"/>
    <col width="3.28515625" customWidth="1" style="84" min="2067" max="2067"/>
    <col width="4.28515625" customWidth="1" style="84" min="2068" max="2068"/>
    <col width="3.28515625" customWidth="1" style="84" min="2069" max="2069"/>
    <col width="15.7109375" customWidth="1" style="84" min="2070" max="2070"/>
    <col width="4.28515625" customWidth="1" style="84" min="2071" max="2071"/>
    <col width="10" customWidth="1" style="84" min="2078" max="2078"/>
    <col width="11.7109375" customWidth="1" style="84" min="2305" max="2305"/>
    <col width="9.85546875" customWidth="1" style="84" min="2311" max="2311"/>
    <col width="4.28515625" customWidth="1" style="84" min="2312" max="2312"/>
    <col width="15.7109375" customWidth="1" style="84" min="2313" max="2313"/>
    <col width="3.28515625" customWidth="1" style="84" min="2314" max="2314"/>
    <col width="4.28515625" customWidth="1" style="84" min="2315" max="2315"/>
    <col width="3.28515625" customWidth="1" style="84" min="2316" max="2316"/>
    <col width="7.7109375" customWidth="1" style="84" min="2317" max="2322"/>
    <col width="3.28515625" customWidth="1" style="84" min="2323" max="2323"/>
    <col width="4.28515625" customWidth="1" style="84" min="2324" max="2324"/>
    <col width="3.28515625" customWidth="1" style="84" min="2325" max="2325"/>
    <col width="15.7109375" customWidth="1" style="84" min="2326" max="2326"/>
    <col width="4.28515625" customWidth="1" style="84" min="2327" max="2327"/>
    <col width="10" customWidth="1" style="84" min="2334" max="2334"/>
    <col width="11.7109375" customWidth="1" style="84" min="2561" max="2561"/>
    <col width="9.85546875" customWidth="1" style="84" min="2567" max="2567"/>
    <col width="4.28515625" customWidth="1" style="84" min="2568" max="2568"/>
    <col width="15.7109375" customWidth="1" style="84" min="2569" max="2569"/>
    <col width="3.28515625" customWidth="1" style="84" min="2570" max="2570"/>
    <col width="4.28515625" customWidth="1" style="84" min="2571" max="2571"/>
    <col width="3.28515625" customWidth="1" style="84" min="2572" max="2572"/>
    <col width="7.7109375" customWidth="1" style="84" min="2573" max="2578"/>
    <col width="3.28515625" customWidth="1" style="84" min="2579" max="2579"/>
    <col width="4.28515625" customWidth="1" style="84" min="2580" max="2580"/>
    <col width="3.28515625" customWidth="1" style="84" min="2581" max="2581"/>
    <col width="15.7109375" customWidth="1" style="84" min="2582" max="2582"/>
    <col width="4.28515625" customWidth="1" style="84" min="2583" max="2583"/>
    <col width="10" customWidth="1" style="84" min="2590" max="2590"/>
    <col width="11.7109375" customWidth="1" style="84" min="2817" max="2817"/>
    <col width="9.85546875" customWidth="1" style="84" min="2823" max="2823"/>
    <col width="4.28515625" customWidth="1" style="84" min="2824" max="2824"/>
    <col width="15.7109375" customWidth="1" style="84" min="2825" max="2825"/>
    <col width="3.28515625" customWidth="1" style="84" min="2826" max="2826"/>
    <col width="4.28515625" customWidth="1" style="84" min="2827" max="2827"/>
    <col width="3.28515625" customWidth="1" style="84" min="2828" max="2828"/>
    <col width="7.7109375" customWidth="1" style="84" min="2829" max="2834"/>
    <col width="3.28515625" customWidth="1" style="84" min="2835" max="2835"/>
    <col width="4.28515625" customWidth="1" style="84" min="2836" max="2836"/>
    <col width="3.28515625" customWidth="1" style="84" min="2837" max="2837"/>
    <col width="15.7109375" customWidth="1" style="84" min="2838" max="2838"/>
    <col width="4.28515625" customWidth="1" style="84" min="2839" max="2839"/>
    <col width="10" customWidth="1" style="84" min="2846" max="2846"/>
    <col width="11.7109375" customWidth="1" style="84" min="3073" max="3073"/>
    <col width="9.85546875" customWidth="1" style="84" min="3079" max="3079"/>
    <col width="4.28515625" customWidth="1" style="84" min="3080" max="3080"/>
    <col width="15.7109375" customWidth="1" style="84" min="3081" max="3081"/>
    <col width="3.28515625" customWidth="1" style="84" min="3082" max="3082"/>
    <col width="4.28515625" customWidth="1" style="84" min="3083" max="3083"/>
    <col width="3.28515625" customWidth="1" style="84" min="3084" max="3084"/>
    <col width="7.7109375" customWidth="1" style="84" min="3085" max="3090"/>
    <col width="3.28515625" customWidth="1" style="84" min="3091" max="3091"/>
    <col width="4.28515625" customWidth="1" style="84" min="3092" max="3092"/>
    <col width="3.28515625" customWidth="1" style="84" min="3093" max="3093"/>
    <col width="15.7109375" customWidth="1" style="84" min="3094" max="3094"/>
    <col width="4.28515625" customWidth="1" style="84" min="3095" max="3095"/>
    <col width="10" customWidth="1" style="84" min="3102" max="3102"/>
    <col width="11.7109375" customWidth="1" style="84" min="3329" max="3329"/>
    <col width="9.85546875" customWidth="1" style="84" min="3335" max="3335"/>
    <col width="4.28515625" customWidth="1" style="84" min="3336" max="3336"/>
    <col width="15.7109375" customWidth="1" style="84" min="3337" max="3337"/>
    <col width="3.28515625" customWidth="1" style="84" min="3338" max="3338"/>
    <col width="4.28515625" customWidth="1" style="84" min="3339" max="3339"/>
    <col width="3.28515625" customWidth="1" style="84" min="3340" max="3340"/>
    <col width="7.7109375" customWidth="1" style="84" min="3341" max="3346"/>
    <col width="3.28515625" customWidth="1" style="84" min="3347" max="3347"/>
    <col width="4.28515625" customWidth="1" style="84" min="3348" max="3348"/>
    <col width="3.28515625" customWidth="1" style="84" min="3349" max="3349"/>
    <col width="15.7109375" customWidth="1" style="84" min="3350" max="3350"/>
    <col width="4.28515625" customWidth="1" style="84" min="3351" max="3351"/>
    <col width="10" customWidth="1" style="84" min="3358" max="3358"/>
    <col width="11.7109375" customWidth="1" style="84" min="3585" max="3585"/>
    <col width="9.85546875" customWidth="1" style="84" min="3591" max="3591"/>
    <col width="4.28515625" customWidth="1" style="84" min="3592" max="3592"/>
    <col width="15.7109375" customWidth="1" style="84" min="3593" max="3593"/>
    <col width="3.28515625" customWidth="1" style="84" min="3594" max="3594"/>
    <col width="4.28515625" customWidth="1" style="84" min="3595" max="3595"/>
    <col width="3.28515625" customWidth="1" style="84" min="3596" max="3596"/>
    <col width="7.7109375" customWidth="1" style="84" min="3597" max="3602"/>
    <col width="3.28515625" customWidth="1" style="84" min="3603" max="3603"/>
    <col width="4.28515625" customWidth="1" style="84" min="3604" max="3604"/>
    <col width="3.28515625" customWidth="1" style="84" min="3605" max="3605"/>
    <col width="15.7109375" customWidth="1" style="84" min="3606" max="3606"/>
    <col width="4.28515625" customWidth="1" style="84" min="3607" max="3607"/>
    <col width="10" customWidth="1" style="84" min="3614" max="3614"/>
    <col width="11.7109375" customWidth="1" style="84" min="3841" max="3841"/>
    <col width="9.85546875" customWidth="1" style="84" min="3847" max="3847"/>
    <col width="4.28515625" customWidth="1" style="84" min="3848" max="3848"/>
    <col width="15.7109375" customWidth="1" style="84" min="3849" max="3849"/>
    <col width="3.28515625" customWidth="1" style="84" min="3850" max="3850"/>
    <col width="4.28515625" customWidth="1" style="84" min="3851" max="3851"/>
    <col width="3.28515625" customWidth="1" style="84" min="3852" max="3852"/>
    <col width="7.7109375" customWidth="1" style="84" min="3853" max="3858"/>
    <col width="3.28515625" customWidth="1" style="84" min="3859" max="3859"/>
    <col width="4.28515625" customWidth="1" style="84" min="3860" max="3860"/>
    <col width="3.28515625" customWidth="1" style="84" min="3861" max="3861"/>
    <col width="15.7109375" customWidth="1" style="84" min="3862" max="3862"/>
    <col width="4.28515625" customWidth="1" style="84" min="3863" max="3863"/>
    <col width="10" customWidth="1" style="84" min="3870" max="3870"/>
    <col width="11.7109375" customWidth="1" style="84" min="4097" max="4097"/>
    <col width="9.85546875" customWidth="1" style="84" min="4103" max="4103"/>
    <col width="4.28515625" customWidth="1" style="84" min="4104" max="4104"/>
    <col width="15.7109375" customWidth="1" style="84" min="4105" max="4105"/>
    <col width="3.28515625" customWidth="1" style="84" min="4106" max="4106"/>
    <col width="4.28515625" customWidth="1" style="84" min="4107" max="4107"/>
    <col width="3.28515625" customWidth="1" style="84" min="4108" max="4108"/>
    <col width="7.7109375" customWidth="1" style="84" min="4109" max="4114"/>
    <col width="3.28515625" customWidth="1" style="84" min="4115" max="4115"/>
    <col width="4.28515625" customWidth="1" style="84" min="4116" max="4116"/>
    <col width="3.28515625" customWidth="1" style="84" min="4117" max="4117"/>
    <col width="15.7109375" customWidth="1" style="84" min="4118" max="4118"/>
    <col width="4.28515625" customWidth="1" style="84" min="4119" max="4119"/>
    <col width="10" customWidth="1" style="84" min="4126" max="4126"/>
    <col width="11.7109375" customWidth="1" style="84" min="4353" max="4353"/>
    <col width="9.85546875" customWidth="1" style="84" min="4359" max="4359"/>
    <col width="4.28515625" customWidth="1" style="84" min="4360" max="4360"/>
    <col width="15.7109375" customWidth="1" style="84" min="4361" max="4361"/>
    <col width="3.28515625" customWidth="1" style="84" min="4362" max="4362"/>
    <col width="4.28515625" customWidth="1" style="84" min="4363" max="4363"/>
    <col width="3.28515625" customWidth="1" style="84" min="4364" max="4364"/>
    <col width="7.7109375" customWidth="1" style="84" min="4365" max="4370"/>
    <col width="3.28515625" customWidth="1" style="84" min="4371" max="4371"/>
    <col width="4.28515625" customWidth="1" style="84" min="4372" max="4372"/>
    <col width="3.28515625" customWidth="1" style="84" min="4373" max="4373"/>
    <col width="15.7109375" customWidth="1" style="84" min="4374" max="4374"/>
    <col width="4.28515625" customWidth="1" style="84" min="4375" max="4375"/>
    <col width="10" customWidth="1" style="84" min="4382" max="4382"/>
    <col width="11.7109375" customWidth="1" style="84" min="4609" max="4609"/>
    <col width="9.85546875" customWidth="1" style="84" min="4615" max="4615"/>
    <col width="4.28515625" customWidth="1" style="84" min="4616" max="4616"/>
    <col width="15.7109375" customWidth="1" style="84" min="4617" max="4617"/>
    <col width="3.28515625" customWidth="1" style="84" min="4618" max="4618"/>
    <col width="4.28515625" customWidth="1" style="84" min="4619" max="4619"/>
    <col width="3.28515625" customWidth="1" style="84" min="4620" max="4620"/>
    <col width="7.7109375" customWidth="1" style="84" min="4621" max="4626"/>
    <col width="3.28515625" customWidth="1" style="84" min="4627" max="4627"/>
    <col width="4.28515625" customWidth="1" style="84" min="4628" max="4628"/>
    <col width="3.28515625" customWidth="1" style="84" min="4629" max="4629"/>
    <col width="15.7109375" customWidth="1" style="84" min="4630" max="4630"/>
    <col width="4.28515625" customWidth="1" style="84" min="4631" max="4631"/>
    <col width="10" customWidth="1" style="84" min="4638" max="4638"/>
    <col width="11.7109375" customWidth="1" style="84" min="4865" max="4865"/>
    <col width="9.85546875" customWidth="1" style="84" min="4871" max="4871"/>
    <col width="4.28515625" customWidth="1" style="84" min="4872" max="4872"/>
    <col width="15.7109375" customWidth="1" style="84" min="4873" max="4873"/>
    <col width="3.28515625" customWidth="1" style="84" min="4874" max="4874"/>
    <col width="4.28515625" customWidth="1" style="84" min="4875" max="4875"/>
    <col width="3.28515625" customWidth="1" style="84" min="4876" max="4876"/>
    <col width="7.7109375" customWidth="1" style="84" min="4877" max="4882"/>
    <col width="3.28515625" customWidth="1" style="84" min="4883" max="4883"/>
    <col width="4.28515625" customWidth="1" style="84" min="4884" max="4884"/>
    <col width="3.28515625" customWidth="1" style="84" min="4885" max="4885"/>
    <col width="15.7109375" customWidth="1" style="84" min="4886" max="4886"/>
    <col width="4.28515625" customWidth="1" style="84" min="4887" max="4887"/>
    <col width="10" customWidth="1" style="84" min="4894" max="4894"/>
    <col width="11.7109375" customWidth="1" style="84" min="5121" max="5121"/>
    <col width="9.85546875" customWidth="1" style="84" min="5127" max="5127"/>
    <col width="4.28515625" customWidth="1" style="84" min="5128" max="5128"/>
    <col width="15.7109375" customWidth="1" style="84" min="5129" max="5129"/>
    <col width="3.28515625" customWidth="1" style="84" min="5130" max="5130"/>
    <col width="4.28515625" customWidth="1" style="84" min="5131" max="5131"/>
    <col width="3.28515625" customWidth="1" style="84" min="5132" max="5132"/>
    <col width="7.7109375" customWidth="1" style="84" min="5133" max="5138"/>
    <col width="3.28515625" customWidth="1" style="84" min="5139" max="5139"/>
    <col width="4.28515625" customWidth="1" style="84" min="5140" max="5140"/>
    <col width="3.28515625" customWidth="1" style="84" min="5141" max="5141"/>
    <col width="15.7109375" customWidth="1" style="84" min="5142" max="5142"/>
    <col width="4.28515625" customWidth="1" style="84" min="5143" max="5143"/>
    <col width="10" customWidth="1" style="84" min="5150" max="5150"/>
    <col width="11.7109375" customWidth="1" style="84" min="5377" max="5377"/>
    <col width="9.85546875" customWidth="1" style="84" min="5383" max="5383"/>
    <col width="4.28515625" customWidth="1" style="84" min="5384" max="5384"/>
    <col width="15.7109375" customWidth="1" style="84" min="5385" max="5385"/>
    <col width="3.28515625" customWidth="1" style="84" min="5386" max="5386"/>
    <col width="4.28515625" customWidth="1" style="84" min="5387" max="5387"/>
    <col width="3.28515625" customWidth="1" style="84" min="5388" max="5388"/>
    <col width="7.7109375" customWidth="1" style="84" min="5389" max="5394"/>
    <col width="3.28515625" customWidth="1" style="84" min="5395" max="5395"/>
    <col width="4.28515625" customWidth="1" style="84" min="5396" max="5396"/>
    <col width="3.28515625" customWidth="1" style="84" min="5397" max="5397"/>
    <col width="15.7109375" customWidth="1" style="84" min="5398" max="5398"/>
    <col width="4.28515625" customWidth="1" style="84" min="5399" max="5399"/>
    <col width="10" customWidth="1" style="84" min="5406" max="5406"/>
    <col width="11.7109375" customWidth="1" style="84" min="5633" max="5633"/>
    <col width="9.85546875" customWidth="1" style="84" min="5639" max="5639"/>
    <col width="4.28515625" customWidth="1" style="84" min="5640" max="5640"/>
    <col width="15.7109375" customWidth="1" style="84" min="5641" max="5641"/>
    <col width="3.28515625" customWidth="1" style="84" min="5642" max="5642"/>
    <col width="4.28515625" customWidth="1" style="84" min="5643" max="5643"/>
    <col width="3.28515625" customWidth="1" style="84" min="5644" max="5644"/>
    <col width="7.7109375" customWidth="1" style="84" min="5645" max="5650"/>
    <col width="3.28515625" customWidth="1" style="84" min="5651" max="5651"/>
    <col width="4.28515625" customWidth="1" style="84" min="5652" max="5652"/>
    <col width="3.28515625" customWidth="1" style="84" min="5653" max="5653"/>
    <col width="15.7109375" customWidth="1" style="84" min="5654" max="5654"/>
    <col width="4.28515625" customWidth="1" style="84" min="5655" max="5655"/>
    <col width="10" customWidth="1" style="84" min="5662" max="5662"/>
    <col width="11.7109375" customWidth="1" style="84" min="5889" max="5889"/>
    <col width="9.85546875" customWidth="1" style="84" min="5895" max="5895"/>
    <col width="4.28515625" customWidth="1" style="84" min="5896" max="5896"/>
    <col width="15.7109375" customWidth="1" style="84" min="5897" max="5897"/>
    <col width="3.28515625" customWidth="1" style="84" min="5898" max="5898"/>
    <col width="4.28515625" customWidth="1" style="84" min="5899" max="5899"/>
    <col width="3.28515625" customWidth="1" style="84" min="5900" max="5900"/>
    <col width="7.7109375" customWidth="1" style="84" min="5901" max="5906"/>
    <col width="3.28515625" customWidth="1" style="84" min="5907" max="5907"/>
    <col width="4.28515625" customWidth="1" style="84" min="5908" max="5908"/>
    <col width="3.28515625" customWidth="1" style="84" min="5909" max="5909"/>
    <col width="15.7109375" customWidth="1" style="84" min="5910" max="5910"/>
    <col width="4.28515625" customWidth="1" style="84" min="5911" max="5911"/>
    <col width="10" customWidth="1" style="84" min="5918" max="5918"/>
    <col width="11.7109375" customWidth="1" style="84" min="6145" max="6145"/>
    <col width="9.85546875" customWidth="1" style="84" min="6151" max="6151"/>
    <col width="4.28515625" customWidth="1" style="84" min="6152" max="6152"/>
    <col width="15.7109375" customWidth="1" style="84" min="6153" max="6153"/>
    <col width="3.28515625" customWidth="1" style="84" min="6154" max="6154"/>
    <col width="4.28515625" customWidth="1" style="84" min="6155" max="6155"/>
    <col width="3.28515625" customWidth="1" style="84" min="6156" max="6156"/>
    <col width="7.7109375" customWidth="1" style="84" min="6157" max="6162"/>
    <col width="3.28515625" customWidth="1" style="84" min="6163" max="6163"/>
    <col width="4.28515625" customWidth="1" style="84" min="6164" max="6164"/>
    <col width="3.28515625" customWidth="1" style="84" min="6165" max="6165"/>
    <col width="15.7109375" customWidth="1" style="84" min="6166" max="6166"/>
    <col width="4.28515625" customWidth="1" style="84" min="6167" max="6167"/>
    <col width="10" customWidth="1" style="84" min="6174" max="6174"/>
    <col width="11.7109375" customWidth="1" style="84" min="6401" max="6401"/>
    <col width="9.85546875" customWidth="1" style="84" min="6407" max="6407"/>
    <col width="4.28515625" customWidth="1" style="84" min="6408" max="6408"/>
    <col width="15.7109375" customWidth="1" style="84" min="6409" max="6409"/>
    <col width="3.28515625" customWidth="1" style="84" min="6410" max="6410"/>
    <col width="4.28515625" customWidth="1" style="84" min="6411" max="6411"/>
    <col width="3.28515625" customWidth="1" style="84" min="6412" max="6412"/>
    <col width="7.7109375" customWidth="1" style="84" min="6413" max="6418"/>
    <col width="3.28515625" customWidth="1" style="84" min="6419" max="6419"/>
    <col width="4.28515625" customWidth="1" style="84" min="6420" max="6420"/>
    <col width="3.28515625" customWidth="1" style="84" min="6421" max="6421"/>
    <col width="15.7109375" customWidth="1" style="84" min="6422" max="6422"/>
    <col width="4.28515625" customWidth="1" style="84" min="6423" max="6423"/>
    <col width="10" customWidth="1" style="84" min="6430" max="6430"/>
    <col width="11.7109375" customWidth="1" style="84" min="6657" max="6657"/>
    <col width="9.85546875" customWidth="1" style="84" min="6663" max="6663"/>
    <col width="4.28515625" customWidth="1" style="84" min="6664" max="6664"/>
    <col width="15.7109375" customWidth="1" style="84" min="6665" max="6665"/>
    <col width="3.28515625" customWidth="1" style="84" min="6666" max="6666"/>
    <col width="4.28515625" customWidth="1" style="84" min="6667" max="6667"/>
    <col width="3.28515625" customWidth="1" style="84" min="6668" max="6668"/>
    <col width="7.7109375" customWidth="1" style="84" min="6669" max="6674"/>
    <col width="3.28515625" customWidth="1" style="84" min="6675" max="6675"/>
    <col width="4.28515625" customWidth="1" style="84" min="6676" max="6676"/>
    <col width="3.28515625" customWidth="1" style="84" min="6677" max="6677"/>
    <col width="15.7109375" customWidth="1" style="84" min="6678" max="6678"/>
    <col width="4.28515625" customWidth="1" style="84" min="6679" max="6679"/>
    <col width="10" customWidth="1" style="84" min="6686" max="6686"/>
    <col width="11.7109375" customWidth="1" style="84" min="6913" max="6913"/>
    <col width="9.85546875" customWidth="1" style="84" min="6919" max="6919"/>
    <col width="4.28515625" customWidth="1" style="84" min="6920" max="6920"/>
    <col width="15.7109375" customWidth="1" style="84" min="6921" max="6921"/>
    <col width="3.28515625" customWidth="1" style="84" min="6922" max="6922"/>
    <col width="4.28515625" customWidth="1" style="84" min="6923" max="6923"/>
    <col width="3.28515625" customWidth="1" style="84" min="6924" max="6924"/>
    <col width="7.7109375" customWidth="1" style="84" min="6925" max="6930"/>
    <col width="3.28515625" customWidth="1" style="84" min="6931" max="6931"/>
    <col width="4.28515625" customWidth="1" style="84" min="6932" max="6932"/>
    <col width="3.28515625" customWidth="1" style="84" min="6933" max="6933"/>
    <col width="15.7109375" customWidth="1" style="84" min="6934" max="6934"/>
    <col width="4.28515625" customWidth="1" style="84" min="6935" max="6935"/>
    <col width="10" customWidth="1" style="84" min="6942" max="6942"/>
    <col width="11.7109375" customWidth="1" style="84" min="7169" max="7169"/>
    <col width="9.85546875" customWidth="1" style="84" min="7175" max="7175"/>
    <col width="4.28515625" customWidth="1" style="84" min="7176" max="7176"/>
    <col width="15.7109375" customWidth="1" style="84" min="7177" max="7177"/>
    <col width="3.28515625" customWidth="1" style="84" min="7178" max="7178"/>
    <col width="4.28515625" customWidth="1" style="84" min="7179" max="7179"/>
    <col width="3.28515625" customWidth="1" style="84" min="7180" max="7180"/>
    <col width="7.7109375" customWidth="1" style="84" min="7181" max="7186"/>
    <col width="3.28515625" customWidth="1" style="84" min="7187" max="7187"/>
    <col width="4.28515625" customWidth="1" style="84" min="7188" max="7188"/>
    <col width="3.28515625" customWidth="1" style="84" min="7189" max="7189"/>
    <col width="15.7109375" customWidth="1" style="84" min="7190" max="7190"/>
    <col width="4.28515625" customWidth="1" style="84" min="7191" max="7191"/>
    <col width="10" customWidth="1" style="84" min="7198" max="7198"/>
    <col width="11.7109375" customWidth="1" style="84" min="7425" max="7425"/>
    <col width="9.85546875" customWidth="1" style="84" min="7431" max="7431"/>
    <col width="4.28515625" customWidth="1" style="84" min="7432" max="7432"/>
    <col width="15.7109375" customWidth="1" style="84" min="7433" max="7433"/>
    <col width="3.28515625" customWidth="1" style="84" min="7434" max="7434"/>
    <col width="4.28515625" customWidth="1" style="84" min="7435" max="7435"/>
    <col width="3.28515625" customWidth="1" style="84" min="7436" max="7436"/>
    <col width="7.7109375" customWidth="1" style="84" min="7437" max="7442"/>
    <col width="3.28515625" customWidth="1" style="84" min="7443" max="7443"/>
    <col width="4.28515625" customWidth="1" style="84" min="7444" max="7444"/>
    <col width="3.28515625" customWidth="1" style="84" min="7445" max="7445"/>
    <col width="15.7109375" customWidth="1" style="84" min="7446" max="7446"/>
    <col width="4.28515625" customWidth="1" style="84" min="7447" max="7447"/>
    <col width="10" customWidth="1" style="84" min="7454" max="7454"/>
    <col width="11.7109375" customWidth="1" style="84" min="7681" max="7681"/>
    <col width="9.85546875" customWidth="1" style="84" min="7687" max="7687"/>
    <col width="4.28515625" customWidth="1" style="84" min="7688" max="7688"/>
    <col width="15.7109375" customWidth="1" style="84" min="7689" max="7689"/>
    <col width="3.28515625" customWidth="1" style="84" min="7690" max="7690"/>
    <col width="4.28515625" customWidth="1" style="84" min="7691" max="7691"/>
    <col width="3.28515625" customWidth="1" style="84" min="7692" max="7692"/>
    <col width="7.7109375" customWidth="1" style="84" min="7693" max="7698"/>
    <col width="3.28515625" customWidth="1" style="84" min="7699" max="7699"/>
    <col width="4.28515625" customWidth="1" style="84" min="7700" max="7700"/>
    <col width="3.28515625" customWidth="1" style="84" min="7701" max="7701"/>
    <col width="15.7109375" customWidth="1" style="84" min="7702" max="7702"/>
    <col width="4.28515625" customWidth="1" style="84" min="7703" max="7703"/>
    <col width="10" customWidth="1" style="84" min="7710" max="7710"/>
    <col width="11.7109375" customWidth="1" style="84" min="7937" max="7937"/>
    <col width="9.85546875" customWidth="1" style="84" min="7943" max="7943"/>
    <col width="4.28515625" customWidth="1" style="84" min="7944" max="7944"/>
    <col width="15.7109375" customWidth="1" style="84" min="7945" max="7945"/>
    <col width="3.28515625" customWidth="1" style="84" min="7946" max="7946"/>
    <col width="4.28515625" customWidth="1" style="84" min="7947" max="7947"/>
    <col width="3.28515625" customWidth="1" style="84" min="7948" max="7948"/>
    <col width="7.7109375" customWidth="1" style="84" min="7949" max="7954"/>
    <col width="3.28515625" customWidth="1" style="84" min="7955" max="7955"/>
    <col width="4.28515625" customWidth="1" style="84" min="7956" max="7956"/>
    <col width="3.28515625" customWidth="1" style="84" min="7957" max="7957"/>
    <col width="15.7109375" customWidth="1" style="84" min="7958" max="7958"/>
    <col width="4.28515625" customWidth="1" style="84" min="7959" max="7959"/>
    <col width="10" customWidth="1" style="84" min="7966" max="7966"/>
    <col width="11.7109375" customWidth="1" style="84" min="8193" max="8193"/>
    <col width="9.85546875" customWidth="1" style="84" min="8199" max="8199"/>
    <col width="4.28515625" customWidth="1" style="84" min="8200" max="8200"/>
    <col width="15.7109375" customWidth="1" style="84" min="8201" max="8201"/>
    <col width="3.28515625" customWidth="1" style="84" min="8202" max="8202"/>
    <col width="4.28515625" customWidth="1" style="84" min="8203" max="8203"/>
    <col width="3.28515625" customWidth="1" style="84" min="8204" max="8204"/>
    <col width="7.7109375" customWidth="1" style="84" min="8205" max="8210"/>
    <col width="3.28515625" customWidth="1" style="84" min="8211" max="8211"/>
    <col width="4.28515625" customWidth="1" style="84" min="8212" max="8212"/>
    <col width="3.28515625" customWidth="1" style="84" min="8213" max="8213"/>
    <col width="15.7109375" customWidth="1" style="84" min="8214" max="8214"/>
    <col width="4.28515625" customWidth="1" style="84" min="8215" max="8215"/>
    <col width="10" customWidth="1" style="84" min="8222" max="8222"/>
    <col width="11.7109375" customWidth="1" style="84" min="8449" max="8449"/>
    <col width="9.85546875" customWidth="1" style="84" min="8455" max="8455"/>
    <col width="4.28515625" customWidth="1" style="84" min="8456" max="8456"/>
    <col width="15.7109375" customWidth="1" style="84" min="8457" max="8457"/>
    <col width="3.28515625" customWidth="1" style="84" min="8458" max="8458"/>
    <col width="4.28515625" customWidth="1" style="84" min="8459" max="8459"/>
    <col width="3.28515625" customWidth="1" style="84" min="8460" max="8460"/>
    <col width="7.7109375" customWidth="1" style="84" min="8461" max="8466"/>
    <col width="3.28515625" customWidth="1" style="84" min="8467" max="8467"/>
    <col width="4.28515625" customWidth="1" style="84" min="8468" max="8468"/>
    <col width="3.28515625" customWidth="1" style="84" min="8469" max="8469"/>
    <col width="15.7109375" customWidth="1" style="84" min="8470" max="8470"/>
    <col width="4.28515625" customWidth="1" style="84" min="8471" max="8471"/>
    <col width="10" customWidth="1" style="84" min="8478" max="8478"/>
    <col width="11.7109375" customWidth="1" style="84" min="8705" max="8705"/>
    <col width="9.85546875" customWidth="1" style="84" min="8711" max="8711"/>
    <col width="4.28515625" customWidth="1" style="84" min="8712" max="8712"/>
    <col width="15.7109375" customWidth="1" style="84" min="8713" max="8713"/>
    <col width="3.28515625" customWidth="1" style="84" min="8714" max="8714"/>
    <col width="4.28515625" customWidth="1" style="84" min="8715" max="8715"/>
    <col width="3.28515625" customWidth="1" style="84" min="8716" max="8716"/>
    <col width="7.7109375" customWidth="1" style="84" min="8717" max="8722"/>
    <col width="3.28515625" customWidth="1" style="84" min="8723" max="8723"/>
    <col width="4.28515625" customWidth="1" style="84" min="8724" max="8724"/>
    <col width="3.28515625" customWidth="1" style="84" min="8725" max="8725"/>
    <col width="15.7109375" customWidth="1" style="84" min="8726" max="8726"/>
    <col width="4.28515625" customWidth="1" style="84" min="8727" max="8727"/>
    <col width="10" customWidth="1" style="84" min="8734" max="8734"/>
    <col width="11.7109375" customWidth="1" style="84" min="8961" max="8961"/>
    <col width="9.85546875" customWidth="1" style="84" min="8967" max="8967"/>
    <col width="4.28515625" customWidth="1" style="84" min="8968" max="8968"/>
    <col width="15.7109375" customWidth="1" style="84" min="8969" max="8969"/>
    <col width="3.28515625" customWidth="1" style="84" min="8970" max="8970"/>
    <col width="4.28515625" customWidth="1" style="84" min="8971" max="8971"/>
    <col width="3.28515625" customWidth="1" style="84" min="8972" max="8972"/>
    <col width="7.7109375" customWidth="1" style="84" min="8973" max="8978"/>
    <col width="3.28515625" customWidth="1" style="84" min="8979" max="8979"/>
    <col width="4.28515625" customWidth="1" style="84" min="8980" max="8980"/>
    <col width="3.28515625" customWidth="1" style="84" min="8981" max="8981"/>
    <col width="15.7109375" customWidth="1" style="84" min="8982" max="8982"/>
    <col width="4.28515625" customWidth="1" style="84" min="8983" max="8983"/>
    <col width="10" customWidth="1" style="84" min="8990" max="8990"/>
    <col width="11.7109375" customWidth="1" style="84" min="9217" max="9217"/>
    <col width="9.85546875" customWidth="1" style="84" min="9223" max="9223"/>
    <col width="4.28515625" customWidth="1" style="84" min="9224" max="9224"/>
    <col width="15.7109375" customWidth="1" style="84" min="9225" max="9225"/>
    <col width="3.28515625" customWidth="1" style="84" min="9226" max="9226"/>
    <col width="4.28515625" customWidth="1" style="84" min="9227" max="9227"/>
    <col width="3.28515625" customWidth="1" style="84" min="9228" max="9228"/>
    <col width="7.7109375" customWidth="1" style="84" min="9229" max="9234"/>
    <col width="3.28515625" customWidth="1" style="84" min="9235" max="9235"/>
    <col width="4.28515625" customWidth="1" style="84" min="9236" max="9236"/>
    <col width="3.28515625" customWidth="1" style="84" min="9237" max="9237"/>
    <col width="15.7109375" customWidth="1" style="84" min="9238" max="9238"/>
    <col width="4.28515625" customWidth="1" style="84" min="9239" max="9239"/>
    <col width="10" customWidth="1" style="84" min="9246" max="9246"/>
    <col width="11.7109375" customWidth="1" style="84" min="9473" max="9473"/>
    <col width="9.85546875" customWidth="1" style="84" min="9479" max="9479"/>
    <col width="4.28515625" customWidth="1" style="84" min="9480" max="9480"/>
    <col width="15.7109375" customWidth="1" style="84" min="9481" max="9481"/>
    <col width="3.28515625" customWidth="1" style="84" min="9482" max="9482"/>
    <col width="4.28515625" customWidth="1" style="84" min="9483" max="9483"/>
    <col width="3.28515625" customWidth="1" style="84" min="9484" max="9484"/>
    <col width="7.7109375" customWidth="1" style="84" min="9485" max="9490"/>
    <col width="3.28515625" customWidth="1" style="84" min="9491" max="9491"/>
    <col width="4.28515625" customWidth="1" style="84" min="9492" max="9492"/>
    <col width="3.28515625" customWidth="1" style="84" min="9493" max="9493"/>
    <col width="15.7109375" customWidth="1" style="84" min="9494" max="9494"/>
    <col width="4.28515625" customWidth="1" style="84" min="9495" max="9495"/>
    <col width="10" customWidth="1" style="84" min="9502" max="9502"/>
    <col width="11.7109375" customWidth="1" style="84" min="9729" max="9729"/>
    <col width="9.85546875" customWidth="1" style="84" min="9735" max="9735"/>
    <col width="4.28515625" customWidth="1" style="84" min="9736" max="9736"/>
    <col width="15.7109375" customWidth="1" style="84" min="9737" max="9737"/>
    <col width="3.28515625" customWidth="1" style="84" min="9738" max="9738"/>
    <col width="4.28515625" customWidth="1" style="84" min="9739" max="9739"/>
    <col width="3.28515625" customWidth="1" style="84" min="9740" max="9740"/>
    <col width="7.7109375" customWidth="1" style="84" min="9741" max="9746"/>
    <col width="3.28515625" customWidth="1" style="84" min="9747" max="9747"/>
    <col width="4.28515625" customWidth="1" style="84" min="9748" max="9748"/>
    <col width="3.28515625" customWidth="1" style="84" min="9749" max="9749"/>
    <col width="15.7109375" customWidth="1" style="84" min="9750" max="9750"/>
    <col width="4.28515625" customWidth="1" style="84" min="9751" max="9751"/>
    <col width="10" customWidth="1" style="84" min="9758" max="9758"/>
    <col width="11.7109375" customWidth="1" style="84" min="9985" max="9985"/>
    <col width="9.85546875" customWidth="1" style="84" min="9991" max="9991"/>
    <col width="4.28515625" customWidth="1" style="84" min="9992" max="9992"/>
    <col width="15.7109375" customWidth="1" style="84" min="9993" max="9993"/>
    <col width="3.28515625" customWidth="1" style="84" min="9994" max="9994"/>
    <col width="4.28515625" customWidth="1" style="84" min="9995" max="9995"/>
    <col width="3.28515625" customWidth="1" style="84" min="9996" max="9996"/>
    <col width="7.7109375" customWidth="1" style="84" min="9997" max="10002"/>
    <col width="3.28515625" customWidth="1" style="84" min="10003" max="10003"/>
    <col width="4.28515625" customWidth="1" style="84" min="10004" max="10004"/>
    <col width="3.28515625" customWidth="1" style="84" min="10005" max="10005"/>
    <col width="15.7109375" customWidth="1" style="84" min="10006" max="10006"/>
    <col width="4.28515625" customWidth="1" style="84" min="10007" max="10007"/>
    <col width="10" customWidth="1" style="84" min="10014" max="10014"/>
    <col width="11.7109375" customWidth="1" style="84" min="10241" max="10241"/>
    <col width="9.85546875" customWidth="1" style="84" min="10247" max="10247"/>
    <col width="4.28515625" customWidth="1" style="84" min="10248" max="10248"/>
    <col width="15.7109375" customWidth="1" style="84" min="10249" max="10249"/>
    <col width="3.28515625" customWidth="1" style="84" min="10250" max="10250"/>
    <col width="4.28515625" customWidth="1" style="84" min="10251" max="10251"/>
    <col width="3.28515625" customWidth="1" style="84" min="10252" max="10252"/>
    <col width="7.7109375" customWidth="1" style="84" min="10253" max="10258"/>
    <col width="3.28515625" customWidth="1" style="84" min="10259" max="10259"/>
    <col width="4.28515625" customWidth="1" style="84" min="10260" max="10260"/>
    <col width="3.28515625" customWidth="1" style="84" min="10261" max="10261"/>
    <col width="15.7109375" customWidth="1" style="84" min="10262" max="10262"/>
    <col width="4.28515625" customWidth="1" style="84" min="10263" max="10263"/>
    <col width="10" customWidth="1" style="84" min="10270" max="10270"/>
    <col width="11.7109375" customWidth="1" style="84" min="10497" max="10497"/>
    <col width="9.85546875" customWidth="1" style="84" min="10503" max="10503"/>
    <col width="4.28515625" customWidth="1" style="84" min="10504" max="10504"/>
    <col width="15.7109375" customWidth="1" style="84" min="10505" max="10505"/>
    <col width="3.28515625" customWidth="1" style="84" min="10506" max="10506"/>
    <col width="4.28515625" customWidth="1" style="84" min="10507" max="10507"/>
    <col width="3.28515625" customWidth="1" style="84" min="10508" max="10508"/>
    <col width="7.7109375" customWidth="1" style="84" min="10509" max="10514"/>
    <col width="3.28515625" customWidth="1" style="84" min="10515" max="10515"/>
    <col width="4.28515625" customWidth="1" style="84" min="10516" max="10516"/>
    <col width="3.28515625" customWidth="1" style="84" min="10517" max="10517"/>
    <col width="15.7109375" customWidth="1" style="84" min="10518" max="10518"/>
    <col width="4.28515625" customWidth="1" style="84" min="10519" max="10519"/>
    <col width="10" customWidth="1" style="84" min="10526" max="10526"/>
    <col width="11.7109375" customWidth="1" style="84" min="10753" max="10753"/>
    <col width="9.85546875" customWidth="1" style="84" min="10759" max="10759"/>
    <col width="4.28515625" customWidth="1" style="84" min="10760" max="10760"/>
    <col width="15.7109375" customWidth="1" style="84" min="10761" max="10761"/>
    <col width="3.28515625" customWidth="1" style="84" min="10762" max="10762"/>
    <col width="4.28515625" customWidth="1" style="84" min="10763" max="10763"/>
    <col width="3.28515625" customWidth="1" style="84" min="10764" max="10764"/>
    <col width="7.7109375" customWidth="1" style="84" min="10765" max="10770"/>
    <col width="3.28515625" customWidth="1" style="84" min="10771" max="10771"/>
    <col width="4.28515625" customWidth="1" style="84" min="10772" max="10772"/>
    <col width="3.28515625" customWidth="1" style="84" min="10773" max="10773"/>
    <col width="15.7109375" customWidth="1" style="84" min="10774" max="10774"/>
    <col width="4.28515625" customWidth="1" style="84" min="10775" max="10775"/>
    <col width="10" customWidth="1" style="84" min="10782" max="10782"/>
    <col width="11.7109375" customWidth="1" style="84" min="11009" max="11009"/>
    <col width="9.85546875" customWidth="1" style="84" min="11015" max="11015"/>
    <col width="4.28515625" customWidth="1" style="84" min="11016" max="11016"/>
    <col width="15.7109375" customWidth="1" style="84" min="11017" max="11017"/>
    <col width="3.28515625" customWidth="1" style="84" min="11018" max="11018"/>
    <col width="4.28515625" customWidth="1" style="84" min="11019" max="11019"/>
    <col width="3.28515625" customWidth="1" style="84" min="11020" max="11020"/>
    <col width="7.7109375" customWidth="1" style="84" min="11021" max="11026"/>
    <col width="3.28515625" customWidth="1" style="84" min="11027" max="11027"/>
    <col width="4.28515625" customWidth="1" style="84" min="11028" max="11028"/>
    <col width="3.28515625" customWidth="1" style="84" min="11029" max="11029"/>
    <col width="15.7109375" customWidth="1" style="84" min="11030" max="11030"/>
    <col width="4.28515625" customWidth="1" style="84" min="11031" max="11031"/>
    <col width="10" customWidth="1" style="84" min="11038" max="11038"/>
    <col width="11.7109375" customWidth="1" style="84" min="11265" max="11265"/>
    <col width="9.85546875" customWidth="1" style="84" min="11271" max="11271"/>
    <col width="4.28515625" customWidth="1" style="84" min="11272" max="11272"/>
    <col width="15.7109375" customWidth="1" style="84" min="11273" max="11273"/>
    <col width="3.28515625" customWidth="1" style="84" min="11274" max="11274"/>
    <col width="4.28515625" customWidth="1" style="84" min="11275" max="11275"/>
    <col width="3.28515625" customWidth="1" style="84" min="11276" max="11276"/>
    <col width="7.7109375" customWidth="1" style="84" min="11277" max="11282"/>
    <col width="3.28515625" customWidth="1" style="84" min="11283" max="11283"/>
    <col width="4.28515625" customWidth="1" style="84" min="11284" max="11284"/>
    <col width="3.28515625" customWidth="1" style="84" min="11285" max="11285"/>
    <col width="15.7109375" customWidth="1" style="84" min="11286" max="11286"/>
    <col width="4.28515625" customWidth="1" style="84" min="11287" max="11287"/>
    <col width="10" customWidth="1" style="84" min="11294" max="11294"/>
    <col width="11.7109375" customWidth="1" style="84" min="11521" max="11521"/>
    <col width="9.85546875" customWidth="1" style="84" min="11527" max="11527"/>
    <col width="4.28515625" customWidth="1" style="84" min="11528" max="11528"/>
    <col width="15.7109375" customWidth="1" style="84" min="11529" max="11529"/>
    <col width="3.28515625" customWidth="1" style="84" min="11530" max="11530"/>
    <col width="4.28515625" customWidth="1" style="84" min="11531" max="11531"/>
    <col width="3.28515625" customWidth="1" style="84" min="11532" max="11532"/>
    <col width="7.7109375" customWidth="1" style="84" min="11533" max="11538"/>
    <col width="3.28515625" customWidth="1" style="84" min="11539" max="11539"/>
    <col width="4.28515625" customWidth="1" style="84" min="11540" max="11540"/>
    <col width="3.28515625" customWidth="1" style="84" min="11541" max="11541"/>
    <col width="15.7109375" customWidth="1" style="84" min="11542" max="11542"/>
    <col width="4.28515625" customWidth="1" style="84" min="11543" max="11543"/>
    <col width="10" customWidth="1" style="84" min="11550" max="11550"/>
    <col width="11.7109375" customWidth="1" style="84" min="11777" max="11777"/>
    <col width="9.85546875" customWidth="1" style="84" min="11783" max="11783"/>
    <col width="4.28515625" customWidth="1" style="84" min="11784" max="11784"/>
    <col width="15.7109375" customWidth="1" style="84" min="11785" max="11785"/>
    <col width="3.28515625" customWidth="1" style="84" min="11786" max="11786"/>
    <col width="4.28515625" customWidth="1" style="84" min="11787" max="11787"/>
    <col width="3.28515625" customWidth="1" style="84" min="11788" max="11788"/>
    <col width="7.7109375" customWidth="1" style="84" min="11789" max="11794"/>
    <col width="3.28515625" customWidth="1" style="84" min="11795" max="11795"/>
    <col width="4.28515625" customWidth="1" style="84" min="11796" max="11796"/>
    <col width="3.28515625" customWidth="1" style="84" min="11797" max="11797"/>
    <col width="15.7109375" customWidth="1" style="84" min="11798" max="11798"/>
    <col width="4.28515625" customWidth="1" style="84" min="11799" max="11799"/>
    <col width="10" customWidth="1" style="84" min="11806" max="11806"/>
    <col width="11.7109375" customWidth="1" style="84" min="12033" max="12033"/>
    <col width="9.85546875" customWidth="1" style="84" min="12039" max="12039"/>
    <col width="4.28515625" customWidth="1" style="84" min="12040" max="12040"/>
    <col width="15.7109375" customWidth="1" style="84" min="12041" max="12041"/>
    <col width="3.28515625" customWidth="1" style="84" min="12042" max="12042"/>
    <col width="4.28515625" customWidth="1" style="84" min="12043" max="12043"/>
    <col width="3.28515625" customWidth="1" style="84" min="12044" max="12044"/>
    <col width="7.7109375" customWidth="1" style="84" min="12045" max="12050"/>
    <col width="3.28515625" customWidth="1" style="84" min="12051" max="12051"/>
    <col width="4.28515625" customWidth="1" style="84" min="12052" max="12052"/>
    <col width="3.28515625" customWidth="1" style="84" min="12053" max="12053"/>
    <col width="15.7109375" customWidth="1" style="84" min="12054" max="12054"/>
    <col width="4.28515625" customWidth="1" style="84" min="12055" max="12055"/>
    <col width="10" customWidth="1" style="84" min="12062" max="12062"/>
    <col width="11.7109375" customWidth="1" style="84" min="12289" max="12289"/>
    <col width="9.85546875" customWidth="1" style="84" min="12295" max="12295"/>
    <col width="4.28515625" customWidth="1" style="84" min="12296" max="12296"/>
    <col width="15.7109375" customWidth="1" style="84" min="12297" max="12297"/>
    <col width="3.28515625" customWidth="1" style="84" min="12298" max="12298"/>
    <col width="4.28515625" customWidth="1" style="84" min="12299" max="12299"/>
    <col width="3.28515625" customWidth="1" style="84" min="12300" max="12300"/>
    <col width="7.7109375" customWidth="1" style="84" min="12301" max="12306"/>
    <col width="3.28515625" customWidth="1" style="84" min="12307" max="12307"/>
    <col width="4.28515625" customWidth="1" style="84" min="12308" max="12308"/>
    <col width="3.28515625" customWidth="1" style="84" min="12309" max="12309"/>
    <col width="15.7109375" customWidth="1" style="84" min="12310" max="12310"/>
    <col width="4.28515625" customWidth="1" style="84" min="12311" max="12311"/>
    <col width="10" customWidth="1" style="84" min="12318" max="12318"/>
    <col width="11.7109375" customWidth="1" style="84" min="12545" max="12545"/>
    <col width="9.85546875" customWidth="1" style="84" min="12551" max="12551"/>
    <col width="4.28515625" customWidth="1" style="84" min="12552" max="12552"/>
    <col width="15.7109375" customWidth="1" style="84" min="12553" max="12553"/>
    <col width="3.28515625" customWidth="1" style="84" min="12554" max="12554"/>
    <col width="4.28515625" customWidth="1" style="84" min="12555" max="12555"/>
    <col width="3.28515625" customWidth="1" style="84" min="12556" max="12556"/>
    <col width="7.7109375" customWidth="1" style="84" min="12557" max="12562"/>
    <col width="3.28515625" customWidth="1" style="84" min="12563" max="12563"/>
    <col width="4.28515625" customWidth="1" style="84" min="12564" max="12564"/>
    <col width="3.28515625" customWidth="1" style="84" min="12565" max="12565"/>
    <col width="15.7109375" customWidth="1" style="84" min="12566" max="12566"/>
    <col width="4.28515625" customWidth="1" style="84" min="12567" max="12567"/>
    <col width="10" customWidth="1" style="84" min="12574" max="12574"/>
    <col width="11.7109375" customWidth="1" style="84" min="12801" max="12801"/>
    <col width="9.85546875" customWidth="1" style="84" min="12807" max="12807"/>
    <col width="4.28515625" customWidth="1" style="84" min="12808" max="12808"/>
    <col width="15.7109375" customWidth="1" style="84" min="12809" max="12809"/>
    <col width="3.28515625" customWidth="1" style="84" min="12810" max="12810"/>
    <col width="4.28515625" customWidth="1" style="84" min="12811" max="12811"/>
    <col width="3.28515625" customWidth="1" style="84" min="12812" max="12812"/>
    <col width="7.7109375" customWidth="1" style="84" min="12813" max="12818"/>
    <col width="3.28515625" customWidth="1" style="84" min="12819" max="12819"/>
    <col width="4.28515625" customWidth="1" style="84" min="12820" max="12820"/>
    <col width="3.28515625" customWidth="1" style="84" min="12821" max="12821"/>
    <col width="15.7109375" customWidth="1" style="84" min="12822" max="12822"/>
    <col width="4.28515625" customWidth="1" style="84" min="12823" max="12823"/>
    <col width="10" customWidth="1" style="84" min="12830" max="12830"/>
    <col width="11.7109375" customWidth="1" style="84" min="13057" max="13057"/>
    <col width="9.85546875" customWidth="1" style="84" min="13063" max="13063"/>
    <col width="4.28515625" customWidth="1" style="84" min="13064" max="13064"/>
    <col width="15.7109375" customWidth="1" style="84" min="13065" max="13065"/>
    <col width="3.28515625" customWidth="1" style="84" min="13066" max="13066"/>
    <col width="4.28515625" customWidth="1" style="84" min="13067" max="13067"/>
    <col width="3.28515625" customWidth="1" style="84" min="13068" max="13068"/>
    <col width="7.7109375" customWidth="1" style="84" min="13069" max="13074"/>
    <col width="3.28515625" customWidth="1" style="84" min="13075" max="13075"/>
    <col width="4.28515625" customWidth="1" style="84" min="13076" max="13076"/>
    <col width="3.28515625" customWidth="1" style="84" min="13077" max="13077"/>
    <col width="15.7109375" customWidth="1" style="84" min="13078" max="13078"/>
    <col width="4.28515625" customWidth="1" style="84" min="13079" max="13079"/>
    <col width="10" customWidth="1" style="84" min="13086" max="13086"/>
    <col width="11.7109375" customWidth="1" style="84" min="13313" max="13313"/>
    <col width="9.85546875" customWidth="1" style="84" min="13319" max="13319"/>
    <col width="4.28515625" customWidth="1" style="84" min="13320" max="13320"/>
    <col width="15.7109375" customWidth="1" style="84" min="13321" max="13321"/>
    <col width="3.28515625" customWidth="1" style="84" min="13322" max="13322"/>
    <col width="4.28515625" customWidth="1" style="84" min="13323" max="13323"/>
    <col width="3.28515625" customWidth="1" style="84" min="13324" max="13324"/>
    <col width="7.7109375" customWidth="1" style="84" min="13325" max="13330"/>
    <col width="3.28515625" customWidth="1" style="84" min="13331" max="13331"/>
    <col width="4.28515625" customWidth="1" style="84" min="13332" max="13332"/>
    <col width="3.28515625" customWidth="1" style="84" min="13333" max="13333"/>
    <col width="15.7109375" customWidth="1" style="84" min="13334" max="13334"/>
    <col width="4.28515625" customWidth="1" style="84" min="13335" max="13335"/>
    <col width="10" customWidth="1" style="84" min="13342" max="13342"/>
    <col width="11.7109375" customWidth="1" style="84" min="13569" max="13569"/>
    <col width="9.85546875" customWidth="1" style="84" min="13575" max="13575"/>
    <col width="4.28515625" customWidth="1" style="84" min="13576" max="13576"/>
    <col width="15.7109375" customWidth="1" style="84" min="13577" max="13577"/>
    <col width="3.28515625" customWidth="1" style="84" min="13578" max="13578"/>
    <col width="4.28515625" customWidth="1" style="84" min="13579" max="13579"/>
    <col width="3.28515625" customWidth="1" style="84" min="13580" max="13580"/>
    <col width="7.7109375" customWidth="1" style="84" min="13581" max="13586"/>
    <col width="3.28515625" customWidth="1" style="84" min="13587" max="13587"/>
    <col width="4.28515625" customWidth="1" style="84" min="13588" max="13588"/>
    <col width="3.28515625" customWidth="1" style="84" min="13589" max="13589"/>
    <col width="15.7109375" customWidth="1" style="84" min="13590" max="13590"/>
    <col width="4.28515625" customWidth="1" style="84" min="13591" max="13591"/>
    <col width="10" customWidth="1" style="84" min="13598" max="13598"/>
    <col width="11.7109375" customWidth="1" style="84" min="13825" max="13825"/>
    <col width="9.85546875" customWidth="1" style="84" min="13831" max="13831"/>
    <col width="4.28515625" customWidth="1" style="84" min="13832" max="13832"/>
    <col width="15.7109375" customWidth="1" style="84" min="13833" max="13833"/>
    <col width="3.28515625" customWidth="1" style="84" min="13834" max="13834"/>
    <col width="4.28515625" customWidth="1" style="84" min="13835" max="13835"/>
    <col width="3.28515625" customWidth="1" style="84" min="13836" max="13836"/>
    <col width="7.7109375" customWidth="1" style="84" min="13837" max="13842"/>
    <col width="3.28515625" customWidth="1" style="84" min="13843" max="13843"/>
    <col width="4.28515625" customWidth="1" style="84" min="13844" max="13844"/>
    <col width="3.28515625" customWidth="1" style="84" min="13845" max="13845"/>
    <col width="15.7109375" customWidth="1" style="84" min="13846" max="13846"/>
    <col width="4.28515625" customWidth="1" style="84" min="13847" max="13847"/>
    <col width="10" customWidth="1" style="84" min="13854" max="13854"/>
    <col width="11.7109375" customWidth="1" style="84" min="14081" max="14081"/>
    <col width="9.85546875" customWidth="1" style="84" min="14087" max="14087"/>
    <col width="4.28515625" customWidth="1" style="84" min="14088" max="14088"/>
    <col width="15.7109375" customWidth="1" style="84" min="14089" max="14089"/>
    <col width="3.28515625" customWidth="1" style="84" min="14090" max="14090"/>
    <col width="4.28515625" customWidth="1" style="84" min="14091" max="14091"/>
    <col width="3.28515625" customWidth="1" style="84" min="14092" max="14092"/>
    <col width="7.7109375" customWidth="1" style="84" min="14093" max="14098"/>
    <col width="3.28515625" customWidth="1" style="84" min="14099" max="14099"/>
    <col width="4.28515625" customWidth="1" style="84" min="14100" max="14100"/>
    <col width="3.28515625" customWidth="1" style="84" min="14101" max="14101"/>
    <col width="15.7109375" customWidth="1" style="84" min="14102" max="14102"/>
    <col width="4.28515625" customWidth="1" style="84" min="14103" max="14103"/>
    <col width="10" customWidth="1" style="84" min="14110" max="14110"/>
    <col width="11.7109375" customWidth="1" style="84" min="14337" max="14337"/>
    <col width="9.85546875" customWidth="1" style="84" min="14343" max="14343"/>
    <col width="4.28515625" customWidth="1" style="84" min="14344" max="14344"/>
    <col width="15.7109375" customWidth="1" style="84" min="14345" max="14345"/>
    <col width="3.28515625" customWidth="1" style="84" min="14346" max="14346"/>
    <col width="4.28515625" customWidth="1" style="84" min="14347" max="14347"/>
    <col width="3.28515625" customWidth="1" style="84" min="14348" max="14348"/>
    <col width="7.7109375" customWidth="1" style="84" min="14349" max="14354"/>
    <col width="3.28515625" customWidth="1" style="84" min="14355" max="14355"/>
    <col width="4.28515625" customWidth="1" style="84" min="14356" max="14356"/>
    <col width="3.28515625" customWidth="1" style="84" min="14357" max="14357"/>
    <col width="15.7109375" customWidth="1" style="84" min="14358" max="14358"/>
    <col width="4.28515625" customWidth="1" style="84" min="14359" max="14359"/>
    <col width="10" customWidth="1" style="84" min="14366" max="14366"/>
    <col width="11.7109375" customWidth="1" style="84" min="14593" max="14593"/>
    <col width="9.85546875" customWidth="1" style="84" min="14599" max="14599"/>
    <col width="4.28515625" customWidth="1" style="84" min="14600" max="14600"/>
    <col width="15.7109375" customWidth="1" style="84" min="14601" max="14601"/>
    <col width="3.28515625" customWidth="1" style="84" min="14602" max="14602"/>
    <col width="4.28515625" customWidth="1" style="84" min="14603" max="14603"/>
    <col width="3.28515625" customWidth="1" style="84" min="14604" max="14604"/>
    <col width="7.7109375" customWidth="1" style="84" min="14605" max="14610"/>
    <col width="3.28515625" customWidth="1" style="84" min="14611" max="14611"/>
    <col width="4.28515625" customWidth="1" style="84" min="14612" max="14612"/>
    <col width="3.28515625" customWidth="1" style="84" min="14613" max="14613"/>
    <col width="15.7109375" customWidth="1" style="84" min="14614" max="14614"/>
    <col width="4.28515625" customWidth="1" style="84" min="14615" max="14615"/>
    <col width="10" customWidth="1" style="84" min="14622" max="14622"/>
    <col width="11.7109375" customWidth="1" style="84" min="14849" max="14849"/>
    <col width="9.85546875" customWidth="1" style="84" min="14855" max="14855"/>
    <col width="4.28515625" customWidth="1" style="84" min="14856" max="14856"/>
    <col width="15.7109375" customWidth="1" style="84" min="14857" max="14857"/>
    <col width="3.28515625" customWidth="1" style="84" min="14858" max="14858"/>
    <col width="4.28515625" customWidth="1" style="84" min="14859" max="14859"/>
    <col width="3.28515625" customWidth="1" style="84" min="14860" max="14860"/>
    <col width="7.7109375" customWidth="1" style="84" min="14861" max="14866"/>
    <col width="3.28515625" customWidth="1" style="84" min="14867" max="14867"/>
    <col width="4.28515625" customWidth="1" style="84" min="14868" max="14868"/>
    <col width="3.28515625" customWidth="1" style="84" min="14869" max="14869"/>
    <col width="15.7109375" customWidth="1" style="84" min="14870" max="14870"/>
    <col width="4.28515625" customWidth="1" style="84" min="14871" max="14871"/>
    <col width="10" customWidth="1" style="84" min="14878" max="14878"/>
    <col width="11.7109375" customWidth="1" style="84" min="15105" max="15105"/>
    <col width="9.85546875" customWidth="1" style="84" min="15111" max="15111"/>
    <col width="4.28515625" customWidth="1" style="84" min="15112" max="15112"/>
    <col width="15.7109375" customWidth="1" style="84" min="15113" max="15113"/>
    <col width="3.28515625" customWidth="1" style="84" min="15114" max="15114"/>
    <col width="4.28515625" customWidth="1" style="84" min="15115" max="15115"/>
    <col width="3.28515625" customWidth="1" style="84" min="15116" max="15116"/>
    <col width="7.7109375" customWidth="1" style="84" min="15117" max="15122"/>
    <col width="3.28515625" customWidth="1" style="84" min="15123" max="15123"/>
    <col width="4.28515625" customWidth="1" style="84" min="15124" max="15124"/>
    <col width="3.28515625" customWidth="1" style="84" min="15125" max="15125"/>
    <col width="15.7109375" customWidth="1" style="84" min="15126" max="15126"/>
    <col width="4.28515625" customWidth="1" style="84" min="15127" max="15127"/>
    <col width="10" customWidth="1" style="84" min="15134" max="15134"/>
    <col width="11.7109375" customWidth="1" style="84" min="15361" max="15361"/>
    <col width="9.85546875" customWidth="1" style="84" min="15367" max="15367"/>
    <col width="4.28515625" customWidth="1" style="84" min="15368" max="15368"/>
    <col width="15.7109375" customWidth="1" style="84" min="15369" max="15369"/>
    <col width="3.28515625" customWidth="1" style="84" min="15370" max="15370"/>
    <col width="4.28515625" customWidth="1" style="84" min="15371" max="15371"/>
    <col width="3.28515625" customWidth="1" style="84" min="15372" max="15372"/>
    <col width="7.7109375" customWidth="1" style="84" min="15373" max="15378"/>
    <col width="3.28515625" customWidth="1" style="84" min="15379" max="15379"/>
    <col width="4.28515625" customWidth="1" style="84" min="15380" max="15380"/>
    <col width="3.28515625" customWidth="1" style="84" min="15381" max="15381"/>
    <col width="15.7109375" customWidth="1" style="84" min="15382" max="15382"/>
    <col width="4.28515625" customWidth="1" style="84" min="15383" max="15383"/>
    <col width="10" customWidth="1" style="84" min="15390" max="15390"/>
    <col width="11.7109375" customWidth="1" style="84" min="15617" max="15617"/>
    <col width="9.85546875" customWidth="1" style="84" min="15623" max="15623"/>
    <col width="4.28515625" customWidth="1" style="84" min="15624" max="15624"/>
    <col width="15.7109375" customWidth="1" style="84" min="15625" max="15625"/>
    <col width="3.28515625" customWidth="1" style="84" min="15626" max="15626"/>
    <col width="4.28515625" customWidth="1" style="84" min="15627" max="15627"/>
    <col width="3.28515625" customWidth="1" style="84" min="15628" max="15628"/>
    <col width="7.7109375" customWidth="1" style="84" min="15629" max="15634"/>
    <col width="3.28515625" customWidth="1" style="84" min="15635" max="15635"/>
    <col width="4.28515625" customWidth="1" style="84" min="15636" max="15636"/>
    <col width="3.28515625" customWidth="1" style="84" min="15637" max="15637"/>
    <col width="15.7109375" customWidth="1" style="84" min="15638" max="15638"/>
    <col width="4.28515625" customWidth="1" style="84" min="15639" max="15639"/>
    <col width="10" customWidth="1" style="84" min="15646" max="15646"/>
    <col width="11.7109375" customWidth="1" style="84" min="15873" max="15873"/>
    <col width="9.85546875" customWidth="1" style="84" min="15879" max="15879"/>
    <col width="4.28515625" customWidth="1" style="84" min="15880" max="15880"/>
    <col width="15.7109375" customWidth="1" style="84" min="15881" max="15881"/>
    <col width="3.28515625" customWidth="1" style="84" min="15882" max="15882"/>
    <col width="4.28515625" customWidth="1" style="84" min="15883" max="15883"/>
    <col width="3.28515625" customWidth="1" style="84" min="15884" max="15884"/>
    <col width="7.7109375" customWidth="1" style="84" min="15885" max="15890"/>
    <col width="3.28515625" customWidth="1" style="84" min="15891" max="15891"/>
    <col width="4.28515625" customWidth="1" style="84" min="15892" max="15892"/>
    <col width="3.28515625" customWidth="1" style="84" min="15893" max="15893"/>
    <col width="15.7109375" customWidth="1" style="84" min="15894" max="15894"/>
    <col width="4.28515625" customWidth="1" style="84" min="15895" max="15895"/>
    <col width="10" customWidth="1" style="84" min="15902" max="15902"/>
    <col width="11.7109375" customWidth="1" style="84" min="16129" max="16129"/>
    <col width="9.85546875" customWidth="1" style="84" min="16135" max="16135"/>
    <col width="4.28515625" customWidth="1" style="84" min="16136" max="16136"/>
    <col width="15.7109375" customWidth="1" style="84" min="16137" max="16137"/>
    <col width="3.28515625" customWidth="1" style="84" min="16138" max="16138"/>
    <col width="4.28515625" customWidth="1" style="84" min="16139" max="16139"/>
    <col width="3.28515625" customWidth="1" style="84" min="16140" max="16140"/>
    <col width="7.7109375" customWidth="1" style="84" min="16141" max="16146"/>
    <col width="3.28515625" customWidth="1" style="84" min="16147" max="16147"/>
    <col width="4.28515625" customWidth="1" style="84" min="16148" max="16148"/>
    <col width="3.28515625" customWidth="1" style="84" min="16149" max="16149"/>
    <col width="15.7109375" customWidth="1" style="84" min="16150" max="16150"/>
    <col width="4.28515625" customWidth="1" style="84" min="16151" max="16151"/>
    <col width="10" customWidth="1" style="84" min="16158" max="16158"/>
  </cols>
  <sheetData>
    <row r="1" ht="15.95" customHeight="1" s="84"/>
    <row r="2" ht="15.95" customHeight="1" s="84" thickBot="1">
      <c r="A2" s="99" t="inlineStr">
        <is>
          <t>L-L VOLTS</t>
        </is>
      </c>
      <c r="B2" s="4" t="n">
        <v>208</v>
      </c>
    </row>
    <row r="3" ht="15.95" customHeight="1" s="84">
      <c r="A3" s="99" t="inlineStr">
        <is>
          <t>PHASES</t>
        </is>
      </c>
      <c r="B3" s="99" t="n">
        <v>3</v>
      </c>
      <c r="H3" s="6" t="inlineStr">
        <is>
          <t>PANEL L3</t>
        </is>
      </c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10">
        <f>INT(L_N_VOLTS)&amp;"/"&amp;INT(L_L_VOLTS)&amp;"V, "&amp;INT(Phases)&amp;"PH, 4W"</f>
        <v/>
      </c>
      <c r="W3" s="11" t="n"/>
    </row>
    <row r="4" ht="15.95" customHeight="1" s="84">
      <c r="A4" s="99" t="inlineStr">
        <is>
          <t>L-N VOLTS</t>
        </is>
      </c>
      <c r="B4" s="12" t="n">
        <v>120</v>
      </c>
      <c r="H4" s="13" t="n"/>
      <c r="V4" s="16" t="inlineStr">
        <is>
          <t>225A MCB</t>
        </is>
      </c>
      <c r="W4" s="23" t="n"/>
    </row>
    <row r="5" ht="15.95" customHeight="1" s="84">
      <c r="A5" s="99" t="inlineStr">
        <is>
          <t>L-MOTOR</t>
        </is>
      </c>
      <c r="B5" s="99" t="n"/>
      <c r="H5" s="18" t="n"/>
      <c r="V5" s="16" t="inlineStr">
        <is>
          <t>10,000 AIC</t>
        </is>
      </c>
      <c r="W5" s="23" t="n"/>
    </row>
    <row r="6" ht="15.95" customHeight="1" s="84">
      <c r="H6" s="19" t="inlineStr">
        <is>
          <t xml:space="preserve">SERVES: </t>
        </is>
      </c>
      <c r="V6" s="16" t="inlineStr">
        <is>
          <t xml:space="preserve"> </t>
        </is>
      </c>
      <c r="W6" s="23" t="n"/>
    </row>
    <row r="7" ht="15.95" customHeight="1" s="84">
      <c r="A7" s="22" t="n"/>
      <c r="B7" s="22" t="n"/>
      <c r="C7" s="22" t="inlineStr">
        <is>
          <t>LOAD TYPES</t>
        </is>
      </c>
      <c r="G7" s="22" t="n"/>
      <c r="H7" s="19" t="inlineStr">
        <is>
          <t xml:space="preserve">LOCATION: </t>
        </is>
      </c>
      <c r="I7" s="89" t="n"/>
      <c r="K7" s="22" t="n"/>
      <c r="V7" s="16" t="n"/>
      <c r="W7" s="23" t="n"/>
      <c r="X7" s="89" t="n"/>
      <c r="Z7" t="inlineStr">
        <is>
          <t>LOAD TYPES</t>
        </is>
      </c>
      <c r="AA7" s="22" t="n"/>
      <c r="AB7" s="22" t="n"/>
      <c r="AC7" s="22" t="n"/>
      <c r="AD7" s="22" t="n"/>
    </row>
    <row r="8" ht="15.95" customHeight="1" s="84" thickBot="1">
      <c r="A8" s="26" t="inlineStr">
        <is>
          <t>LIGHT</t>
        </is>
      </c>
      <c r="B8" s="26" t="inlineStr">
        <is>
          <t>RECPTS</t>
        </is>
      </c>
      <c r="C8" s="26" t="inlineStr">
        <is>
          <t>HVAC</t>
        </is>
      </c>
      <c r="D8" s="26" t="inlineStr">
        <is>
          <t>APPL</t>
        </is>
      </c>
      <c r="E8" s="26" t="inlineStr">
        <is>
          <t>FXD.EQ</t>
        </is>
      </c>
      <c r="F8" s="26" t="inlineStr">
        <is>
          <t>FIXD. C. EQ.</t>
        </is>
      </c>
      <c r="G8" s="27" t="inlineStr">
        <is>
          <t>SPARE</t>
        </is>
      </c>
      <c r="H8" s="28" t="inlineStr">
        <is>
          <t>SURFACE MOUNT</t>
        </is>
      </c>
      <c r="I8" s="29" t="n"/>
      <c r="J8" s="29" t="n"/>
      <c r="K8" s="29" t="n"/>
      <c r="L8" s="29" t="inlineStr">
        <is>
          <t xml:space="preserve"> </t>
        </is>
      </c>
      <c r="M8" s="30" t="inlineStr">
        <is>
          <t>LOAD IN KVA PER PHASE</t>
        </is>
      </c>
      <c r="N8" s="30" t="n"/>
      <c r="O8" s="30" t="n"/>
      <c r="P8" s="30" t="n"/>
      <c r="Q8" s="30" t="n"/>
      <c r="R8" s="30" t="n"/>
      <c r="S8" s="31" t="n"/>
      <c r="T8" s="29" t="n"/>
      <c r="U8" s="29" t="n"/>
      <c r="V8" s="29" t="n"/>
      <c r="W8" s="32" t="n"/>
      <c r="X8" s="33" t="inlineStr">
        <is>
          <t>LIGHT</t>
        </is>
      </c>
      <c r="Y8" s="26" t="inlineStr">
        <is>
          <t>RECPTS</t>
        </is>
      </c>
      <c r="Z8" s="26" t="inlineStr">
        <is>
          <t>HVAC</t>
        </is>
      </c>
      <c r="AA8" s="26" t="inlineStr">
        <is>
          <t>APPL</t>
        </is>
      </c>
      <c r="AB8" s="26" t="inlineStr">
        <is>
          <t>FXD.EQ</t>
        </is>
      </c>
      <c r="AC8" s="26" t="inlineStr">
        <is>
          <t>FXD. C. EQ.</t>
        </is>
      </c>
      <c r="AD8" s="26" t="inlineStr">
        <is>
          <t>SPARE</t>
        </is>
      </c>
    </row>
    <row r="9" ht="15.95" customHeight="1" s="84" thickBot="1">
      <c r="A9" s="26" t="inlineStr">
        <is>
          <t>VA</t>
        </is>
      </c>
      <c r="B9" s="26" t="inlineStr">
        <is>
          <t>VA</t>
        </is>
      </c>
      <c r="C9" s="26" t="inlineStr">
        <is>
          <t>VA</t>
        </is>
      </c>
      <c r="D9" s="26" t="inlineStr">
        <is>
          <t>VA</t>
        </is>
      </c>
      <c r="E9" s="26" t="inlineStr">
        <is>
          <t>VA</t>
        </is>
      </c>
      <c r="F9" s="26" t="inlineStr">
        <is>
          <t>VA</t>
        </is>
      </c>
      <c r="G9" s="27" t="inlineStr">
        <is>
          <t>VA</t>
        </is>
      </c>
      <c r="H9" s="34" t="inlineStr">
        <is>
          <t>CKT</t>
        </is>
      </c>
      <c r="I9" s="34" t="inlineStr">
        <is>
          <t>DESCRIPTION</t>
        </is>
      </c>
      <c r="J9" s="34" t="inlineStr">
        <is>
          <t>#</t>
        </is>
      </c>
      <c r="K9" s="34" t="inlineStr">
        <is>
          <t>BKR</t>
        </is>
      </c>
      <c r="L9" s="34" t="inlineStr">
        <is>
          <t>PL</t>
        </is>
      </c>
      <c r="M9" s="35" t="inlineStr">
        <is>
          <t>A</t>
        </is>
      </c>
      <c r="N9" s="36" t="n"/>
      <c r="O9" s="35" t="inlineStr">
        <is>
          <t>B</t>
        </is>
      </c>
      <c r="P9" s="36" t="n"/>
      <c r="Q9" s="35" t="inlineStr">
        <is>
          <t>C</t>
        </is>
      </c>
      <c r="R9" s="36" t="n"/>
      <c r="S9" s="34" t="inlineStr">
        <is>
          <t>PL</t>
        </is>
      </c>
      <c r="T9" s="34" t="inlineStr">
        <is>
          <t>BKR</t>
        </is>
      </c>
      <c r="U9" s="34" t="inlineStr">
        <is>
          <t>#</t>
        </is>
      </c>
      <c r="V9" s="34" t="inlineStr">
        <is>
          <t>DESCRIPTION</t>
        </is>
      </c>
      <c r="W9" s="37" t="inlineStr">
        <is>
          <t>CKT</t>
        </is>
      </c>
      <c r="X9" s="33" t="inlineStr">
        <is>
          <t>VA</t>
        </is>
      </c>
      <c r="Y9" s="26" t="inlineStr">
        <is>
          <t>VA</t>
        </is>
      </c>
      <c r="Z9" s="26" t="inlineStr">
        <is>
          <t>VA</t>
        </is>
      </c>
      <c r="AA9" s="26" t="inlineStr">
        <is>
          <t>VA</t>
        </is>
      </c>
      <c r="AB9" s="26" t="inlineStr">
        <is>
          <t>VA</t>
        </is>
      </c>
      <c r="AC9" s="26" t="inlineStr">
        <is>
          <t>VA</t>
        </is>
      </c>
      <c r="AD9" s="26" t="inlineStr">
        <is>
          <t>VA</t>
        </is>
      </c>
    </row>
    <row r="10" ht="15.95" customHeight="1" s="84" thickBot="1">
      <c r="A10" s="38" t="n"/>
      <c r="B10" s="38" t="n">
        <v>540</v>
      </c>
      <c r="C10" s="38" t="n"/>
      <c r="D10" s="38" t="n"/>
      <c r="E10" s="38" t="n"/>
      <c r="F10" s="38" t="n"/>
      <c r="G10" s="39" t="n"/>
      <c r="H10" s="34" t="n">
        <v>1</v>
      </c>
      <c r="I10" s="40" t="inlineStr">
        <is>
          <t>RECEP. 101</t>
        </is>
      </c>
      <c r="J10" s="41" t="n"/>
      <c r="K10" s="41" t="n">
        <v>20</v>
      </c>
      <c r="L10" s="41" t="n">
        <v>1</v>
      </c>
      <c r="M10" s="42">
        <f>SUM(A10:G10)/1000</f>
        <v/>
      </c>
      <c r="N10" s="43">
        <f>SUM(X10:AD10)/1000</f>
        <v/>
      </c>
      <c r="O10" s="44" t="n"/>
      <c r="P10" s="44" t="n"/>
      <c r="Q10" s="45" t="n"/>
      <c r="R10" s="46" t="n"/>
      <c r="S10" s="41" t="n">
        <v>1</v>
      </c>
      <c r="T10" s="41" t="n">
        <v>20</v>
      </c>
      <c r="U10" s="41" t="n"/>
      <c r="V10" s="40" t="inlineStr">
        <is>
          <t>F. OFFICE 103</t>
        </is>
      </c>
      <c r="W10" s="34" t="n">
        <v>2</v>
      </c>
      <c r="X10" s="47" t="n"/>
      <c r="Y10" s="38" t="n">
        <v>900</v>
      </c>
      <c r="Z10" s="38" t="n"/>
      <c r="AA10" s="38" t="n"/>
      <c r="AB10" s="38" t="n"/>
      <c r="AC10" s="38" t="n"/>
      <c r="AD10" s="38" t="n"/>
    </row>
    <row r="11" ht="15.95" customHeight="1" s="84" thickBot="1">
      <c r="A11" s="38" t="n"/>
      <c r="B11" s="38" t="n"/>
      <c r="C11" s="38" t="n"/>
      <c r="D11" s="38" t="n">
        <v>1500</v>
      </c>
      <c r="E11" s="38" t="n"/>
      <c r="F11" s="38" t="n"/>
      <c r="G11" s="39" t="n"/>
      <c r="H11" s="34" t="n">
        <v>3</v>
      </c>
      <c r="I11" s="40" t="inlineStr">
        <is>
          <t>103 DEDICATED</t>
        </is>
      </c>
      <c r="J11" s="41" t="n"/>
      <c r="K11" s="41" t="n">
        <v>20</v>
      </c>
      <c r="L11" s="41" t="n">
        <v>1</v>
      </c>
      <c r="M11" s="48" t="n"/>
      <c r="N11" s="49" t="n"/>
      <c r="O11" s="42">
        <f>SUM(A11:G11)/1000</f>
        <v/>
      </c>
      <c r="P11" s="50">
        <f>SUM(X11:AD11)/1000</f>
        <v/>
      </c>
      <c r="Q11" s="51" t="n"/>
      <c r="R11" s="50" t="n"/>
      <c r="S11" s="41" t="n">
        <v>1</v>
      </c>
      <c r="T11" s="41" t="n">
        <v>20</v>
      </c>
      <c r="U11" s="41" t="n"/>
      <c r="V11" s="40" t="inlineStr">
        <is>
          <t>STORAGE 105</t>
        </is>
      </c>
      <c r="W11" s="34" t="n">
        <v>4</v>
      </c>
      <c r="X11" s="47" t="n"/>
      <c r="Y11" s="38" t="n">
        <v>1260</v>
      </c>
      <c r="Z11" s="38" t="n"/>
      <c r="AA11" s="38" t="n"/>
      <c r="AB11" s="38" t="n"/>
      <c r="AC11" s="38" t="n"/>
      <c r="AD11" s="38" t="n"/>
    </row>
    <row r="12" ht="15.95" customHeight="1" s="84" thickBot="1">
      <c r="B12" s="38" t="n">
        <v>1080</v>
      </c>
      <c r="C12" s="38" t="n"/>
      <c r="D12" s="38" t="n"/>
      <c r="E12" s="38" t="n"/>
      <c r="F12" s="38" t="n"/>
      <c r="G12" s="39" t="n"/>
      <c r="H12" s="34" t="n">
        <v>5</v>
      </c>
      <c r="I12" s="40" t="inlineStr">
        <is>
          <t>TRAVEL 104</t>
        </is>
      </c>
      <c r="J12" s="41" t="n"/>
      <c r="K12" s="41" t="n">
        <v>20</v>
      </c>
      <c r="L12" s="41" t="n">
        <v>1</v>
      </c>
      <c r="M12" s="52" t="n"/>
      <c r="N12" s="51" t="n"/>
      <c r="O12" s="54" t="n"/>
      <c r="P12" s="49" t="n"/>
      <c r="Q12" s="42">
        <f>SUM(A12:G12)/1000</f>
        <v/>
      </c>
      <c r="R12" s="50">
        <f>SUM(X12:AD12)/1000</f>
        <v/>
      </c>
      <c r="S12" s="41" t="n">
        <v>1</v>
      </c>
      <c r="T12" s="41" t="n">
        <v>20</v>
      </c>
      <c r="U12" s="41" t="n"/>
      <c r="V12" s="40" t="inlineStr">
        <is>
          <t>FRIDGE 108</t>
        </is>
      </c>
      <c r="W12" s="34" t="n">
        <v>6</v>
      </c>
      <c r="X12" s="47" t="n"/>
      <c r="Y12" s="38" t="n"/>
      <c r="Z12" s="38" t="n"/>
      <c r="AA12" s="38" t="n">
        <v>600</v>
      </c>
      <c r="AB12" s="38" t="n"/>
      <c r="AC12" s="38" t="n"/>
      <c r="AD12" s="38" t="n"/>
    </row>
    <row r="13" ht="15.95" customHeight="1" s="84" thickBot="1">
      <c r="A13" s="38" t="n"/>
      <c r="B13" s="38" t="n">
        <v>1260</v>
      </c>
      <c r="C13" s="38" t="n"/>
      <c r="D13" s="38" t="n"/>
      <c r="E13" s="38" t="n"/>
      <c r="F13" s="38" t="n"/>
      <c r="G13" s="39" t="n"/>
      <c r="H13" s="34" t="n">
        <v>7</v>
      </c>
      <c r="I13" s="40" t="inlineStr">
        <is>
          <t>LAB 108</t>
        </is>
      </c>
      <c r="J13" s="41" t="n"/>
      <c r="K13" s="41" t="n">
        <v>20</v>
      </c>
      <c r="L13" s="41" t="n">
        <v>1</v>
      </c>
      <c r="M13" s="42">
        <f>SUM(A13:G13)/1000</f>
        <v/>
      </c>
      <c r="N13" s="50">
        <f>SUM(X13:AD13)/1000</f>
        <v/>
      </c>
      <c r="O13" s="51" t="n"/>
      <c r="P13" s="51" t="n"/>
      <c r="Q13" s="54" t="n"/>
      <c r="R13" s="49" t="n"/>
      <c r="S13" s="41" t="n">
        <v>1</v>
      </c>
      <c r="T13" s="41" t="n">
        <v>20</v>
      </c>
      <c r="U13" s="41" t="n"/>
      <c r="V13" s="87" t="n">
        <v>109110111120</v>
      </c>
      <c r="W13" s="34" t="n">
        <v>8</v>
      </c>
      <c r="X13" s="47" t="n"/>
      <c r="Y13" s="38" t="n">
        <v>1440</v>
      </c>
      <c r="Z13" s="38" t="n"/>
      <c r="AA13" s="38" t="n"/>
      <c r="AB13" s="38" t="n"/>
      <c r="AC13" s="38" t="n"/>
      <c r="AD13" s="38" t="n"/>
    </row>
    <row r="14" ht="15.95" customHeight="1" s="84" thickBot="1">
      <c r="A14" s="38" t="n"/>
      <c r="B14" s="38" t="n"/>
      <c r="C14" s="38" t="n"/>
      <c r="D14" s="38" t="n"/>
      <c r="E14" s="38" t="n"/>
      <c r="F14" s="38" t="n"/>
      <c r="G14" s="39" t="n"/>
      <c r="H14" s="34" t="n">
        <v>9</v>
      </c>
      <c r="I14" s="40" t="inlineStr">
        <is>
          <t>SPARE</t>
        </is>
      </c>
      <c r="J14" s="41" t="n"/>
      <c r="K14" s="41" t="n">
        <v>20</v>
      </c>
      <c r="L14" s="41" t="n">
        <v>1</v>
      </c>
      <c r="M14" s="48" t="n"/>
      <c r="N14" s="49" t="n"/>
      <c r="O14" s="42">
        <f>SUM(A14:G14)/1000</f>
        <v/>
      </c>
      <c r="P14" s="50">
        <f>SUM(X14:AD14)/1000</f>
        <v/>
      </c>
      <c r="Q14" s="51" t="n"/>
      <c r="R14" s="50" t="n"/>
      <c r="S14" s="41" t="n">
        <v>1</v>
      </c>
      <c r="T14" s="41" t="n">
        <v>20</v>
      </c>
      <c r="U14" s="41" t="n"/>
      <c r="V14" s="40" t="inlineStr">
        <is>
          <t>SPARE</t>
        </is>
      </c>
      <c r="W14" s="34" t="n">
        <v>10</v>
      </c>
      <c r="X14" s="47" t="n"/>
      <c r="Y14" s="38" t="n"/>
      <c r="Z14" s="38" t="n"/>
      <c r="AA14" s="38" t="n"/>
      <c r="AB14" s="38" t="n"/>
      <c r="AC14" s="38" t="n"/>
      <c r="AD14" s="38" t="n"/>
    </row>
    <row r="15" ht="15.95" customHeight="1" s="84" thickBot="1">
      <c r="A15" s="38" t="n"/>
      <c r="B15" s="38" t="n"/>
      <c r="C15" s="38" t="n"/>
      <c r="D15" s="38" t="n"/>
      <c r="E15" s="38" t="n"/>
      <c r="F15" s="38" t="n"/>
      <c r="G15" s="39" t="n"/>
      <c r="H15" s="34" t="n">
        <v>11</v>
      </c>
      <c r="I15" s="40" t="inlineStr">
        <is>
          <t>SPARE</t>
        </is>
      </c>
      <c r="J15" s="41" t="n"/>
      <c r="K15" s="41" t="n">
        <v>20</v>
      </c>
      <c r="L15" s="41" t="n">
        <v>1</v>
      </c>
      <c r="M15" s="52" t="n"/>
      <c r="N15" s="51" t="n"/>
      <c r="O15" s="54" t="n"/>
      <c r="P15" s="49" t="n"/>
      <c r="Q15" s="42">
        <f>SUM(A15:G15)/1000</f>
        <v/>
      </c>
      <c r="R15" s="50">
        <f>SUM(X15:AD15)/1000</f>
        <v/>
      </c>
      <c r="S15" s="41" t="n">
        <v>1</v>
      </c>
      <c r="T15" s="41" t="n">
        <v>20</v>
      </c>
      <c r="U15" s="41" t="n"/>
      <c r="V15" s="40" t="inlineStr">
        <is>
          <t>SPARE</t>
        </is>
      </c>
      <c r="W15" s="34" t="n">
        <v>12</v>
      </c>
      <c r="X15" s="47" t="n"/>
      <c r="Y15" s="38" t="n"/>
      <c r="Z15" s="38" t="n"/>
      <c r="AA15" s="38" t="n"/>
      <c r="AB15" s="38" t="n"/>
      <c r="AC15" s="38" t="n"/>
      <c r="AD15" s="38" t="n"/>
    </row>
    <row r="16" ht="15.95" customHeight="1" s="84" thickBot="1">
      <c r="A16" s="38" t="n"/>
      <c r="B16" s="38" t="n"/>
      <c r="C16" s="38" t="n"/>
      <c r="D16" s="38" t="n"/>
      <c r="E16" s="38" t="n"/>
      <c r="F16" s="38" t="n"/>
      <c r="G16" s="39" t="n"/>
      <c r="H16" s="34" t="n">
        <v>13</v>
      </c>
      <c r="I16" s="40" t="inlineStr">
        <is>
          <t>SPARE</t>
        </is>
      </c>
      <c r="J16" s="41" t="n"/>
      <c r="K16" s="41" t="n">
        <v>20</v>
      </c>
      <c r="L16" s="41" t="n">
        <v>1</v>
      </c>
      <c r="M16" s="42">
        <f>SUM(A16:G16)/1000</f>
        <v/>
      </c>
      <c r="N16" s="50">
        <f>SUM(X16:AD16)/1000</f>
        <v/>
      </c>
      <c r="O16" s="51" t="n"/>
      <c r="P16" s="51" t="n"/>
      <c r="Q16" s="54" t="n"/>
      <c r="R16" s="49" t="n"/>
      <c r="S16" s="41" t="n">
        <v>1</v>
      </c>
      <c r="T16" s="41" t="n">
        <v>20</v>
      </c>
      <c r="U16" s="41" t="n"/>
      <c r="V16" s="40" t="inlineStr">
        <is>
          <t>SPARE</t>
        </is>
      </c>
      <c r="W16" s="34" t="n">
        <v>14</v>
      </c>
      <c r="X16" s="47" t="n"/>
      <c r="Y16" s="38" t="n"/>
      <c r="Z16" s="38" t="n"/>
      <c r="AA16" s="38" t="n"/>
      <c r="AB16" s="38" t="n"/>
      <c r="AC16" s="38" t="n"/>
      <c r="AD16" s="38" t="n"/>
    </row>
    <row r="17" ht="15.95" customHeight="1" s="84" thickBot="1">
      <c r="A17" s="38" t="n"/>
      <c r="B17" s="38" t="n"/>
      <c r="C17" s="38" t="n"/>
      <c r="D17" s="38" t="n"/>
      <c r="E17" s="38" t="n"/>
      <c r="F17" s="38" t="n"/>
      <c r="G17" s="39" t="n"/>
      <c r="H17" s="34" t="n">
        <v>15</v>
      </c>
      <c r="I17" s="40" t="inlineStr">
        <is>
          <t>SPARE</t>
        </is>
      </c>
      <c r="J17" s="41" t="n"/>
      <c r="K17" s="41" t="n">
        <v>20</v>
      </c>
      <c r="L17" s="41" t="n">
        <v>1</v>
      </c>
      <c r="M17" s="48" t="n"/>
      <c r="N17" s="49" t="n"/>
      <c r="O17" s="42">
        <f>SUM(A17:G17)/1000</f>
        <v/>
      </c>
      <c r="P17" s="50">
        <f>SUM(X17:AD17)/1000</f>
        <v/>
      </c>
      <c r="Q17" s="54" t="n"/>
      <c r="R17" s="50" t="n"/>
      <c r="S17" s="41" t="n">
        <v>1</v>
      </c>
      <c r="T17" s="41" t="n">
        <v>20</v>
      </c>
      <c r="U17" s="41" t="n"/>
      <c r="V17" s="40" t="inlineStr">
        <is>
          <t>SPARE</t>
        </is>
      </c>
      <c r="W17" s="34" t="n">
        <v>16</v>
      </c>
      <c r="X17" s="47" t="n"/>
      <c r="Y17" s="38" t="n"/>
      <c r="Z17" s="38" t="n"/>
      <c r="AA17" s="38" t="n"/>
      <c r="AB17" s="38" t="n"/>
      <c r="AC17" s="38" t="n"/>
      <c r="AD17" s="38" t="n"/>
    </row>
    <row r="18" ht="15.95" customHeight="1" s="84" thickBot="1">
      <c r="A18" s="38" t="n"/>
      <c r="B18" s="38" t="n"/>
      <c r="C18" s="38" t="n"/>
      <c r="D18" s="38" t="n"/>
      <c r="E18" s="38" t="n"/>
      <c r="F18" s="38" t="n"/>
      <c r="G18" s="39" t="n"/>
      <c r="H18" s="34" t="n">
        <v>17</v>
      </c>
      <c r="I18" s="40" t="inlineStr">
        <is>
          <t>SPARE</t>
        </is>
      </c>
      <c r="J18" s="41" t="n"/>
      <c r="K18" s="41" t="n">
        <v>20</v>
      </c>
      <c r="L18" s="41" t="n">
        <v>1</v>
      </c>
      <c r="M18" s="52" t="n"/>
      <c r="N18" s="51" t="n"/>
      <c r="O18" s="54" t="n"/>
      <c r="P18" s="54" t="n"/>
      <c r="Q18" s="42">
        <f>SUM(A18:G18)/1000</f>
        <v/>
      </c>
      <c r="R18" s="50">
        <f>SUM(X18:AD18)/1000</f>
        <v/>
      </c>
      <c r="S18" s="41" t="n">
        <v>1</v>
      </c>
      <c r="T18" s="41" t="n">
        <v>20</v>
      </c>
      <c r="U18" s="41" t="n"/>
      <c r="V18" s="40" t="inlineStr">
        <is>
          <t>SPARE</t>
        </is>
      </c>
      <c r="W18" s="34" t="n">
        <v>18</v>
      </c>
      <c r="X18" s="47" t="n"/>
      <c r="Y18" s="38" t="n"/>
      <c r="Z18" s="38" t="n"/>
      <c r="AA18" s="38" t="n"/>
      <c r="AB18" s="38" t="n"/>
      <c r="AC18" s="38" t="n"/>
      <c r="AD18" s="38" t="n"/>
    </row>
    <row r="19" ht="15.95" customHeight="1" s="84" thickBot="1">
      <c r="A19" s="38" t="n"/>
      <c r="B19" s="38" t="n">
        <v>1440</v>
      </c>
      <c r="C19" s="38" t="n"/>
      <c r="D19" s="38" t="n"/>
      <c r="E19" s="38" t="n"/>
      <c r="F19" s="38" t="n"/>
      <c r="G19" s="39" t="n"/>
      <c r="H19" s="34" t="n">
        <v>19</v>
      </c>
      <c r="I19" s="87" t="n">
        <v>143145147</v>
      </c>
      <c r="J19" s="41" t="n"/>
      <c r="K19" s="41" t="n">
        <v>20</v>
      </c>
      <c r="L19" s="41" t="n">
        <v>1</v>
      </c>
      <c r="M19" s="42">
        <f>SUM(A19:G19)/1000</f>
        <v/>
      </c>
      <c r="N19" s="50">
        <f>SUM(X19:AD19)/1000</f>
        <v/>
      </c>
      <c r="O19" s="51" t="n"/>
      <c r="P19" s="51" t="n"/>
      <c r="Q19" s="54" t="n"/>
      <c r="R19" s="49" t="n"/>
      <c r="S19" s="41" t="n">
        <v>1</v>
      </c>
      <c r="T19" s="41" t="n">
        <v>20</v>
      </c>
      <c r="U19" s="41" t="n"/>
      <c r="V19" s="87" t="n">
        <v>149151</v>
      </c>
      <c r="W19" s="34" t="n">
        <v>20</v>
      </c>
      <c r="X19" s="47" t="n"/>
      <c r="Y19" s="38" t="n">
        <v>1260</v>
      </c>
      <c r="Z19" s="38" t="n"/>
      <c r="AA19" s="38" t="n"/>
      <c r="AB19" s="38" t="n"/>
      <c r="AC19" s="38" t="n"/>
      <c r="AD19" s="38" t="n"/>
    </row>
    <row r="20" ht="15.95" customHeight="1" s="84" thickBot="1">
      <c r="A20" s="38" t="n"/>
      <c r="B20" s="38" t="n">
        <v>1440</v>
      </c>
      <c r="C20" s="38" t="n"/>
      <c r="D20" s="38" t="n"/>
      <c r="E20" s="38" t="n"/>
      <c r="F20" s="38" t="n"/>
      <c r="G20" s="39" t="n"/>
      <c r="H20" s="34" t="n">
        <v>21</v>
      </c>
      <c r="I20" s="40" t="inlineStr">
        <is>
          <t>EXAM 165,166</t>
        </is>
      </c>
      <c r="J20" s="41" t="n"/>
      <c r="K20" s="41" t="n">
        <v>20</v>
      </c>
      <c r="L20" s="41" t="n">
        <v>1</v>
      </c>
      <c r="M20" s="48" t="n"/>
      <c r="N20" s="49" t="n"/>
      <c r="O20" s="42">
        <f>SUM(A20:G20)/1000</f>
        <v/>
      </c>
      <c r="P20" s="50">
        <f>SUM(X20:AD20)/1000</f>
        <v/>
      </c>
      <c r="Q20" s="51" t="n"/>
      <c r="R20" s="50" t="n"/>
      <c r="S20" s="41" t="n">
        <v>1</v>
      </c>
      <c r="T20" s="41" t="n">
        <v>20</v>
      </c>
      <c r="U20" s="41" t="n"/>
      <c r="V20" s="40" t="inlineStr">
        <is>
          <t>EXAM 164,167</t>
        </is>
      </c>
      <c r="W20" s="34" t="n">
        <v>22</v>
      </c>
      <c r="X20" s="47" t="n"/>
      <c r="Y20" s="38" t="n">
        <v>1440</v>
      </c>
      <c r="Z20" s="38" t="n"/>
      <c r="AA20" s="38" t="n"/>
      <c r="AB20" s="38" t="n"/>
      <c r="AC20" s="38" t="n"/>
      <c r="AD20" s="38" t="n"/>
    </row>
    <row r="21" ht="15.95" customHeight="1" s="84" thickBot="1">
      <c r="A21" s="38" t="n"/>
      <c r="B21" s="38" t="n">
        <v>1080</v>
      </c>
      <c r="C21" s="38" t="n"/>
      <c r="D21" s="38" t="n"/>
      <c r="E21" s="38" t="n"/>
      <c r="F21" s="38" t="n"/>
      <c r="G21" s="39" t="n"/>
      <c r="H21" s="34" t="n">
        <v>23</v>
      </c>
      <c r="I21" s="87" t="n">
        <v>163168</v>
      </c>
      <c r="J21" s="41" t="n"/>
      <c r="K21" s="41" t="n">
        <v>20</v>
      </c>
      <c r="L21" s="41" t="n">
        <v>1</v>
      </c>
      <c r="M21" s="52" t="n"/>
      <c r="N21" s="51" t="n"/>
      <c r="O21" s="54" t="n"/>
      <c r="P21" s="49" t="n"/>
      <c r="Q21" s="42">
        <f>SUM(A21:G21)/1000</f>
        <v/>
      </c>
      <c r="R21" s="50">
        <f>SUM(X21:AD21)/1000</f>
        <v/>
      </c>
      <c r="S21" s="41" t="n">
        <v>1</v>
      </c>
      <c r="T21" s="41" t="n">
        <v>20</v>
      </c>
      <c r="U21" s="41" t="n"/>
      <c r="V21" s="40" t="inlineStr">
        <is>
          <t>EXAM 159.160</t>
        </is>
      </c>
      <c r="W21" s="34" t="n">
        <v>24</v>
      </c>
      <c r="X21" s="47" t="n"/>
      <c r="Y21" s="38" t="n">
        <v>1080</v>
      </c>
      <c r="Z21" s="38" t="n"/>
      <c r="AA21" s="38" t="n"/>
      <c r="AB21" s="38" t="n"/>
      <c r="AC21" s="38" t="n"/>
      <c r="AD21" s="38" t="n"/>
    </row>
    <row r="22" ht="15.95" customHeight="1" s="84" thickBot="1">
      <c r="A22" s="38" t="n"/>
      <c r="B22" s="38" t="n">
        <v>720</v>
      </c>
      <c r="C22" s="38" t="n"/>
      <c r="D22" s="38" t="n"/>
      <c r="E22" s="38" t="n"/>
      <c r="F22" s="38" t="n"/>
      <c r="G22" s="39" t="n"/>
      <c r="H22" s="34" t="n">
        <v>25</v>
      </c>
      <c r="I22" s="40" t="inlineStr">
        <is>
          <t>EXAM 161</t>
        </is>
      </c>
      <c r="J22" s="41" t="n"/>
      <c r="K22" s="41" t="n">
        <v>20</v>
      </c>
      <c r="L22" s="41" t="n">
        <v>1</v>
      </c>
      <c r="M22" s="42">
        <f>SUM(A22:G22)/1000</f>
        <v/>
      </c>
      <c r="N22" s="50">
        <f>SUM(X22:AD22)/1000</f>
        <v/>
      </c>
      <c r="O22" s="51" t="n"/>
      <c r="P22" s="51" t="n"/>
      <c r="Q22" s="54" t="n"/>
      <c r="R22" s="49" t="n"/>
      <c r="S22" s="41" t="n">
        <v>1</v>
      </c>
      <c r="T22" s="41" t="n">
        <v>20</v>
      </c>
      <c r="U22" s="41" t="n"/>
      <c r="V22" s="40" t="inlineStr">
        <is>
          <t>SPACE</t>
        </is>
      </c>
      <c r="W22" s="34" t="n">
        <v>26</v>
      </c>
      <c r="X22" s="47" t="n"/>
      <c r="Y22" s="38" t="n"/>
      <c r="Z22" s="38" t="n"/>
      <c r="AA22" s="38" t="n"/>
      <c r="AB22" s="38" t="n"/>
      <c r="AC22" s="38" t="n"/>
      <c r="AD22" s="38" t="n"/>
    </row>
    <row r="23" ht="15.95" customHeight="1" s="84" thickBot="1">
      <c r="A23" s="38" t="n"/>
      <c r="B23" s="38" t="n">
        <v>720</v>
      </c>
      <c r="C23" s="38" t="n"/>
      <c r="D23" s="38" t="n"/>
      <c r="E23" s="38" t="n"/>
      <c r="F23" s="38" t="n"/>
      <c r="G23" s="39" t="n"/>
      <c r="H23" s="34" t="n">
        <v>27</v>
      </c>
      <c r="I23" s="40" t="inlineStr">
        <is>
          <t>H/V 172</t>
        </is>
      </c>
      <c r="J23" s="41" t="n"/>
      <c r="K23" s="41" t="n">
        <v>20</v>
      </c>
      <c r="L23" s="41" t="n">
        <v>1</v>
      </c>
      <c r="M23" s="48" t="n"/>
      <c r="N23" s="49" t="n"/>
      <c r="O23" s="42">
        <f>SUM(A23:G23)/1000</f>
        <v/>
      </c>
      <c r="P23" s="50">
        <f>SUM(X23:AD23)/1000</f>
        <v/>
      </c>
      <c r="Q23" s="51" t="n"/>
      <c r="R23" s="50" t="n"/>
      <c r="S23" s="41" t="n">
        <v>1</v>
      </c>
      <c r="T23" s="41" t="n">
        <v>20</v>
      </c>
      <c r="U23" s="41" t="n"/>
      <c r="V23" s="40" t="inlineStr">
        <is>
          <t>LAB 171</t>
        </is>
      </c>
      <c r="W23" s="34" t="n">
        <v>28</v>
      </c>
      <c r="X23" s="47" t="n"/>
      <c r="Y23" s="38" t="n">
        <v>900</v>
      </c>
      <c r="Z23" s="38" t="n"/>
      <c r="AA23" s="38" t="n"/>
      <c r="AB23" s="38" t="n"/>
      <c r="AC23" s="38" t="n"/>
      <c r="AD23" s="38" t="n"/>
    </row>
    <row r="24" ht="15.95" customHeight="1" s="84" thickBot="1">
      <c r="A24" s="38" t="n"/>
      <c r="C24" s="85" t="n"/>
      <c r="D24" s="85" t="n">
        <v>1500</v>
      </c>
      <c r="E24" s="38" t="n"/>
      <c r="F24" s="38" t="n"/>
      <c r="G24" s="39" t="n"/>
      <c r="H24" s="34" t="n">
        <v>29</v>
      </c>
      <c r="I24" s="88" t="inlineStr">
        <is>
          <t>162 DEDICATED</t>
        </is>
      </c>
      <c r="J24" s="41" t="n"/>
      <c r="K24" s="41" t="n">
        <v>20</v>
      </c>
      <c r="L24" s="41" t="n">
        <v>1</v>
      </c>
      <c r="M24" s="52" t="n"/>
      <c r="N24" s="51" t="n"/>
      <c r="O24" s="54" t="n"/>
      <c r="P24" s="49" t="n"/>
      <c r="Q24" s="42">
        <f>SUM(A24:G24)/1000</f>
        <v/>
      </c>
      <c r="R24" s="50">
        <f>SUM(X24:AD24)/1000</f>
        <v/>
      </c>
      <c r="S24" s="41" t="n">
        <v>1</v>
      </c>
      <c r="T24" s="41" t="n">
        <v>20</v>
      </c>
      <c r="U24" s="41" t="n"/>
      <c r="V24" s="40" t="inlineStr">
        <is>
          <t>BILLING 141</t>
        </is>
      </c>
      <c r="W24" s="34" t="n">
        <v>30</v>
      </c>
      <c r="X24" s="47" t="n"/>
      <c r="Y24" s="38" t="n">
        <v>1440</v>
      </c>
      <c r="Z24" s="38" t="n"/>
      <c r="AA24" s="38" t="n"/>
      <c r="AB24" s="38" t="n"/>
      <c r="AC24" s="38" t="n"/>
      <c r="AD24" s="38" t="n"/>
    </row>
    <row r="25" ht="15.95" customHeight="1" s="84" thickBot="1">
      <c r="A25" s="85" t="n"/>
      <c r="D25" s="89" t="n">
        <v>1500</v>
      </c>
      <c r="E25" s="85" t="n"/>
      <c r="F25" s="85" t="n"/>
      <c r="G25" s="86" t="n"/>
      <c r="H25" s="34" t="n">
        <v>31</v>
      </c>
      <c r="I25" s="88" t="inlineStr">
        <is>
          <t>162 DEDICATED</t>
        </is>
      </c>
      <c r="J25" s="41" t="n"/>
      <c r="K25" s="41" t="n">
        <v>20</v>
      </c>
      <c r="L25" s="41" t="n">
        <v>1</v>
      </c>
      <c r="M25" s="42">
        <f>SUM(A25:G25)/1000</f>
        <v/>
      </c>
      <c r="N25" s="50">
        <f>SUM(X25:AD25)/1000</f>
        <v/>
      </c>
      <c r="O25" s="51" t="n"/>
      <c r="P25" s="51" t="n"/>
      <c r="Q25" s="54" t="n"/>
      <c r="R25" s="49" t="n"/>
      <c r="S25" s="41" t="n">
        <v>1</v>
      </c>
      <c r="T25" s="41" t="n">
        <v>20</v>
      </c>
      <c r="U25" s="41" t="n"/>
      <c r="V25" s="40" t="inlineStr">
        <is>
          <t>SPARE</t>
        </is>
      </c>
      <c r="W25" s="34" t="n">
        <v>32</v>
      </c>
      <c r="X25" s="47" t="n"/>
      <c r="Y25" s="38" t="n"/>
      <c r="Z25" s="38" t="n"/>
      <c r="AA25" s="38" t="n"/>
      <c r="AB25" s="38" t="n"/>
      <c r="AC25" s="38" t="n"/>
      <c r="AD25" s="38" t="n"/>
    </row>
    <row r="26" ht="15.95" customHeight="1" s="84" thickBot="1">
      <c r="A26" s="85" t="n"/>
      <c r="B26" s="90" t="n">
        <v>900</v>
      </c>
      <c r="E26" s="85" t="n"/>
      <c r="F26" s="85" t="n"/>
      <c r="G26" s="86" t="n"/>
      <c r="H26" s="34" t="n">
        <v>33</v>
      </c>
      <c r="I26" s="88" t="inlineStr">
        <is>
          <t>RECEP. 162</t>
        </is>
      </c>
      <c r="J26" s="41" t="n"/>
      <c r="K26" s="41" t="n">
        <v>20</v>
      </c>
      <c r="L26" s="41" t="n">
        <v>1</v>
      </c>
      <c r="M26" s="48" t="n"/>
      <c r="N26" s="49" t="n"/>
      <c r="O26" s="42">
        <f>SUM(A26:G26)/1000</f>
        <v/>
      </c>
      <c r="P26" s="50">
        <f>SUM(X26:AD26)/1000</f>
        <v/>
      </c>
      <c r="Q26" s="51" t="n"/>
      <c r="R26" s="50" t="n"/>
      <c r="S26" s="41" t="n">
        <v>1</v>
      </c>
      <c r="T26" s="41" t="n">
        <v>20</v>
      </c>
      <c r="U26" s="41" t="n"/>
      <c r="V26" s="40" t="inlineStr">
        <is>
          <t>SPARE</t>
        </is>
      </c>
      <c r="W26" s="34" t="n">
        <v>34</v>
      </c>
      <c r="X26" s="47" t="n"/>
      <c r="Y26" s="38" t="n"/>
      <c r="Z26" s="38" t="n"/>
      <c r="AA26" s="38" t="n"/>
      <c r="AB26" s="38" t="n"/>
      <c r="AC26" s="38" t="n"/>
      <c r="AD26" s="38" t="n"/>
    </row>
    <row r="27" ht="15.95" customHeight="1" s="84" thickBot="1">
      <c r="A27" s="85" t="n"/>
      <c r="B27" s="85" t="n">
        <v>900</v>
      </c>
      <c r="C27" s="85" t="n"/>
      <c r="D27" s="85" t="n"/>
      <c r="E27" s="85" t="n"/>
      <c r="F27" s="85" t="n"/>
      <c r="G27" s="86" t="n"/>
      <c r="H27" s="34" t="n">
        <v>35</v>
      </c>
      <c r="I27" s="88" t="inlineStr">
        <is>
          <t>RECEP. 162</t>
        </is>
      </c>
      <c r="J27" s="41" t="n"/>
      <c r="K27" s="41" t="n">
        <v>20</v>
      </c>
      <c r="L27" s="41" t="n">
        <v>1</v>
      </c>
      <c r="M27" s="52" t="n"/>
      <c r="N27" s="51" t="n"/>
      <c r="O27" s="54" t="n"/>
      <c r="P27" s="49" t="n"/>
      <c r="Q27" s="42">
        <f>SUM(A27:G27)/1000</f>
        <v/>
      </c>
      <c r="R27" s="50">
        <f>SUM(X27:AD27)/1000</f>
        <v/>
      </c>
      <c r="S27" s="41" t="n">
        <v>1</v>
      </c>
      <c r="T27" s="41" t="n">
        <v>20</v>
      </c>
      <c r="U27" s="41" t="n"/>
      <c r="V27" s="40" t="inlineStr">
        <is>
          <t>SPACE</t>
        </is>
      </c>
      <c r="W27" s="34" t="n">
        <v>36</v>
      </c>
      <c r="X27" s="47" t="n"/>
      <c r="Y27" s="38" t="n"/>
      <c r="Z27" s="38" t="n"/>
      <c r="AA27" s="38" t="n"/>
      <c r="AB27" s="38" t="n"/>
      <c r="AC27" s="38" t="n"/>
      <c r="AD27" s="38" t="n"/>
    </row>
    <row r="28" ht="15.95" customHeight="1" s="84" thickBot="1">
      <c r="A28" s="85" t="n"/>
      <c r="B28" s="85" t="n">
        <v>720</v>
      </c>
      <c r="C28" s="85" t="n"/>
      <c r="D28" s="85" t="n"/>
      <c r="E28" s="85" t="n"/>
      <c r="F28" s="85" t="n"/>
      <c r="G28" s="86" t="n"/>
      <c r="H28" s="34" t="n">
        <v>37</v>
      </c>
      <c r="I28" s="40" t="inlineStr">
        <is>
          <t>BREAK 117</t>
        </is>
      </c>
      <c r="J28" s="41" t="n"/>
      <c r="K28" s="41" t="n">
        <v>20</v>
      </c>
      <c r="L28" s="41" t="n">
        <v>1</v>
      </c>
      <c r="M28" s="42">
        <f>SUM(A28:G28)/1000</f>
        <v/>
      </c>
      <c r="N28" s="50">
        <f>SUM(X28:AD28)/1000</f>
        <v/>
      </c>
      <c r="O28" s="51" t="n"/>
      <c r="P28" s="51" t="n"/>
      <c r="Q28" s="54" t="n"/>
      <c r="R28" s="49" t="n"/>
      <c r="S28" s="41" t="n">
        <v>1</v>
      </c>
      <c r="T28" s="41" t="n">
        <v>20</v>
      </c>
      <c r="U28" s="41" t="n"/>
      <c r="V28" s="40" t="inlineStr">
        <is>
          <t>SPACE</t>
        </is>
      </c>
      <c r="W28" s="34" t="n">
        <v>38</v>
      </c>
      <c r="X28" s="47" t="n"/>
      <c r="Y28" s="38" t="n"/>
      <c r="Z28" s="38" t="n"/>
      <c r="AA28" s="38" t="n"/>
      <c r="AB28" s="38" t="n"/>
      <c r="AC28" s="38" t="n"/>
      <c r="AD28" s="38" t="n"/>
    </row>
    <row r="29" ht="15.95" customHeight="1" s="84" thickBot="1">
      <c r="A29" s="85" t="n"/>
      <c r="B29" s="85" t="n"/>
      <c r="C29" s="85" t="n"/>
      <c r="D29" s="85" t="n">
        <v>600</v>
      </c>
      <c r="E29" s="85" t="n"/>
      <c r="F29" s="85" t="n"/>
      <c r="G29" s="86" t="n"/>
      <c r="H29" s="34" t="n">
        <v>39</v>
      </c>
      <c r="I29" s="40" t="inlineStr">
        <is>
          <t>117 FRIDGE</t>
        </is>
      </c>
      <c r="J29" s="41" t="n"/>
      <c r="K29" s="41" t="n">
        <v>20</v>
      </c>
      <c r="L29" s="41" t="n">
        <v>1</v>
      </c>
      <c r="M29" s="48" t="n"/>
      <c r="N29" s="49" t="n"/>
      <c r="O29" s="42">
        <f>SUM(A29:G29)/1000</f>
        <v/>
      </c>
      <c r="P29" s="50">
        <f>SUM(X29:AD29)/1000</f>
        <v/>
      </c>
      <c r="Q29" s="51" t="n"/>
      <c r="R29" s="50" t="n"/>
      <c r="S29" s="41" t="n">
        <v>1</v>
      </c>
      <c r="T29" s="41" t="n">
        <v>20</v>
      </c>
      <c r="U29" s="41" t="n"/>
      <c r="V29" s="40" t="inlineStr">
        <is>
          <t>SPACE</t>
        </is>
      </c>
      <c r="W29" s="34" t="n">
        <v>40</v>
      </c>
      <c r="X29" s="47" t="n"/>
      <c r="Y29" s="38" t="n"/>
      <c r="Z29" s="38" t="n"/>
      <c r="AA29" s="38" t="n"/>
      <c r="AB29" s="38" t="n"/>
      <c r="AC29" s="38" t="n"/>
      <c r="AD29" s="38" t="n"/>
    </row>
    <row r="30" ht="15.95" customHeight="1" s="84" thickBot="1">
      <c r="A30" s="85" t="n"/>
      <c r="B30" s="85" t="n">
        <v>1260</v>
      </c>
      <c r="C30" s="85" t="n"/>
      <c r="D30" s="85" t="n"/>
      <c r="E30" s="85" t="n"/>
      <c r="F30" s="85" t="n"/>
      <c r="G30" s="86" t="n"/>
      <c r="H30" s="34" t="n">
        <v>41</v>
      </c>
      <c r="I30" s="40" t="inlineStr">
        <is>
          <t>STAGING 140</t>
        </is>
      </c>
      <c r="J30" s="41" t="n"/>
      <c r="K30" s="41" t="n">
        <v>20</v>
      </c>
      <c r="L30" s="41" t="n">
        <v>1</v>
      </c>
      <c r="M30" s="52" t="n"/>
      <c r="N30" s="51" t="n"/>
      <c r="O30" s="54" t="n"/>
      <c r="P30" s="49" t="n"/>
      <c r="Q30" s="42">
        <f>SUM(A30:G30)/1000</f>
        <v/>
      </c>
      <c r="R30" s="50">
        <f>SUM(X30:AD30)/1000</f>
        <v/>
      </c>
      <c r="S30" s="41" t="n">
        <v>1</v>
      </c>
      <c r="T30" s="41" t="n">
        <v>20</v>
      </c>
      <c r="U30" s="41" t="n"/>
      <c r="V30" s="40" t="inlineStr">
        <is>
          <t>SPACE</t>
        </is>
      </c>
      <c r="W30" s="34" t="n">
        <v>42</v>
      </c>
      <c r="X30" s="47" t="n"/>
      <c r="Y30" s="38" t="n"/>
      <c r="Z30" s="38" t="n"/>
      <c r="AA30" s="38" t="n"/>
      <c r="AB30" s="38" t="n"/>
      <c r="AC30" s="38" t="n"/>
      <c r="AD30" s="38" t="n"/>
    </row>
    <row r="31" ht="15.95" customHeight="1" s="84" thickBot="1">
      <c r="A31" s="55">
        <f>SUM(A10:A30)</f>
        <v/>
      </c>
      <c r="B31" s="55">
        <f>SUM(B10:B30)</f>
        <v/>
      </c>
      <c r="C31" s="55">
        <f>SUM(C10:C30)</f>
        <v/>
      </c>
      <c r="D31" s="55">
        <f>SUM(D10:D30)</f>
        <v/>
      </c>
      <c r="E31" s="55">
        <f>SUM(E10:E30)</f>
        <v/>
      </c>
      <c r="F31" s="55">
        <f>SUM(F10:F30)</f>
        <v/>
      </c>
      <c r="G31" s="56">
        <f>SUM(G10:G30)</f>
        <v/>
      </c>
      <c r="H31" s="18" t="n"/>
      <c r="K31" s="78" t="inlineStr">
        <is>
          <t>TOTAL PER PHASE:</t>
        </is>
      </c>
      <c r="M31" s="58">
        <f>SUM(M10:M30)+SUM(N10:N30)</f>
        <v/>
      </c>
      <c r="N31" s="59" t="n"/>
      <c r="O31" s="58">
        <f>SUM(O10:O30)+SUM(P10:P30)</f>
        <v/>
      </c>
      <c r="P31" s="59" t="n"/>
      <c r="Q31" s="58">
        <f>SUM(Q10:Q30)+SUM(R10:R30)</f>
        <v/>
      </c>
      <c r="R31" s="59" t="n"/>
      <c r="S31" t="inlineStr">
        <is>
          <t>KVA</t>
        </is>
      </c>
      <c r="W31" s="23" t="n"/>
      <c r="X31" s="60">
        <f>SUM(X10:X24)</f>
        <v/>
      </c>
      <c r="Y31" s="100">
        <f>SUM(Y10:Y24)</f>
        <v/>
      </c>
      <c r="Z31" s="100">
        <f>SUM(Z10:Z24)</f>
        <v/>
      </c>
      <c r="AA31" s="100">
        <f>SUM(AA10:AA24)</f>
        <v/>
      </c>
      <c r="AB31" s="100">
        <f>SUM(AB10:AB24)</f>
        <v/>
      </c>
      <c r="AC31" s="100">
        <f>SUM(AC10:AC24)</f>
        <v/>
      </c>
      <c r="AD31" s="100">
        <f>SUM(AD10:AD24)</f>
        <v/>
      </c>
    </row>
    <row r="32" ht="15.95" customHeight="1" s="84" thickBot="1">
      <c r="A32" s="62" t="inlineStr">
        <is>
          <t>T.LIGHT</t>
        </is>
      </c>
      <c r="B32" s="63" t="inlineStr">
        <is>
          <t>T.RECPT</t>
        </is>
      </c>
      <c r="C32" s="63" t="inlineStr">
        <is>
          <t>T.HVAC</t>
        </is>
      </c>
      <c r="D32" s="63" t="inlineStr">
        <is>
          <t>T.APPL</t>
        </is>
      </c>
      <c r="E32" s="63" t="inlineStr">
        <is>
          <t>T.FXD.EQ</t>
        </is>
      </c>
      <c r="F32" s="63" t="inlineStr">
        <is>
          <t>T.FXD.C.EQ.</t>
        </is>
      </c>
      <c r="G32" s="63" t="inlineStr">
        <is>
          <t>T.SPARE</t>
        </is>
      </c>
      <c r="H32" s="18" t="n"/>
      <c r="K32" s="78" t="n"/>
      <c r="L32" s="89" t="n"/>
      <c r="M32" s="58">
        <f>+M31*1000/$B$4</f>
        <v/>
      </c>
      <c r="N32" s="59" t="n"/>
      <c r="O32" s="58">
        <f>+O31*1000/$B$4</f>
        <v/>
      </c>
      <c r="P32" s="59" t="n"/>
      <c r="Q32" s="58">
        <f>+Q31*1000/$B$4</f>
        <v/>
      </c>
      <c r="R32" s="59" t="n"/>
      <c r="S32" t="inlineStr">
        <is>
          <t>AMPS</t>
        </is>
      </c>
      <c r="W32" s="23" t="n"/>
      <c r="X32" s="64" t="inlineStr">
        <is>
          <t>T.LIGHT</t>
        </is>
      </c>
      <c r="Y32" s="65" t="inlineStr">
        <is>
          <t>T.RECPT</t>
        </is>
      </c>
      <c r="Z32" s="65" t="inlineStr">
        <is>
          <t>T.HVAC</t>
        </is>
      </c>
      <c r="AA32" s="65" t="inlineStr">
        <is>
          <t>T.APPL</t>
        </is>
      </c>
      <c r="AB32" s="65" t="inlineStr">
        <is>
          <t>T.FXD.EQ</t>
        </is>
      </c>
      <c r="AC32" s="65" t="inlineStr">
        <is>
          <t>T.FXD.C.EQ.</t>
        </is>
      </c>
      <c r="AD32" s="65" t="inlineStr">
        <is>
          <t>T.SPARE</t>
        </is>
      </c>
    </row>
    <row r="33" ht="15.95" customHeight="1" s="84" thickBot="1">
      <c r="H33" s="18" t="n"/>
      <c r="I33" s="78" t="n"/>
      <c r="K33" s="78" t="inlineStr">
        <is>
          <t>TOTAL CONNECTED LOAD:</t>
        </is>
      </c>
      <c r="L33" s="78" t="n"/>
      <c r="M33" s="58">
        <f>+M31+O31+Q31</f>
        <v/>
      </c>
      <c r="N33" s="59" t="n"/>
      <c r="O33" t="inlineStr">
        <is>
          <t>KVA</t>
        </is>
      </c>
      <c r="Q33" s="58">
        <f>+(M33*1000)/($B$2*SQRT($B$3))</f>
        <v/>
      </c>
      <c r="R33" s="59" t="n"/>
      <c r="S33" t="inlineStr">
        <is>
          <t>AMPS</t>
        </is>
      </c>
      <c r="W33" s="23" t="n"/>
      <c r="X33" s="66">
        <f>+X31+A31</f>
        <v/>
      </c>
      <c r="Y33" s="55">
        <f>B31+Y31</f>
        <v/>
      </c>
      <c r="Z33" s="55">
        <f>+Z31+C31</f>
        <v/>
      </c>
      <c r="AA33" s="55">
        <f>+AA31+D31</f>
        <v/>
      </c>
      <c r="AB33" s="55">
        <f>+AB31+E31</f>
        <v/>
      </c>
      <c r="AC33" s="55">
        <f>+AC31+F31</f>
        <v/>
      </c>
      <c r="AD33" s="55">
        <f>+AD31+G31</f>
        <v/>
      </c>
      <c r="AE33" s="67" t="inlineStr">
        <is>
          <t>TOTAL CONNECTED LOAD BY CATEGORY</t>
        </is>
      </c>
    </row>
    <row r="34" ht="15.95" customHeight="1" s="84" thickBot="1">
      <c r="B34" s="68" t="n"/>
      <c r="H34" s="18" t="n"/>
      <c r="I34" s="78" t="n"/>
      <c r="K34" s="78" t="inlineStr">
        <is>
          <t>FEEDER DEMAND LOAD:</t>
        </is>
      </c>
      <c r="M34" s="58">
        <f>+AA44/1000</f>
        <v/>
      </c>
      <c r="N34" s="59" t="n"/>
      <c r="O34" t="inlineStr">
        <is>
          <t>KVA</t>
        </is>
      </c>
      <c r="Q34" s="58">
        <f>+(M34*1000)/($B$2*SQRT($B$3))</f>
        <v/>
      </c>
      <c r="R34" s="59" t="n"/>
      <c r="S34" t="inlineStr">
        <is>
          <t>AMPS</t>
        </is>
      </c>
      <c r="W34" s="23" t="n"/>
      <c r="AA34" s="67" t="n"/>
      <c r="AB34" s="67" t="n"/>
      <c r="AC34" s="67" t="n"/>
    </row>
    <row r="35" ht="15.95" customHeight="1" s="84">
      <c r="G35" s="22" t="n"/>
      <c r="H35" s="18" t="n"/>
      <c r="I35" s="78" t="n"/>
      <c r="K35" s="78" t="n"/>
      <c r="M35" s="69" t="n"/>
      <c r="N35" s="69" t="n"/>
      <c r="Q35" s="69" t="n"/>
      <c r="R35" s="69" t="n"/>
      <c r="W35" s="23" t="n"/>
      <c r="X35" s="70" t="inlineStr">
        <is>
          <t>LOAD</t>
        </is>
      </c>
      <c r="Y35" s="71" t="inlineStr">
        <is>
          <t>S.DEMAND</t>
        </is>
      </c>
      <c r="Z35" s="71" t="n"/>
      <c r="AA35" s="72" t="inlineStr">
        <is>
          <t>SERVICE LOAD</t>
        </is>
      </c>
      <c r="AB35" s="73" t="n"/>
      <c r="AC35" s="73" t="n"/>
    </row>
    <row r="36" ht="15.95" customHeight="1" s="84">
      <c r="G36" s="89" t="n"/>
      <c r="H36" s="18" t="n"/>
      <c r="W36" s="23" t="n"/>
      <c r="X36" s="74" t="inlineStr">
        <is>
          <t>LIGHT</t>
        </is>
      </c>
      <c r="Y36" s="75" t="n">
        <v>1</v>
      </c>
      <c r="Z36" s="74" t="n"/>
      <c r="AA36" s="74">
        <f>+Y36*X33</f>
        <v/>
      </c>
    </row>
    <row r="37" ht="15.95" customHeight="1" s="84" thickBot="1">
      <c r="G37" s="89" t="n"/>
      <c r="H37" s="18" t="n"/>
      <c r="W37" s="23" t="n"/>
      <c r="X37" s="74" t="inlineStr">
        <is>
          <t>RECPT</t>
        </is>
      </c>
      <c r="Y37" s="76" t="n">
        <v>0.5</v>
      </c>
      <c r="Z37" s="81" t="n"/>
      <c r="AA37" s="81">
        <f>IF(Y33&gt;10000,10000+Y37*(Y33-10000),Y33)</f>
        <v/>
      </c>
      <c r="AB37" s="78" t="n"/>
      <c r="AC37" s="78" t="n"/>
    </row>
    <row r="38" ht="15.95" customHeight="1" s="84">
      <c r="G38" s="8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74" t="inlineStr">
        <is>
          <t>HVAC</t>
        </is>
      </c>
      <c r="Y38" s="75" t="n">
        <v>1</v>
      </c>
      <c r="Z38" s="81" t="n"/>
      <c r="AA38" s="81">
        <f>+Y38*Z33</f>
        <v/>
      </c>
      <c r="AB38" s="78" t="n"/>
      <c r="AC38" s="78" t="n"/>
    </row>
    <row r="39" ht="15.95" customHeight="1" s="84">
      <c r="G39" s="89" t="n"/>
      <c r="H39" s="79" t="n"/>
      <c r="I39" s="78" t="n"/>
      <c r="V39" s="80" t="n"/>
      <c r="X39" s="74" t="inlineStr">
        <is>
          <t>APPL</t>
        </is>
      </c>
      <c r="Y39" s="75" t="n">
        <v>0.9</v>
      </c>
      <c r="Z39" s="81" t="n"/>
      <c r="AA39" s="74">
        <f>+Y39*AA33</f>
        <v/>
      </c>
    </row>
    <row r="40" ht="15.95" customHeight="1" s="84">
      <c r="G40" s="89" t="n"/>
      <c r="H40" s="79" t="n"/>
      <c r="I40" s="78" t="n"/>
      <c r="V40" s="80" t="n"/>
      <c r="X40" s="74" t="inlineStr">
        <is>
          <t>FIXD. EQ.</t>
        </is>
      </c>
      <c r="Y40" s="75" t="n">
        <v>0.75</v>
      </c>
      <c r="Z40" s="81" t="n"/>
      <c r="AA40" s="81">
        <f>+Y40*AB33</f>
        <v/>
      </c>
      <c r="AB40" s="78" t="n"/>
      <c r="AC40" s="78" t="n"/>
    </row>
    <row r="41" ht="13.5" customHeight="1" s="84">
      <c r="I41" s="78" t="n"/>
      <c r="V41" s="80" t="n"/>
      <c r="X41" s="74" t="inlineStr">
        <is>
          <t>FIXD. C.EQ.</t>
        </is>
      </c>
      <c r="Y41" s="75" t="n">
        <v>1.25</v>
      </c>
      <c r="Z41" s="81" t="n"/>
      <c r="AA41" s="81">
        <f>+Y41*AC33</f>
        <v/>
      </c>
    </row>
    <row r="42" ht="13.5" customHeight="1" s="84">
      <c r="H42" s="80" t="n"/>
      <c r="I42" s="78" t="n"/>
      <c r="V42" s="80" t="n"/>
      <c r="X42" s="74" t="inlineStr">
        <is>
          <t>SPARE</t>
        </is>
      </c>
      <c r="Y42" s="75" t="n">
        <v>1</v>
      </c>
      <c r="Z42" s="81" t="n"/>
      <c r="AA42" s="81">
        <f>+Y42*AD33</f>
        <v/>
      </c>
    </row>
    <row r="43" ht="13.5" customHeight="1" s="84">
      <c r="H43" s="80" t="n"/>
      <c r="I43" s="89" t="n"/>
      <c r="K43" s="22" t="n"/>
      <c r="V43" s="80" t="n"/>
      <c r="X43" s="74" t="inlineStr">
        <is>
          <t>L MOTOR</t>
        </is>
      </c>
      <c r="Y43" s="74" t="n">
        <v>0.25</v>
      </c>
      <c r="Z43" s="74" t="n"/>
      <c r="AA43" s="82">
        <f>Y43*$B$5</f>
        <v/>
      </c>
    </row>
    <row r="44" ht="13.5" customHeight="1" s="84">
      <c r="X44" t="inlineStr">
        <is>
          <t>TOTAL</t>
        </is>
      </c>
      <c r="AA44">
        <f>SUM(AA36:AA43)</f>
        <v/>
      </c>
    </row>
    <row r="45" ht="13.5" customHeight="1" s="84"/>
    <row r="46" ht="13.5" customHeight="1" s="84"/>
    <row r="47" ht="13.5" customHeight="1" s="84"/>
    <row r="48" ht="13.5" customHeight="1" s="84"/>
    <row r="49" ht="13.5" customHeight="1" s="84"/>
  </sheetData>
  <printOptions horizontalCentered="1" verticalCentered="1"/>
  <pageMargins left="0.5" right="0.5" top="0.5" bottom="0.5" header="0" footer="0"/>
  <pageSetup orientation="landscape" horizontalDpi="300" verticalDpi="300"/>
  <headerFooter alignWithMargins="0">
    <oddHeader>&amp;C&amp;D</oddHeader>
    <oddFooter>&amp;L&amp;C&amp;R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AE44"/>
  <sheetViews>
    <sheetView defaultGridColor="0" topLeftCell="A13" colorId="56" zoomScale="115" zoomScaleNormal="115" workbookViewId="0">
      <selection activeCell="I21" sqref="I21"/>
    </sheetView>
  </sheetViews>
  <sheetFormatPr baseColWidth="8" defaultRowHeight="12.75"/>
  <cols>
    <col width="11.7109375" customWidth="1" style="84" min="1" max="1"/>
    <col width="8.85546875" customWidth="1" style="84" min="2" max="6"/>
    <col width="9.85546875" customWidth="1" style="84" min="7" max="7"/>
    <col width="4.28515625" customWidth="1" style="84" min="8" max="8"/>
    <col width="15.7109375" customWidth="1" style="84" min="9" max="9"/>
    <col width="3.28515625" customWidth="1" style="84" min="10" max="10"/>
    <col width="4.28515625" customWidth="1" style="84" min="11" max="11"/>
    <col width="3.28515625" customWidth="1" style="84" min="12" max="12"/>
    <col width="7.7109375" customWidth="1" style="84" min="13" max="18"/>
    <col width="3.28515625" customWidth="1" style="84" min="19" max="19"/>
    <col width="4.28515625" customWidth="1" style="84" min="20" max="20"/>
    <col width="3.28515625" customWidth="1" style="84" min="21" max="21"/>
    <col width="15.7109375" customWidth="1" style="84" min="22" max="22"/>
    <col width="4.28515625" customWidth="1" style="84" min="23" max="23"/>
    <col width="8.85546875" customWidth="1" style="84" min="24" max="29"/>
    <col width="10" customWidth="1" style="84" min="30" max="30"/>
    <col width="8.85546875" customWidth="1" style="84" min="31" max="33"/>
    <col width="11.7109375" customWidth="1" style="84" min="257" max="257"/>
    <col width="9.85546875" customWidth="1" style="84" min="263" max="263"/>
    <col width="4.28515625" customWidth="1" style="84" min="264" max="264"/>
    <col width="15.7109375" customWidth="1" style="84" min="265" max="265"/>
    <col width="3.28515625" customWidth="1" style="84" min="266" max="266"/>
    <col width="4.28515625" customWidth="1" style="84" min="267" max="267"/>
    <col width="3.28515625" customWidth="1" style="84" min="268" max="268"/>
    <col width="7.7109375" customWidth="1" style="84" min="269" max="274"/>
    <col width="3.28515625" customWidth="1" style="84" min="275" max="275"/>
    <col width="4.28515625" customWidth="1" style="84" min="276" max="276"/>
    <col width="3.28515625" customWidth="1" style="84" min="277" max="277"/>
    <col width="15.7109375" customWidth="1" style="84" min="278" max="278"/>
    <col width="4.28515625" customWidth="1" style="84" min="279" max="279"/>
    <col width="10" customWidth="1" style="84" min="286" max="286"/>
    <col width="11.7109375" customWidth="1" style="84" min="513" max="513"/>
    <col width="9.85546875" customWidth="1" style="84" min="519" max="519"/>
    <col width="4.28515625" customWidth="1" style="84" min="520" max="520"/>
    <col width="15.7109375" customWidth="1" style="84" min="521" max="521"/>
    <col width="3.28515625" customWidth="1" style="84" min="522" max="522"/>
    <col width="4.28515625" customWidth="1" style="84" min="523" max="523"/>
    <col width="3.28515625" customWidth="1" style="84" min="524" max="524"/>
    <col width="7.7109375" customWidth="1" style="84" min="525" max="530"/>
    <col width="3.28515625" customWidth="1" style="84" min="531" max="531"/>
    <col width="4.28515625" customWidth="1" style="84" min="532" max="532"/>
    <col width="3.28515625" customWidth="1" style="84" min="533" max="533"/>
    <col width="15.7109375" customWidth="1" style="84" min="534" max="534"/>
    <col width="4.28515625" customWidth="1" style="84" min="535" max="535"/>
    <col width="10" customWidth="1" style="84" min="542" max="542"/>
    <col width="11.7109375" customWidth="1" style="84" min="769" max="769"/>
    <col width="9.85546875" customWidth="1" style="84" min="775" max="775"/>
    <col width="4.28515625" customWidth="1" style="84" min="776" max="776"/>
    <col width="15.7109375" customWidth="1" style="84" min="777" max="777"/>
    <col width="3.28515625" customWidth="1" style="84" min="778" max="778"/>
    <col width="4.28515625" customWidth="1" style="84" min="779" max="779"/>
    <col width="3.28515625" customWidth="1" style="84" min="780" max="780"/>
    <col width="7.7109375" customWidth="1" style="84" min="781" max="786"/>
    <col width="3.28515625" customWidth="1" style="84" min="787" max="787"/>
    <col width="4.28515625" customWidth="1" style="84" min="788" max="788"/>
    <col width="3.28515625" customWidth="1" style="84" min="789" max="789"/>
    <col width="15.7109375" customWidth="1" style="84" min="790" max="790"/>
    <col width="4.28515625" customWidth="1" style="84" min="791" max="791"/>
    <col width="10" customWidth="1" style="84" min="798" max="798"/>
    <col width="11.7109375" customWidth="1" style="84" min="1025" max="1025"/>
    <col width="9.85546875" customWidth="1" style="84" min="1031" max="1031"/>
    <col width="4.28515625" customWidth="1" style="84" min="1032" max="1032"/>
    <col width="15.7109375" customWidth="1" style="84" min="1033" max="1033"/>
    <col width="3.28515625" customWidth="1" style="84" min="1034" max="1034"/>
    <col width="4.28515625" customWidth="1" style="84" min="1035" max="1035"/>
    <col width="3.28515625" customWidth="1" style="84" min="1036" max="1036"/>
    <col width="7.7109375" customWidth="1" style="84" min="1037" max="1042"/>
    <col width="3.28515625" customWidth="1" style="84" min="1043" max="1043"/>
    <col width="4.28515625" customWidth="1" style="84" min="1044" max="1044"/>
    <col width="3.28515625" customWidth="1" style="84" min="1045" max="1045"/>
    <col width="15.7109375" customWidth="1" style="84" min="1046" max="1046"/>
    <col width="4.28515625" customWidth="1" style="84" min="1047" max="1047"/>
    <col width="10" customWidth="1" style="84" min="1054" max="1054"/>
    <col width="11.7109375" customWidth="1" style="84" min="1281" max="1281"/>
    <col width="9.85546875" customWidth="1" style="84" min="1287" max="1287"/>
    <col width="4.28515625" customWidth="1" style="84" min="1288" max="1288"/>
    <col width="15.7109375" customWidth="1" style="84" min="1289" max="1289"/>
    <col width="3.28515625" customWidth="1" style="84" min="1290" max="1290"/>
    <col width="4.28515625" customWidth="1" style="84" min="1291" max="1291"/>
    <col width="3.28515625" customWidth="1" style="84" min="1292" max="1292"/>
    <col width="7.7109375" customWidth="1" style="84" min="1293" max="1298"/>
    <col width="3.28515625" customWidth="1" style="84" min="1299" max="1299"/>
    <col width="4.28515625" customWidth="1" style="84" min="1300" max="1300"/>
    <col width="3.28515625" customWidth="1" style="84" min="1301" max="1301"/>
    <col width="15.7109375" customWidth="1" style="84" min="1302" max="1302"/>
    <col width="4.28515625" customWidth="1" style="84" min="1303" max="1303"/>
    <col width="10" customWidth="1" style="84" min="1310" max="1310"/>
    <col width="11.7109375" customWidth="1" style="84" min="1537" max="1537"/>
    <col width="9.85546875" customWidth="1" style="84" min="1543" max="1543"/>
    <col width="4.28515625" customWidth="1" style="84" min="1544" max="1544"/>
    <col width="15.7109375" customWidth="1" style="84" min="1545" max="1545"/>
    <col width="3.28515625" customWidth="1" style="84" min="1546" max="1546"/>
    <col width="4.28515625" customWidth="1" style="84" min="1547" max="1547"/>
    <col width="3.28515625" customWidth="1" style="84" min="1548" max="1548"/>
    <col width="7.7109375" customWidth="1" style="84" min="1549" max="1554"/>
    <col width="3.28515625" customWidth="1" style="84" min="1555" max="1555"/>
    <col width="4.28515625" customWidth="1" style="84" min="1556" max="1556"/>
    <col width="3.28515625" customWidth="1" style="84" min="1557" max="1557"/>
    <col width="15.7109375" customWidth="1" style="84" min="1558" max="1558"/>
    <col width="4.28515625" customWidth="1" style="84" min="1559" max="1559"/>
    <col width="10" customWidth="1" style="84" min="1566" max="1566"/>
    <col width="11.7109375" customWidth="1" style="84" min="1793" max="1793"/>
    <col width="9.85546875" customWidth="1" style="84" min="1799" max="1799"/>
    <col width="4.28515625" customWidth="1" style="84" min="1800" max="1800"/>
    <col width="15.7109375" customWidth="1" style="84" min="1801" max="1801"/>
    <col width="3.28515625" customWidth="1" style="84" min="1802" max="1802"/>
    <col width="4.28515625" customWidth="1" style="84" min="1803" max="1803"/>
    <col width="3.28515625" customWidth="1" style="84" min="1804" max="1804"/>
    <col width="7.7109375" customWidth="1" style="84" min="1805" max="1810"/>
    <col width="3.28515625" customWidth="1" style="84" min="1811" max="1811"/>
    <col width="4.28515625" customWidth="1" style="84" min="1812" max="1812"/>
    <col width="3.28515625" customWidth="1" style="84" min="1813" max="1813"/>
    <col width="15.7109375" customWidth="1" style="84" min="1814" max="1814"/>
    <col width="4.28515625" customWidth="1" style="84" min="1815" max="1815"/>
    <col width="10" customWidth="1" style="84" min="1822" max="1822"/>
    <col width="11.7109375" customWidth="1" style="84" min="2049" max="2049"/>
    <col width="9.85546875" customWidth="1" style="84" min="2055" max="2055"/>
    <col width="4.28515625" customWidth="1" style="84" min="2056" max="2056"/>
    <col width="15.7109375" customWidth="1" style="84" min="2057" max="2057"/>
    <col width="3.28515625" customWidth="1" style="84" min="2058" max="2058"/>
    <col width="4.28515625" customWidth="1" style="84" min="2059" max="2059"/>
    <col width="3.28515625" customWidth="1" style="84" min="2060" max="2060"/>
    <col width="7.7109375" customWidth="1" style="84" min="2061" max="2066"/>
    <col width="3.28515625" customWidth="1" style="84" min="2067" max="2067"/>
    <col width="4.28515625" customWidth="1" style="84" min="2068" max="2068"/>
    <col width="3.28515625" customWidth="1" style="84" min="2069" max="2069"/>
    <col width="15.7109375" customWidth="1" style="84" min="2070" max="2070"/>
    <col width="4.28515625" customWidth="1" style="84" min="2071" max="2071"/>
    <col width="10" customWidth="1" style="84" min="2078" max="2078"/>
    <col width="11.7109375" customWidth="1" style="84" min="2305" max="2305"/>
    <col width="9.85546875" customWidth="1" style="84" min="2311" max="2311"/>
    <col width="4.28515625" customWidth="1" style="84" min="2312" max="2312"/>
    <col width="15.7109375" customWidth="1" style="84" min="2313" max="2313"/>
    <col width="3.28515625" customWidth="1" style="84" min="2314" max="2314"/>
    <col width="4.28515625" customWidth="1" style="84" min="2315" max="2315"/>
    <col width="3.28515625" customWidth="1" style="84" min="2316" max="2316"/>
    <col width="7.7109375" customWidth="1" style="84" min="2317" max="2322"/>
    <col width="3.28515625" customWidth="1" style="84" min="2323" max="2323"/>
    <col width="4.28515625" customWidth="1" style="84" min="2324" max="2324"/>
    <col width="3.28515625" customWidth="1" style="84" min="2325" max="2325"/>
    <col width="15.7109375" customWidth="1" style="84" min="2326" max="2326"/>
    <col width="4.28515625" customWidth="1" style="84" min="2327" max="2327"/>
    <col width="10" customWidth="1" style="84" min="2334" max="2334"/>
    <col width="11.7109375" customWidth="1" style="84" min="2561" max="2561"/>
    <col width="9.85546875" customWidth="1" style="84" min="2567" max="2567"/>
    <col width="4.28515625" customWidth="1" style="84" min="2568" max="2568"/>
    <col width="15.7109375" customWidth="1" style="84" min="2569" max="2569"/>
    <col width="3.28515625" customWidth="1" style="84" min="2570" max="2570"/>
    <col width="4.28515625" customWidth="1" style="84" min="2571" max="2571"/>
    <col width="3.28515625" customWidth="1" style="84" min="2572" max="2572"/>
    <col width="7.7109375" customWidth="1" style="84" min="2573" max="2578"/>
    <col width="3.28515625" customWidth="1" style="84" min="2579" max="2579"/>
    <col width="4.28515625" customWidth="1" style="84" min="2580" max="2580"/>
    <col width="3.28515625" customWidth="1" style="84" min="2581" max="2581"/>
    <col width="15.7109375" customWidth="1" style="84" min="2582" max="2582"/>
    <col width="4.28515625" customWidth="1" style="84" min="2583" max="2583"/>
    <col width="10" customWidth="1" style="84" min="2590" max="2590"/>
    <col width="11.7109375" customWidth="1" style="84" min="2817" max="2817"/>
    <col width="9.85546875" customWidth="1" style="84" min="2823" max="2823"/>
    <col width="4.28515625" customWidth="1" style="84" min="2824" max="2824"/>
    <col width="15.7109375" customWidth="1" style="84" min="2825" max="2825"/>
    <col width="3.28515625" customWidth="1" style="84" min="2826" max="2826"/>
    <col width="4.28515625" customWidth="1" style="84" min="2827" max="2827"/>
    <col width="3.28515625" customWidth="1" style="84" min="2828" max="2828"/>
    <col width="7.7109375" customWidth="1" style="84" min="2829" max="2834"/>
    <col width="3.28515625" customWidth="1" style="84" min="2835" max="2835"/>
    <col width="4.28515625" customWidth="1" style="84" min="2836" max="2836"/>
    <col width="3.28515625" customWidth="1" style="84" min="2837" max="2837"/>
    <col width="15.7109375" customWidth="1" style="84" min="2838" max="2838"/>
    <col width="4.28515625" customWidth="1" style="84" min="2839" max="2839"/>
    <col width="10" customWidth="1" style="84" min="2846" max="2846"/>
    <col width="11.7109375" customWidth="1" style="84" min="3073" max="3073"/>
    <col width="9.85546875" customWidth="1" style="84" min="3079" max="3079"/>
    <col width="4.28515625" customWidth="1" style="84" min="3080" max="3080"/>
    <col width="15.7109375" customWidth="1" style="84" min="3081" max="3081"/>
    <col width="3.28515625" customWidth="1" style="84" min="3082" max="3082"/>
    <col width="4.28515625" customWidth="1" style="84" min="3083" max="3083"/>
    <col width="3.28515625" customWidth="1" style="84" min="3084" max="3084"/>
    <col width="7.7109375" customWidth="1" style="84" min="3085" max="3090"/>
    <col width="3.28515625" customWidth="1" style="84" min="3091" max="3091"/>
    <col width="4.28515625" customWidth="1" style="84" min="3092" max="3092"/>
    <col width="3.28515625" customWidth="1" style="84" min="3093" max="3093"/>
    <col width="15.7109375" customWidth="1" style="84" min="3094" max="3094"/>
    <col width="4.28515625" customWidth="1" style="84" min="3095" max="3095"/>
    <col width="10" customWidth="1" style="84" min="3102" max="3102"/>
    <col width="11.7109375" customWidth="1" style="84" min="3329" max="3329"/>
    <col width="9.85546875" customWidth="1" style="84" min="3335" max="3335"/>
    <col width="4.28515625" customWidth="1" style="84" min="3336" max="3336"/>
    <col width="15.7109375" customWidth="1" style="84" min="3337" max="3337"/>
    <col width="3.28515625" customWidth="1" style="84" min="3338" max="3338"/>
    <col width="4.28515625" customWidth="1" style="84" min="3339" max="3339"/>
    <col width="3.28515625" customWidth="1" style="84" min="3340" max="3340"/>
    <col width="7.7109375" customWidth="1" style="84" min="3341" max="3346"/>
    <col width="3.28515625" customWidth="1" style="84" min="3347" max="3347"/>
    <col width="4.28515625" customWidth="1" style="84" min="3348" max="3348"/>
    <col width="3.28515625" customWidth="1" style="84" min="3349" max="3349"/>
    <col width="15.7109375" customWidth="1" style="84" min="3350" max="3350"/>
    <col width="4.28515625" customWidth="1" style="84" min="3351" max="3351"/>
    <col width="10" customWidth="1" style="84" min="3358" max="3358"/>
    <col width="11.7109375" customWidth="1" style="84" min="3585" max="3585"/>
    <col width="9.85546875" customWidth="1" style="84" min="3591" max="3591"/>
    <col width="4.28515625" customWidth="1" style="84" min="3592" max="3592"/>
    <col width="15.7109375" customWidth="1" style="84" min="3593" max="3593"/>
    <col width="3.28515625" customWidth="1" style="84" min="3594" max="3594"/>
    <col width="4.28515625" customWidth="1" style="84" min="3595" max="3595"/>
    <col width="3.28515625" customWidth="1" style="84" min="3596" max="3596"/>
    <col width="7.7109375" customWidth="1" style="84" min="3597" max="3602"/>
    <col width="3.28515625" customWidth="1" style="84" min="3603" max="3603"/>
    <col width="4.28515625" customWidth="1" style="84" min="3604" max="3604"/>
    <col width="3.28515625" customWidth="1" style="84" min="3605" max="3605"/>
    <col width="15.7109375" customWidth="1" style="84" min="3606" max="3606"/>
    <col width="4.28515625" customWidth="1" style="84" min="3607" max="3607"/>
    <col width="10" customWidth="1" style="84" min="3614" max="3614"/>
    <col width="11.7109375" customWidth="1" style="84" min="3841" max="3841"/>
    <col width="9.85546875" customWidth="1" style="84" min="3847" max="3847"/>
    <col width="4.28515625" customWidth="1" style="84" min="3848" max="3848"/>
    <col width="15.7109375" customWidth="1" style="84" min="3849" max="3849"/>
    <col width="3.28515625" customWidth="1" style="84" min="3850" max="3850"/>
    <col width="4.28515625" customWidth="1" style="84" min="3851" max="3851"/>
    <col width="3.28515625" customWidth="1" style="84" min="3852" max="3852"/>
    <col width="7.7109375" customWidth="1" style="84" min="3853" max="3858"/>
    <col width="3.28515625" customWidth="1" style="84" min="3859" max="3859"/>
    <col width="4.28515625" customWidth="1" style="84" min="3860" max="3860"/>
    <col width="3.28515625" customWidth="1" style="84" min="3861" max="3861"/>
    <col width="15.7109375" customWidth="1" style="84" min="3862" max="3862"/>
    <col width="4.28515625" customWidth="1" style="84" min="3863" max="3863"/>
    <col width="10" customWidth="1" style="84" min="3870" max="3870"/>
    <col width="11.7109375" customWidth="1" style="84" min="4097" max="4097"/>
    <col width="9.85546875" customWidth="1" style="84" min="4103" max="4103"/>
    <col width="4.28515625" customWidth="1" style="84" min="4104" max="4104"/>
    <col width="15.7109375" customWidth="1" style="84" min="4105" max="4105"/>
    <col width="3.28515625" customWidth="1" style="84" min="4106" max="4106"/>
    <col width="4.28515625" customWidth="1" style="84" min="4107" max="4107"/>
    <col width="3.28515625" customWidth="1" style="84" min="4108" max="4108"/>
    <col width="7.7109375" customWidth="1" style="84" min="4109" max="4114"/>
    <col width="3.28515625" customWidth="1" style="84" min="4115" max="4115"/>
    <col width="4.28515625" customWidth="1" style="84" min="4116" max="4116"/>
    <col width="3.28515625" customWidth="1" style="84" min="4117" max="4117"/>
    <col width="15.7109375" customWidth="1" style="84" min="4118" max="4118"/>
    <col width="4.28515625" customWidth="1" style="84" min="4119" max="4119"/>
    <col width="10" customWidth="1" style="84" min="4126" max="4126"/>
    <col width="11.7109375" customWidth="1" style="84" min="4353" max="4353"/>
    <col width="9.85546875" customWidth="1" style="84" min="4359" max="4359"/>
    <col width="4.28515625" customWidth="1" style="84" min="4360" max="4360"/>
    <col width="15.7109375" customWidth="1" style="84" min="4361" max="4361"/>
    <col width="3.28515625" customWidth="1" style="84" min="4362" max="4362"/>
    <col width="4.28515625" customWidth="1" style="84" min="4363" max="4363"/>
    <col width="3.28515625" customWidth="1" style="84" min="4364" max="4364"/>
    <col width="7.7109375" customWidth="1" style="84" min="4365" max="4370"/>
    <col width="3.28515625" customWidth="1" style="84" min="4371" max="4371"/>
    <col width="4.28515625" customWidth="1" style="84" min="4372" max="4372"/>
    <col width="3.28515625" customWidth="1" style="84" min="4373" max="4373"/>
    <col width="15.7109375" customWidth="1" style="84" min="4374" max="4374"/>
    <col width="4.28515625" customWidth="1" style="84" min="4375" max="4375"/>
    <col width="10" customWidth="1" style="84" min="4382" max="4382"/>
    <col width="11.7109375" customWidth="1" style="84" min="4609" max="4609"/>
    <col width="9.85546875" customWidth="1" style="84" min="4615" max="4615"/>
    <col width="4.28515625" customWidth="1" style="84" min="4616" max="4616"/>
    <col width="15.7109375" customWidth="1" style="84" min="4617" max="4617"/>
    <col width="3.28515625" customWidth="1" style="84" min="4618" max="4618"/>
    <col width="4.28515625" customWidth="1" style="84" min="4619" max="4619"/>
    <col width="3.28515625" customWidth="1" style="84" min="4620" max="4620"/>
    <col width="7.7109375" customWidth="1" style="84" min="4621" max="4626"/>
    <col width="3.28515625" customWidth="1" style="84" min="4627" max="4627"/>
    <col width="4.28515625" customWidth="1" style="84" min="4628" max="4628"/>
    <col width="3.28515625" customWidth="1" style="84" min="4629" max="4629"/>
    <col width="15.7109375" customWidth="1" style="84" min="4630" max="4630"/>
    <col width="4.28515625" customWidth="1" style="84" min="4631" max="4631"/>
    <col width="10" customWidth="1" style="84" min="4638" max="4638"/>
    <col width="11.7109375" customWidth="1" style="84" min="4865" max="4865"/>
    <col width="9.85546875" customWidth="1" style="84" min="4871" max="4871"/>
    <col width="4.28515625" customWidth="1" style="84" min="4872" max="4872"/>
    <col width="15.7109375" customWidth="1" style="84" min="4873" max="4873"/>
    <col width="3.28515625" customWidth="1" style="84" min="4874" max="4874"/>
    <col width="4.28515625" customWidth="1" style="84" min="4875" max="4875"/>
    <col width="3.28515625" customWidth="1" style="84" min="4876" max="4876"/>
    <col width="7.7109375" customWidth="1" style="84" min="4877" max="4882"/>
    <col width="3.28515625" customWidth="1" style="84" min="4883" max="4883"/>
    <col width="4.28515625" customWidth="1" style="84" min="4884" max="4884"/>
    <col width="3.28515625" customWidth="1" style="84" min="4885" max="4885"/>
    <col width="15.7109375" customWidth="1" style="84" min="4886" max="4886"/>
    <col width="4.28515625" customWidth="1" style="84" min="4887" max="4887"/>
    <col width="10" customWidth="1" style="84" min="4894" max="4894"/>
    <col width="11.7109375" customWidth="1" style="84" min="5121" max="5121"/>
    <col width="9.85546875" customWidth="1" style="84" min="5127" max="5127"/>
    <col width="4.28515625" customWidth="1" style="84" min="5128" max="5128"/>
    <col width="15.7109375" customWidth="1" style="84" min="5129" max="5129"/>
    <col width="3.28515625" customWidth="1" style="84" min="5130" max="5130"/>
    <col width="4.28515625" customWidth="1" style="84" min="5131" max="5131"/>
    <col width="3.28515625" customWidth="1" style="84" min="5132" max="5132"/>
    <col width="7.7109375" customWidth="1" style="84" min="5133" max="5138"/>
    <col width="3.28515625" customWidth="1" style="84" min="5139" max="5139"/>
    <col width="4.28515625" customWidth="1" style="84" min="5140" max="5140"/>
    <col width="3.28515625" customWidth="1" style="84" min="5141" max="5141"/>
    <col width="15.7109375" customWidth="1" style="84" min="5142" max="5142"/>
    <col width="4.28515625" customWidth="1" style="84" min="5143" max="5143"/>
    <col width="10" customWidth="1" style="84" min="5150" max="5150"/>
    <col width="11.7109375" customWidth="1" style="84" min="5377" max="5377"/>
    <col width="9.85546875" customWidth="1" style="84" min="5383" max="5383"/>
    <col width="4.28515625" customWidth="1" style="84" min="5384" max="5384"/>
    <col width="15.7109375" customWidth="1" style="84" min="5385" max="5385"/>
    <col width="3.28515625" customWidth="1" style="84" min="5386" max="5386"/>
    <col width="4.28515625" customWidth="1" style="84" min="5387" max="5387"/>
    <col width="3.28515625" customWidth="1" style="84" min="5388" max="5388"/>
    <col width="7.7109375" customWidth="1" style="84" min="5389" max="5394"/>
    <col width="3.28515625" customWidth="1" style="84" min="5395" max="5395"/>
    <col width="4.28515625" customWidth="1" style="84" min="5396" max="5396"/>
    <col width="3.28515625" customWidth="1" style="84" min="5397" max="5397"/>
    <col width="15.7109375" customWidth="1" style="84" min="5398" max="5398"/>
    <col width="4.28515625" customWidth="1" style="84" min="5399" max="5399"/>
    <col width="10" customWidth="1" style="84" min="5406" max="5406"/>
    <col width="11.7109375" customWidth="1" style="84" min="5633" max="5633"/>
    <col width="9.85546875" customWidth="1" style="84" min="5639" max="5639"/>
    <col width="4.28515625" customWidth="1" style="84" min="5640" max="5640"/>
    <col width="15.7109375" customWidth="1" style="84" min="5641" max="5641"/>
    <col width="3.28515625" customWidth="1" style="84" min="5642" max="5642"/>
    <col width="4.28515625" customWidth="1" style="84" min="5643" max="5643"/>
    <col width="3.28515625" customWidth="1" style="84" min="5644" max="5644"/>
    <col width="7.7109375" customWidth="1" style="84" min="5645" max="5650"/>
    <col width="3.28515625" customWidth="1" style="84" min="5651" max="5651"/>
    <col width="4.28515625" customWidth="1" style="84" min="5652" max="5652"/>
    <col width="3.28515625" customWidth="1" style="84" min="5653" max="5653"/>
    <col width="15.7109375" customWidth="1" style="84" min="5654" max="5654"/>
    <col width="4.28515625" customWidth="1" style="84" min="5655" max="5655"/>
    <col width="10" customWidth="1" style="84" min="5662" max="5662"/>
    <col width="11.7109375" customWidth="1" style="84" min="5889" max="5889"/>
    <col width="9.85546875" customWidth="1" style="84" min="5895" max="5895"/>
    <col width="4.28515625" customWidth="1" style="84" min="5896" max="5896"/>
    <col width="15.7109375" customWidth="1" style="84" min="5897" max="5897"/>
    <col width="3.28515625" customWidth="1" style="84" min="5898" max="5898"/>
    <col width="4.28515625" customWidth="1" style="84" min="5899" max="5899"/>
    <col width="3.28515625" customWidth="1" style="84" min="5900" max="5900"/>
    <col width="7.7109375" customWidth="1" style="84" min="5901" max="5906"/>
    <col width="3.28515625" customWidth="1" style="84" min="5907" max="5907"/>
    <col width="4.28515625" customWidth="1" style="84" min="5908" max="5908"/>
    <col width="3.28515625" customWidth="1" style="84" min="5909" max="5909"/>
    <col width="15.7109375" customWidth="1" style="84" min="5910" max="5910"/>
    <col width="4.28515625" customWidth="1" style="84" min="5911" max="5911"/>
    <col width="10" customWidth="1" style="84" min="5918" max="5918"/>
    <col width="11.7109375" customWidth="1" style="84" min="6145" max="6145"/>
    <col width="9.85546875" customWidth="1" style="84" min="6151" max="6151"/>
    <col width="4.28515625" customWidth="1" style="84" min="6152" max="6152"/>
    <col width="15.7109375" customWidth="1" style="84" min="6153" max="6153"/>
    <col width="3.28515625" customWidth="1" style="84" min="6154" max="6154"/>
    <col width="4.28515625" customWidth="1" style="84" min="6155" max="6155"/>
    <col width="3.28515625" customWidth="1" style="84" min="6156" max="6156"/>
    <col width="7.7109375" customWidth="1" style="84" min="6157" max="6162"/>
    <col width="3.28515625" customWidth="1" style="84" min="6163" max="6163"/>
    <col width="4.28515625" customWidth="1" style="84" min="6164" max="6164"/>
    <col width="3.28515625" customWidth="1" style="84" min="6165" max="6165"/>
    <col width="15.7109375" customWidth="1" style="84" min="6166" max="6166"/>
    <col width="4.28515625" customWidth="1" style="84" min="6167" max="6167"/>
    <col width="10" customWidth="1" style="84" min="6174" max="6174"/>
    <col width="11.7109375" customWidth="1" style="84" min="6401" max="6401"/>
    <col width="9.85546875" customWidth="1" style="84" min="6407" max="6407"/>
    <col width="4.28515625" customWidth="1" style="84" min="6408" max="6408"/>
    <col width="15.7109375" customWidth="1" style="84" min="6409" max="6409"/>
    <col width="3.28515625" customWidth="1" style="84" min="6410" max="6410"/>
    <col width="4.28515625" customWidth="1" style="84" min="6411" max="6411"/>
    <col width="3.28515625" customWidth="1" style="84" min="6412" max="6412"/>
    <col width="7.7109375" customWidth="1" style="84" min="6413" max="6418"/>
    <col width="3.28515625" customWidth="1" style="84" min="6419" max="6419"/>
    <col width="4.28515625" customWidth="1" style="84" min="6420" max="6420"/>
    <col width="3.28515625" customWidth="1" style="84" min="6421" max="6421"/>
    <col width="15.7109375" customWidth="1" style="84" min="6422" max="6422"/>
    <col width="4.28515625" customWidth="1" style="84" min="6423" max="6423"/>
    <col width="10" customWidth="1" style="84" min="6430" max="6430"/>
    <col width="11.7109375" customWidth="1" style="84" min="6657" max="6657"/>
    <col width="9.85546875" customWidth="1" style="84" min="6663" max="6663"/>
    <col width="4.28515625" customWidth="1" style="84" min="6664" max="6664"/>
    <col width="15.7109375" customWidth="1" style="84" min="6665" max="6665"/>
    <col width="3.28515625" customWidth="1" style="84" min="6666" max="6666"/>
    <col width="4.28515625" customWidth="1" style="84" min="6667" max="6667"/>
    <col width="3.28515625" customWidth="1" style="84" min="6668" max="6668"/>
    <col width="7.7109375" customWidth="1" style="84" min="6669" max="6674"/>
    <col width="3.28515625" customWidth="1" style="84" min="6675" max="6675"/>
    <col width="4.28515625" customWidth="1" style="84" min="6676" max="6676"/>
    <col width="3.28515625" customWidth="1" style="84" min="6677" max="6677"/>
    <col width="15.7109375" customWidth="1" style="84" min="6678" max="6678"/>
    <col width="4.28515625" customWidth="1" style="84" min="6679" max="6679"/>
    <col width="10" customWidth="1" style="84" min="6686" max="6686"/>
    <col width="11.7109375" customWidth="1" style="84" min="6913" max="6913"/>
    <col width="9.85546875" customWidth="1" style="84" min="6919" max="6919"/>
    <col width="4.28515625" customWidth="1" style="84" min="6920" max="6920"/>
    <col width="15.7109375" customWidth="1" style="84" min="6921" max="6921"/>
    <col width="3.28515625" customWidth="1" style="84" min="6922" max="6922"/>
    <col width="4.28515625" customWidth="1" style="84" min="6923" max="6923"/>
    <col width="3.28515625" customWidth="1" style="84" min="6924" max="6924"/>
    <col width="7.7109375" customWidth="1" style="84" min="6925" max="6930"/>
    <col width="3.28515625" customWidth="1" style="84" min="6931" max="6931"/>
    <col width="4.28515625" customWidth="1" style="84" min="6932" max="6932"/>
    <col width="3.28515625" customWidth="1" style="84" min="6933" max="6933"/>
    <col width="15.7109375" customWidth="1" style="84" min="6934" max="6934"/>
    <col width="4.28515625" customWidth="1" style="84" min="6935" max="6935"/>
    <col width="10" customWidth="1" style="84" min="6942" max="6942"/>
    <col width="11.7109375" customWidth="1" style="84" min="7169" max="7169"/>
    <col width="9.85546875" customWidth="1" style="84" min="7175" max="7175"/>
    <col width="4.28515625" customWidth="1" style="84" min="7176" max="7176"/>
    <col width="15.7109375" customWidth="1" style="84" min="7177" max="7177"/>
    <col width="3.28515625" customWidth="1" style="84" min="7178" max="7178"/>
    <col width="4.28515625" customWidth="1" style="84" min="7179" max="7179"/>
    <col width="3.28515625" customWidth="1" style="84" min="7180" max="7180"/>
    <col width="7.7109375" customWidth="1" style="84" min="7181" max="7186"/>
    <col width="3.28515625" customWidth="1" style="84" min="7187" max="7187"/>
    <col width="4.28515625" customWidth="1" style="84" min="7188" max="7188"/>
    <col width="3.28515625" customWidth="1" style="84" min="7189" max="7189"/>
    <col width="15.7109375" customWidth="1" style="84" min="7190" max="7190"/>
    <col width="4.28515625" customWidth="1" style="84" min="7191" max="7191"/>
    <col width="10" customWidth="1" style="84" min="7198" max="7198"/>
    <col width="11.7109375" customWidth="1" style="84" min="7425" max="7425"/>
    <col width="9.85546875" customWidth="1" style="84" min="7431" max="7431"/>
    <col width="4.28515625" customWidth="1" style="84" min="7432" max="7432"/>
    <col width="15.7109375" customWidth="1" style="84" min="7433" max="7433"/>
    <col width="3.28515625" customWidth="1" style="84" min="7434" max="7434"/>
    <col width="4.28515625" customWidth="1" style="84" min="7435" max="7435"/>
    <col width="3.28515625" customWidth="1" style="84" min="7436" max="7436"/>
    <col width="7.7109375" customWidth="1" style="84" min="7437" max="7442"/>
    <col width="3.28515625" customWidth="1" style="84" min="7443" max="7443"/>
    <col width="4.28515625" customWidth="1" style="84" min="7444" max="7444"/>
    <col width="3.28515625" customWidth="1" style="84" min="7445" max="7445"/>
    <col width="15.7109375" customWidth="1" style="84" min="7446" max="7446"/>
    <col width="4.28515625" customWidth="1" style="84" min="7447" max="7447"/>
    <col width="10" customWidth="1" style="84" min="7454" max="7454"/>
    <col width="11.7109375" customWidth="1" style="84" min="7681" max="7681"/>
    <col width="9.85546875" customWidth="1" style="84" min="7687" max="7687"/>
    <col width="4.28515625" customWidth="1" style="84" min="7688" max="7688"/>
    <col width="15.7109375" customWidth="1" style="84" min="7689" max="7689"/>
    <col width="3.28515625" customWidth="1" style="84" min="7690" max="7690"/>
    <col width="4.28515625" customWidth="1" style="84" min="7691" max="7691"/>
    <col width="3.28515625" customWidth="1" style="84" min="7692" max="7692"/>
    <col width="7.7109375" customWidth="1" style="84" min="7693" max="7698"/>
    <col width="3.28515625" customWidth="1" style="84" min="7699" max="7699"/>
    <col width="4.28515625" customWidth="1" style="84" min="7700" max="7700"/>
    <col width="3.28515625" customWidth="1" style="84" min="7701" max="7701"/>
    <col width="15.7109375" customWidth="1" style="84" min="7702" max="7702"/>
    <col width="4.28515625" customWidth="1" style="84" min="7703" max="7703"/>
    <col width="10" customWidth="1" style="84" min="7710" max="7710"/>
    <col width="11.7109375" customWidth="1" style="84" min="7937" max="7937"/>
    <col width="9.85546875" customWidth="1" style="84" min="7943" max="7943"/>
    <col width="4.28515625" customWidth="1" style="84" min="7944" max="7944"/>
    <col width="15.7109375" customWidth="1" style="84" min="7945" max="7945"/>
    <col width="3.28515625" customWidth="1" style="84" min="7946" max="7946"/>
    <col width="4.28515625" customWidth="1" style="84" min="7947" max="7947"/>
    <col width="3.28515625" customWidth="1" style="84" min="7948" max="7948"/>
    <col width="7.7109375" customWidth="1" style="84" min="7949" max="7954"/>
    <col width="3.28515625" customWidth="1" style="84" min="7955" max="7955"/>
    <col width="4.28515625" customWidth="1" style="84" min="7956" max="7956"/>
    <col width="3.28515625" customWidth="1" style="84" min="7957" max="7957"/>
    <col width="15.7109375" customWidth="1" style="84" min="7958" max="7958"/>
    <col width="4.28515625" customWidth="1" style="84" min="7959" max="7959"/>
    <col width="10" customWidth="1" style="84" min="7966" max="7966"/>
    <col width="11.7109375" customWidth="1" style="84" min="8193" max="8193"/>
    <col width="9.85546875" customWidth="1" style="84" min="8199" max="8199"/>
    <col width="4.28515625" customWidth="1" style="84" min="8200" max="8200"/>
    <col width="15.7109375" customWidth="1" style="84" min="8201" max="8201"/>
    <col width="3.28515625" customWidth="1" style="84" min="8202" max="8202"/>
    <col width="4.28515625" customWidth="1" style="84" min="8203" max="8203"/>
    <col width="3.28515625" customWidth="1" style="84" min="8204" max="8204"/>
    <col width="7.7109375" customWidth="1" style="84" min="8205" max="8210"/>
    <col width="3.28515625" customWidth="1" style="84" min="8211" max="8211"/>
    <col width="4.28515625" customWidth="1" style="84" min="8212" max="8212"/>
    <col width="3.28515625" customWidth="1" style="84" min="8213" max="8213"/>
    <col width="15.7109375" customWidth="1" style="84" min="8214" max="8214"/>
    <col width="4.28515625" customWidth="1" style="84" min="8215" max="8215"/>
    <col width="10" customWidth="1" style="84" min="8222" max="8222"/>
    <col width="11.7109375" customWidth="1" style="84" min="8449" max="8449"/>
    <col width="9.85546875" customWidth="1" style="84" min="8455" max="8455"/>
    <col width="4.28515625" customWidth="1" style="84" min="8456" max="8456"/>
    <col width="15.7109375" customWidth="1" style="84" min="8457" max="8457"/>
    <col width="3.28515625" customWidth="1" style="84" min="8458" max="8458"/>
    <col width="4.28515625" customWidth="1" style="84" min="8459" max="8459"/>
    <col width="3.28515625" customWidth="1" style="84" min="8460" max="8460"/>
    <col width="7.7109375" customWidth="1" style="84" min="8461" max="8466"/>
    <col width="3.28515625" customWidth="1" style="84" min="8467" max="8467"/>
    <col width="4.28515625" customWidth="1" style="84" min="8468" max="8468"/>
    <col width="3.28515625" customWidth="1" style="84" min="8469" max="8469"/>
    <col width="15.7109375" customWidth="1" style="84" min="8470" max="8470"/>
    <col width="4.28515625" customWidth="1" style="84" min="8471" max="8471"/>
    <col width="10" customWidth="1" style="84" min="8478" max="8478"/>
    <col width="11.7109375" customWidth="1" style="84" min="8705" max="8705"/>
    <col width="9.85546875" customWidth="1" style="84" min="8711" max="8711"/>
    <col width="4.28515625" customWidth="1" style="84" min="8712" max="8712"/>
    <col width="15.7109375" customWidth="1" style="84" min="8713" max="8713"/>
    <col width="3.28515625" customWidth="1" style="84" min="8714" max="8714"/>
    <col width="4.28515625" customWidth="1" style="84" min="8715" max="8715"/>
    <col width="3.28515625" customWidth="1" style="84" min="8716" max="8716"/>
    <col width="7.7109375" customWidth="1" style="84" min="8717" max="8722"/>
    <col width="3.28515625" customWidth="1" style="84" min="8723" max="8723"/>
    <col width="4.28515625" customWidth="1" style="84" min="8724" max="8724"/>
    <col width="3.28515625" customWidth="1" style="84" min="8725" max="8725"/>
    <col width="15.7109375" customWidth="1" style="84" min="8726" max="8726"/>
    <col width="4.28515625" customWidth="1" style="84" min="8727" max="8727"/>
    <col width="10" customWidth="1" style="84" min="8734" max="8734"/>
    <col width="11.7109375" customWidth="1" style="84" min="8961" max="8961"/>
    <col width="9.85546875" customWidth="1" style="84" min="8967" max="8967"/>
    <col width="4.28515625" customWidth="1" style="84" min="8968" max="8968"/>
    <col width="15.7109375" customWidth="1" style="84" min="8969" max="8969"/>
    <col width="3.28515625" customWidth="1" style="84" min="8970" max="8970"/>
    <col width="4.28515625" customWidth="1" style="84" min="8971" max="8971"/>
    <col width="3.28515625" customWidth="1" style="84" min="8972" max="8972"/>
    <col width="7.7109375" customWidth="1" style="84" min="8973" max="8978"/>
    <col width="3.28515625" customWidth="1" style="84" min="8979" max="8979"/>
    <col width="4.28515625" customWidth="1" style="84" min="8980" max="8980"/>
    <col width="3.28515625" customWidth="1" style="84" min="8981" max="8981"/>
    <col width="15.7109375" customWidth="1" style="84" min="8982" max="8982"/>
    <col width="4.28515625" customWidth="1" style="84" min="8983" max="8983"/>
    <col width="10" customWidth="1" style="84" min="8990" max="8990"/>
    <col width="11.7109375" customWidth="1" style="84" min="9217" max="9217"/>
    <col width="9.85546875" customWidth="1" style="84" min="9223" max="9223"/>
    <col width="4.28515625" customWidth="1" style="84" min="9224" max="9224"/>
    <col width="15.7109375" customWidth="1" style="84" min="9225" max="9225"/>
    <col width="3.28515625" customWidth="1" style="84" min="9226" max="9226"/>
    <col width="4.28515625" customWidth="1" style="84" min="9227" max="9227"/>
    <col width="3.28515625" customWidth="1" style="84" min="9228" max="9228"/>
    <col width="7.7109375" customWidth="1" style="84" min="9229" max="9234"/>
    <col width="3.28515625" customWidth="1" style="84" min="9235" max="9235"/>
    <col width="4.28515625" customWidth="1" style="84" min="9236" max="9236"/>
    <col width="3.28515625" customWidth="1" style="84" min="9237" max="9237"/>
    <col width="15.7109375" customWidth="1" style="84" min="9238" max="9238"/>
    <col width="4.28515625" customWidth="1" style="84" min="9239" max="9239"/>
    <col width="10" customWidth="1" style="84" min="9246" max="9246"/>
    <col width="11.7109375" customWidth="1" style="84" min="9473" max="9473"/>
    <col width="9.85546875" customWidth="1" style="84" min="9479" max="9479"/>
    <col width="4.28515625" customWidth="1" style="84" min="9480" max="9480"/>
    <col width="15.7109375" customWidth="1" style="84" min="9481" max="9481"/>
    <col width="3.28515625" customWidth="1" style="84" min="9482" max="9482"/>
    <col width="4.28515625" customWidth="1" style="84" min="9483" max="9483"/>
    <col width="3.28515625" customWidth="1" style="84" min="9484" max="9484"/>
    <col width="7.7109375" customWidth="1" style="84" min="9485" max="9490"/>
    <col width="3.28515625" customWidth="1" style="84" min="9491" max="9491"/>
    <col width="4.28515625" customWidth="1" style="84" min="9492" max="9492"/>
    <col width="3.28515625" customWidth="1" style="84" min="9493" max="9493"/>
    <col width="15.7109375" customWidth="1" style="84" min="9494" max="9494"/>
    <col width="4.28515625" customWidth="1" style="84" min="9495" max="9495"/>
    <col width="10" customWidth="1" style="84" min="9502" max="9502"/>
    <col width="11.7109375" customWidth="1" style="84" min="9729" max="9729"/>
    <col width="9.85546875" customWidth="1" style="84" min="9735" max="9735"/>
    <col width="4.28515625" customWidth="1" style="84" min="9736" max="9736"/>
    <col width="15.7109375" customWidth="1" style="84" min="9737" max="9737"/>
    <col width="3.28515625" customWidth="1" style="84" min="9738" max="9738"/>
    <col width="4.28515625" customWidth="1" style="84" min="9739" max="9739"/>
    <col width="3.28515625" customWidth="1" style="84" min="9740" max="9740"/>
    <col width="7.7109375" customWidth="1" style="84" min="9741" max="9746"/>
    <col width="3.28515625" customWidth="1" style="84" min="9747" max="9747"/>
    <col width="4.28515625" customWidth="1" style="84" min="9748" max="9748"/>
    <col width="3.28515625" customWidth="1" style="84" min="9749" max="9749"/>
    <col width="15.7109375" customWidth="1" style="84" min="9750" max="9750"/>
    <col width="4.28515625" customWidth="1" style="84" min="9751" max="9751"/>
    <col width="10" customWidth="1" style="84" min="9758" max="9758"/>
    <col width="11.7109375" customWidth="1" style="84" min="9985" max="9985"/>
    <col width="9.85546875" customWidth="1" style="84" min="9991" max="9991"/>
    <col width="4.28515625" customWidth="1" style="84" min="9992" max="9992"/>
    <col width="15.7109375" customWidth="1" style="84" min="9993" max="9993"/>
    <col width="3.28515625" customWidth="1" style="84" min="9994" max="9994"/>
    <col width="4.28515625" customWidth="1" style="84" min="9995" max="9995"/>
    <col width="3.28515625" customWidth="1" style="84" min="9996" max="9996"/>
    <col width="7.7109375" customWidth="1" style="84" min="9997" max="10002"/>
    <col width="3.28515625" customWidth="1" style="84" min="10003" max="10003"/>
    <col width="4.28515625" customWidth="1" style="84" min="10004" max="10004"/>
    <col width="3.28515625" customWidth="1" style="84" min="10005" max="10005"/>
    <col width="15.7109375" customWidth="1" style="84" min="10006" max="10006"/>
    <col width="4.28515625" customWidth="1" style="84" min="10007" max="10007"/>
    <col width="10" customWidth="1" style="84" min="10014" max="10014"/>
    <col width="11.7109375" customWidth="1" style="84" min="10241" max="10241"/>
    <col width="9.85546875" customWidth="1" style="84" min="10247" max="10247"/>
    <col width="4.28515625" customWidth="1" style="84" min="10248" max="10248"/>
    <col width="15.7109375" customWidth="1" style="84" min="10249" max="10249"/>
    <col width="3.28515625" customWidth="1" style="84" min="10250" max="10250"/>
    <col width="4.28515625" customWidth="1" style="84" min="10251" max="10251"/>
    <col width="3.28515625" customWidth="1" style="84" min="10252" max="10252"/>
    <col width="7.7109375" customWidth="1" style="84" min="10253" max="10258"/>
    <col width="3.28515625" customWidth="1" style="84" min="10259" max="10259"/>
    <col width="4.28515625" customWidth="1" style="84" min="10260" max="10260"/>
    <col width="3.28515625" customWidth="1" style="84" min="10261" max="10261"/>
    <col width="15.7109375" customWidth="1" style="84" min="10262" max="10262"/>
    <col width="4.28515625" customWidth="1" style="84" min="10263" max="10263"/>
    <col width="10" customWidth="1" style="84" min="10270" max="10270"/>
    <col width="11.7109375" customWidth="1" style="84" min="10497" max="10497"/>
    <col width="9.85546875" customWidth="1" style="84" min="10503" max="10503"/>
    <col width="4.28515625" customWidth="1" style="84" min="10504" max="10504"/>
    <col width="15.7109375" customWidth="1" style="84" min="10505" max="10505"/>
    <col width="3.28515625" customWidth="1" style="84" min="10506" max="10506"/>
    <col width="4.28515625" customWidth="1" style="84" min="10507" max="10507"/>
    <col width="3.28515625" customWidth="1" style="84" min="10508" max="10508"/>
    <col width="7.7109375" customWidth="1" style="84" min="10509" max="10514"/>
    <col width="3.28515625" customWidth="1" style="84" min="10515" max="10515"/>
    <col width="4.28515625" customWidth="1" style="84" min="10516" max="10516"/>
    <col width="3.28515625" customWidth="1" style="84" min="10517" max="10517"/>
    <col width="15.7109375" customWidth="1" style="84" min="10518" max="10518"/>
    <col width="4.28515625" customWidth="1" style="84" min="10519" max="10519"/>
    <col width="10" customWidth="1" style="84" min="10526" max="10526"/>
    <col width="11.7109375" customWidth="1" style="84" min="10753" max="10753"/>
    <col width="9.85546875" customWidth="1" style="84" min="10759" max="10759"/>
    <col width="4.28515625" customWidth="1" style="84" min="10760" max="10760"/>
    <col width="15.7109375" customWidth="1" style="84" min="10761" max="10761"/>
    <col width="3.28515625" customWidth="1" style="84" min="10762" max="10762"/>
    <col width="4.28515625" customWidth="1" style="84" min="10763" max="10763"/>
    <col width="3.28515625" customWidth="1" style="84" min="10764" max="10764"/>
    <col width="7.7109375" customWidth="1" style="84" min="10765" max="10770"/>
    <col width="3.28515625" customWidth="1" style="84" min="10771" max="10771"/>
    <col width="4.28515625" customWidth="1" style="84" min="10772" max="10772"/>
    <col width="3.28515625" customWidth="1" style="84" min="10773" max="10773"/>
    <col width="15.7109375" customWidth="1" style="84" min="10774" max="10774"/>
    <col width="4.28515625" customWidth="1" style="84" min="10775" max="10775"/>
    <col width="10" customWidth="1" style="84" min="10782" max="10782"/>
    <col width="11.7109375" customWidth="1" style="84" min="11009" max="11009"/>
    <col width="9.85546875" customWidth="1" style="84" min="11015" max="11015"/>
    <col width="4.28515625" customWidth="1" style="84" min="11016" max="11016"/>
    <col width="15.7109375" customWidth="1" style="84" min="11017" max="11017"/>
    <col width="3.28515625" customWidth="1" style="84" min="11018" max="11018"/>
    <col width="4.28515625" customWidth="1" style="84" min="11019" max="11019"/>
    <col width="3.28515625" customWidth="1" style="84" min="11020" max="11020"/>
    <col width="7.7109375" customWidth="1" style="84" min="11021" max="11026"/>
    <col width="3.28515625" customWidth="1" style="84" min="11027" max="11027"/>
    <col width="4.28515625" customWidth="1" style="84" min="11028" max="11028"/>
    <col width="3.28515625" customWidth="1" style="84" min="11029" max="11029"/>
    <col width="15.7109375" customWidth="1" style="84" min="11030" max="11030"/>
    <col width="4.28515625" customWidth="1" style="84" min="11031" max="11031"/>
    <col width="10" customWidth="1" style="84" min="11038" max="11038"/>
    <col width="11.7109375" customWidth="1" style="84" min="11265" max="11265"/>
    <col width="9.85546875" customWidth="1" style="84" min="11271" max="11271"/>
    <col width="4.28515625" customWidth="1" style="84" min="11272" max="11272"/>
    <col width="15.7109375" customWidth="1" style="84" min="11273" max="11273"/>
    <col width="3.28515625" customWidth="1" style="84" min="11274" max="11274"/>
    <col width="4.28515625" customWidth="1" style="84" min="11275" max="11275"/>
    <col width="3.28515625" customWidth="1" style="84" min="11276" max="11276"/>
    <col width="7.7109375" customWidth="1" style="84" min="11277" max="11282"/>
    <col width="3.28515625" customWidth="1" style="84" min="11283" max="11283"/>
    <col width="4.28515625" customWidth="1" style="84" min="11284" max="11284"/>
    <col width="3.28515625" customWidth="1" style="84" min="11285" max="11285"/>
    <col width="15.7109375" customWidth="1" style="84" min="11286" max="11286"/>
    <col width="4.28515625" customWidth="1" style="84" min="11287" max="11287"/>
    <col width="10" customWidth="1" style="84" min="11294" max="11294"/>
    <col width="11.7109375" customWidth="1" style="84" min="11521" max="11521"/>
    <col width="9.85546875" customWidth="1" style="84" min="11527" max="11527"/>
    <col width="4.28515625" customWidth="1" style="84" min="11528" max="11528"/>
    <col width="15.7109375" customWidth="1" style="84" min="11529" max="11529"/>
    <col width="3.28515625" customWidth="1" style="84" min="11530" max="11530"/>
    <col width="4.28515625" customWidth="1" style="84" min="11531" max="11531"/>
    <col width="3.28515625" customWidth="1" style="84" min="11532" max="11532"/>
    <col width="7.7109375" customWidth="1" style="84" min="11533" max="11538"/>
    <col width="3.28515625" customWidth="1" style="84" min="11539" max="11539"/>
    <col width="4.28515625" customWidth="1" style="84" min="11540" max="11540"/>
    <col width="3.28515625" customWidth="1" style="84" min="11541" max="11541"/>
    <col width="15.7109375" customWidth="1" style="84" min="11542" max="11542"/>
    <col width="4.28515625" customWidth="1" style="84" min="11543" max="11543"/>
    <col width="10" customWidth="1" style="84" min="11550" max="11550"/>
    <col width="11.7109375" customWidth="1" style="84" min="11777" max="11777"/>
    <col width="9.85546875" customWidth="1" style="84" min="11783" max="11783"/>
    <col width="4.28515625" customWidth="1" style="84" min="11784" max="11784"/>
    <col width="15.7109375" customWidth="1" style="84" min="11785" max="11785"/>
    <col width="3.28515625" customWidth="1" style="84" min="11786" max="11786"/>
    <col width="4.28515625" customWidth="1" style="84" min="11787" max="11787"/>
    <col width="3.28515625" customWidth="1" style="84" min="11788" max="11788"/>
    <col width="7.7109375" customWidth="1" style="84" min="11789" max="11794"/>
    <col width="3.28515625" customWidth="1" style="84" min="11795" max="11795"/>
    <col width="4.28515625" customWidth="1" style="84" min="11796" max="11796"/>
    <col width="3.28515625" customWidth="1" style="84" min="11797" max="11797"/>
    <col width="15.7109375" customWidth="1" style="84" min="11798" max="11798"/>
    <col width="4.28515625" customWidth="1" style="84" min="11799" max="11799"/>
    <col width="10" customWidth="1" style="84" min="11806" max="11806"/>
    <col width="11.7109375" customWidth="1" style="84" min="12033" max="12033"/>
    <col width="9.85546875" customWidth="1" style="84" min="12039" max="12039"/>
    <col width="4.28515625" customWidth="1" style="84" min="12040" max="12040"/>
    <col width="15.7109375" customWidth="1" style="84" min="12041" max="12041"/>
    <col width="3.28515625" customWidth="1" style="84" min="12042" max="12042"/>
    <col width="4.28515625" customWidth="1" style="84" min="12043" max="12043"/>
    <col width="3.28515625" customWidth="1" style="84" min="12044" max="12044"/>
    <col width="7.7109375" customWidth="1" style="84" min="12045" max="12050"/>
    <col width="3.28515625" customWidth="1" style="84" min="12051" max="12051"/>
    <col width="4.28515625" customWidth="1" style="84" min="12052" max="12052"/>
    <col width="3.28515625" customWidth="1" style="84" min="12053" max="12053"/>
    <col width="15.7109375" customWidth="1" style="84" min="12054" max="12054"/>
    <col width="4.28515625" customWidth="1" style="84" min="12055" max="12055"/>
    <col width="10" customWidth="1" style="84" min="12062" max="12062"/>
    <col width="11.7109375" customWidth="1" style="84" min="12289" max="12289"/>
    <col width="9.85546875" customWidth="1" style="84" min="12295" max="12295"/>
    <col width="4.28515625" customWidth="1" style="84" min="12296" max="12296"/>
    <col width="15.7109375" customWidth="1" style="84" min="12297" max="12297"/>
    <col width="3.28515625" customWidth="1" style="84" min="12298" max="12298"/>
    <col width="4.28515625" customWidth="1" style="84" min="12299" max="12299"/>
    <col width="3.28515625" customWidth="1" style="84" min="12300" max="12300"/>
    <col width="7.7109375" customWidth="1" style="84" min="12301" max="12306"/>
    <col width="3.28515625" customWidth="1" style="84" min="12307" max="12307"/>
    <col width="4.28515625" customWidth="1" style="84" min="12308" max="12308"/>
    <col width="3.28515625" customWidth="1" style="84" min="12309" max="12309"/>
    <col width="15.7109375" customWidth="1" style="84" min="12310" max="12310"/>
    <col width="4.28515625" customWidth="1" style="84" min="12311" max="12311"/>
    <col width="10" customWidth="1" style="84" min="12318" max="12318"/>
    <col width="11.7109375" customWidth="1" style="84" min="12545" max="12545"/>
    <col width="9.85546875" customWidth="1" style="84" min="12551" max="12551"/>
    <col width="4.28515625" customWidth="1" style="84" min="12552" max="12552"/>
    <col width="15.7109375" customWidth="1" style="84" min="12553" max="12553"/>
    <col width="3.28515625" customWidth="1" style="84" min="12554" max="12554"/>
    <col width="4.28515625" customWidth="1" style="84" min="12555" max="12555"/>
    <col width="3.28515625" customWidth="1" style="84" min="12556" max="12556"/>
    <col width="7.7109375" customWidth="1" style="84" min="12557" max="12562"/>
    <col width="3.28515625" customWidth="1" style="84" min="12563" max="12563"/>
    <col width="4.28515625" customWidth="1" style="84" min="12564" max="12564"/>
    <col width="3.28515625" customWidth="1" style="84" min="12565" max="12565"/>
    <col width="15.7109375" customWidth="1" style="84" min="12566" max="12566"/>
    <col width="4.28515625" customWidth="1" style="84" min="12567" max="12567"/>
    <col width="10" customWidth="1" style="84" min="12574" max="12574"/>
    <col width="11.7109375" customWidth="1" style="84" min="12801" max="12801"/>
    <col width="9.85546875" customWidth="1" style="84" min="12807" max="12807"/>
    <col width="4.28515625" customWidth="1" style="84" min="12808" max="12808"/>
    <col width="15.7109375" customWidth="1" style="84" min="12809" max="12809"/>
    <col width="3.28515625" customWidth="1" style="84" min="12810" max="12810"/>
    <col width="4.28515625" customWidth="1" style="84" min="12811" max="12811"/>
    <col width="3.28515625" customWidth="1" style="84" min="12812" max="12812"/>
    <col width="7.7109375" customWidth="1" style="84" min="12813" max="12818"/>
    <col width="3.28515625" customWidth="1" style="84" min="12819" max="12819"/>
    <col width="4.28515625" customWidth="1" style="84" min="12820" max="12820"/>
    <col width="3.28515625" customWidth="1" style="84" min="12821" max="12821"/>
    <col width="15.7109375" customWidth="1" style="84" min="12822" max="12822"/>
    <col width="4.28515625" customWidth="1" style="84" min="12823" max="12823"/>
    <col width="10" customWidth="1" style="84" min="12830" max="12830"/>
    <col width="11.7109375" customWidth="1" style="84" min="13057" max="13057"/>
    <col width="9.85546875" customWidth="1" style="84" min="13063" max="13063"/>
    <col width="4.28515625" customWidth="1" style="84" min="13064" max="13064"/>
    <col width="15.7109375" customWidth="1" style="84" min="13065" max="13065"/>
    <col width="3.28515625" customWidth="1" style="84" min="13066" max="13066"/>
    <col width="4.28515625" customWidth="1" style="84" min="13067" max="13067"/>
    <col width="3.28515625" customWidth="1" style="84" min="13068" max="13068"/>
    <col width="7.7109375" customWidth="1" style="84" min="13069" max="13074"/>
    <col width="3.28515625" customWidth="1" style="84" min="13075" max="13075"/>
    <col width="4.28515625" customWidth="1" style="84" min="13076" max="13076"/>
    <col width="3.28515625" customWidth="1" style="84" min="13077" max="13077"/>
    <col width="15.7109375" customWidth="1" style="84" min="13078" max="13078"/>
    <col width="4.28515625" customWidth="1" style="84" min="13079" max="13079"/>
    <col width="10" customWidth="1" style="84" min="13086" max="13086"/>
    <col width="11.7109375" customWidth="1" style="84" min="13313" max="13313"/>
    <col width="9.85546875" customWidth="1" style="84" min="13319" max="13319"/>
    <col width="4.28515625" customWidth="1" style="84" min="13320" max="13320"/>
    <col width="15.7109375" customWidth="1" style="84" min="13321" max="13321"/>
    <col width="3.28515625" customWidth="1" style="84" min="13322" max="13322"/>
    <col width="4.28515625" customWidth="1" style="84" min="13323" max="13323"/>
    <col width="3.28515625" customWidth="1" style="84" min="13324" max="13324"/>
    <col width="7.7109375" customWidth="1" style="84" min="13325" max="13330"/>
    <col width="3.28515625" customWidth="1" style="84" min="13331" max="13331"/>
    <col width="4.28515625" customWidth="1" style="84" min="13332" max="13332"/>
    <col width="3.28515625" customWidth="1" style="84" min="13333" max="13333"/>
    <col width="15.7109375" customWidth="1" style="84" min="13334" max="13334"/>
    <col width="4.28515625" customWidth="1" style="84" min="13335" max="13335"/>
    <col width="10" customWidth="1" style="84" min="13342" max="13342"/>
    <col width="11.7109375" customWidth="1" style="84" min="13569" max="13569"/>
    <col width="9.85546875" customWidth="1" style="84" min="13575" max="13575"/>
    <col width="4.28515625" customWidth="1" style="84" min="13576" max="13576"/>
    <col width="15.7109375" customWidth="1" style="84" min="13577" max="13577"/>
    <col width="3.28515625" customWidth="1" style="84" min="13578" max="13578"/>
    <col width="4.28515625" customWidth="1" style="84" min="13579" max="13579"/>
    <col width="3.28515625" customWidth="1" style="84" min="13580" max="13580"/>
    <col width="7.7109375" customWidth="1" style="84" min="13581" max="13586"/>
    <col width="3.28515625" customWidth="1" style="84" min="13587" max="13587"/>
    <col width="4.28515625" customWidth="1" style="84" min="13588" max="13588"/>
    <col width="3.28515625" customWidth="1" style="84" min="13589" max="13589"/>
    <col width="15.7109375" customWidth="1" style="84" min="13590" max="13590"/>
    <col width="4.28515625" customWidth="1" style="84" min="13591" max="13591"/>
    <col width="10" customWidth="1" style="84" min="13598" max="13598"/>
    <col width="11.7109375" customWidth="1" style="84" min="13825" max="13825"/>
    <col width="9.85546875" customWidth="1" style="84" min="13831" max="13831"/>
    <col width="4.28515625" customWidth="1" style="84" min="13832" max="13832"/>
    <col width="15.7109375" customWidth="1" style="84" min="13833" max="13833"/>
    <col width="3.28515625" customWidth="1" style="84" min="13834" max="13834"/>
    <col width="4.28515625" customWidth="1" style="84" min="13835" max="13835"/>
    <col width="3.28515625" customWidth="1" style="84" min="13836" max="13836"/>
    <col width="7.7109375" customWidth="1" style="84" min="13837" max="13842"/>
    <col width="3.28515625" customWidth="1" style="84" min="13843" max="13843"/>
    <col width="4.28515625" customWidth="1" style="84" min="13844" max="13844"/>
    <col width="3.28515625" customWidth="1" style="84" min="13845" max="13845"/>
    <col width="15.7109375" customWidth="1" style="84" min="13846" max="13846"/>
    <col width="4.28515625" customWidth="1" style="84" min="13847" max="13847"/>
    <col width="10" customWidth="1" style="84" min="13854" max="13854"/>
    <col width="11.7109375" customWidth="1" style="84" min="14081" max="14081"/>
    <col width="9.85546875" customWidth="1" style="84" min="14087" max="14087"/>
    <col width="4.28515625" customWidth="1" style="84" min="14088" max="14088"/>
    <col width="15.7109375" customWidth="1" style="84" min="14089" max="14089"/>
    <col width="3.28515625" customWidth="1" style="84" min="14090" max="14090"/>
    <col width="4.28515625" customWidth="1" style="84" min="14091" max="14091"/>
    <col width="3.28515625" customWidth="1" style="84" min="14092" max="14092"/>
    <col width="7.7109375" customWidth="1" style="84" min="14093" max="14098"/>
    <col width="3.28515625" customWidth="1" style="84" min="14099" max="14099"/>
    <col width="4.28515625" customWidth="1" style="84" min="14100" max="14100"/>
    <col width="3.28515625" customWidth="1" style="84" min="14101" max="14101"/>
    <col width="15.7109375" customWidth="1" style="84" min="14102" max="14102"/>
    <col width="4.28515625" customWidth="1" style="84" min="14103" max="14103"/>
    <col width="10" customWidth="1" style="84" min="14110" max="14110"/>
    <col width="11.7109375" customWidth="1" style="84" min="14337" max="14337"/>
    <col width="9.85546875" customWidth="1" style="84" min="14343" max="14343"/>
    <col width="4.28515625" customWidth="1" style="84" min="14344" max="14344"/>
    <col width="15.7109375" customWidth="1" style="84" min="14345" max="14345"/>
    <col width="3.28515625" customWidth="1" style="84" min="14346" max="14346"/>
    <col width="4.28515625" customWidth="1" style="84" min="14347" max="14347"/>
    <col width="3.28515625" customWidth="1" style="84" min="14348" max="14348"/>
    <col width="7.7109375" customWidth="1" style="84" min="14349" max="14354"/>
    <col width="3.28515625" customWidth="1" style="84" min="14355" max="14355"/>
    <col width="4.28515625" customWidth="1" style="84" min="14356" max="14356"/>
    <col width="3.28515625" customWidth="1" style="84" min="14357" max="14357"/>
    <col width="15.7109375" customWidth="1" style="84" min="14358" max="14358"/>
    <col width="4.28515625" customWidth="1" style="84" min="14359" max="14359"/>
    <col width="10" customWidth="1" style="84" min="14366" max="14366"/>
    <col width="11.7109375" customWidth="1" style="84" min="14593" max="14593"/>
    <col width="9.85546875" customWidth="1" style="84" min="14599" max="14599"/>
    <col width="4.28515625" customWidth="1" style="84" min="14600" max="14600"/>
    <col width="15.7109375" customWidth="1" style="84" min="14601" max="14601"/>
    <col width="3.28515625" customWidth="1" style="84" min="14602" max="14602"/>
    <col width="4.28515625" customWidth="1" style="84" min="14603" max="14603"/>
    <col width="3.28515625" customWidth="1" style="84" min="14604" max="14604"/>
    <col width="7.7109375" customWidth="1" style="84" min="14605" max="14610"/>
    <col width="3.28515625" customWidth="1" style="84" min="14611" max="14611"/>
    <col width="4.28515625" customWidth="1" style="84" min="14612" max="14612"/>
    <col width="3.28515625" customWidth="1" style="84" min="14613" max="14613"/>
    <col width="15.7109375" customWidth="1" style="84" min="14614" max="14614"/>
    <col width="4.28515625" customWidth="1" style="84" min="14615" max="14615"/>
    <col width="10" customWidth="1" style="84" min="14622" max="14622"/>
    <col width="11.7109375" customWidth="1" style="84" min="14849" max="14849"/>
    <col width="9.85546875" customWidth="1" style="84" min="14855" max="14855"/>
    <col width="4.28515625" customWidth="1" style="84" min="14856" max="14856"/>
    <col width="15.7109375" customWidth="1" style="84" min="14857" max="14857"/>
    <col width="3.28515625" customWidth="1" style="84" min="14858" max="14858"/>
    <col width="4.28515625" customWidth="1" style="84" min="14859" max="14859"/>
    <col width="3.28515625" customWidth="1" style="84" min="14860" max="14860"/>
    <col width="7.7109375" customWidth="1" style="84" min="14861" max="14866"/>
    <col width="3.28515625" customWidth="1" style="84" min="14867" max="14867"/>
    <col width="4.28515625" customWidth="1" style="84" min="14868" max="14868"/>
    <col width="3.28515625" customWidth="1" style="84" min="14869" max="14869"/>
    <col width="15.7109375" customWidth="1" style="84" min="14870" max="14870"/>
    <col width="4.28515625" customWidth="1" style="84" min="14871" max="14871"/>
    <col width="10" customWidth="1" style="84" min="14878" max="14878"/>
    <col width="11.7109375" customWidth="1" style="84" min="15105" max="15105"/>
    <col width="9.85546875" customWidth="1" style="84" min="15111" max="15111"/>
    <col width="4.28515625" customWidth="1" style="84" min="15112" max="15112"/>
    <col width="15.7109375" customWidth="1" style="84" min="15113" max="15113"/>
    <col width="3.28515625" customWidth="1" style="84" min="15114" max="15114"/>
    <col width="4.28515625" customWidth="1" style="84" min="15115" max="15115"/>
    <col width="3.28515625" customWidth="1" style="84" min="15116" max="15116"/>
    <col width="7.7109375" customWidth="1" style="84" min="15117" max="15122"/>
    <col width="3.28515625" customWidth="1" style="84" min="15123" max="15123"/>
    <col width="4.28515625" customWidth="1" style="84" min="15124" max="15124"/>
    <col width="3.28515625" customWidth="1" style="84" min="15125" max="15125"/>
    <col width="15.7109375" customWidth="1" style="84" min="15126" max="15126"/>
    <col width="4.28515625" customWidth="1" style="84" min="15127" max="15127"/>
    <col width="10" customWidth="1" style="84" min="15134" max="15134"/>
    <col width="11.7109375" customWidth="1" style="84" min="15361" max="15361"/>
    <col width="9.85546875" customWidth="1" style="84" min="15367" max="15367"/>
    <col width="4.28515625" customWidth="1" style="84" min="15368" max="15368"/>
    <col width="15.7109375" customWidth="1" style="84" min="15369" max="15369"/>
    <col width="3.28515625" customWidth="1" style="84" min="15370" max="15370"/>
    <col width="4.28515625" customWidth="1" style="84" min="15371" max="15371"/>
    <col width="3.28515625" customWidth="1" style="84" min="15372" max="15372"/>
    <col width="7.7109375" customWidth="1" style="84" min="15373" max="15378"/>
    <col width="3.28515625" customWidth="1" style="84" min="15379" max="15379"/>
    <col width="4.28515625" customWidth="1" style="84" min="15380" max="15380"/>
    <col width="3.28515625" customWidth="1" style="84" min="15381" max="15381"/>
    <col width="15.7109375" customWidth="1" style="84" min="15382" max="15382"/>
    <col width="4.28515625" customWidth="1" style="84" min="15383" max="15383"/>
    <col width="10" customWidth="1" style="84" min="15390" max="15390"/>
    <col width="11.7109375" customWidth="1" style="84" min="15617" max="15617"/>
    <col width="9.85546875" customWidth="1" style="84" min="15623" max="15623"/>
    <col width="4.28515625" customWidth="1" style="84" min="15624" max="15624"/>
    <col width="15.7109375" customWidth="1" style="84" min="15625" max="15625"/>
    <col width="3.28515625" customWidth="1" style="84" min="15626" max="15626"/>
    <col width="4.28515625" customWidth="1" style="84" min="15627" max="15627"/>
    <col width="3.28515625" customWidth="1" style="84" min="15628" max="15628"/>
    <col width="7.7109375" customWidth="1" style="84" min="15629" max="15634"/>
    <col width="3.28515625" customWidth="1" style="84" min="15635" max="15635"/>
    <col width="4.28515625" customWidth="1" style="84" min="15636" max="15636"/>
    <col width="3.28515625" customWidth="1" style="84" min="15637" max="15637"/>
    <col width="15.7109375" customWidth="1" style="84" min="15638" max="15638"/>
    <col width="4.28515625" customWidth="1" style="84" min="15639" max="15639"/>
    <col width="10" customWidth="1" style="84" min="15646" max="15646"/>
    <col width="11.7109375" customWidth="1" style="84" min="15873" max="15873"/>
    <col width="9.85546875" customWidth="1" style="84" min="15879" max="15879"/>
    <col width="4.28515625" customWidth="1" style="84" min="15880" max="15880"/>
    <col width="15.7109375" customWidth="1" style="84" min="15881" max="15881"/>
    <col width="3.28515625" customWidth="1" style="84" min="15882" max="15882"/>
    <col width="4.28515625" customWidth="1" style="84" min="15883" max="15883"/>
    <col width="3.28515625" customWidth="1" style="84" min="15884" max="15884"/>
    <col width="7.7109375" customWidth="1" style="84" min="15885" max="15890"/>
    <col width="3.28515625" customWidth="1" style="84" min="15891" max="15891"/>
    <col width="4.28515625" customWidth="1" style="84" min="15892" max="15892"/>
    <col width="3.28515625" customWidth="1" style="84" min="15893" max="15893"/>
    <col width="15.7109375" customWidth="1" style="84" min="15894" max="15894"/>
    <col width="4.28515625" customWidth="1" style="84" min="15895" max="15895"/>
    <col width="10" customWidth="1" style="84" min="15902" max="15902"/>
    <col width="11.7109375" customWidth="1" style="84" min="16129" max="16129"/>
    <col width="9.85546875" customWidth="1" style="84" min="16135" max="16135"/>
    <col width="4.28515625" customWidth="1" style="84" min="16136" max="16136"/>
    <col width="15.7109375" customWidth="1" style="84" min="16137" max="16137"/>
    <col width="3.28515625" customWidth="1" style="84" min="16138" max="16138"/>
    <col width="4.28515625" customWidth="1" style="84" min="16139" max="16139"/>
    <col width="3.28515625" customWidth="1" style="84" min="16140" max="16140"/>
    <col width="7.7109375" customWidth="1" style="84" min="16141" max="16146"/>
    <col width="3.28515625" customWidth="1" style="84" min="16147" max="16147"/>
    <col width="4.28515625" customWidth="1" style="84" min="16148" max="16148"/>
    <col width="3.28515625" customWidth="1" style="84" min="16149" max="16149"/>
    <col width="15.7109375" customWidth="1" style="84" min="16150" max="16150"/>
    <col width="4.28515625" customWidth="1" style="84" min="16151" max="16151"/>
    <col width="10" customWidth="1" style="84" min="16158" max="16158"/>
  </cols>
  <sheetData>
    <row r="1" ht="15.95" customHeight="1" s="84"/>
    <row r="2" ht="15.95" customHeight="1" s="84" thickBot="1">
      <c r="A2" s="99" t="inlineStr">
        <is>
          <t>L-L VOLTS</t>
        </is>
      </c>
      <c r="B2" s="4" t="n">
        <v>208</v>
      </c>
    </row>
    <row r="3" ht="15.95" customHeight="1" s="84">
      <c r="A3" s="99" t="inlineStr">
        <is>
          <t>PHASES</t>
        </is>
      </c>
      <c r="B3" s="99" t="n">
        <v>3</v>
      </c>
      <c r="H3" s="6" t="inlineStr">
        <is>
          <t>PANEL L4</t>
        </is>
      </c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10">
        <f>INT(L_N_VOLTS)&amp;"/"&amp;INT(L_L_VOLTS)&amp;"V, "&amp;INT(Phases)&amp;"PH, 4W"</f>
        <v/>
      </c>
      <c r="W3" s="11" t="n"/>
    </row>
    <row r="4" ht="15.95" customHeight="1" s="84">
      <c r="A4" s="99" t="inlineStr">
        <is>
          <t>L-N VOLTS</t>
        </is>
      </c>
      <c r="B4" s="12" t="n">
        <v>120</v>
      </c>
      <c r="H4" s="13" t="n"/>
      <c r="V4" s="16" t="inlineStr">
        <is>
          <t>225A MLO</t>
        </is>
      </c>
      <c r="W4" s="23" t="n"/>
    </row>
    <row r="5" ht="15.95" customHeight="1" s="84">
      <c r="A5" s="99" t="inlineStr">
        <is>
          <t>L-MOTOR</t>
        </is>
      </c>
      <c r="B5" s="99" t="n"/>
      <c r="H5" s="18" t="n"/>
      <c r="V5" s="16" t="inlineStr">
        <is>
          <t>10,000 AIC</t>
        </is>
      </c>
      <c r="W5" s="23" t="n"/>
    </row>
    <row r="6" ht="15.95" customHeight="1" s="84">
      <c r="H6" s="19" t="inlineStr">
        <is>
          <t xml:space="preserve">SERVES: </t>
        </is>
      </c>
      <c r="V6" s="16" t="inlineStr">
        <is>
          <t xml:space="preserve"> </t>
        </is>
      </c>
      <c r="W6" s="23" t="n"/>
    </row>
    <row r="7" ht="15.95" customHeight="1" s="84">
      <c r="A7" s="22" t="n"/>
      <c r="B7" s="22" t="n"/>
      <c r="C7" s="22" t="inlineStr">
        <is>
          <t>LOAD TYPES</t>
        </is>
      </c>
      <c r="G7" s="22" t="n"/>
      <c r="H7" s="19" t="inlineStr">
        <is>
          <t xml:space="preserve">LOCATION: </t>
        </is>
      </c>
      <c r="I7" s="89" t="n"/>
      <c r="K7" s="22" t="n"/>
      <c r="V7" s="16" t="n"/>
      <c r="W7" s="23" t="n"/>
      <c r="X7" s="89" t="n"/>
      <c r="Z7" t="inlineStr">
        <is>
          <t>LOAD TYPES</t>
        </is>
      </c>
      <c r="AA7" s="22" t="n"/>
      <c r="AB7" s="22" t="n"/>
      <c r="AC7" s="22" t="n"/>
      <c r="AD7" s="22" t="n"/>
    </row>
    <row r="8" ht="15.95" customHeight="1" s="84" thickBot="1">
      <c r="A8" s="26" t="inlineStr">
        <is>
          <t>LIGHT</t>
        </is>
      </c>
      <c r="B8" s="26" t="inlineStr">
        <is>
          <t>RECPTS</t>
        </is>
      </c>
      <c r="C8" s="26" t="inlineStr">
        <is>
          <t>HVAC</t>
        </is>
      </c>
      <c r="D8" s="26" t="inlineStr">
        <is>
          <t>APPL</t>
        </is>
      </c>
      <c r="E8" s="26" t="inlineStr">
        <is>
          <t>FXD.EQ</t>
        </is>
      </c>
      <c r="F8" s="26" t="inlineStr">
        <is>
          <t>FIXD. C. EQ.</t>
        </is>
      </c>
      <c r="G8" s="27" t="inlineStr">
        <is>
          <t>SPARE</t>
        </is>
      </c>
      <c r="H8" s="28" t="inlineStr">
        <is>
          <t>SURFACE MOUNT</t>
        </is>
      </c>
      <c r="I8" s="29" t="n"/>
      <c r="J8" s="29" t="n"/>
      <c r="K8" s="29" t="n"/>
      <c r="L8" s="29" t="inlineStr">
        <is>
          <t xml:space="preserve"> </t>
        </is>
      </c>
      <c r="M8" s="30" t="inlineStr">
        <is>
          <t>LOAD IN KVA PER PHASE</t>
        </is>
      </c>
      <c r="N8" s="30" t="n"/>
      <c r="O8" s="30" t="n"/>
      <c r="P8" s="30" t="n"/>
      <c r="Q8" s="30" t="n"/>
      <c r="R8" s="30" t="n"/>
      <c r="S8" s="31" t="n"/>
      <c r="T8" s="29" t="n"/>
      <c r="U8" s="29" t="n"/>
      <c r="V8" s="29" t="n"/>
      <c r="W8" s="32" t="n"/>
      <c r="X8" s="33" t="inlineStr">
        <is>
          <t>LIGHT</t>
        </is>
      </c>
      <c r="Y8" s="26" t="inlineStr">
        <is>
          <t>RECPTS</t>
        </is>
      </c>
      <c r="Z8" s="26" t="inlineStr">
        <is>
          <t>HVAC</t>
        </is>
      </c>
      <c r="AA8" s="26" t="inlineStr">
        <is>
          <t>APPL</t>
        </is>
      </c>
      <c r="AB8" s="26" t="inlineStr">
        <is>
          <t>FXD.EQ</t>
        </is>
      </c>
      <c r="AC8" s="26" t="inlineStr">
        <is>
          <t>FXD. C. EQ.</t>
        </is>
      </c>
      <c r="AD8" s="26" t="inlineStr">
        <is>
          <t>SPARE</t>
        </is>
      </c>
    </row>
    <row r="9" ht="15.95" customHeight="1" s="84" thickBot="1">
      <c r="A9" s="26" t="inlineStr">
        <is>
          <t>VA</t>
        </is>
      </c>
      <c r="B9" s="26" t="inlineStr">
        <is>
          <t>VA</t>
        </is>
      </c>
      <c r="C9" s="26" t="inlineStr">
        <is>
          <t>VA</t>
        </is>
      </c>
      <c r="D9" s="26" t="inlineStr">
        <is>
          <t>VA</t>
        </is>
      </c>
      <c r="E9" s="26" t="inlineStr">
        <is>
          <t>VA</t>
        </is>
      </c>
      <c r="F9" s="26" t="inlineStr">
        <is>
          <t>VA</t>
        </is>
      </c>
      <c r="G9" s="27" t="inlineStr">
        <is>
          <t>VA</t>
        </is>
      </c>
      <c r="H9" s="34" t="inlineStr">
        <is>
          <t>CKT</t>
        </is>
      </c>
      <c r="I9" s="34" t="inlineStr">
        <is>
          <t>DESCRIPTION</t>
        </is>
      </c>
      <c r="J9" s="34" t="inlineStr">
        <is>
          <t>#</t>
        </is>
      </c>
      <c r="K9" s="34" t="inlineStr">
        <is>
          <t>BKR</t>
        </is>
      </c>
      <c r="L9" s="34" t="inlineStr">
        <is>
          <t>PL</t>
        </is>
      </c>
      <c r="M9" s="35" t="inlineStr">
        <is>
          <t>A</t>
        </is>
      </c>
      <c r="N9" s="36" t="n"/>
      <c r="O9" s="35" t="inlineStr">
        <is>
          <t>B</t>
        </is>
      </c>
      <c r="P9" s="36" t="n"/>
      <c r="Q9" s="35" t="inlineStr">
        <is>
          <t>C</t>
        </is>
      </c>
      <c r="R9" s="36" t="n"/>
      <c r="S9" s="34" t="inlineStr">
        <is>
          <t>PL</t>
        </is>
      </c>
      <c r="T9" s="34" t="inlineStr">
        <is>
          <t>BKR</t>
        </is>
      </c>
      <c r="U9" s="34" t="inlineStr">
        <is>
          <t>#</t>
        </is>
      </c>
      <c r="V9" s="34" t="inlineStr">
        <is>
          <t>DESCRIPTION</t>
        </is>
      </c>
      <c r="W9" s="37" t="inlineStr">
        <is>
          <t>CKT</t>
        </is>
      </c>
      <c r="X9" s="33" t="inlineStr">
        <is>
          <t>VA</t>
        </is>
      </c>
      <c r="Y9" s="26" t="inlineStr">
        <is>
          <t>VA</t>
        </is>
      </c>
      <c r="Z9" s="26" t="inlineStr">
        <is>
          <t>VA</t>
        </is>
      </c>
      <c r="AA9" s="26" t="inlineStr">
        <is>
          <t>VA</t>
        </is>
      </c>
      <c r="AB9" s="26" t="inlineStr">
        <is>
          <t>VA</t>
        </is>
      </c>
      <c r="AC9" s="26" t="inlineStr">
        <is>
          <t>VA</t>
        </is>
      </c>
      <c r="AD9" s="26" t="inlineStr">
        <is>
          <t>VA</t>
        </is>
      </c>
    </row>
    <row r="10" ht="15.95" customHeight="1" s="84" thickBot="1">
      <c r="A10" s="38" t="n"/>
      <c r="B10" s="38" t="n"/>
      <c r="C10" s="38" t="n"/>
      <c r="D10" s="38" t="n"/>
      <c r="E10" s="38" t="n"/>
      <c r="F10" s="38" t="n"/>
      <c r="G10" s="39" t="n"/>
      <c r="H10" s="34" t="n">
        <v>1</v>
      </c>
      <c r="I10" s="40" t="inlineStr">
        <is>
          <t>SPARE</t>
        </is>
      </c>
      <c r="J10" s="41" t="n"/>
      <c r="K10" s="41" t="n">
        <v>20</v>
      </c>
      <c r="L10" s="41" t="n">
        <v>1</v>
      </c>
      <c r="M10" s="42">
        <f>SUM(A10:G10)/1000</f>
        <v/>
      </c>
      <c r="N10" s="43">
        <f>SUM(X10:AD10)/1000</f>
        <v/>
      </c>
      <c r="O10" s="44" t="n"/>
      <c r="P10" s="44" t="n"/>
      <c r="Q10" s="45" t="n"/>
      <c r="R10" s="46" t="n"/>
      <c r="S10" s="41" t="n">
        <v>1</v>
      </c>
      <c r="T10" s="41" t="n">
        <v>20</v>
      </c>
      <c r="U10" s="41" t="n"/>
      <c r="V10" s="40" t="inlineStr">
        <is>
          <t>SPARE</t>
        </is>
      </c>
      <c r="W10" s="34" t="n">
        <v>2</v>
      </c>
      <c r="X10" s="47" t="n"/>
      <c r="Y10" s="38" t="n"/>
      <c r="Z10" s="38" t="n"/>
      <c r="AA10" s="38" t="n"/>
      <c r="AB10" s="38" t="n"/>
      <c r="AC10" s="38" t="n"/>
      <c r="AD10" s="38" t="n"/>
    </row>
    <row r="11" ht="15.95" customHeight="1" s="84" thickBot="1">
      <c r="A11" s="38" t="n"/>
      <c r="B11" s="38" t="n"/>
      <c r="C11" s="38" t="n"/>
      <c r="D11" s="38" t="n"/>
      <c r="E11" s="38" t="n"/>
      <c r="F11" s="38" t="n"/>
      <c r="G11" s="39" t="n"/>
      <c r="H11" s="34" t="n">
        <v>3</v>
      </c>
      <c r="I11" s="40" t="inlineStr">
        <is>
          <t>SPARE</t>
        </is>
      </c>
      <c r="J11" s="41" t="n"/>
      <c r="K11" s="41" t="n">
        <v>20</v>
      </c>
      <c r="L11" s="41" t="n">
        <v>1</v>
      </c>
      <c r="M11" s="48" t="n"/>
      <c r="N11" s="49" t="n"/>
      <c r="O11" s="42">
        <f>SUM(A11:G11)/1000</f>
        <v/>
      </c>
      <c r="P11" s="50">
        <f>SUM(X11:AD11)/1000</f>
        <v/>
      </c>
      <c r="Q11" s="51" t="n"/>
      <c r="R11" s="50" t="n"/>
      <c r="S11" s="41" t="n">
        <v>1</v>
      </c>
      <c r="T11" s="41" t="n">
        <v>20</v>
      </c>
      <c r="U11" s="41" t="n"/>
      <c r="V11" s="40" t="inlineStr">
        <is>
          <t>SPARE</t>
        </is>
      </c>
      <c r="W11" s="34" t="n">
        <v>4</v>
      </c>
      <c r="X11" s="47" t="n"/>
      <c r="Y11" s="38" t="n"/>
      <c r="Z11" s="38" t="n"/>
      <c r="AA11" s="38" t="n"/>
      <c r="AB11" s="38" t="n"/>
      <c r="AC11" s="38" t="n"/>
      <c r="AD11" s="38" t="n"/>
    </row>
    <row r="12" ht="15.95" customHeight="1" s="84" thickBot="1">
      <c r="B12" s="38" t="n"/>
      <c r="C12" s="38" t="n"/>
      <c r="D12" s="38" t="n"/>
      <c r="E12" s="38" t="n"/>
      <c r="F12" s="38" t="n"/>
      <c r="G12" s="39" t="n"/>
      <c r="H12" s="34" t="n">
        <v>5</v>
      </c>
      <c r="I12" s="40" t="inlineStr">
        <is>
          <t>SPARE</t>
        </is>
      </c>
      <c r="J12" s="41" t="n"/>
      <c r="K12" s="41" t="n">
        <v>20</v>
      </c>
      <c r="L12" s="41" t="n">
        <v>1</v>
      </c>
      <c r="M12" s="52" t="n"/>
      <c r="N12" s="51" t="n"/>
      <c r="O12" s="54" t="n"/>
      <c r="P12" s="49" t="n"/>
      <c r="Q12" s="42">
        <f>SUM(A12:G12)/1000</f>
        <v/>
      </c>
      <c r="R12" s="50">
        <f>SUM(X12:AD12)/1000</f>
        <v/>
      </c>
      <c r="S12" s="41" t="n">
        <v>1</v>
      </c>
      <c r="T12" s="41" t="n">
        <v>20</v>
      </c>
      <c r="U12" s="41" t="n"/>
      <c r="V12" s="40" t="inlineStr">
        <is>
          <t>SPARE</t>
        </is>
      </c>
      <c r="W12" s="34" t="n">
        <v>6</v>
      </c>
      <c r="X12" s="47" t="n"/>
      <c r="Y12" s="38" t="n"/>
      <c r="Z12" s="38" t="n"/>
      <c r="AA12" s="38" t="n"/>
      <c r="AB12" s="38" t="n"/>
      <c r="AC12" s="38" t="n"/>
      <c r="AD12" s="38" t="n"/>
    </row>
    <row r="13" ht="15.95" customHeight="1" s="84" thickBot="1">
      <c r="A13" s="38" t="n"/>
      <c r="B13" s="38" t="n"/>
      <c r="C13" s="38" t="n"/>
      <c r="D13" s="38" t="n"/>
      <c r="E13" s="38" t="n"/>
      <c r="F13" s="38" t="n"/>
      <c r="G13" s="39" t="n"/>
      <c r="H13" s="34" t="n">
        <v>7</v>
      </c>
      <c r="I13" s="40" t="inlineStr">
        <is>
          <t>SPARE</t>
        </is>
      </c>
      <c r="J13" s="41" t="n"/>
      <c r="K13" s="41" t="n">
        <v>20</v>
      </c>
      <c r="L13" s="41" t="n">
        <v>1</v>
      </c>
      <c r="M13" s="42">
        <f>SUM(A13:G13)/1000</f>
        <v/>
      </c>
      <c r="N13" s="50">
        <f>SUM(X13:AD13)/1000</f>
        <v/>
      </c>
      <c r="O13" s="51" t="n"/>
      <c r="P13" s="51" t="n"/>
      <c r="Q13" s="54" t="n"/>
      <c r="R13" s="49" t="n"/>
      <c r="S13" s="41" t="n">
        <v>1</v>
      </c>
      <c r="T13" s="41" t="n">
        <v>20</v>
      </c>
      <c r="U13" s="41" t="n"/>
      <c r="V13" s="40" t="inlineStr">
        <is>
          <t>SPARE</t>
        </is>
      </c>
      <c r="W13" s="34" t="n">
        <v>8</v>
      </c>
      <c r="X13" s="47" t="n"/>
      <c r="Y13" s="38" t="n"/>
      <c r="Z13" s="38" t="n"/>
      <c r="AA13" s="38" t="n"/>
      <c r="AB13" s="38" t="n"/>
      <c r="AC13" s="38" t="n"/>
      <c r="AD13" s="38" t="n"/>
    </row>
    <row r="14" ht="15.95" customHeight="1" s="84" thickBot="1">
      <c r="A14" s="38" t="n"/>
      <c r="B14" s="38" t="n"/>
      <c r="C14" s="38" t="n"/>
      <c r="D14" s="38" t="n"/>
      <c r="E14" s="38" t="n"/>
      <c r="F14" s="38" t="n"/>
      <c r="G14" s="39" t="n"/>
      <c r="H14" s="34" t="n">
        <v>9</v>
      </c>
      <c r="I14" s="40" t="inlineStr">
        <is>
          <t>SPARE</t>
        </is>
      </c>
      <c r="J14" s="41" t="n"/>
      <c r="K14" s="41" t="n">
        <v>20</v>
      </c>
      <c r="L14" s="41" t="n">
        <v>1</v>
      </c>
      <c r="M14" s="48" t="n"/>
      <c r="N14" s="49" t="n"/>
      <c r="O14" s="42">
        <f>SUM(A14:G14)/1000</f>
        <v/>
      </c>
      <c r="P14" s="50">
        <f>SUM(X14:AD14)/1000</f>
        <v/>
      </c>
      <c r="Q14" s="51" t="n"/>
      <c r="R14" s="50" t="n"/>
      <c r="S14" s="41" t="n">
        <v>1</v>
      </c>
      <c r="T14" s="41" t="n">
        <v>20</v>
      </c>
      <c r="U14" s="41" t="n"/>
      <c r="V14" s="40" t="inlineStr">
        <is>
          <t>SPARE</t>
        </is>
      </c>
      <c r="W14" s="34" t="n">
        <v>10</v>
      </c>
      <c r="X14" s="47" t="n"/>
      <c r="Y14" s="38" t="n"/>
      <c r="Z14" s="38" t="n"/>
      <c r="AA14" s="38" t="n"/>
      <c r="AB14" s="38" t="n"/>
      <c r="AC14" s="38" t="n"/>
      <c r="AD14" s="38" t="n"/>
    </row>
    <row r="15" ht="15.95" customHeight="1" s="84" thickBot="1">
      <c r="A15" s="38" t="n"/>
      <c r="B15" s="38" t="n"/>
      <c r="C15" s="38" t="n"/>
      <c r="D15" s="38" t="n"/>
      <c r="E15" s="38" t="n"/>
      <c r="F15" s="38" t="n"/>
      <c r="G15" s="39" t="n"/>
      <c r="H15" s="34" t="n">
        <v>11</v>
      </c>
      <c r="I15" s="40" t="inlineStr">
        <is>
          <t>SPARE</t>
        </is>
      </c>
      <c r="J15" s="41" t="n"/>
      <c r="K15" s="41" t="n">
        <v>20</v>
      </c>
      <c r="L15" s="41" t="n">
        <v>1</v>
      </c>
      <c r="M15" s="52" t="n"/>
      <c r="N15" s="51" t="n"/>
      <c r="O15" s="54" t="n"/>
      <c r="P15" s="49" t="n"/>
      <c r="Q15" s="42">
        <f>SUM(A15:G15)/1000</f>
        <v/>
      </c>
      <c r="R15" s="50">
        <f>SUM(X15:AD15)/1000</f>
        <v/>
      </c>
      <c r="S15" s="41" t="n">
        <v>1</v>
      </c>
      <c r="T15" s="41" t="n">
        <v>20</v>
      </c>
      <c r="U15" s="41" t="n"/>
      <c r="V15" s="40" t="inlineStr">
        <is>
          <t>SPARE</t>
        </is>
      </c>
      <c r="W15" s="34" t="n">
        <v>12</v>
      </c>
      <c r="X15" s="47" t="n"/>
      <c r="Y15" s="38" t="n"/>
      <c r="Z15" s="38" t="n"/>
      <c r="AA15" s="38" t="n"/>
      <c r="AB15" s="38" t="n"/>
      <c r="AC15" s="38" t="n"/>
      <c r="AD15" s="38" t="n"/>
    </row>
    <row r="16" ht="15.95" customHeight="1" s="84" thickBot="1">
      <c r="A16" s="38" t="n"/>
      <c r="B16" s="38" t="n"/>
      <c r="C16" s="38" t="n"/>
      <c r="D16" s="38" t="n"/>
      <c r="E16" s="38" t="n"/>
      <c r="F16" s="38" t="n"/>
      <c r="G16" s="39" t="n"/>
      <c r="H16" s="34" t="n">
        <v>13</v>
      </c>
      <c r="I16" s="40" t="inlineStr">
        <is>
          <t>SPARE</t>
        </is>
      </c>
      <c r="J16" s="41" t="n"/>
      <c r="K16" s="41" t="n">
        <v>20</v>
      </c>
      <c r="L16" s="41" t="n">
        <v>1</v>
      </c>
      <c r="M16" s="42">
        <f>SUM(A16:G16)/1000</f>
        <v/>
      </c>
      <c r="N16" s="50">
        <f>SUM(X16:AD16)/1000</f>
        <v/>
      </c>
      <c r="O16" s="51" t="n"/>
      <c r="P16" s="51" t="n"/>
      <c r="Q16" s="54" t="n"/>
      <c r="R16" s="49" t="n"/>
      <c r="S16" s="41" t="n">
        <v>1</v>
      </c>
      <c r="T16" s="41" t="n">
        <v>20</v>
      </c>
      <c r="U16" s="41" t="n"/>
      <c r="V16" s="40" t="inlineStr">
        <is>
          <t>SPARE</t>
        </is>
      </c>
      <c r="W16" s="34" t="n">
        <v>14</v>
      </c>
      <c r="X16" s="47" t="n"/>
      <c r="Y16" s="38" t="n"/>
      <c r="Z16" s="38" t="n"/>
      <c r="AA16" s="38" t="n"/>
      <c r="AB16" s="38" t="n"/>
      <c r="AC16" s="38" t="n"/>
      <c r="AD16" s="38" t="n"/>
    </row>
    <row r="17" ht="15.95" customHeight="1" s="84" thickBot="1">
      <c r="A17" s="38" t="n"/>
      <c r="B17" s="38" t="n"/>
      <c r="C17" s="38" t="n"/>
      <c r="D17" s="38" t="n"/>
      <c r="E17" s="38" t="n"/>
      <c r="F17" s="38" t="n"/>
      <c r="G17" s="39" t="n"/>
      <c r="H17" s="34" t="n">
        <v>15</v>
      </c>
      <c r="I17" s="40" t="inlineStr">
        <is>
          <t>SPARE</t>
        </is>
      </c>
      <c r="J17" s="41" t="n"/>
      <c r="K17" s="41" t="n">
        <v>20</v>
      </c>
      <c r="L17" s="41" t="n">
        <v>1</v>
      </c>
      <c r="M17" s="48" t="n"/>
      <c r="N17" s="49" t="n"/>
      <c r="O17" s="42">
        <f>SUM(A17:G17)/1000</f>
        <v/>
      </c>
      <c r="P17" s="50">
        <f>SUM(X17:AD17)/1000</f>
        <v/>
      </c>
      <c r="Q17" s="54" t="n"/>
      <c r="R17" s="50" t="n"/>
      <c r="S17" s="41" t="n">
        <v>1</v>
      </c>
      <c r="T17" s="41" t="n">
        <v>20</v>
      </c>
      <c r="U17" s="41" t="n"/>
      <c r="V17" s="40" t="inlineStr">
        <is>
          <t>SPARE</t>
        </is>
      </c>
      <c r="W17" s="34" t="n">
        <v>16</v>
      </c>
      <c r="X17" s="47" t="n"/>
      <c r="Y17" s="38" t="n"/>
      <c r="Z17" s="38" t="n"/>
      <c r="AA17" s="38" t="n"/>
      <c r="AB17" s="38" t="n"/>
      <c r="AC17" s="38" t="n"/>
      <c r="AD17" s="38" t="n"/>
    </row>
    <row r="18" ht="15.95" customHeight="1" s="84" thickBot="1">
      <c r="A18" s="38" t="n"/>
      <c r="B18" s="38" t="n"/>
      <c r="C18" s="38" t="n"/>
      <c r="D18" s="38" t="n"/>
      <c r="E18" s="38" t="n"/>
      <c r="F18" s="38" t="n"/>
      <c r="G18" s="39" t="n"/>
      <c r="H18" s="34" t="n">
        <v>17</v>
      </c>
      <c r="I18" s="40" t="inlineStr">
        <is>
          <t>SPARE</t>
        </is>
      </c>
      <c r="J18" s="41" t="n"/>
      <c r="K18" s="41" t="n">
        <v>20</v>
      </c>
      <c r="L18" s="41" t="n">
        <v>1</v>
      </c>
      <c r="M18" s="52" t="n"/>
      <c r="N18" s="51" t="n"/>
      <c r="O18" s="54" t="n"/>
      <c r="P18" s="54" t="n"/>
      <c r="Q18" s="42">
        <f>SUM(A18:G18)/1000</f>
        <v/>
      </c>
      <c r="R18" s="50">
        <f>SUM(X18:AD18)/1000</f>
        <v/>
      </c>
      <c r="S18" s="41" t="n">
        <v>1</v>
      </c>
      <c r="T18" s="41" t="n">
        <v>20</v>
      </c>
      <c r="U18" s="41" t="n"/>
      <c r="V18" s="40" t="inlineStr">
        <is>
          <t>SPARE</t>
        </is>
      </c>
      <c r="W18" s="34" t="n">
        <v>18</v>
      </c>
      <c r="X18" s="47" t="n"/>
      <c r="Y18" s="38" t="n"/>
      <c r="Z18" s="38" t="n"/>
      <c r="AA18" s="38" t="n"/>
      <c r="AB18" s="38" t="n"/>
      <c r="AC18" s="38" t="n"/>
      <c r="AD18" s="38" t="n"/>
    </row>
    <row r="19" ht="15.95" customHeight="1" s="84" thickBot="1">
      <c r="A19" s="38" t="n"/>
      <c r="B19" s="38" t="n"/>
      <c r="C19" s="38" t="n"/>
      <c r="D19" s="38" t="n"/>
      <c r="E19" s="38" t="n"/>
      <c r="F19" s="38" t="n"/>
      <c r="G19" s="39" t="n"/>
      <c r="H19" s="34" t="n">
        <v>19</v>
      </c>
      <c r="I19" s="40" t="inlineStr">
        <is>
          <t>SPARE</t>
        </is>
      </c>
      <c r="J19" s="41" t="n"/>
      <c r="K19" s="41" t="n">
        <v>20</v>
      </c>
      <c r="L19" s="41" t="n">
        <v>1</v>
      </c>
      <c r="M19" s="42">
        <f>SUM(A19:G19)/1000</f>
        <v/>
      </c>
      <c r="N19" s="50">
        <f>SUM(X19:AD19)/1000</f>
        <v/>
      </c>
      <c r="O19" s="51" t="n"/>
      <c r="P19" s="51" t="n"/>
      <c r="Q19" s="54" t="n"/>
      <c r="R19" s="49" t="n"/>
      <c r="S19" s="41" t="n">
        <v>1</v>
      </c>
      <c r="T19" s="41" t="n">
        <v>20</v>
      </c>
      <c r="U19" s="41" t="n"/>
      <c r="V19" s="40" t="inlineStr">
        <is>
          <t>SPARE</t>
        </is>
      </c>
      <c r="W19" s="34" t="n">
        <v>20</v>
      </c>
      <c r="X19" s="47" t="n"/>
      <c r="Y19" s="38" t="n"/>
      <c r="Z19" s="38" t="n"/>
      <c r="AA19" s="38" t="n"/>
      <c r="AB19" s="38" t="n"/>
      <c r="AC19" s="38" t="n"/>
      <c r="AD19" s="38" t="n"/>
    </row>
    <row r="20" ht="15.95" customHeight="1" s="84" thickBot="1">
      <c r="A20" s="38" t="n"/>
      <c r="B20" s="38" t="n"/>
      <c r="C20" s="38" t="n"/>
      <c r="D20" s="38" t="n"/>
      <c r="E20" s="38" t="n"/>
      <c r="F20" s="38" t="n"/>
      <c r="G20" s="39" t="n"/>
      <c r="H20" s="34" t="n">
        <v>21</v>
      </c>
      <c r="I20" s="40" t="inlineStr">
        <is>
          <t>SPARE</t>
        </is>
      </c>
      <c r="J20" s="41" t="n"/>
      <c r="K20" s="41" t="n">
        <v>20</v>
      </c>
      <c r="L20" s="41" t="n">
        <v>1</v>
      </c>
      <c r="M20" s="48" t="n"/>
      <c r="N20" s="49" t="n"/>
      <c r="O20" s="42">
        <f>SUM(A20:G20)/1000</f>
        <v/>
      </c>
      <c r="P20" s="50">
        <f>SUM(X20:AD20)/1000</f>
        <v/>
      </c>
      <c r="Q20" s="51" t="n"/>
      <c r="R20" s="50" t="n"/>
      <c r="S20" s="41" t="n">
        <v>1</v>
      </c>
      <c r="T20" s="41" t="n">
        <v>20</v>
      </c>
      <c r="U20" s="41" t="n"/>
      <c r="V20" s="40" t="inlineStr">
        <is>
          <t>SPARE</t>
        </is>
      </c>
      <c r="W20" s="34" t="n">
        <v>22</v>
      </c>
      <c r="X20" s="47" t="n"/>
      <c r="Y20" s="38" t="n"/>
      <c r="Z20" s="38" t="n"/>
      <c r="AA20" s="38" t="n"/>
      <c r="AB20" s="38" t="n"/>
      <c r="AC20" s="38" t="n"/>
      <c r="AD20" s="38" t="n"/>
    </row>
    <row r="21" ht="15.95" customHeight="1" s="84" thickBot="1">
      <c r="A21" s="38" t="n"/>
      <c r="B21" s="38" t="n"/>
      <c r="C21" s="38" t="n"/>
      <c r="D21" s="38" t="n"/>
      <c r="E21" s="38" t="n"/>
      <c r="F21" s="38" t="n"/>
      <c r="G21" s="39" t="n"/>
      <c r="H21" s="34" t="n">
        <v>23</v>
      </c>
      <c r="I21" s="40" t="inlineStr">
        <is>
          <t>SPACE</t>
        </is>
      </c>
      <c r="J21" s="41" t="n"/>
      <c r="K21" s="41" t="n">
        <v>20</v>
      </c>
      <c r="L21" s="41" t="n">
        <v>1</v>
      </c>
      <c r="M21" s="52" t="n"/>
      <c r="N21" s="51" t="n"/>
      <c r="O21" s="54" t="n"/>
      <c r="P21" s="49" t="n"/>
      <c r="Q21" s="42">
        <f>SUM(A21:G21)/1000</f>
        <v/>
      </c>
      <c r="R21" s="50">
        <f>SUM(X21:AD21)/1000</f>
        <v/>
      </c>
      <c r="S21" s="41" t="n">
        <v>1</v>
      </c>
      <c r="T21" s="41" t="n">
        <v>20</v>
      </c>
      <c r="U21" s="41" t="n"/>
      <c r="V21" s="40" t="inlineStr">
        <is>
          <t>SPACE</t>
        </is>
      </c>
      <c r="W21" s="34" t="n">
        <v>24</v>
      </c>
      <c r="X21" s="47" t="n"/>
      <c r="Y21" s="38" t="n"/>
      <c r="Z21" s="38" t="n"/>
      <c r="AA21" s="38" t="n"/>
      <c r="AB21" s="38" t="n"/>
      <c r="AC21" s="38" t="n"/>
      <c r="AD21" s="38" t="n"/>
    </row>
    <row r="22" ht="15.95" customHeight="1" s="84" thickBot="1">
      <c r="A22" s="38" t="n"/>
      <c r="B22" s="38" t="n"/>
      <c r="C22" s="38" t="n"/>
      <c r="D22" s="38" t="n"/>
      <c r="E22" s="38" t="n"/>
      <c r="F22" s="38" t="n"/>
      <c r="G22" s="39" t="n"/>
      <c r="H22" s="34" t="n">
        <v>25</v>
      </c>
      <c r="I22" s="40" t="inlineStr">
        <is>
          <t>SPACE</t>
        </is>
      </c>
      <c r="J22" s="41" t="n"/>
      <c r="K22" s="41" t="n">
        <v>20</v>
      </c>
      <c r="L22" s="41" t="n">
        <v>1</v>
      </c>
      <c r="M22" s="42">
        <f>SUM(A22:G22)/1000</f>
        <v/>
      </c>
      <c r="N22" s="50">
        <f>SUM(X22:AD22)/1000</f>
        <v/>
      </c>
      <c r="O22" s="51" t="n"/>
      <c r="P22" s="51" t="n"/>
      <c r="Q22" s="54" t="n"/>
      <c r="R22" s="49" t="n"/>
      <c r="S22" s="41" t="n">
        <v>1</v>
      </c>
      <c r="T22" s="41" t="n">
        <v>20</v>
      </c>
      <c r="U22" s="41" t="n"/>
      <c r="V22" s="40" t="inlineStr">
        <is>
          <t>SPACE</t>
        </is>
      </c>
      <c r="W22" s="34" t="n">
        <v>26</v>
      </c>
      <c r="X22" s="47" t="n"/>
      <c r="Y22" s="38" t="n"/>
      <c r="Z22" s="38" t="n"/>
      <c r="AA22" s="38" t="n"/>
      <c r="AB22" s="38" t="n"/>
      <c r="AC22" s="38" t="n"/>
      <c r="AD22" s="38" t="n"/>
    </row>
    <row r="23" ht="15.95" customHeight="1" s="84" thickBot="1">
      <c r="A23" s="38" t="n"/>
      <c r="B23" s="38" t="n"/>
      <c r="C23" s="38" t="n"/>
      <c r="D23" s="38" t="n"/>
      <c r="E23" s="38" t="n"/>
      <c r="F23" s="38" t="n"/>
      <c r="G23" s="39" t="n"/>
      <c r="H23" s="34" t="n">
        <v>27</v>
      </c>
      <c r="I23" s="40" t="inlineStr">
        <is>
          <t>SPACE</t>
        </is>
      </c>
      <c r="J23" s="41" t="n"/>
      <c r="K23" s="41" t="n">
        <v>20</v>
      </c>
      <c r="L23" s="41" t="n">
        <v>1</v>
      </c>
      <c r="M23" s="48" t="n"/>
      <c r="N23" s="49" t="n"/>
      <c r="O23" s="42">
        <f>SUM(A23:G23)/1000</f>
        <v/>
      </c>
      <c r="P23" s="50">
        <f>SUM(X23:AD23)/1000</f>
        <v/>
      </c>
      <c r="Q23" s="51" t="n"/>
      <c r="R23" s="50" t="n"/>
      <c r="S23" s="41" t="n">
        <v>1</v>
      </c>
      <c r="T23" s="41" t="n">
        <v>20</v>
      </c>
      <c r="U23" s="41" t="n"/>
      <c r="V23" s="40" t="inlineStr">
        <is>
          <t>SPACE</t>
        </is>
      </c>
      <c r="W23" s="34" t="n">
        <v>28</v>
      </c>
      <c r="X23" s="47" t="n"/>
      <c r="Y23" s="38" t="n"/>
      <c r="Z23" s="38" t="n"/>
      <c r="AA23" s="38" t="n"/>
      <c r="AB23" s="38" t="n"/>
      <c r="AC23" s="38" t="n"/>
      <c r="AD23" s="38" t="n"/>
    </row>
    <row r="24" ht="15.95" customHeight="1" s="84" thickBot="1">
      <c r="A24" s="38" t="n"/>
      <c r="B24" s="38" t="n"/>
      <c r="C24" s="38" t="n"/>
      <c r="D24" s="38" t="n"/>
      <c r="E24" s="38" t="n"/>
      <c r="F24" s="38" t="n"/>
      <c r="G24" s="39" t="n"/>
      <c r="H24" s="34" t="n">
        <v>29</v>
      </c>
      <c r="I24" s="40" t="inlineStr">
        <is>
          <t>SPACE</t>
        </is>
      </c>
      <c r="J24" s="41" t="n"/>
      <c r="K24" s="41" t="n">
        <v>20</v>
      </c>
      <c r="L24" s="41" t="n">
        <v>1</v>
      </c>
      <c r="M24" s="52" t="n"/>
      <c r="N24" s="51" t="n"/>
      <c r="O24" s="54" t="n"/>
      <c r="P24" s="49" t="n"/>
      <c r="Q24" s="42">
        <f>SUM(A24:G24)/1000</f>
        <v/>
      </c>
      <c r="R24" s="50">
        <f>SUM(X24:AD24)/1000</f>
        <v/>
      </c>
      <c r="S24" s="41" t="n">
        <v>1</v>
      </c>
      <c r="T24" s="41" t="n">
        <v>20</v>
      </c>
      <c r="U24" s="41" t="n"/>
      <c r="V24" s="40" t="inlineStr">
        <is>
          <t>SPACE</t>
        </is>
      </c>
      <c r="W24" s="34" t="n">
        <v>30</v>
      </c>
      <c r="X24" s="47" t="n"/>
      <c r="Y24" s="38" t="n"/>
      <c r="Z24" s="38" t="n"/>
      <c r="AA24" s="38" t="n"/>
      <c r="AB24" s="38" t="n"/>
      <c r="AC24" s="38" t="n"/>
      <c r="AD24" s="38" t="n"/>
    </row>
    <row r="25" ht="15.95" customHeight="1" s="84" thickBot="1">
      <c r="A25" s="85" t="n"/>
      <c r="B25" s="85" t="n"/>
      <c r="C25" s="85" t="n"/>
      <c r="D25" s="85" t="n"/>
      <c r="E25" s="85" t="n"/>
      <c r="F25" s="85" t="n"/>
      <c r="G25" s="86" t="n"/>
      <c r="H25" s="34" t="n">
        <v>31</v>
      </c>
      <c r="I25" s="40" t="inlineStr">
        <is>
          <t>SPARE</t>
        </is>
      </c>
      <c r="J25" s="41" t="n"/>
      <c r="K25" s="41" t="n">
        <v>20</v>
      </c>
      <c r="L25" s="41" t="n">
        <v>1</v>
      </c>
      <c r="M25" s="42">
        <f>SUM(A25:G25)/1000</f>
        <v/>
      </c>
      <c r="N25" s="50">
        <f>SUM(X25:AD25)/1000</f>
        <v/>
      </c>
      <c r="O25" s="51" t="n"/>
      <c r="P25" s="51" t="n"/>
      <c r="Q25" s="54" t="n"/>
      <c r="R25" s="49" t="n"/>
      <c r="S25" s="41" t="n">
        <v>1</v>
      </c>
      <c r="T25" s="41" t="n">
        <v>20</v>
      </c>
      <c r="U25" s="41" t="n"/>
      <c r="V25" s="40" t="inlineStr">
        <is>
          <t>SPARE</t>
        </is>
      </c>
      <c r="W25" s="34" t="n">
        <v>32</v>
      </c>
      <c r="X25" s="47" t="n"/>
      <c r="Y25" s="38" t="n"/>
      <c r="Z25" s="38" t="n"/>
      <c r="AA25" s="38" t="n"/>
      <c r="AB25" s="38" t="n"/>
      <c r="AC25" s="38" t="n"/>
      <c r="AD25" s="38" t="n"/>
    </row>
    <row r="26" ht="15.95" customHeight="1" s="84" thickBot="1">
      <c r="A26" s="85" t="n"/>
      <c r="B26" s="85" t="n"/>
      <c r="C26" s="85" t="n"/>
      <c r="D26" s="85" t="n"/>
      <c r="E26" s="85" t="n"/>
      <c r="F26" s="85" t="n"/>
      <c r="G26" s="86" t="n"/>
      <c r="H26" s="34" t="n">
        <v>33</v>
      </c>
      <c r="I26" s="40" t="inlineStr">
        <is>
          <t>SPARE</t>
        </is>
      </c>
      <c r="J26" s="41" t="n"/>
      <c r="K26" s="41" t="n">
        <v>20</v>
      </c>
      <c r="L26" s="41" t="n">
        <v>1</v>
      </c>
      <c r="M26" s="48" t="n"/>
      <c r="N26" s="49" t="n"/>
      <c r="O26" s="42">
        <f>SUM(A26:G26)/1000</f>
        <v/>
      </c>
      <c r="P26" s="50">
        <f>SUM(X26:AD26)/1000</f>
        <v/>
      </c>
      <c r="Q26" s="51" t="n"/>
      <c r="R26" s="50" t="n"/>
      <c r="S26" s="41" t="n">
        <v>1</v>
      </c>
      <c r="T26" s="41" t="n">
        <v>20</v>
      </c>
      <c r="U26" s="41" t="n"/>
      <c r="V26" s="40" t="inlineStr">
        <is>
          <t>SPARE</t>
        </is>
      </c>
      <c r="W26" s="34" t="n">
        <v>34</v>
      </c>
      <c r="X26" s="47" t="n"/>
      <c r="Y26" s="38" t="n"/>
      <c r="Z26" s="38" t="n"/>
      <c r="AA26" s="38" t="n"/>
      <c r="AB26" s="38" t="n"/>
      <c r="AC26" s="38" t="n"/>
      <c r="AD26" s="38" t="n"/>
    </row>
    <row r="27" ht="15.95" customHeight="1" s="84" thickBot="1">
      <c r="A27" s="85" t="n"/>
      <c r="B27" s="85" t="n"/>
      <c r="C27" s="85" t="n"/>
      <c r="D27" s="85" t="n"/>
      <c r="E27" s="85" t="n"/>
      <c r="F27" s="85" t="n"/>
      <c r="G27" s="86" t="n"/>
      <c r="H27" s="34" t="n">
        <v>35</v>
      </c>
      <c r="I27" s="40" t="inlineStr">
        <is>
          <t>SPACE</t>
        </is>
      </c>
      <c r="J27" s="41" t="n"/>
      <c r="K27" s="41" t="n">
        <v>20</v>
      </c>
      <c r="L27" s="41" t="n">
        <v>1</v>
      </c>
      <c r="M27" s="52" t="n"/>
      <c r="N27" s="51" t="n"/>
      <c r="O27" s="54" t="n"/>
      <c r="P27" s="49" t="n"/>
      <c r="Q27" s="42">
        <f>SUM(A27:G27)/1000</f>
        <v/>
      </c>
      <c r="R27" s="50">
        <f>SUM(X27:AD27)/1000</f>
        <v/>
      </c>
      <c r="S27" s="41" t="n">
        <v>1</v>
      </c>
      <c r="T27" s="41" t="n">
        <v>20</v>
      </c>
      <c r="U27" s="41" t="n"/>
      <c r="V27" s="40" t="inlineStr">
        <is>
          <t>SPACE</t>
        </is>
      </c>
      <c r="W27" s="34" t="n">
        <v>36</v>
      </c>
      <c r="X27" s="47" t="n"/>
      <c r="Y27" s="38" t="n"/>
      <c r="Z27" s="38" t="n"/>
      <c r="AA27" s="38" t="n"/>
      <c r="AB27" s="38" t="n"/>
      <c r="AC27" s="38" t="n"/>
      <c r="AD27" s="38" t="n"/>
    </row>
    <row r="28" ht="15.95" customHeight="1" s="84" thickBot="1">
      <c r="A28" s="85" t="n"/>
      <c r="B28" s="85" t="n"/>
      <c r="C28" s="85" t="n"/>
      <c r="D28" s="85" t="n"/>
      <c r="E28" s="85" t="n"/>
      <c r="F28" s="85" t="n"/>
      <c r="G28" s="86" t="n"/>
      <c r="H28" s="34" t="n">
        <v>37</v>
      </c>
      <c r="I28" s="40" t="inlineStr">
        <is>
          <t>SPACE</t>
        </is>
      </c>
      <c r="J28" s="41" t="n"/>
      <c r="K28" s="41" t="n">
        <v>20</v>
      </c>
      <c r="L28" s="41" t="n">
        <v>1</v>
      </c>
      <c r="M28" s="42">
        <f>SUM(A28:G28)/1000</f>
        <v/>
      </c>
      <c r="N28" s="50">
        <f>SUM(X28:AD28)/1000</f>
        <v/>
      </c>
      <c r="O28" s="51" t="n"/>
      <c r="P28" s="51" t="n"/>
      <c r="Q28" s="54" t="n"/>
      <c r="R28" s="49" t="n"/>
      <c r="S28" s="41" t="n">
        <v>1</v>
      </c>
      <c r="T28" s="41" t="n">
        <v>20</v>
      </c>
      <c r="U28" s="41" t="n"/>
      <c r="V28" s="40" t="inlineStr">
        <is>
          <t>SPACE</t>
        </is>
      </c>
      <c r="W28" s="34" t="n">
        <v>38</v>
      </c>
      <c r="X28" s="47" t="n"/>
      <c r="Y28" s="38" t="n"/>
      <c r="Z28" s="38" t="n"/>
      <c r="AA28" s="38" t="n"/>
      <c r="AB28" s="38" t="n"/>
      <c r="AC28" s="38" t="n"/>
      <c r="AD28" s="38" t="n"/>
    </row>
    <row r="29" ht="15.95" customHeight="1" s="84" thickBot="1">
      <c r="A29" s="85" t="n"/>
      <c r="B29" s="85" t="n"/>
      <c r="C29" s="85" t="n"/>
      <c r="D29" s="85" t="n"/>
      <c r="E29" s="85" t="n"/>
      <c r="F29" s="85" t="n"/>
      <c r="G29" s="86" t="n"/>
      <c r="H29" s="34" t="n">
        <v>39</v>
      </c>
      <c r="I29" s="40" t="inlineStr">
        <is>
          <t>SPACE</t>
        </is>
      </c>
      <c r="J29" s="41" t="n"/>
      <c r="K29" s="41" t="n">
        <v>20</v>
      </c>
      <c r="L29" s="41" t="n">
        <v>1</v>
      </c>
      <c r="M29" s="48" t="n"/>
      <c r="N29" s="49" t="n"/>
      <c r="O29" s="42">
        <f>SUM(A29:G29)/1000</f>
        <v/>
      </c>
      <c r="P29" s="50">
        <f>SUM(X29:AD29)/1000</f>
        <v/>
      </c>
      <c r="Q29" s="51" t="n"/>
      <c r="R29" s="50" t="n"/>
      <c r="S29" s="41" t="n">
        <v>1</v>
      </c>
      <c r="T29" s="41" t="n">
        <v>20</v>
      </c>
      <c r="U29" s="41" t="n"/>
      <c r="V29" s="40" t="inlineStr">
        <is>
          <t>SPACE</t>
        </is>
      </c>
      <c r="W29" s="34" t="n">
        <v>40</v>
      </c>
      <c r="X29" s="47" t="n"/>
      <c r="Y29" s="38" t="n"/>
      <c r="Z29" s="38" t="n"/>
      <c r="AA29" s="38" t="n"/>
      <c r="AB29" s="38" t="n"/>
      <c r="AC29" s="38" t="n"/>
      <c r="AD29" s="38" t="n"/>
    </row>
    <row r="30" ht="15.95" customHeight="1" s="84" thickBot="1">
      <c r="A30" s="85" t="n"/>
      <c r="B30" s="85" t="n"/>
      <c r="C30" s="85" t="n"/>
      <c r="D30" s="85" t="n"/>
      <c r="E30" s="85" t="n"/>
      <c r="F30" s="85" t="n"/>
      <c r="G30" s="86" t="n"/>
      <c r="H30" s="34" t="n">
        <v>41</v>
      </c>
      <c r="I30" s="40" t="inlineStr">
        <is>
          <t>SPACE</t>
        </is>
      </c>
      <c r="J30" s="41" t="n"/>
      <c r="K30" s="41" t="n">
        <v>20</v>
      </c>
      <c r="L30" s="41" t="n">
        <v>1</v>
      </c>
      <c r="M30" s="52" t="n"/>
      <c r="N30" s="51" t="n"/>
      <c r="O30" s="54" t="n"/>
      <c r="P30" s="49" t="n"/>
      <c r="Q30" s="42">
        <f>SUM(A30:G30)/1000</f>
        <v/>
      </c>
      <c r="R30" s="50">
        <f>SUM(X30:AD30)/1000</f>
        <v/>
      </c>
      <c r="S30" s="41" t="n">
        <v>1</v>
      </c>
      <c r="T30" s="41" t="n">
        <v>20</v>
      </c>
      <c r="U30" s="41" t="n"/>
      <c r="V30" s="40" t="inlineStr">
        <is>
          <t>SPACE</t>
        </is>
      </c>
      <c r="W30" s="34" t="n">
        <v>42</v>
      </c>
      <c r="X30" s="47" t="n"/>
      <c r="Y30" s="38" t="n"/>
      <c r="Z30" s="38" t="n"/>
      <c r="AA30" s="38" t="n"/>
      <c r="AB30" s="38" t="n"/>
      <c r="AC30" s="38" t="n"/>
      <c r="AD30" s="38" t="n"/>
    </row>
    <row r="31" ht="15.95" customHeight="1" s="84" thickBot="1">
      <c r="A31" s="55">
        <f>SUM(A10:A30)</f>
        <v/>
      </c>
      <c r="B31" s="55">
        <f>SUM(B10:B30)</f>
        <v/>
      </c>
      <c r="C31" s="55">
        <f>SUM(C10:C30)</f>
        <v/>
      </c>
      <c r="D31" s="55">
        <f>SUM(D10:D30)</f>
        <v/>
      </c>
      <c r="E31" s="55">
        <f>SUM(E10:E30)</f>
        <v/>
      </c>
      <c r="F31" s="55">
        <f>SUM(F10:F30)</f>
        <v/>
      </c>
      <c r="G31" s="56">
        <f>SUM(G10:G30)</f>
        <v/>
      </c>
      <c r="H31" s="18" t="n"/>
      <c r="K31" s="78" t="inlineStr">
        <is>
          <t>TOTAL PER PHASE:</t>
        </is>
      </c>
      <c r="M31" s="58">
        <f>SUM(M10:M30)+SUM(N10:N30)</f>
        <v/>
      </c>
      <c r="N31" s="59" t="n"/>
      <c r="O31" s="58">
        <f>SUM(O10:O30)+SUM(P10:P30)</f>
        <v/>
      </c>
      <c r="P31" s="59" t="n"/>
      <c r="Q31" s="58">
        <f>SUM(Q10:Q30)+SUM(R10:R30)</f>
        <v/>
      </c>
      <c r="R31" s="59" t="n"/>
      <c r="S31" t="inlineStr">
        <is>
          <t>KVA</t>
        </is>
      </c>
      <c r="W31" s="23" t="n"/>
      <c r="X31" s="60">
        <f>SUM(X10:X24)</f>
        <v/>
      </c>
      <c r="Y31" s="100">
        <f>SUM(Y10:Y24)</f>
        <v/>
      </c>
      <c r="Z31" s="100">
        <f>SUM(Z10:Z24)</f>
        <v/>
      </c>
      <c r="AA31" s="100">
        <f>SUM(AA10:AA24)</f>
        <v/>
      </c>
      <c r="AB31" s="100">
        <f>SUM(AB10:AB24)</f>
        <v/>
      </c>
      <c r="AC31" s="100">
        <f>SUM(AC10:AC24)</f>
        <v/>
      </c>
      <c r="AD31" s="100">
        <f>SUM(AD10:AD24)</f>
        <v/>
      </c>
    </row>
    <row r="32" ht="15.95" customHeight="1" s="84" thickBot="1">
      <c r="A32" s="62" t="inlineStr">
        <is>
          <t>T.LIGHT</t>
        </is>
      </c>
      <c r="B32" s="63" t="inlineStr">
        <is>
          <t>T.RECPT</t>
        </is>
      </c>
      <c r="C32" s="63" t="inlineStr">
        <is>
          <t>T.HVAC</t>
        </is>
      </c>
      <c r="D32" s="63" t="inlineStr">
        <is>
          <t>T.APPL</t>
        </is>
      </c>
      <c r="E32" s="63" t="inlineStr">
        <is>
          <t>T.FXD.EQ</t>
        </is>
      </c>
      <c r="F32" s="63" t="inlineStr">
        <is>
          <t>T.FXD.C.EQ.</t>
        </is>
      </c>
      <c r="G32" s="63" t="inlineStr">
        <is>
          <t>T.SPARE</t>
        </is>
      </c>
      <c r="H32" s="18" t="n"/>
      <c r="K32" s="78" t="n"/>
      <c r="L32" s="89" t="n"/>
      <c r="M32" s="58">
        <f>+M31*1000/$B$4</f>
        <v/>
      </c>
      <c r="N32" s="59" t="n"/>
      <c r="O32" s="58">
        <f>+O31*1000/$B$4</f>
        <v/>
      </c>
      <c r="P32" s="59" t="n"/>
      <c r="Q32" s="58">
        <f>+Q31*1000/$B$4</f>
        <v/>
      </c>
      <c r="R32" s="59" t="n"/>
      <c r="S32" t="inlineStr">
        <is>
          <t>AMPS</t>
        </is>
      </c>
      <c r="W32" s="23" t="n"/>
      <c r="X32" s="64" t="inlineStr">
        <is>
          <t>T.LIGHT</t>
        </is>
      </c>
      <c r="Y32" s="65" t="inlineStr">
        <is>
          <t>T.RECPT</t>
        </is>
      </c>
      <c r="Z32" s="65" t="inlineStr">
        <is>
          <t>T.HVAC</t>
        </is>
      </c>
      <c r="AA32" s="65" t="inlineStr">
        <is>
          <t>T.APPL</t>
        </is>
      </c>
      <c r="AB32" s="65" t="inlineStr">
        <is>
          <t>T.FXD.EQ</t>
        </is>
      </c>
      <c r="AC32" s="65" t="inlineStr">
        <is>
          <t>T.FXD.C.EQ.</t>
        </is>
      </c>
      <c r="AD32" s="65" t="inlineStr">
        <is>
          <t>T.SPARE</t>
        </is>
      </c>
    </row>
    <row r="33" ht="15.95" customHeight="1" s="84" thickBot="1">
      <c r="H33" s="18" t="n"/>
      <c r="I33" s="78" t="n"/>
      <c r="K33" s="78" t="inlineStr">
        <is>
          <t>TOTAL CONNECTED LOAD:</t>
        </is>
      </c>
      <c r="L33" s="78" t="n"/>
      <c r="M33" s="58">
        <f>+M31+O31+Q31</f>
        <v/>
      </c>
      <c r="N33" s="59" t="n"/>
      <c r="O33" t="inlineStr">
        <is>
          <t>KVA</t>
        </is>
      </c>
      <c r="Q33" s="58">
        <f>+(M33*1000)/($B$2*SQRT($B$3))</f>
        <v/>
      </c>
      <c r="R33" s="59" t="n"/>
      <c r="S33" t="inlineStr">
        <is>
          <t>AMPS</t>
        </is>
      </c>
      <c r="W33" s="23" t="n"/>
      <c r="X33" s="66">
        <f>+X31+A31</f>
        <v/>
      </c>
      <c r="Y33" s="55">
        <f>B31+Y31</f>
        <v/>
      </c>
      <c r="Z33" s="55">
        <f>+Z31+C31</f>
        <v/>
      </c>
      <c r="AA33" s="55">
        <f>+AA31+D31</f>
        <v/>
      </c>
      <c r="AB33" s="55">
        <f>+AB31+E31</f>
        <v/>
      </c>
      <c r="AC33" s="55">
        <f>+AC31+F31</f>
        <v/>
      </c>
      <c r="AD33" s="55">
        <f>+AD31+G31</f>
        <v/>
      </c>
      <c r="AE33" s="67" t="inlineStr">
        <is>
          <t>TOTAL CONNECTED LOAD BY CATEGORY</t>
        </is>
      </c>
    </row>
    <row r="34" ht="15.95" customHeight="1" s="84" thickBot="1">
      <c r="B34" s="68" t="n"/>
      <c r="H34" s="18" t="n"/>
      <c r="I34" s="78" t="n"/>
      <c r="K34" s="78" t="inlineStr">
        <is>
          <t>FEEDER DEMAND LOAD:</t>
        </is>
      </c>
      <c r="M34" s="58">
        <f>+AA44/1000</f>
        <v/>
      </c>
      <c r="N34" s="59" t="n"/>
      <c r="O34" t="inlineStr">
        <is>
          <t>KVA</t>
        </is>
      </c>
      <c r="Q34" s="58">
        <f>+(M34*1000)/($B$2*SQRT($B$3))</f>
        <v/>
      </c>
      <c r="R34" s="59" t="n"/>
      <c r="S34" t="inlineStr">
        <is>
          <t>AMPS</t>
        </is>
      </c>
      <c r="W34" s="23" t="n"/>
      <c r="AA34" s="67" t="n"/>
      <c r="AB34" s="67" t="n"/>
      <c r="AC34" s="67" t="n"/>
    </row>
    <row r="35" ht="15.95" customHeight="1" s="84">
      <c r="G35" s="22" t="n"/>
      <c r="H35" s="18" t="n"/>
      <c r="I35" s="78" t="n"/>
      <c r="K35" s="78" t="n"/>
      <c r="M35" s="69" t="n"/>
      <c r="N35" s="69" t="n"/>
      <c r="Q35" s="69" t="n"/>
      <c r="R35" s="69" t="n"/>
      <c r="W35" s="23" t="n"/>
      <c r="X35" s="70" t="inlineStr">
        <is>
          <t>LOAD</t>
        </is>
      </c>
      <c r="Y35" s="71" t="inlineStr">
        <is>
          <t>S.DEMAND</t>
        </is>
      </c>
      <c r="Z35" s="71" t="n"/>
      <c r="AA35" s="72" t="inlineStr">
        <is>
          <t>SERVICE LOAD</t>
        </is>
      </c>
      <c r="AB35" s="73" t="n"/>
      <c r="AC35" s="73" t="n"/>
    </row>
    <row r="36" ht="15.95" customHeight="1" s="84">
      <c r="G36" s="89" t="n"/>
      <c r="H36" s="18" t="n"/>
      <c r="W36" s="23" t="n"/>
      <c r="X36" s="74" t="inlineStr">
        <is>
          <t>LIGHT</t>
        </is>
      </c>
      <c r="Y36" s="75" t="n">
        <v>1</v>
      </c>
      <c r="Z36" s="74" t="n"/>
      <c r="AA36" s="74">
        <f>+Y36*X33</f>
        <v/>
      </c>
    </row>
    <row r="37" ht="15.95" customHeight="1" s="84" thickBot="1">
      <c r="G37" s="89" t="n"/>
      <c r="H37" s="18" t="n"/>
      <c r="W37" s="23" t="n"/>
      <c r="X37" s="74" t="inlineStr">
        <is>
          <t>RECPT</t>
        </is>
      </c>
      <c r="Y37" s="76" t="n">
        <v>0.5</v>
      </c>
      <c r="Z37" s="81" t="n"/>
      <c r="AA37" s="81">
        <f>IF(Y33&gt;10000,10000+Y37*(Y33-10000),Y33)</f>
        <v/>
      </c>
      <c r="AB37" s="78" t="n"/>
      <c r="AC37" s="78" t="n"/>
    </row>
    <row r="38" ht="15.95" customHeight="1" s="84">
      <c r="G38" s="8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74" t="inlineStr">
        <is>
          <t>HVAC</t>
        </is>
      </c>
      <c r="Y38" s="75" t="n">
        <v>1</v>
      </c>
      <c r="Z38" s="81" t="n"/>
      <c r="AA38" s="81">
        <f>+Y38*Z33</f>
        <v/>
      </c>
      <c r="AB38" s="78" t="n"/>
      <c r="AC38" s="78" t="n"/>
    </row>
    <row r="39" ht="15.95" customHeight="1" s="84">
      <c r="G39" s="89" t="n"/>
      <c r="H39" s="79" t="n"/>
      <c r="I39" s="78" t="n"/>
      <c r="V39" s="80" t="n"/>
      <c r="X39" s="74" t="inlineStr">
        <is>
          <t>APPL</t>
        </is>
      </c>
      <c r="Y39" s="75" t="n">
        <v>0.9</v>
      </c>
      <c r="Z39" s="81" t="n"/>
      <c r="AA39" s="74">
        <f>+Y39*AA33</f>
        <v/>
      </c>
    </row>
    <row r="40" ht="15.95" customHeight="1" s="84">
      <c r="G40" s="89" t="n"/>
      <c r="H40" s="79" t="n"/>
      <c r="I40" s="78" t="n"/>
      <c r="V40" s="80" t="n"/>
      <c r="X40" s="74" t="inlineStr">
        <is>
          <t>FIXD. EQ.</t>
        </is>
      </c>
      <c r="Y40" s="75" t="n">
        <v>0.75</v>
      </c>
      <c r="Z40" s="81" t="n"/>
      <c r="AA40" s="81">
        <f>+Y40*AB33</f>
        <v/>
      </c>
      <c r="AB40" s="78" t="n"/>
      <c r="AC40" s="78" t="n"/>
    </row>
    <row r="41" ht="13.5" customHeight="1" s="84">
      <c r="I41" s="78" t="n"/>
      <c r="V41" s="80" t="n"/>
      <c r="X41" s="74" t="inlineStr">
        <is>
          <t>FIXD. C.EQ.</t>
        </is>
      </c>
      <c r="Y41" s="75" t="n">
        <v>1.25</v>
      </c>
      <c r="Z41" s="81" t="n"/>
      <c r="AA41" s="81">
        <f>+Y41*AC33</f>
        <v/>
      </c>
    </row>
    <row r="42" ht="13.5" customHeight="1" s="84">
      <c r="H42" s="80" t="n"/>
      <c r="I42" s="78" t="n"/>
      <c r="V42" s="80" t="n"/>
      <c r="X42" s="74" t="inlineStr">
        <is>
          <t>SPARE</t>
        </is>
      </c>
      <c r="Y42" s="75" t="n">
        <v>1</v>
      </c>
      <c r="Z42" s="81" t="n"/>
      <c r="AA42" s="81">
        <f>+Y42*AD33</f>
        <v/>
      </c>
    </row>
    <row r="43" ht="13.5" customHeight="1" s="84">
      <c r="H43" s="80" t="n"/>
      <c r="I43" s="89" t="n"/>
      <c r="K43" s="22" t="n"/>
      <c r="V43" s="80" t="n"/>
      <c r="X43" s="74" t="inlineStr">
        <is>
          <t>L MOTOR</t>
        </is>
      </c>
      <c r="Y43" s="74" t="n">
        <v>0.25</v>
      </c>
      <c r="Z43" s="74" t="n"/>
      <c r="AA43" s="82">
        <f>Y43*$B$5</f>
        <v/>
      </c>
    </row>
    <row r="44" ht="13.5" customHeight="1" s="84">
      <c r="X44" t="inlineStr">
        <is>
          <t>TOTAL</t>
        </is>
      </c>
      <c r="AA44">
        <f>SUM(AA36:AA43)</f>
        <v/>
      </c>
    </row>
    <row r="45" ht="13.5" customHeight="1" s="84"/>
    <row r="46" ht="13.5" customHeight="1" s="84"/>
    <row r="47" ht="13.5" customHeight="1" s="84"/>
    <row r="48" ht="13.5" customHeight="1" s="84"/>
    <row r="49" ht="13.5" customHeight="1" s="84"/>
  </sheetData>
  <printOptions horizontalCentered="1" verticalCentered="1"/>
  <pageMargins left="0.5" right="0.5" top="0.5" bottom="0.5" header="0" footer="0"/>
  <pageSetup orientation="landscape" horizontalDpi="300" verticalDpi="300"/>
  <headerFooter alignWithMargins="0">
    <oddHeader>&amp;C&amp;D</oddHeader>
    <oddFooter>&amp;L&amp;C&amp;R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AE44"/>
  <sheetViews>
    <sheetView defaultGridColor="0" topLeftCell="A7" colorId="56" zoomScaleNormal="100" workbookViewId="0">
      <selection activeCell="G10" sqref="G10"/>
    </sheetView>
  </sheetViews>
  <sheetFormatPr baseColWidth="8" defaultRowHeight="12.75"/>
  <cols>
    <col width="11.7109375" customWidth="1" style="84" min="1" max="1"/>
    <col width="9.140625" customWidth="1" style="84" min="2" max="6"/>
    <col width="9.85546875" customWidth="1" style="84" min="7" max="7"/>
    <col width="4.28515625" customWidth="1" style="84" min="8" max="8"/>
    <col width="15.7109375" customWidth="1" style="84" min="9" max="9"/>
    <col width="3.28515625" customWidth="1" style="84" min="10" max="10"/>
    <col width="4.28515625" customWidth="1" style="84" min="11" max="11"/>
    <col width="3.28515625" customWidth="1" style="84" min="12" max="12"/>
    <col width="7.7109375" customWidth="1" style="84" min="13" max="18"/>
    <col width="3.28515625" customWidth="1" style="84" min="19" max="19"/>
    <col width="4.28515625" customWidth="1" style="84" min="20" max="20"/>
    <col width="3.28515625" customWidth="1" style="84" min="21" max="21"/>
    <col width="15.7109375" customWidth="1" style="84" min="22" max="22"/>
    <col width="4.28515625" customWidth="1" style="84" min="23" max="23"/>
    <col width="9.140625" customWidth="1" style="84" min="24" max="29"/>
    <col width="10" customWidth="1" style="84" min="30" max="30"/>
    <col width="9.140625" customWidth="1" style="84" min="31" max="33"/>
    <col width="11.7109375" customWidth="1" style="84" min="257" max="257"/>
    <col width="9.85546875" customWidth="1" style="84" min="263" max="263"/>
    <col width="4.28515625" customWidth="1" style="84" min="264" max="264"/>
    <col width="15.7109375" customWidth="1" style="84" min="265" max="265"/>
    <col width="3.28515625" customWidth="1" style="84" min="266" max="266"/>
    <col width="4.28515625" customWidth="1" style="84" min="267" max="267"/>
    <col width="3.28515625" customWidth="1" style="84" min="268" max="268"/>
    <col width="7.7109375" customWidth="1" style="84" min="269" max="274"/>
    <col width="3.28515625" customWidth="1" style="84" min="275" max="275"/>
    <col width="4.28515625" customWidth="1" style="84" min="276" max="276"/>
    <col width="3.28515625" customWidth="1" style="84" min="277" max="277"/>
    <col width="15.7109375" customWidth="1" style="84" min="278" max="278"/>
    <col width="4.28515625" customWidth="1" style="84" min="279" max="279"/>
    <col width="10" customWidth="1" style="84" min="286" max="286"/>
    <col width="11.7109375" customWidth="1" style="84" min="513" max="513"/>
    <col width="9.85546875" customWidth="1" style="84" min="519" max="519"/>
    <col width="4.28515625" customWidth="1" style="84" min="520" max="520"/>
    <col width="15.7109375" customWidth="1" style="84" min="521" max="521"/>
    <col width="3.28515625" customWidth="1" style="84" min="522" max="522"/>
    <col width="4.28515625" customWidth="1" style="84" min="523" max="523"/>
    <col width="3.28515625" customWidth="1" style="84" min="524" max="524"/>
    <col width="7.7109375" customWidth="1" style="84" min="525" max="530"/>
    <col width="3.28515625" customWidth="1" style="84" min="531" max="531"/>
    <col width="4.28515625" customWidth="1" style="84" min="532" max="532"/>
    <col width="3.28515625" customWidth="1" style="84" min="533" max="533"/>
    <col width="15.7109375" customWidth="1" style="84" min="534" max="534"/>
    <col width="4.28515625" customWidth="1" style="84" min="535" max="535"/>
    <col width="10" customWidth="1" style="84" min="542" max="542"/>
    <col width="11.7109375" customWidth="1" style="84" min="769" max="769"/>
    <col width="9.85546875" customWidth="1" style="84" min="775" max="775"/>
    <col width="4.28515625" customWidth="1" style="84" min="776" max="776"/>
    <col width="15.7109375" customWidth="1" style="84" min="777" max="777"/>
    <col width="3.28515625" customWidth="1" style="84" min="778" max="778"/>
    <col width="4.28515625" customWidth="1" style="84" min="779" max="779"/>
    <col width="3.28515625" customWidth="1" style="84" min="780" max="780"/>
    <col width="7.7109375" customWidth="1" style="84" min="781" max="786"/>
    <col width="3.28515625" customWidth="1" style="84" min="787" max="787"/>
    <col width="4.28515625" customWidth="1" style="84" min="788" max="788"/>
    <col width="3.28515625" customWidth="1" style="84" min="789" max="789"/>
    <col width="15.7109375" customWidth="1" style="84" min="790" max="790"/>
    <col width="4.28515625" customWidth="1" style="84" min="791" max="791"/>
    <col width="10" customWidth="1" style="84" min="798" max="798"/>
    <col width="11.7109375" customWidth="1" style="84" min="1025" max="1025"/>
    <col width="9.85546875" customWidth="1" style="84" min="1031" max="1031"/>
    <col width="4.28515625" customWidth="1" style="84" min="1032" max="1032"/>
    <col width="15.7109375" customWidth="1" style="84" min="1033" max="1033"/>
    <col width="3.28515625" customWidth="1" style="84" min="1034" max="1034"/>
    <col width="4.28515625" customWidth="1" style="84" min="1035" max="1035"/>
    <col width="3.28515625" customWidth="1" style="84" min="1036" max="1036"/>
    <col width="7.7109375" customWidth="1" style="84" min="1037" max="1042"/>
    <col width="3.28515625" customWidth="1" style="84" min="1043" max="1043"/>
    <col width="4.28515625" customWidth="1" style="84" min="1044" max="1044"/>
    <col width="3.28515625" customWidth="1" style="84" min="1045" max="1045"/>
    <col width="15.7109375" customWidth="1" style="84" min="1046" max="1046"/>
    <col width="4.28515625" customWidth="1" style="84" min="1047" max="1047"/>
    <col width="10" customWidth="1" style="84" min="1054" max="1054"/>
    <col width="11.7109375" customWidth="1" style="84" min="1281" max="1281"/>
    <col width="9.85546875" customWidth="1" style="84" min="1287" max="1287"/>
    <col width="4.28515625" customWidth="1" style="84" min="1288" max="1288"/>
    <col width="15.7109375" customWidth="1" style="84" min="1289" max="1289"/>
    <col width="3.28515625" customWidth="1" style="84" min="1290" max="1290"/>
    <col width="4.28515625" customWidth="1" style="84" min="1291" max="1291"/>
    <col width="3.28515625" customWidth="1" style="84" min="1292" max="1292"/>
    <col width="7.7109375" customWidth="1" style="84" min="1293" max="1298"/>
    <col width="3.28515625" customWidth="1" style="84" min="1299" max="1299"/>
    <col width="4.28515625" customWidth="1" style="84" min="1300" max="1300"/>
    <col width="3.28515625" customWidth="1" style="84" min="1301" max="1301"/>
    <col width="15.7109375" customWidth="1" style="84" min="1302" max="1302"/>
    <col width="4.28515625" customWidth="1" style="84" min="1303" max="1303"/>
    <col width="10" customWidth="1" style="84" min="1310" max="1310"/>
    <col width="11.7109375" customWidth="1" style="84" min="1537" max="1537"/>
    <col width="9.85546875" customWidth="1" style="84" min="1543" max="1543"/>
    <col width="4.28515625" customWidth="1" style="84" min="1544" max="1544"/>
    <col width="15.7109375" customWidth="1" style="84" min="1545" max="1545"/>
    <col width="3.28515625" customWidth="1" style="84" min="1546" max="1546"/>
    <col width="4.28515625" customWidth="1" style="84" min="1547" max="1547"/>
    <col width="3.28515625" customWidth="1" style="84" min="1548" max="1548"/>
    <col width="7.7109375" customWidth="1" style="84" min="1549" max="1554"/>
    <col width="3.28515625" customWidth="1" style="84" min="1555" max="1555"/>
    <col width="4.28515625" customWidth="1" style="84" min="1556" max="1556"/>
    <col width="3.28515625" customWidth="1" style="84" min="1557" max="1557"/>
    <col width="15.7109375" customWidth="1" style="84" min="1558" max="1558"/>
    <col width="4.28515625" customWidth="1" style="84" min="1559" max="1559"/>
    <col width="10" customWidth="1" style="84" min="1566" max="1566"/>
    <col width="11.7109375" customWidth="1" style="84" min="1793" max="1793"/>
    <col width="9.85546875" customWidth="1" style="84" min="1799" max="1799"/>
    <col width="4.28515625" customWidth="1" style="84" min="1800" max="1800"/>
    <col width="15.7109375" customWidth="1" style="84" min="1801" max="1801"/>
    <col width="3.28515625" customWidth="1" style="84" min="1802" max="1802"/>
    <col width="4.28515625" customWidth="1" style="84" min="1803" max="1803"/>
    <col width="3.28515625" customWidth="1" style="84" min="1804" max="1804"/>
    <col width="7.7109375" customWidth="1" style="84" min="1805" max="1810"/>
    <col width="3.28515625" customWidth="1" style="84" min="1811" max="1811"/>
    <col width="4.28515625" customWidth="1" style="84" min="1812" max="1812"/>
    <col width="3.28515625" customWidth="1" style="84" min="1813" max="1813"/>
    <col width="15.7109375" customWidth="1" style="84" min="1814" max="1814"/>
    <col width="4.28515625" customWidth="1" style="84" min="1815" max="1815"/>
    <col width="10" customWidth="1" style="84" min="1822" max="1822"/>
    <col width="11.7109375" customWidth="1" style="84" min="2049" max="2049"/>
    <col width="9.85546875" customWidth="1" style="84" min="2055" max="2055"/>
    <col width="4.28515625" customWidth="1" style="84" min="2056" max="2056"/>
    <col width="15.7109375" customWidth="1" style="84" min="2057" max="2057"/>
    <col width="3.28515625" customWidth="1" style="84" min="2058" max="2058"/>
    <col width="4.28515625" customWidth="1" style="84" min="2059" max="2059"/>
    <col width="3.28515625" customWidth="1" style="84" min="2060" max="2060"/>
    <col width="7.7109375" customWidth="1" style="84" min="2061" max="2066"/>
    <col width="3.28515625" customWidth="1" style="84" min="2067" max="2067"/>
    <col width="4.28515625" customWidth="1" style="84" min="2068" max="2068"/>
    <col width="3.28515625" customWidth="1" style="84" min="2069" max="2069"/>
    <col width="15.7109375" customWidth="1" style="84" min="2070" max="2070"/>
    <col width="4.28515625" customWidth="1" style="84" min="2071" max="2071"/>
    <col width="10" customWidth="1" style="84" min="2078" max="2078"/>
    <col width="11.7109375" customWidth="1" style="84" min="2305" max="2305"/>
    <col width="9.85546875" customWidth="1" style="84" min="2311" max="2311"/>
    <col width="4.28515625" customWidth="1" style="84" min="2312" max="2312"/>
    <col width="15.7109375" customWidth="1" style="84" min="2313" max="2313"/>
    <col width="3.28515625" customWidth="1" style="84" min="2314" max="2314"/>
    <col width="4.28515625" customWidth="1" style="84" min="2315" max="2315"/>
    <col width="3.28515625" customWidth="1" style="84" min="2316" max="2316"/>
    <col width="7.7109375" customWidth="1" style="84" min="2317" max="2322"/>
    <col width="3.28515625" customWidth="1" style="84" min="2323" max="2323"/>
    <col width="4.28515625" customWidth="1" style="84" min="2324" max="2324"/>
    <col width="3.28515625" customWidth="1" style="84" min="2325" max="2325"/>
    <col width="15.7109375" customWidth="1" style="84" min="2326" max="2326"/>
    <col width="4.28515625" customWidth="1" style="84" min="2327" max="2327"/>
    <col width="10" customWidth="1" style="84" min="2334" max="2334"/>
    <col width="11.7109375" customWidth="1" style="84" min="2561" max="2561"/>
    <col width="9.85546875" customWidth="1" style="84" min="2567" max="2567"/>
    <col width="4.28515625" customWidth="1" style="84" min="2568" max="2568"/>
    <col width="15.7109375" customWidth="1" style="84" min="2569" max="2569"/>
    <col width="3.28515625" customWidth="1" style="84" min="2570" max="2570"/>
    <col width="4.28515625" customWidth="1" style="84" min="2571" max="2571"/>
    <col width="3.28515625" customWidth="1" style="84" min="2572" max="2572"/>
    <col width="7.7109375" customWidth="1" style="84" min="2573" max="2578"/>
    <col width="3.28515625" customWidth="1" style="84" min="2579" max="2579"/>
    <col width="4.28515625" customWidth="1" style="84" min="2580" max="2580"/>
    <col width="3.28515625" customWidth="1" style="84" min="2581" max="2581"/>
    <col width="15.7109375" customWidth="1" style="84" min="2582" max="2582"/>
    <col width="4.28515625" customWidth="1" style="84" min="2583" max="2583"/>
    <col width="10" customWidth="1" style="84" min="2590" max="2590"/>
    <col width="11.7109375" customWidth="1" style="84" min="2817" max="2817"/>
    <col width="9.85546875" customWidth="1" style="84" min="2823" max="2823"/>
    <col width="4.28515625" customWidth="1" style="84" min="2824" max="2824"/>
    <col width="15.7109375" customWidth="1" style="84" min="2825" max="2825"/>
    <col width="3.28515625" customWidth="1" style="84" min="2826" max="2826"/>
    <col width="4.28515625" customWidth="1" style="84" min="2827" max="2827"/>
    <col width="3.28515625" customWidth="1" style="84" min="2828" max="2828"/>
    <col width="7.7109375" customWidth="1" style="84" min="2829" max="2834"/>
    <col width="3.28515625" customWidth="1" style="84" min="2835" max="2835"/>
    <col width="4.28515625" customWidth="1" style="84" min="2836" max="2836"/>
    <col width="3.28515625" customWidth="1" style="84" min="2837" max="2837"/>
    <col width="15.7109375" customWidth="1" style="84" min="2838" max="2838"/>
    <col width="4.28515625" customWidth="1" style="84" min="2839" max="2839"/>
    <col width="10" customWidth="1" style="84" min="2846" max="2846"/>
    <col width="11.7109375" customWidth="1" style="84" min="3073" max="3073"/>
    <col width="9.85546875" customWidth="1" style="84" min="3079" max="3079"/>
    <col width="4.28515625" customWidth="1" style="84" min="3080" max="3080"/>
    <col width="15.7109375" customWidth="1" style="84" min="3081" max="3081"/>
    <col width="3.28515625" customWidth="1" style="84" min="3082" max="3082"/>
    <col width="4.28515625" customWidth="1" style="84" min="3083" max="3083"/>
    <col width="3.28515625" customWidth="1" style="84" min="3084" max="3084"/>
    <col width="7.7109375" customWidth="1" style="84" min="3085" max="3090"/>
    <col width="3.28515625" customWidth="1" style="84" min="3091" max="3091"/>
    <col width="4.28515625" customWidth="1" style="84" min="3092" max="3092"/>
    <col width="3.28515625" customWidth="1" style="84" min="3093" max="3093"/>
    <col width="15.7109375" customWidth="1" style="84" min="3094" max="3094"/>
    <col width="4.28515625" customWidth="1" style="84" min="3095" max="3095"/>
    <col width="10" customWidth="1" style="84" min="3102" max="3102"/>
    <col width="11.7109375" customWidth="1" style="84" min="3329" max="3329"/>
    <col width="9.85546875" customWidth="1" style="84" min="3335" max="3335"/>
    <col width="4.28515625" customWidth="1" style="84" min="3336" max="3336"/>
    <col width="15.7109375" customWidth="1" style="84" min="3337" max="3337"/>
    <col width="3.28515625" customWidth="1" style="84" min="3338" max="3338"/>
    <col width="4.28515625" customWidth="1" style="84" min="3339" max="3339"/>
    <col width="3.28515625" customWidth="1" style="84" min="3340" max="3340"/>
    <col width="7.7109375" customWidth="1" style="84" min="3341" max="3346"/>
    <col width="3.28515625" customWidth="1" style="84" min="3347" max="3347"/>
    <col width="4.28515625" customWidth="1" style="84" min="3348" max="3348"/>
    <col width="3.28515625" customWidth="1" style="84" min="3349" max="3349"/>
    <col width="15.7109375" customWidth="1" style="84" min="3350" max="3350"/>
    <col width="4.28515625" customWidth="1" style="84" min="3351" max="3351"/>
    <col width="10" customWidth="1" style="84" min="3358" max="3358"/>
    <col width="11.7109375" customWidth="1" style="84" min="3585" max="3585"/>
    <col width="9.85546875" customWidth="1" style="84" min="3591" max="3591"/>
    <col width="4.28515625" customWidth="1" style="84" min="3592" max="3592"/>
    <col width="15.7109375" customWidth="1" style="84" min="3593" max="3593"/>
    <col width="3.28515625" customWidth="1" style="84" min="3594" max="3594"/>
    <col width="4.28515625" customWidth="1" style="84" min="3595" max="3595"/>
    <col width="3.28515625" customWidth="1" style="84" min="3596" max="3596"/>
    <col width="7.7109375" customWidth="1" style="84" min="3597" max="3602"/>
    <col width="3.28515625" customWidth="1" style="84" min="3603" max="3603"/>
    <col width="4.28515625" customWidth="1" style="84" min="3604" max="3604"/>
    <col width="3.28515625" customWidth="1" style="84" min="3605" max="3605"/>
    <col width="15.7109375" customWidth="1" style="84" min="3606" max="3606"/>
    <col width="4.28515625" customWidth="1" style="84" min="3607" max="3607"/>
    <col width="10" customWidth="1" style="84" min="3614" max="3614"/>
    <col width="11.7109375" customWidth="1" style="84" min="3841" max="3841"/>
    <col width="9.85546875" customWidth="1" style="84" min="3847" max="3847"/>
    <col width="4.28515625" customWidth="1" style="84" min="3848" max="3848"/>
    <col width="15.7109375" customWidth="1" style="84" min="3849" max="3849"/>
    <col width="3.28515625" customWidth="1" style="84" min="3850" max="3850"/>
    <col width="4.28515625" customWidth="1" style="84" min="3851" max="3851"/>
    <col width="3.28515625" customWidth="1" style="84" min="3852" max="3852"/>
    <col width="7.7109375" customWidth="1" style="84" min="3853" max="3858"/>
    <col width="3.28515625" customWidth="1" style="84" min="3859" max="3859"/>
    <col width="4.28515625" customWidth="1" style="84" min="3860" max="3860"/>
    <col width="3.28515625" customWidth="1" style="84" min="3861" max="3861"/>
    <col width="15.7109375" customWidth="1" style="84" min="3862" max="3862"/>
    <col width="4.28515625" customWidth="1" style="84" min="3863" max="3863"/>
    <col width="10" customWidth="1" style="84" min="3870" max="3870"/>
    <col width="11.7109375" customWidth="1" style="84" min="4097" max="4097"/>
    <col width="9.85546875" customWidth="1" style="84" min="4103" max="4103"/>
    <col width="4.28515625" customWidth="1" style="84" min="4104" max="4104"/>
    <col width="15.7109375" customWidth="1" style="84" min="4105" max="4105"/>
    <col width="3.28515625" customWidth="1" style="84" min="4106" max="4106"/>
    <col width="4.28515625" customWidth="1" style="84" min="4107" max="4107"/>
    <col width="3.28515625" customWidth="1" style="84" min="4108" max="4108"/>
    <col width="7.7109375" customWidth="1" style="84" min="4109" max="4114"/>
    <col width="3.28515625" customWidth="1" style="84" min="4115" max="4115"/>
    <col width="4.28515625" customWidth="1" style="84" min="4116" max="4116"/>
    <col width="3.28515625" customWidth="1" style="84" min="4117" max="4117"/>
    <col width="15.7109375" customWidth="1" style="84" min="4118" max="4118"/>
    <col width="4.28515625" customWidth="1" style="84" min="4119" max="4119"/>
    <col width="10" customWidth="1" style="84" min="4126" max="4126"/>
    <col width="11.7109375" customWidth="1" style="84" min="4353" max="4353"/>
    <col width="9.85546875" customWidth="1" style="84" min="4359" max="4359"/>
    <col width="4.28515625" customWidth="1" style="84" min="4360" max="4360"/>
    <col width="15.7109375" customWidth="1" style="84" min="4361" max="4361"/>
    <col width="3.28515625" customWidth="1" style="84" min="4362" max="4362"/>
    <col width="4.28515625" customWidth="1" style="84" min="4363" max="4363"/>
    <col width="3.28515625" customWidth="1" style="84" min="4364" max="4364"/>
    <col width="7.7109375" customWidth="1" style="84" min="4365" max="4370"/>
    <col width="3.28515625" customWidth="1" style="84" min="4371" max="4371"/>
    <col width="4.28515625" customWidth="1" style="84" min="4372" max="4372"/>
    <col width="3.28515625" customWidth="1" style="84" min="4373" max="4373"/>
    <col width="15.7109375" customWidth="1" style="84" min="4374" max="4374"/>
    <col width="4.28515625" customWidth="1" style="84" min="4375" max="4375"/>
    <col width="10" customWidth="1" style="84" min="4382" max="4382"/>
    <col width="11.7109375" customWidth="1" style="84" min="4609" max="4609"/>
    <col width="9.85546875" customWidth="1" style="84" min="4615" max="4615"/>
    <col width="4.28515625" customWidth="1" style="84" min="4616" max="4616"/>
    <col width="15.7109375" customWidth="1" style="84" min="4617" max="4617"/>
    <col width="3.28515625" customWidth="1" style="84" min="4618" max="4618"/>
    <col width="4.28515625" customWidth="1" style="84" min="4619" max="4619"/>
    <col width="3.28515625" customWidth="1" style="84" min="4620" max="4620"/>
    <col width="7.7109375" customWidth="1" style="84" min="4621" max="4626"/>
    <col width="3.28515625" customWidth="1" style="84" min="4627" max="4627"/>
    <col width="4.28515625" customWidth="1" style="84" min="4628" max="4628"/>
    <col width="3.28515625" customWidth="1" style="84" min="4629" max="4629"/>
    <col width="15.7109375" customWidth="1" style="84" min="4630" max="4630"/>
    <col width="4.28515625" customWidth="1" style="84" min="4631" max="4631"/>
    <col width="10" customWidth="1" style="84" min="4638" max="4638"/>
    <col width="11.7109375" customWidth="1" style="84" min="4865" max="4865"/>
    <col width="9.85546875" customWidth="1" style="84" min="4871" max="4871"/>
    <col width="4.28515625" customWidth="1" style="84" min="4872" max="4872"/>
    <col width="15.7109375" customWidth="1" style="84" min="4873" max="4873"/>
    <col width="3.28515625" customWidth="1" style="84" min="4874" max="4874"/>
    <col width="4.28515625" customWidth="1" style="84" min="4875" max="4875"/>
    <col width="3.28515625" customWidth="1" style="84" min="4876" max="4876"/>
    <col width="7.7109375" customWidth="1" style="84" min="4877" max="4882"/>
    <col width="3.28515625" customWidth="1" style="84" min="4883" max="4883"/>
    <col width="4.28515625" customWidth="1" style="84" min="4884" max="4884"/>
    <col width="3.28515625" customWidth="1" style="84" min="4885" max="4885"/>
    <col width="15.7109375" customWidth="1" style="84" min="4886" max="4886"/>
    <col width="4.28515625" customWidth="1" style="84" min="4887" max="4887"/>
    <col width="10" customWidth="1" style="84" min="4894" max="4894"/>
    <col width="11.7109375" customWidth="1" style="84" min="5121" max="5121"/>
    <col width="9.85546875" customWidth="1" style="84" min="5127" max="5127"/>
    <col width="4.28515625" customWidth="1" style="84" min="5128" max="5128"/>
    <col width="15.7109375" customWidth="1" style="84" min="5129" max="5129"/>
    <col width="3.28515625" customWidth="1" style="84" min="5130" max="5130"/>
    <col width="4.28515625" customWidth="1" style="84" min="5131" max="5131"/>
    <col width="3.28515625" customWidth="1" style="84" min="5132" max="5132"/>
    <col width="7.7109375" customWidth="1" style="84" min="5133" max="5138"/>
    <col width="3.28515625" customWidth="1" style="84" min="5139" max="5139"/>
    <col width="4.28515625" customWidth="1" style="84" min="5140" max="5140"/>
    <col width="3.28515625" customWidth="1" style="84" min="5141" max="5141"/>
    <col width="15.7109375" customWidth="1" style="84" min="5142" max="5142"/>
    <col width="4.28515625" customWidth="1" style="84" min="5143" max="5143"/>
    <col width="10" customWidth="1" style="84" min="5150" max="5150"/>
    <col width="11.7109375" customWidth="1" style="84" min="5377" max="5377"/>
    <col width="9.85546875" customWidth="1" style="84" min="5383" max="5383"/>
    <col width="4.28515625" customWidth="1" style="84" min="5384" max="5384"/>
    <col width="15.7109375" customWidth="1" style="84" min="5385" max="5385"/>
    <col width="3.28515625" customWidth="1" style="84" min="5386" max="5386"/>
    <col width="4.28515625" customWidth="1" style="84" min="5387" max="5387"/>
    <col width="3.28515625" customWidth="1" style="84" min="5388" max="5388"/>
    <col width="7.7109375" customWidth="1" style="84" min="5389" max="5394"/>
    <col width="3.28515625" customWidth="1" style="84" min="5395" max="5395"/>
    <col width="4.28515625" customWidth="1" style="84" min="5396" max="5396"/>
    <col width="3.28515625" customWidth="1" style="84" min="5397" max="5397"/>
    <col width="15.7109375" customWidth="1" style="84" min="5398" max="5398"/>
    <col width="4.28515625" customWidth="1" style="84" min="5399" max="5399"/>
    <col width="10" customWidth="1" style="84" min="5406" max="5406"/>
    <col width="11.7109375" customWidth="1" style="84" min="5633" max="5633"/>
    <col width="9.85546875" customWidth="1" style="84" min="5639" max="5639"/>
    <col width="4.28515625" customWidth="1" style="84" min="5640" max="5640"/>
    <col width="15.7109375" customWidth="1" style="84" min="5641" max="5641"/>
    <col width="3.28515625" customWidth="1" style="84" min="5642" max="5642"/>
    <col width="4.28515625" customWidth="1" style="84" min="5643" max="5643"/>
    <col width="3.28515625" customWidth="1" style="84" min="5644" max="5644"/>
    <col width="7.7109375" customWidth="1" style="84" min="5645" max="5650"/>
    <col width="3.28515625" customWidth="1" style="84" min="5651" max="5651"/>
    <col width="4.28515625" customWidth="1" style="84" min="5652" max="5652"/>
    <col width="3.28515625" customWidth="1" style="84" min="5653" max="5653"/>
    <col width="15.7109375" customWidth="1" style="84" min="5654" max="5654"/>
    <col width="4.28515625" customWidth="1" style="84" min="5655" max="5655"/>
    <col width="10" customWidth="1" style="84" min="5662" max="5662"/>
    <col width="11.7109375" customWidth="1" style="84" min="5889" max="5889"/>
    <col width="9.85546875" customWidth="1" style="84" min="5895" max="5895"/>
    <col width="4.28515625" customWidth="1" style="84" min="5896" max="5896"/>
    <col width="15.7109375" customWidth="1" style="84" min="5897" max="5897"/>
    <col width="3.28515625" customWidth="1" style="84" min="5898" max="5898"/>
    <col width="4.28515625" customWidth="1" style="84" min="5899" max="5899"/>
    <col width="3.28515625" customWidth="1" style="84" min="5900" max="5900"/>
    <col width="7.7109375" customWidth="1" style="84" min="5901" max="5906"/>
    <col width="3.28515625" customWidth="1" style="84" min="5907" max="5907"/>
    <col width="4.28515625" customWidth="1" style="84" min="5908" max="5908"/>
    <col width="3.28515625" customWidth="1" style="84" min="5909" max="5909"/>
    <col width="15.7109375" customWidth="1" style="84" min="5910" max="5910"/>
    <col width="4.28515625" customWidth="1" style="84" min="5911" max="5911"/>
    <col width="10" customWidth="1" style="84" min="5918" max="5918"/>
    <col width="11.7109375" customWidth="1" style="84" min="6145" max="6145"/>
    <col width="9.85546875" customWidth="1" style="84" min="6151" max="6151"/>
    <col width="4.28515625" customWidth="1" style="84" min="6152" max="6152"/>
    <col width="15.7109375" customWidth="1" style="84" min="6153" max="6153"/>
    <col width="3.28515625" customWidth="1" style="84" min="6154" max="6154"/>
    <col width="4.28515625" customWidth="1" style="84" min="6155" max="6155"/>
    <col width="3.28515625" customWidth="1" style="84" min="6156" max="6156"/>
    <col width="7.7109375" customWidth="1" style="84" min="6157" max="6162"/>
    <col width="3.28515625" customWidth="1" style="84" min="6163" max="6163"/>
    <col width="4.28515625" customWidth="1" style="84" min="6164" max="6164"/>
    <col width="3.28515625" customWidth="1" style="84" min="6165" max="6165"/>
    <col width="15.7109375" customWidth="1" style="84" min="6166" max="6166"/>
    <col width="4.28515625" customWidth="1" style="84" min="6167" max="6167"/>
    <col width="10" customWidth="1" style="84" min="6174" max="6174"/>
    <col width="11.7109375" customWidth="1" style="84" min="6401" max="6401"/>
    <col width="9.85546875" customWidth="1" style="84" min="6407" max="6407"/>
    <col width="4.28515625" customWidth="1" style="84" min="6408" max="6408"/>
    <col width="15.7109375" customWidth="1" style="84" min="6409" max="6409"/>
    <col width="3.28515625" customWidth="1" style="84" min="6410" max="6410"/>
    <col width="4.28515625" customWidth="1" style="84" min="6411" max="6411"/>
    <col width="3.28515625" customWidth="1" style="84" min="6412" max="6412"/>
    <col width="7.7109375" customWidth="1" style="84" min="6413" max="6418"/>
    <col width="3.28515625" customWidth="1" style="84" min="6419" max="6419"/>
    <col width="4.28515625" customWidth="1" style="84" min="6420" max="6420"/>
    <col width="3.28515625" customWidth="1" style="84" min="6421" max="6421"/>
    <col width="15.7109375" customWidth="1" style="84" min="6422" max="6422"/>
    <col width="4.28515625" customWidth="1" style="84" min="6423" max="6423"/>
    <col width="10" customWidth="1" style="84" min="6430" max="6430"/>
    <col width="11.7109375" customWidth="1" style="84" min="6657" max="6657"/>
    <col width="9.85546875" customWidth="1" style="84" min="6663" max="6663"/>
    <col width="4.28515625" customWidth="1" style="84" min="6664" max="6664"/>
    <col width="15.7109375" customWidth="1" style="84" min="6665" max="6665"/>
    <col width="3.28515625" customWidth="1" style="84" min="6666" max="6666"/>
    <col width="4.28515625" customWidth="1" style="84" min="6667" max="6667"/>
    <col width="3.28515625" customWidth="1" style="84" min="6668" max="6668"/>
    <col width="7.7109375" customWidth="1" style="84" min="6669" max="6674"/>
    <col width="3.28515625" customWidth="1" style="84" min="6675" max="6675"/>
    <col width="4.28515625" customWidth="1" style="84" min="6676" max="6676"/>
    <col width="3.28515625" customWidth="1" style="84" min="6677" max="6677"/>
    <col width="15.7109375" customWidth="1" style="84" min="6678" max="6678"/>
    <col width="4.28515625" customWidth="1" style="84" min="6679" max="6679"/>
    <col width="10" customWidth="1" style="84" min="6686" max="6686"/>
    <col width="11.7109375" customWidth="1" style="84" min="6913" max="6913"/>
    <col width="9.85546875" customWidth="1" style="84" min="6919" max="6919"/>
    <col width="4.28515625" customWidth="1" style="84" min="6920" max="6920"/>
    <col width="15.7109375" customWidth="1" style="84" min="6921" max="6921"/>
    <col width="3.28515625" customWidth="1" style="84" min="6922" max="6922"/>
    <col width="4.28515625" customWidth="1" style="84" min="6923" max="6923"/>
    <col width="3.28515625" customWidth="1" style="84" min="6924" max="6924"/>
    <col width="7.7109375" customWidth="1" style="84" min="6925" max="6930"/>
    <col width="3.28515625" customWidth="1" style="84" min="6931" max="6931"/>
    <col width="4.28515625" customWidth="1" style="84" min="6932" max="6932"/>
    <col width="3.28515625" customWidth="1" style="84" min="6933" max="6933"/>
    <col width="15.7109375" customWidth="1" style="84" min="6934" max="6934"/>
    <col width="4.28515625" customWidth="1" style="84" min="6935" max="6935"/>
    <col width="10" customWidth="1" style="84" min="6942" max="6942"/>
    <col width="11.7109375" customWidth="1" style="84" min="7169" max="7169"/>
    <col width="9.85546875" customWidth="1" style="84" min="7175" max="7175"/>
    <col width="4.28515625" customWidth="1" style="84" min="7176" max="7176"/>
    <col width="15.7109375" customWidth="1" style="84" min="7177" max="7177"/>
    <col width="3.28515625" customWidth="1" style="84" min="7178" max="7178"/>
    <col width="4.28515625" customWidth="1" style="84" min="7179" max="7179"/>
    <col width="3.28515625" customWidth="1" style="84" min="7180" max="7180"/>
    <col width="7.7109375" customWidth="1" style="84" min="7181" max="7186"/>
    <col width="3.28515625" customWidth="1" style="84" min="7187" max="7187"/>
    <col width="4.28515625" customWidth="1" style="84" min="7188" max="7188"/>
    <col width="3.28515625" customWidth="1" style="84" min="7189" max="7189"/>
    <col width="15.7109375" customWidth="1" style="84" min="7190" max="7190"/>
    <col width="4.28515625" customWidth="1" style="84" min="7191" max="7191"/>
    <col width="10" customWidth="1" style="84" min="7198" max="7198"/>
    <col width="11.7109375" customWidth="1" style="84" min="7425" max="7425"/>
    <col width="9.85546875" customWidth="1" style="84" min="7431" max="7431"/>
    <col width="4.28515625" customWidth="1" style="84" min="7432" max="7432"/>
    <col width="15.7109375" customWidth="1" style="84" min="7433" max="7433"/>
    <col width="3.28515625" customWidth="1" style="84" min="7434" max="7434"/>
    <col width="4.28515625" customWidth="1" style="84" min="7435" max="7435"/>
    <col width="3.28515625" customWidth="1" style="84" min="7436" max="7436"/>
    <col width="7.7109375" customWidth="1" style="84" min="7437" max="7442"/>
    <col width="3.28515625" customWidth="1" style="84" min="7443" max="7443"/>
    <col width="4.28515625" customWidth="1" style="84" min="7444" max="7444"/>
    <col width="3.28515625" customWidth="1" style="84" min="7445" max="7445"/>
    <col width="15.7109375" customWidth="1" style="84" min="7446" max="7446"/>
    <col width="4.28515625" customWidth="1" style="84" min="7447" max="7447"/>
    <col width="10" customWidth="1" style="84" min="7454" max="7454"/>
    <col width="11.7109375" customWidth="1" style="84" min="7681" max="7681"/>
    <col width="9.85546875" customWidth="1" style="84" min="7687" max="7687"/>
    <col width="4.28515625" customWidth="1" style="84" min="7688" max="7688"/>
    <col width="15.7109375" customWidth="1" style="84" min="7689" max="7689"/>
    <col width="3.28515625" customWidth="1" style="84" min="7690" max="7690"/>
    <col width="4.28515625" customWidth="1" style="84" min="7691" max="7691"/>
    <col width="3.28515625" customWidth="1" style="84" min="7692" max="7692"/>
    <col width="7.7109375" customWidth="1" style="84" min="7693" max="7698"/>
    <col width="3.28515625" customWidth="1" style="84" min="7699" max="7699"/>
    <col width="4.28515625" customWidth="1" style="84" min="7700" max="7700"/>
    <col width="3.28515625" customWidth="1" style="84" min="7701" max="7701"/>
    <col width="15.7109375" customWidth="1" style="84" min="7702" max="7702"/>
    <col width="4.28515625" customWidth="1" style="84" min="7703" max="7703"/>
    <col width="10" customWidth="1" style="84" min="7710" max="7710"/>
    <col width="11.7109375" customWidth="1" style="84" min="7937" max="7937"/>
    <col width="9.85546875" customWidth="1" style="84" min="7943" max="7943"/>
    <col width="4.28515625" customWidth="1" style="84" min="7944" max="7944"/>
    <col width="15.7109375" customWidth="1" style="84" min="7945" max="7945"/>
    <col width="3.28515625" customWidth="1" style="84" min="7946" max="7946"/>
    <col width="4.28515625" customWidth="1" style="84" min="7947" max="7947"/>
    <col width="3.28515625" customWidth="1" style="84" min="7948" max="7948"/>
    <col width="7.7109375" customWidth="1" style="84" min="7949" max="7954"/>
    <col width="3.28515625" customWidth="1" style="84" min="7955" max="7955"/>
    <col width="4.28515625" customWidth="1" style="84" min="7956" max="7956"/>
    <col width="3.28515625" customWidth="1" style="84" min="7957" max="7957"/>
    <col width="15.7109375" customWidth="1" style="84" min="7958" max="7958"/>
    <col width="4.28515625" customWidth="1" style="84" min="7959" max="7959"/>
    <col width="10" customWidth="1" style="84" min="7966" max="7966"/>
    <col width="11.7109375" customWidth="1" style="84" min="8193" max="8193"/>
    <col width="9.85546875" customWidth="1" style="84" min="8199" max="8199"/>
    <col width="4.28515625" customWidth="1" style="84" min="8200" max="8200"/>
    <col width="15.7109375" customWidth="1" style="84" min="8201" max="8201"/>
    <col width="3.28515625" customWidth="1" style="84" min="8202" max="8202"/>
    <col width="4.28515625" customWidth="1" style="84" min="8203" max="8203"/>
    <col width="3.28515625" customWidth="1" style="84" min="8204" max="8204"/>
    <col width="7.7109375" customWidth="1" style="84" min="8205" max="8210"/>
    <col width="3.28515625" customWidth="1" style="84" min="8211" max="8211"/>
    <col width="4.28515625" customWidth="1" style="84" min="8212" max="8212"/>
    <col width="3.28515625" customWidth="1" style="84" min="8213" max="8213"/>
    <col width="15.7109375" customWidth="1" style="84" min="8214" max="8214"/>
    <col width="4.28515625" customWidth="1" style="84" min="8215" max="8215"/>
    <col width="10" customWidth="1" style="84" min="8222" max="8222"/>
    <col width="11.7109375" customWidth="1" style="84" min="8449" max="8449"/>
    <col width="9.85546875" customWidth="1" style="84" min="8455" max="8455"/>
    <col width="4.28515625" customWidth="1" style="84" min="8456" max="8456"/>
    <col width="15.7109375" customWidth="1" style="84" min="8457" max="8457"/>
    <col width="3.28515625" customWidth="1" style="84" min="8458" max="8458"/>
    <col width="4.28515625" customWidth="1" style="84" min="8459" max="8459"/>
    <col width="3.28515625" customWidth="1" style="84" min="8460" max="8460"/>
    <col width="7.7109375" customWidth="1" style="84" min="8461" max="8466"/>
    <col width="3.28515625" customWidth="1" style="84" min="8467" max="8467"/>
    <col width="4.28515625" customWidth="1" style="84" min="8468" max="8468"/>
    <col width="3.28515625" customWidth="1" style="84" min="8469" max="8469"/>
    <col width="15.7109375" customWidth="1" style="84" min="8470" max="8470"/>
    <col width="4.28515625" customWidth="1" style="84" min="8471" max="8471"/>
    <col width="10" customWidth="1" style="84" min="8478" max="8478"/>
    <col width="11.7109375" customWidth="1" style="84" min="8705" max="8705"/>
    <col width="9.85546875" customWidth="1" style="84" min="8711" max="8711"/>
    <col width="4.28515625" customWidth="1" style="84" min="8712" max="8712"/>
    <col width="15.7109375" customWidth="1" style="84" min="8713" max="8713"/>
    <col width="3.28515625" customWidth="1" style="84" min="8714" max="8714"/>
    <col width="4.28515625" customWidth="1" style="84" min="8715" max="8715"/>
    <col width="3.28515625" customWidth="1" style="84" min="8716" max="8716"/>
    <col width="7.7109375" customWidth="1" style="84" min="8717" max="8722"/>
    <col width="3.28515625" customWidth="1" style="84" min="8723" max="8723"/>
    <col width="4.28515625" customWidth="1" style="84" min="8724" max="8724"/>
    <col width="3.28515625" customWidth="1" style="84" min="8725" max="8725"/>
    <col width="15.7109375" customWidth="1" style="84" min="8726" max="8726"/>
    <col width="4.28515625" customWidth="1" style="84" min="8727" max="8727"/>
    <col width="10" customWidth="1" style="84" min="8734" max="8734"/>
    <col width="11.7109375" customWidth="1" style="84" min="8961" max="8961"/>
    <col width="9.85546875" customWidth="1" style="84" min="8967" max="8967"/>
    <col width="4.28515625" customWidth="1" style="84" min="8968" max="8968"/>
    <col width="15.7109375" customWidth="1" style="84" min="8969" max="8969"/>
    <col width="3.28515625" customWidth="1" style="84" min="8970" max="8970"/>
    <col width="4.28515625" customWidth="1" style="84" min="8971" max="8971"/>
    <col width="3.28515625" customWidth="1" style="84" min="8972" max="8972"/>
    <col width="7.7109375" customWidth="1" style="84" min="8973" max="8978"/>
    <col width="3.28515625" customWidth="1" style="84" min="8979" max="8979"/>
    <col width="4.28515625" customWidth="1" style="84" min="8980" max="8980"/>
    <col width="3.28515625" customWidth="1" style="84" min="8981" max="8981"/>
    <col width="15.7109375" customWidth="1" style="84" min="8982" max="8982"/>
    <col width="4.28515625" customWidth="1" style="84" min="8983" max="8983"/>
    <col width="10" customWidth="1" style="84" min="8990" max="8990"/>
    <col width="11.7109375" customWidth="1" style="84" min="9217" max="9217"/>
    <col width="9.85546875" customWidth="1" style="84" min="9223" max="9223"/>
    <col width="4.28515625" customWidth="1" style="84" min="9224" max="9224"/>
    <col width="15.7109375" customWidth="1" style="84" min="9225" max="9225"/>
    <col width="3.28515625" customWidth="1" style="84" min="9226" max="9226"/>
    <col width="4.28515625" customWidth="1" style="84" min="9227" max="9227"/>
    <col width="3.28515625" customWidth="1" style="84" min="9228" max="9228"/>
    <col width="7.7109375" customWidth="1" style="84" min="9229" max="9234"/>
    <col width="3.28515625" customWidth="1" style="84" min="9235" max="9235"/>
    <col width="4.28515625" customWidth="1" style="84" min="9236" max="9236"/>
    <col width="3.28515625" customWidth="1" style="84" min="9237" max="9237"/>
    <col width="15.7109375" customWidth="1" style="84" min="9238" max="9238"/>
    <col width="4.28515625" customWidth="1" style="84" min="9239" max="9239"/>
    <col width="10" customWidth="1" style="84" min="9246" max="9246"/>
    <col width="11.7109375" customWidth="1" style="84" min="9473" max="9473"/>
    <col width="9.85546875" customWidth="1" style="84" min="9479" max="9479"/>
    <col width="4.28515625" customWidth="1" style="84" min="9480" max="9480"/>
    <col width="15.7109375" customWidth="1" style="84" min="9481" max="9481"/>
    <col width="3.28515625" customWidth="1" style="84" min="9482" max="9482"/>
    <col width="4.28515625" customWidth="1" style="84" min="9483" max="9483"/>
    <col width="3.28515625" customWidth="1" style="84" min="9484" max="9484"/>
    <col width="7.7109375" customWidth="1" style="84" min="9485" max="9490"/>
    <col width="3.28515625" customWidth="1" style="84" min="9491" max="9491"/>
    <col width="4.28515625" customWidth="1" style="84" min="9492" max="9492"/>
    <col width="3.28515625" customWidth="1" style="84" min="9493" max="9493"/>
    <col width="15.7109375" customWidth="1" style="84" min="9494" max="9494"/>
    <col width="4.28515625" customWidth="1" style="84" min="9495" max="9495"/>
    <col width="10" customWidth="1" style="84" min="9502" max="9502"/>
    <col width="11.7109375" customWidth="1" style="84" min="9729" max="9729"/>
    <col width="9.85546875" customWidth="1" style="84" min="9735" max="9735"/>
    <col width="4.28515625" customWidth="1" style="84" min="9736" max="9736"/>
    <col width="15.7109375" customWidth="1" style="84" min="9737" max="9737"/>
    <col width="3.28515625" customWidth="1" style="84" min="9738" max="9738"/>
    <col width="4.28515625" customWidth="1" style="84" min="9739" max="9739"/>
    <col width="3.28515625" customWidth="1" style="84" min="9740" max="9740"/>
    <col width="7.7109375" customWidth="1" style="84" min="9741" max="9746"/>
    <col width="3.28515625" customWidth="1" style="84" min="9747" max="9747"/>
    <col width="4.28515625" customWidth="1" style="84" min="9748" max="9748"/>
    <col width="3.28515625" customWidth="1" style="84" min="9749" max="9749"/>
    <col width="15.7109375" customWidth="1" style="84" min="9750" max="9750"/>
    <col width="4.28515625" customWidth="1" style="84" min="9751" max="9751"/>
    <col width="10" customWidth="1" style="84" min="9758" max="9758"/>
    <col width="11.7109375" customWidth="1" style="84" min="9985" max="9985"/>
    <col width="9.85546875" customWidth="1" style="84" min="9991" max="9991"/>
    <col width="4.28515625" customWidth="1" style="84" min="9992" max="9992"/>
    <col width="15.7109375" customWidth="1" style="84" min="9993" max="9993"/>
    <col width="3.28515625" customWidth="1" style="84" min="9994" max="9994"/>
    <col width="4.28515625" customWidth="1" style="84" min="9995" max="9995"/>
    <col width="3.28515625" customWidth="1" style="84" min="9996" max="9996"/>
    <col width="7.7109375" customWidth="1" style="84" min="9997" max="10002"/>
    <col width="3.28515625" customWidth="1" style="84" min="10003" max="10003"/>
    <col width="4.28515625" customWidth="1" style="84" min="10004" max="10004"/>
    <col width="3.28515625" customWidth="1" style="84" min="10005" max="10005"/>
    <col width="15.7109375" customWidth="1" style="84" min="10006" max="10006"/>
    <col width="4.28515625" customWidth="1" style="84" min="10007" max="10007"/>
    <col width="10" customWidth="1" style="84" min="10014" max="10014"/>
    <col width="11.7109375" customWidth="1" style="84" min="10241" max="10241"/>
    <col width="9.85546875" customWidth="1" style="84" min="10247" max="10247"/>
    <col width="4.28515625" customWidth="1" style="84" min="10248" max="10248"/>
    <col width="15.7109375" customWidth="1" style="84" min="10249" max="10249"/>
    <col width="3.28515625" customWidth="1" style="84" min="10250" max="10250"/>
    <col width="4.28515625" customWidth="1" style="84" min="10251" max="10251"/>
    <col width="3.28515625" customWidth="1" style="84" min="10252" max="10252"/>
    <col width="7.7109375" customWidth="1" style="84" min="10253" max="10258"/>
    <col width="3.28515625" customWidth="1" style="84" min="10259" max="10259"/>
    <col width="4.28515625" customWidth="1" style="84" min="10260" max="10260"/>
    <col width="3.28515625" customWidth="1" style="84" min="10261" max="10261"/>
    <col width="15.7109375" customWidth="1" style="84" min="10262" max="10262"/>
    <col width="4.28515625" customWidth="1" style="84" min="10263" max="10263"/>
    <col width="10" customWidth="1" style="84" min="10270" max="10270"/>
    <col width="11.7109375" customWidth="1" style="84" min="10497" max="10497"/>
    <col width="9.85546875" customWidth="1" style="84" min="10503" max="10503"/>
    <col width="4.28515625" customWidth="1" style="84" min="10504" max="10504"/>
    <col width="15.7109375" customWidth="1" style="84" min="10505" max="10505"/>
    <col width="3.28515625" customWidth="1" style="84" min="10506" max="10506"/>
    <col width="4.28515625" customWidth="1" style="84" min="10507" max="10507"/>
    <col width="3.28515625" customWidth="1" style="84" min="10508" max="10508"/>
    <col width="7.7109375" customWidth="1" style="84" min="10509" max="10514"/>
    <col width="3.28515625" customWidth="1" style="84" min="10515" max="10515"/>
    <col width="4.28515625" customWidth="1" style="84" min="10516" max="10516"/>
    <col width="3.28515625" customWidth="1" style="84" min="10517" max="10517"/>
    <col width="15.7109375" customWidth="1" style="84" min="10518" max="10518"/>
    <col width="4.28515625" customWidth="1" style="84" min="10519" max="10519"/>
    <col width="10" customWidth="1" style="84" min="10526" max="10526"/>
    <col width="11.7109375" customWidth="1" style="84" min="10753" max="10753"/>
    <col width="9.85546875" customWidth="1" style="84" min="10759" max="10759"/>
    <col width="4.28515625" customWidth="1" style="84" min="10760" max="10760"/>
    <col width="15.7109375" customWidth="1" style="84" min="10761" max="10761"/>
    <col width="3.28515625" customWidth="1" style="84" min="10762" max="10762"/>
    <col width="4.28515625" customWidth="1" style="84" min="10763" max="10763"/>
    <col width="3.28515625" customWidth="1" style="84" min="10764" max="10764"/>
    <col width="7.7109375" customWidth="1" style="84" min="10765" max="10770"/>
    <col width="3.28515625" customWidth="1" style="84" min="10771" max="10771"/>
    <col width="4.28515625" customWidth="1" style="84" min="10772" max="10772"/>
    <col width="3.28515625" customWidth="1" style="84" min="10773" max="10773"/>
    <col width="15.7109375" customWidth="1" style="84" min="10774" max="10774"/>
    <col width="4.28515625" customWidth="1" style="84" min="10775" max="10775"/>
    <col width="10" customWidth="1" style="84" min="10782" max="10782"/>
    <col width="11.7109375" customWidth="1" style="84" min="11009" max="11009"/>
    <col width="9.85546875" customWidth="1" style="84" min="11015" max="11015"/>
    <col width="4.28515625" customWidth="1" style="84" min="11016" max="11016"/>
    <col width="15.7109375" customWidth="1" style="84" min="11017" max="11017"/>
    <col width="3.28515625" customWidth="1" style="84" min="11018" max="11018"/>
    <col width="4.28515625" customWidth="1" style="84" min="11019" max="11019"/>
    <col width="3.28515625" customWidth="1" style="84" min="11020" max="11020"/>
    <col width="7.7109375" customWidth="1" style="84" min="11021" max="11026"/>
    <col width="3.28515625" customWidth="1" style="84" min="11027" max="11027"/>
    <col width="4.28515625" customWidth="1" style="84" min="11028" max="11028"/>
    <col width="3.28515625" customWidth="1" style="84" min="11029" max="11029"/>
    <col width="15.7109375" customWidth="1" style="84" min="11030" max="11030"/>
    <col width="4.28515625" customWidth="1" style="84" min="11031" max="11031"/>
    <col width="10" customWidth="1" style="84" min="11038" max="11038"/>
    <col width="11.7109375" customWidth="1" style="84" min="11265" max="11265"/>
    <col width="9.85546875" customWidth="1" style="84" min="11271" max="11271"/>
    <col width="4.28515625" customWidth="1" style="84" min="11272" max="11272"/>
    <col width="15.7109375" customWidth="1" style="84" min="11273" max="11273"/>
    <col width="3.28515625" customWidth="1" style="84" min="11274" max="11274"/>
    <col width="4.28515625" customWidth="1" style="84" min="11275" max="11275"/>
    <col width="3.28515625" customWidth="1" style="84" min="11276" max="11276"/>
    <col width="7.7109375" customWidth="1" style="84" min="11277" max="11282"/>
    <col width="3.28515625" customWidth="1" style="84" min="11283" max="11283"/>
    <col width="4.28515625" customWidth="1" style="84" min="11284" max="11284"/>
    <col width="3.28515625" customWidth="1" style="84" min="11285" max="11285"/>
    <col width="15.7109375" customWidth="1" style="84" min="11286" max="11286"/>
    <col width="4.28515625" customWidth="1" style="84" min="11287" max="11287"/>
    <col width="10" customWidth="1" style="84" min="11294" max="11294"/>
    <col width="11.7109375" customWidth="1" style="84" min="11521" max="11521"/>
    <col width="9.85546875" customWidth="1" style="84" min="11527" max="11527"/>
    <col width="4.28515625" customWidth="1" style="84" min="11528" max="11528"/>
    <col width="15.7109375" customWidth="1" style="84" min="11529" max="11529"/>
    <col width="3.28515625" customWidth="1" style="84" min="11530" max="11530"/>
    <col width="4.28515625" customWidth="1" style="84" min="11531" max="11531"/>
    <col width="3.28515625" customWidth="1" style="84" min="11532" max="11532"/>
    <col width="7.7109375" customWidth="1" style="84" min="11533" max="11538"/>
    <col width="3.28515625" customWidth="1" style="84" min="11539" max="11539"/>
    <col width="4.28515625" customWidth="1" style="84" min="11540" max="11540"/>
    <col width="3.28515625" customWidth="1" style="84" min="11541" max="11541"/>
    <col width="15.7109375" customWidth="1" style="84" min="11542" max="11542"/>
    <col width="4.28515625" customWidth="1" style="84" min="11543" max="11543"/>
    <col width="10" customWidth="1" style="84" min="11550" max="11550"/>
    <col width="11.7109375" customWidth="1" style="84" min="11777" max="11777"/>
    <col width="9.85546875" customWidth="1" style="84" min="11783" max="11783"/>
    <col width="4.28515625" customWidth="1" style="84" min="11784" max="11784"/>
    <col width="15.7109375" customWidth="1" style="84" min="11785" max="11785"/>
    <col width="3.28515625" customWidth="1" style="84" min="11786" max="11786"/>
    <col width="4.28515625" customWidth="1" style="84" min="11787" max="11787"/>
    <col width="3.28515625" customWidth="1" style="84" min="11788" max="11788"/>
    <col width="7.7109375" customWidth="1" style="84" min="11789" max="11794"/>
    <col width="3.28515625" customWidth="1" style="84" min="11795" max="11795"/>
    <col width="4.28515625" customWidth="1" style="84" min="11796" max="11796"/>
    <col width="3.28515625" customWidth="1" style="84" min="11797" max="11797"/>
    <col width="15.7109375" customWidth="1" style="84" min="11798" max="11798"/>
    <col width="4.28515625" customWidth="1" style="84" min="11799" max="11799"/>
    <col width="10" customWidth="1" style="84" min="11806" max="11806"/>
    <col width="11.7109375" customWidth="1" style="84" min="12033" max="12033"/>
    <col width="9.85546875" customWidth="1" style="84" min="12039" max="12039"/>
    <col width="4.28515625" customWidth="1" style="84" min="12040" max="12040"/>
    <col width="15.7109375" customWidth="1" style="84" min="12041" max="12041"/>
    <col width="3.28515625" customWidth="1" style="84" min="12042" max="12042"/>
    <col width="4.28515625" customWidth="1" style="84" min="12043" max="12043"/>
    <col width="3.28515625" customWidth="1" style="84" min="12044" max="12044"/>
    <col width="7.7109375" customWidth="1" style="84" min="12045" max="12050"/>
    <col width="3.28515625" customWidth="1" style="84" min="12051" max="12051"/>
    <col width="4.28515625" customWidth="1" style="84" min="12052" max="12052"/>
    <col width="3.28515625" customWidth="1" style="84" min="12053" max="12053"/>
    <col width="15.7109375" customWidth="1" style="84" min="12054" max="12054"/>
    <col width="4.28515625" customWidth="1" style="84" min="12055" max="12055"/>
    <col width="10" customWidth="1" style="84" min="12062" max="12062"/>
    <col width="11.7109375" customWidth="1" style="84" min="12289" max="12289"/>
    <col width="9.85546875" customWidth="1" style="84" min="12295" max="12295"/>
    <col width="4.28515625" customWidth="1" style="84" min="12296" max="12296"/>
    <col width="15.7109375" customWidth="1" style="84" min="12297" max="12297"/>
    <col width="3.28515625" customWidth="1" style="84" min="12298" max="12298"/>
    <col width="4.28515625" customWidth="1" style="84" min="12299" max="12299"/>
    <col width="3.28515625" customWidth="1" style="84" min="12300" max="12300"/>
    <col width="7.7109375" customWidth="1" style="84" min="12301" max="12306"/>
    <col width="3.28515625" customWidth="1" style="84" min="12307" max="12307"/>
    <col width="4.28515625" customWidth="1" style="84" min="12308" max="12308"/>
    <col width="3.28515625" customWidth="1" style="84" min="12309" max="12309"/>
    <col width="15.7109375" customWidth="1" style="84" min="12310" max="12310"/>
    <col width="4.28515625" customWidth="1" style="84" min="12311" max="12311"/>
    <col width="10" customWidth="1" style="84" min="12318" max="12318"/>
    <col width="11.7109375" customWidth="1" style="84" min="12545" max="12545"/>
    <col width="9.85546875" customWidth="1" style="84" min="12551" max="12551"/>
    <col width="4.28515625" customWidth="1" style="84" min="12552" max="12552"/>
    <col width="15.7109375" customWidth="1" style="84" min="12553" max="12553"/>
    <col width="3.28515625" customWidth="1" style="84" min="12554" max="12554"/>
    <col width="4.28515625" customWidth="1" style="84" min="12555" max="12555"/>
    <col width="3.28515625" customWidth="1" style="84" min="12556" max="12556"/>
    <col width="7.7109375" customWidth="1" style="84" min="12557" max="12562"/>
    <col width="3.28515625" customWidth="1" style="84" min="12563" max="12563"/>
    <col width="4.28515625" customWidth="1" style="84" min="12564" max="12564"/>
    <col width="3.28515625" customWidth="1" style="84" min="12565" max="12565"/>
    <col width="15.7109375" customWidth="1" style="84" min="12566" max="12566"/>
    <col width="4.28515625" customWidth="1" style="84" min="12567" max="12567"/>
    <col width="10" customWidth="1" style="84" min="12574" max="12574"/>
    <col width="11.7109375" customWidth="1" style="84" min="12801" max="12801"/>
    <col width="9.85546875" customWidth="1" style="84" min="12807" max="12807"/>
    <col width="4.28515625" customWidth="1" style="84" min="12808" max="12808"/>
    <col width="15.7109375" customWidth="1" style="84" min="12809" max="12809"/>
    <col width="3.28515625" customWidth="1" style="84" min="12810" max="12810"/>
    <col width="4.28515625" customWidth="1" style="84" min="12811" max="12811"/>
    <col width="3.28515625" customWidth="1" style="84" min="12812" max="12812"/>
    <col width="7.7109375" customWidth="1" style="84" min="12813" max="12818"/>
    <col width="3.28515625" customWidth="1" style="84" min="12819" max="12819"/>
    <col width="4.28515625" customWidth="1" style="84" min="12820" max="12820"/>
    <col width="3.28515625" customWidth="1" style="84" min="12821" max="12821"/>
    <col width="15.7109375" customWidth="1" style="84" min="12822" max="12822"/>
    <col width="4.28515625" customWidth="1" style="84" min="12823" max="12823"/>
    <col width="10" customWidth="1" style="84" min="12830" max="12830"/>
    <col width="11.7109375" customWidth="1" style="84" min="13057" max="13057"/>
    <col width="9.85546875" customWidth="1" style="84" min="13063" max="13063"/>
    <col width="4.28515625" customWidth="1" style="84" min="13064" max="13064"/>
    <col width="15.7109375" customWidth="1" style="84" min="13065" max="13065"/>
    <col width="3.28515625" customWidth="1" style="84" min="13066" max="13066"/>
    <col width="4.28515625" customWidth="1" style="84" min="13067" max="13067"/>
    <col width="3.28515625" customWidth="1" style="84" min="13068" max="13068"/>
    <col width="7.7109375" customWidth="1" style="84" min="13069" max="13074"/>
    <col width="3.28515625" customWidth="1" style="84" min="13075" max="13075"/>
    <col width="4.28515625" customWidth="1" style="84" min="13076" max="13076"/>
    <col width="3.28515625" customWidth="1" style="84" min="13077" max="13077"/>
    <col width="15.7109375" customWidth="1" style="84" min="13078" max="13078"/>
    <col width="4.28515625" customWidth="1" style="84" min="13079" max="13079"/>
    <col width="10" customWidth="1" style="84" min="13086" max="13086"/>
    <col width="11.7109375" customWidth="1" style="84" min="13313" max="13313"/>
    <col width="9.85546875" customWidth="1" style="84" min="13319" max="13319"/>
    <col width="4.28515625" customWidth="1" style="84" min="13320" max="13320"/>
    <col width="15.7109375" customWidth="1" style="84" min="13321" max="13321"/>
    <col width="3.28515625" customWidth="1" style="84" min="13322" max="13322"/>
    <col width="4.28515625" customWidth="1" style="84" min="13323" max="13323"/>
    <col width="3.28515625" customWidth="1" style="84" min="13324" max="13324"/>
    <col width="7.7109375" customWidth="1" style="84" min="13325" max="13330"/>
    <col width="3.28515625" customWidth="1" style="84" min="13331" max="13331"/>
    <col width="4.28515625" customWidth="1" style="84" min="13332" max="13332"/>
    <col width="3.28515625" customWidth="1" style="84" min="13333" max="13333"/>
    <col width="15.7109375" customWidth="1" style="84" min="13334" max="13334"/>
    <col width="4.28515625" customWidth="1" style="84" min="13335" max="13335"/>
    <col width="10" customWidth="1" style="84" min="13342" max="13342"/>
    <col width="11.7109375" customWidth="1" style="84" min="13569" max="13569"/>
    <col width="9.85546875" customWidth="1" style="84" min="13575" max="13575"/>
    <col width="4.28515625" customWidth="1" style="84" min="13576" max="13576"/>
    <col width="15.7109375" customWidth="1" style="84" min="13577" max="13577"/>
    <col width="3.28515625" customWidth="1" style="84" min="13578" max="13578"/>
    <col width="4.28515625" customWidth="1" style="84" min="13579" max="13579"/>
    <col width="3.28515625" customWidth="1" style="84" min="13580" max="13580"/>
    <col width="7.7109375" customWidth="1" style="84" min="13581" max="13586"/>
    <col width="3.28515625" customWidth="1" style="84" min="13587" max="13587"/>
    <col width="4.28515625" customWidth="1" style="84" min="13588" max="13588"/>
    <col width="3.28515625" customWidth="1" style="84" min="13589" max="13589"/>
    <col width="15.7109375" customWidth="1" style="84" min="13590" max="13590"/>
    <col width="4.28515625" customWidth="1" style="84" min="13591" max="13591"/>
    <col width="10" customWidth="1" style="84" min="13598" max="13598"/>
    <col width="11.7109375" customWidth="1" style="84" min="13825" max="13825"/>
    <col width="9.85546875" customWidth="1" style="84" min="13831" max="13831"/>
    <col width="4.28515625" customWidth="1" style="84" min="13832" max="13832"/>
    <col width="15.7109375" customWidth="1" style="84" min="13833" max="13833"/>
    <col width="3.28515625" customWidth="1" style="84" min="13834" max="13834"/>
    <col width="4.28515625" customWidth="1" style="84" min="13835" max="13835"/>
    <col width="3.28515625" customWidth="1" style="84" min="13836" max="13836"/>
    <col width="7.7109375" customWidth="1" style="84" min="13837" max="13842"/>
    <col width="3.28515625" customWidth="1" style="84" min="13843" max="13843"/>
    <col width="4.28515625" customWidth="1" style="84" min="13844" max="13844"/>
    <col width="3.28515625" customWidth="1" style="84" min="13845" max="13845"/>
    <col width="15.7109375" customWidth="1" style="84" min="13846" max="13846"/>
    <col width="4.28515625" customWidth="1" style="84" min="13847" max="13847"/>
    <col width="10" customWidth="1" style="84" min="13854" max="13854"/>
    <col width="11.7109375" customWidth="1" style="84" min="14081" max="14081"/>
    <col width="9.85546875" customWidth="1" style="84" min="14087" max="14087"/>
    <col width="4.28515625" customWidth="1" style="84" min="14088" max="14088"/>
    <col width="15.7109375" customWidth="1" style="84" min="14089" max="14089"/>
    <col width="3.28515625" customWidth="1" style="84" min="14090" max="14090"/>
    <col width="4.28515625" customWidth="1" style="84" min="14091" max="14091"/>
    <col width="3.28515625" customWidth="1" style="84" min="14092" max="14092"/>
    <col width="7.7109375" customWidth="1" style="84" min="14093" max="14098"/>
    <col width="3.28515625" customWidth="1" style="84" min="14099" max="14099"/>
    <col width="4.28515625" customWidth="1" style="84" min="14100" max="14100"/>
    <col width="3.28515625" customWidth="1" style="84" min="14101" max="14101"/>
    <col width="15.7109375" customWidth="1" style="84" min="14102" max="14102"/>
    <col width="4.28515625" customWidth="1" style="84" min="14103" max="14103"/>
    <col width="10" customWidth="1" style="84" min="14110" max="14110"/>
    <col width="11.7109375" customWidth="1" style="84" min="14337" max="14337"/>
    <col width="9.85546875" customWidth="1" style="84" min="14343" max="14343"/>
    <col width="4.28515625" customWidth="1" style="84" min="14344" max="14344"/>
    <col width="15.7109375" customWidth="1" style="84" min="14345" max="14345"/>
    <col width="3.28515625" customWidth="1" style="84" min="14346" max="14346"/>
    <col width="4.28515625" customWidth="1" style="84" min="14347" max="14347"/>
    <col width="3.28515625" customWidth="1" style="84" min="14348" max="14348"/>
    <col width="7.7109375" customWidth="1" style="84" min="14349" max="14354"/>
    <col width="3.28515625" customWidth="1" style="84" min="14355" max="14355"/>
    <col width="4.28515625" customWidth="1" style="84" min="14356" max="14356"/>
    <col width="3.28515625" customWidth="1" style="84" min="14357" max="14357"/>
    <col width="15.7109375" customWidth="1" style="84" min="14358" max="14358"/>
    <col width="4.28515625" customWidth="1" style="84" min="14359" max="14359"/>
    <col width="10" customWidth="1" style="84" min="14366" max="14366"/>
    <col width="11.7109375" customWidth="1" style="84" min="14593" max="14593"/>
    <col width="9.85546875" customWidth="1" style="84" min="14599" max="14599"/>
    <col width="4.28515625" customWidth="1" style="84" min="14600" max="14600"/>
    <col width="15.7109375" customWidth="1" style="84" min="14601" max="14601"/>
    <col width="3.28515625" customWidth="1" style="84" min="14602" max="14602"/>
    <col width="4.28515625" customWidth="1" style="84" min="14603" max="14603"/>
    <col width="3.28515625" customWidth="1" style="84" min="14604" max="14604"/>
    <col width="7.7109375" customWidth="1" style="84" min="14605" max="14610"/>
    <col width="3.28515625" customWidth="1" style="84" min="14611" max="14611"/>
    <col width="4.28515625" customWidth="1" style="84" min="14612" max="14612"/>
    <col width="3.28515625" customWidth="1" style="84" min="14613" max="14613"/>
    <col width="15.7109375" customWidth="1" style="84" min="14614" max="14614"/>
    <col width="4.28515625" customWidth="1" style="84" min="14615" max="14615"/>
    <col width="10" customWidth="1" style="84" min="14622" max="14622"/>
    <col width="11.7109375" customWidth="1" style="84" min="14849" max="14849"/>
    <col width="9.85546875" customWidth="1" style="84" min="14855" max="14855"/>
    <col width="4.28515625" customWidth="1" style="84" min="14856" max="14856"/>
    <col width="15.7109375" customWidth="1" style="84" min="14857" max="14857"/>
    <col width="3.28515625" customWidth="1" style="84" min="14858" max="14858"/>
    <col width="4.28515625" customWidth="1" style="84" min="14859" max="14859"/>
    <col width="3.28515625" customWidth="1" style="84" min="14860" max="14860"/>
    <col width="7.7109375" customWidth="1" style="84" min="14861" max="14866"/>
    <col width="3.28515625" customWidth="1" style="84" min="14867" max="14867"/>
    <col width="4.28515625" customWidth="1" style="84" min="14868" max="14868"/>
    <col width="3.28515625" customWidth="1" style="84" min="14869" max="14869"/>
    <col width="15.7109375" customWidth="1" style="84" min="14870" max="14870"/>
    <col width="4.28515625" customWidth="1" style="84" min="14871" max="14871"/>
    <col width="10" customWidth="1" style="84" min="14878" max="14878"/>
    <col width="11.7109375" customWidth="1" style="84" min="15105" max="15105"/>
    <col width="9.85546875" customWidth="1" style="84" min="15111" max="15111"/>
    <col width="4.28515625" customWidth="1" style="84" min="15112" max="15112"/>
    <col width="15.7109375" customWidth="1" style="84" min="15113" max="15113"/>
    <col width="3.28515625" customWidth="1" style="84" min="15114" max="15114"/>
    <col width="4.28515625" customWidth="1" style="84" min="15115" max="15115"/>
    <col width="3.28515625" customWidth="1" style="84" min="15116" max="15116"/>
    <col width="7.7109375" customWidth="1" style="84" min="15117" max="15122"/>
    <col width="3.28515625" customWidth="1" style="84" min="15123" max="15123"/>
    <col width="4.28515625" customWidth="1" style="84" min="15124" max="15124"/>
    <col width="3.28515625" customWidth="1" style="84" min="15125" max="15125"/>
    <col width="15.7109375" customWidth="1" style="84" min="15126" max="15126"/>
    <col width="4.28515625" customWidth="1" style="84" min="15127" max="15127"/>
    <col width="10" customWidth="1" style="84" min="15134" max="15134"/>
    <col width="11.7109375" customWidth="1" style="84" min="15361" max="15361"/>
    <col width="9.85546875" customWidth="1" style="84" min="15367" max="15367"/>
    <col width="4.28515625" customWidth="1" style="84" min="15368" max="15368"/>
    <col width="15.7109375" customWidth="1" style="84" min="15369" max="15369"/>
    <col width="3.28515625" customWidth="1" style="84" min="15370" max="15370"/>
    <col width="4.28515625" customWidth="1" style="84" min="15371" max="15371"/>
    <col width="3.28515625" customWidth="1" style="84" min="15372" max="15372"/>
    <col width="7.7109375" customWidth="1" style="84" min="15373" max="15378"/>
    <col width="3.28515625" customWidth="1" style="84" min="15379" max="15379"/>
    <col width="4.28515625" customWidth="1" style="84" min="15380" max="15380"/>
    <col width="3.28515625" customWidth="1" style="84" min="15381" max="15381"/>
    <col width="15.7109375" customWidth="1" style="84" min="15382" max="15382"/>
    <col width="4.28515625" customWidth="1" style="84" min="15383" max="15383"/>
    <col width="10" customWidth="1" style="84" min="15390" max="15390"/>
    <col width="11.7109375" customWidth="1" style="84" min="15617" max="15617"/>
    <col width="9.85546875" customWidth="1" style="84" min="15623" max="15623"/>
    <col width="4.28515625" customWidth="1" style="84" min="15624" max="15624"/>
    <col width="15.7109375" customWidth="1" style="84" min="15625" max="15625"/>
    <col width="3.28515625" customWidth="1" style="84" min="15626" max="15626"/>
    <col width="4.28515625" customWidth="1" style="84" min="15627" max="15627"/>
    <col width="3.28515625" customWidth="1" style="84" min="15628" max="15628"/>
    <col width="7.7109375" customWidth="1" style="84" min="15629" max="15634"/>
    <col width="3.28515625" customWidth="1" style="84" min="15635" max="15635"/>
    <col width="4.28515625" customWidth="1" style="84" min="15636" max="15636"/>
    <col width="3.28515625" customWidth="1" style="84" min="15637" max="15637"/>
    <col width="15.7109375" customWidth="1" style="84" min="15638" max="15638"/>
    <col width="4.28515625" customWidth="1" style="84" min="15639" max="15639"/>
    <col width="10" customWidth="1" style="84" min="15646" max="15646"/>
    <col width="11.7109375" customWidth="1" style="84" min="15873" max="15873"/>
    <col width="9.85546875" customWidth="1" style="84" min="15879" max="15879"/>
    <col width="4.28515625" customWidth="1" style="84" min="15880" max="15880"/>
    <col width="15.7109375" customWidth="1" style="84" min="15881" max="15881"/>
    <col width="3.28515625" customWidth="1" style="84" min="15882" max="15882"/>
    <col width="4.28515625" customWidth="1" style="84" min="15883" max="15883"/>
    <col width="3.28515625" customWidth="1" style="84" min="15884" max="15884"/>
    <col width="7.7109375" customWidth="1" style="84" min="15885" max="15890"/>
    <col width="3.28515625" customWidth="1" style="84" min="15891" max="15891"/>
    <col width="4.28515625" customWidth="1" style="84" min="15892" max="15892"/>
    <col width="3.28515625" customWidth="1" style="84" min="15893" max="15893"/>
    <col width="15.7109375" customWidth="1" style="84" min="15894" max="15894"/>
    <col width="4.28515625" customWidth="1" style="84" min="15895" max="15895"/>
    <col width="10" customWidth="1" style="84" min="15902" max="15902"/>
    <col width="11.7109375" customWidth="1" style="84" min="16129" max="16129"/>
    <col width="9.85546875" customWidth="1" style="84" min="16135" max="16135"/>
    <col width="4.28515625" customWidth="1" style="84" min="16136" max="16136"/>
    <col width="15.7109375" customWidth="1" style="84" min="16137" max="16137"/>
    <col width="3.28515625" customWidth="1" style="84" min="16138" max="16138"/>
    <col width="4.28515625" customWidth="1" style="84" min="16139" max="16139"/>
    <col width="3.28515625" customWidth="1" style="84" min="16140" max="16140"/>
    <col width="7.7109375" customWidth="1" style="84" min="16141" max="16146"/>
    <col width="3.28515625" customWidth="1" style="84" min="16147" max="16147"/>
    <col width="4.28515625" customWidth="1" style="84" min="16148" max="16148"/>
    <col width="3.28515625" customWidth="1" style="84" min="16149" max="16149"/>
    <col width="15.7109375" customWidth="1" style="84" min="16150" max="16150"/>
    <col width="4.28515625" customWidth="1" style="84" min="16151" max="16151"/>
    <col width="10" customWidth="1" style="84" min="16158" max="16158"/>
  </cols>
  <sheetData>
    <row r="1" ht="15.95" customHeight="1" s="84"/>
    <row r="2" ht="15.95" customHeight="1" s="84" thickBot="1">
      <c r="A2" s="99" t="inlineStr">
        <is>
          <t>L-L VOLTS</t>
        </is>
      </c>
      <c r="B2" s="4" t="n">
        <v>480</v>
      </c>
    </row>
    <row r="3" ht="15.95" customHeight="1" s="84">
      <c r="A3" s="99" t="inlineStr">
        <is>
          <t>PHASES</t>
        </is>
      </c>
      <c r="B3" s="99" t="n">
        <v>3</v>
      </c>
      <c r="H3" s="6" t="inlineStr">
        <is>
          <t>PANEL H3</t>
        </is>
      </c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10">
        <f>INT(L_N_VOLTS)&amp;"/"&amp;INT(L_L_VOLTS)&amp;"V, "&amp;INT(Phases)&amp;"PH, 4W"</f>
        <v/>
      </c>
      <c r="W3" s="11" t="n"/>
    </row>
    <row r="4" ht="15.95" customHeight="1" s="84">
      <c r="A4" s="99" t="inlineStr">
        <is>
          <t>L-N VOLTS</t>
        </is>
      </c>
      <c r="B4" s="12" t="n">
        <v>277</v>
      </c>
      <c r="H4" s="13" t="n"/>
      <c r="V4" s="16" t="inlineStr">
        <is>
          <t>400A MLO</t>
        </is>
      </c>
      <c r="W4" s="23" t="n"/>
    </row>
    <row r="5" ht="15.95" customHeight="1" s="84">
      <c r="A5" s="99" t="inlineStr">
        <is>
          <t>L-MOTOR</t>
        </is>
      </c>
      <c r="B5" s="99" t="n"/>
      <c r="H5" s="18" t="n"/>
      <c r="V5" s="16" t="inlineStr">
        <is>
          <t>10,000 AIC</t>
        </is>
      </c>
      <c r="W5" s="23" t="n"/>
    </row>
    <row r="6" ht="15.95" customHeight="1" s="84">
      <c r="H6" s="19" t="inlineStr">
        <is>
          <t xml:space="preserve">SERVES: </t>
        </is>
      </c>
      <c r="V6" s="16" t="inlineStr">
        <is>
          <t xml:space="preserve"> </t>
        </is>
      </c>
      <c r="W6" s="23" t="n"/>
    </row>
    <row r="7" ht="15.95" customHeight="1" s="84">
      <c r="A7" s="22" t="n"/>
      <c r="B7" s="22" t="n"/>
      <c r="C7" s="22" t="inlineStr">
        <is>
          <t>LOAD TYPES</t>
        </is>
      </c>
      <c r="G7" s="22" t="n"/>
      <c r="H7" s="19" t="inlineStr">
        <is>
          <t xml:space="preserve">LOCATION: </t>
        </is>
      </c>
      <c r="I7" s="89" t="n"/>
      <c r="K7" s="22" t="n"/>
      <c r="V7" s="16" t="n"/>
      <c r="W7" s="23" t="n"/>
      <c r="X7" s="89" t="n"/>
      <c r="Z7" t="inlineStr">
        <is>
          <t>LOAD TYPES</t>
        </is>
      </c>
      <c r="AA7" s="22" t="n"/>
      <c r="AB7" s="22" t="n"/>
      <c r="AC7" s="22" t="n"/>
      <c r="AD7" s="22" t="n"/>
    </row>
    <row r="8" ht="15.95" customHeight="1" s="84" thickBot="1">
      <c r="A8" s="26" t="inlineStr">
        <is>
          <t>LIGHT</t>
        </is>
      </c>
      <c r="B8" s="26" t="inlineStr">
        <is>
          <t>RECPTS</t>
        </is>
      </c>
      <c r="C8" s="26" t="inlineStr">
        <is>
          <t>HVAC</t>
        </is>
      </c>
      <c r="D8" s="26" t="inlineStr">
        <is>
          <t>APPL</t>
        </is>
      </c>
      <c r="E8" s="26" t="inlineStr">
        <is>
          <t>FXD.EQ</t>
        </is>
      </c>
      <c r="F8" s="26" t="inlineStr">
        <is>
          <t>FIXD. C. EQ.</t>
        </is>
      </c>
      <c r="G8" s="27" t="inlineStr">
        <is>
          <t>SPARE</t>
        </is>
      </c>
      <c r="H8" s="28" t="inlineStr">
        <is>
          <t>SURFACE MOUNT</t>
        </is>
      </c>
      <c r="I8" s="29" t="n"/>
      <c r="J8" s="29" t="n"/>
      <c r="K8" s="29" t="n"/>
      <c r="L8" s="29" t="inlineStr">
        <is>
          <t xml:space="preserve"> </t>
        </is>
      </c>
      <c r="M8" s="30" t="inlineStr">
        <is>
          <t>LOAD IN KVA PER PHASE</t>
        </is>
      </c>
      <c r="N8" s="30" t="n"/>
      <c r="O8" s="30" t="n"/>
      <c r="P8" s="30" t="n"/>
      <c r="Q8" s="30" t="n"/>
      <c r="R8" s="30" t="n"/>
      <c r="S8" s="31" t="n"/>
      <c r="T8" s="29" t="n"/>
      <c r="U8" s="29" t="n"/>
      <c r="V8" s="29" t="n"/>
      <c r="W8" s="32" t="n"/>
      <c r="X8" s="33" t="inlineStr">
        <is>
          <t>LIGHT</t>
        </is>
      </c>
      <c r="Y8" s="26" t="inlineStr">
        <is>
          <t>RECPTS</t>
        </is>
      </c>
      <c r="Z8" s="26" t="inlineStr">
        <is>
          <t>HVAC</t>
        </is>
      </c>
      <c r="AA8" s="26" t="inlineStr">
        <is>
          <t>APPL</t>
        </is>
      </c>
      <c r="AB8" s="26" t="inlineStr">
        <is>
          <t>FXD.EQ</t>
        </is>
      </c>
      <c r="AC8" s="26" t="inlineStr">
        <is>
          <t>FXD. C. EQ.</t>
        </is>
      </c>
      <c r="AD8" s="26" t="inlineStr">
        <is>
          <t>SPARE</t>
        </is>
      </c>
    </row>
    <row r="9" ht="15.95" customHeight="1" s="84" thickBot="1">
      <c r="A9" s="26" t="inlineStr">
        <is>
          <t>VA</t>
        </is>
      </c>
      <c r="B9" s="26" t="inlineStr">
        <is>
          <t>VA</t>
        </is>
      </c>
      <c r="C9" s="26" t="inlineStr">
        <is>
          <t>VA</t>
        </is>
      </c>
      <c r="D9" s="26" t="inlineStr">
        <is>
          <t>VA</t>
        </is>
      </c>
      <c r="E9" s="26" t="inlineStr">
        <is>
          <t>VA</t>
        </is>
      </c>
      <c r="F9" s="26" t="inlineStr">
        <is>
          <t>VA</t>
        </is>
      </c>
      <c r="G9" s="27" t="inlineStr">
        <is>
          <t>VA</t>
        </is>
      </c>
      <c r="H9" s="34" t="inlineStr">
        <is>
          <t>CKT</t>
        </is>
      </c>
      <c r="I9" s="34" t="inlineStr">
        <is>
          <t>DESCRIPTION</t>
        </is>
      </c>
      <c r="J9" s="34" t="inlineStr">
        <is>
          <t>#</t>
        </is>
      </c>
      <c r="K9" s="34" t="inlineStr">
        <is>
          <t>BKR</t>
        </is>
      </c>
      <c r="L9" s="34" t="inlineStr">
        <is>
          <t>PL</t>
        </is>
      </c>
      <c r="M9" s="35" t="inlineStr">
        <is>
          <t>A</t>
        </is>
      </c>
      <c r="N9" s="36" t="n"/>
      <c r="O9" s="35" t="inlineStr">
        <is>
          <t>B</t>
        </is>
      </c>
      <c r="P9" s="36" t="n"/>
      <c r="Q9" s="35" t="inlineStr">
        <is>
          <t>C</t>
        </is>
      </c>
      <c r="R9" s="36" t="n"/>
      <c r="S9" s="34" t="inlineStr">
        <is>
          <t>PL</t>
        </is>
      </c>
      <c r="T9" s="34" t="inlineStr">
        <is>
          <t>BKR</t>
        </is>
      </c>
      <c r="U9" s="34" t="inlineStr">
        <is>
          <t>#</t>
        </is>
      </c>
      <c r="V9" s="34" t="inlineStr">
        <is>
          <t>DESCRIPTION</t>
        </is>
      </c>
      <c r="W9" s="37" t="inlineStr">
        <is>
          <t>CKT</t>
        </is>
      </c>
      <c r="X9" s="33" t="inlineStr">
        <is>
          <t>VA</t>
        </is>
      </c>
      <c r="Y9" s="26" t="inlineStr">
        <is>
          <t>VA</t>
        </is>
      </c>
      <c r="Z9" s="26" t="inlineStr">
        <is>
          <t>VA</t>
        </is>
      </c>
      <c r="AA9" s="26" t="inlineStr">
        <is>
          <t>VA</t>
        </is>
      </c>
      <c r="AB9" s="26" t="inlineStr">
        <is>
          <t>VA</t>
        </is>
      </c>
      <c r="AC9" s="26" t="inlineStr">
        <is>
          <t>VA</t>
        </is>
      </c>
      <c r="AD9" s="26" t="inlineStr">
        <is>
          <t>VA</t>
        </is>
      </c>
    </row>
    <row r="10" ht="15.95" customHeight="1" s="84" thickBot="1">
      <c r="A10" s="38" t="n"/>
      <c r="B10" s="38" t="n"/>
      <c r="C10" s="38" t="n"/>
      <c r="D10" s="38" t="n"/>
      <c r="E10" s="38" t="n"/>
      <c r="F10" s="38" t="n"/>
      <c r="G10" s="91">
        <f>'L3'!M31*1000</f>
        <v/>
      </c>
      <c r="H10" s="34" t="n">
        <v>1</v>
      </c>
      <c r="I10" s="105" t="inlineStr">
        <is>
          <t>PANEL L3</t>
        </is>
      </c>
      <c r="J10" s="41" t="n"/>
      <c r="K10" s="105" t="n">
        <v>50</v>
      </c>
      <c r="L10" s="105" t="n">
        <v>3</v>
      </c>
      <c r="M10" s="42">
        <f>SUM(A10:G10)/1000</f>
        <v/>
      </c>
      <c r="N10" s="50">
        <f>SUM(X10:AD10)/1000</f>
        <v/>
      </c>
      <c r="O10" s="44" t="n"/>
      <c r="P10" s="44" t="n"/>
      <c r="Q10" s="45" t="n"/>
      <c r="R10" s="46" t="n"/>
      <c r="S10" s="105" t="n">
        <v>3</v>
      </c>
      <c r="T10" s="105" t="n">
        <v>50</v>
      </c>
      <c r="U10" s="41" t="n"/>
      <c r="V10" s="105" t="inlineStr">
        <is>
          <t>PANEL L2</t>
        </is>
      </c>
      <c r="W10" s="34" t="n">
        <v>2</v>
      </c>
      <c r="X10" s="47" t="n"/>
      <c r="Y10" s="38" t="n"/>
      <c r="Z10" s="38" t="n"/>
      <c r="AA10" s="38" t="n"/>
      <c r="AB10" s="38" t="n"/>
      <c r="AC10" s="38" t="n"/>
      <c r="AD10" s="38">
        <f>'L2'!M31*1000</f>
        <v/>
      </c>
    </row>
    <row r="11" ht="15.95" customHeight="1" s="84" thickBot="1">
      <c r="A11" s="38" t="n"/>
      <c r="B11" s="38" t="n"/>
      <c r="C11" s="38" t="n"/>
      <c r="D11" s="38" t="n"/>
      <c r="E11" s="38" t="n"/>
      <c r="F11" s="38" t="n"/>
      <c r="G11" s="39">
        <f>'L3'!O31*1000</f>
        <v/>
      </c>
      <c r="H11" s="34" t="n">
        <v>3</v>
      </c>
      <c r="I11" s="106" t="n"/>
      <c r="J11" s="106" t="n"/>
      <c r="K11" s="106" t="n"/>
      <c r="L11" s="106" t="n"/>
      <c r="M11" s="48" t="n"/>
      <c r="N11" s="49" t="n"/>
      <c r="O11" s="42">
        <f>SUM(A11:G11)/1000</f>
        <v/>
      </c>
      <c r="P11" s="50">
        <f>SUM(X11:AD11)/1000</f>
        <v/>
      </c>
      <c r="Q11" s="51" t="n"/>
      <c r="R11" s="50" t="n"/>
      <c r="S11" s="106" t="n"/>
      <c r="T11" s="106" t="n"/>
      <c r="U11" s="106" t="n"/>
      <c r="V11" s="106" t="n"/>
      <c r="W11" s="34" t="n">
        <v>4</v>
      </c>
      <c r="X11" s="47" t="n"/>
      <c r="Y11" s="38" t="n"/>
      <c r="Z11" s="38" t="n"/>
      <c r="AA11" s="38" t="n"/>
      <c r="AB11" s="38" t="n"/>
      <c r="AC11" s="38" t="n"/>
      <c r="AD11" s="38">
        <f>'L2'!O31*1000</f>
        <v/>
      </c>
    </row>
    <row r="12" ht="15.95" customHeight="1" s="84" thickBot="1">
      <c r="B12" s="38" t="n"/>
      <c r="C12" s="38" t="n"/>
      <c r="D12" s="38" t="n"/>
      <c r="E12" s="38" t="n"/>
      <c r="F12" s="38" t="n"/>
      <c r="G12" s="39">
        <f>'L3'!Q31*1000</f>
        <v/>
      </c>
      <c r="H12" s="34" t="n">
        <v>5</v>
      </c>
      <c r="I12" s="107" t="n"/>
      <c r="J12" s="107" t="n"/>
      <c r="K12" s="107" t="n"/>
      <c r="L12" s="107" t="n"/>
      <c r="M12" s="52" t="n"/>
      <c r="N12" s="51" t="n"/>
      <c r="O12" s="54" t="n"/>
      <c r="P12" s="49" t="n"/>
      <c r="Q12" s="42">
        <f>SUM(A12:G12)/1000</f>
        <v/>
      </c>
      <c r="R12" s="50">
        <f>SUM(X12:AD12)/1000</f>
        <v/>
      </c>
      <c r="S12" s="107" t="n"/>
      <c r="T12" s="107" t="n"/>
      <c r="U12" s="107" t="n"/>
      <c r="V12" s="107" t="n"/>
      <c r="W12" s="34" t="n">
        <v>6</v>
      </c>
      <c r="X12" s="47" t="n"/>
      <c r="Y12" s="38" t="n"/>
      <c r="Z12" s="38" t="n"/>
      <c r="AA12" s="38" t="n"/>
      <c r="AB12" s="38" t="n"/>
      <c r="AC12" s="38" t="n"/>
      <c r="AD12" s="38">
        <f>'L2'!Q31*1000</f>
        <v/>
      </c>
    </row>
    <row r="13" ht="15.95" customHeight="1" s="84" thickBot="1">
      <c r="A13" s="38" t="n"/>
      <c r="B13" s="38" t="n"/>
      <c r="C13" s="38" t="n"/>
      <c r="D13" s="38" t="n"/>
      <c r="E13" s="38" t="n"/>
      <c r="F13" s="38" t="n"/>
      <c r="G13" s="39">
        <f>'L4'!M31*1000</f>
        <v/>
      </c>
      <c r="H13" s="34" t="n">
        <v>7</v>
      </c>
      <c r="I13" s="105" t="inlineStr">
        <is>
          <t>PANEL L4</t>
        </is>
      </c>
      <c r="J13" s="41" t="n"/>
      <c r="K13" s="105" t="n">
        <v>50</v>
      </c>
      <c r="L13" s="105" t="n">
        <v>3</v>
      </c>
      <c r="M13" s="42">
        <f>SUM(A13:G13)/1000</f>
        <v/>
      </c>
      <c r="N13" s="50">
        <f>SUM(X13:AD13)/1000</f>
        <v/>
      </c>
      <c r="O13" s="51" t="n"/>
      <c r="P13" s="51" t="n"/>
      <c r="Q13" s="54" t="n"/>
      <c r="R13" s="49" t="n"/>
      <c r="S13" s="105" t="n">
        <v>3</v>
      </c>
      <c r="T13" s="105" t="n">
        <v>50</v>
      </c>
      <c r="U13" s="41" t="n"/>
      <c r="V13" s="105" t="inlineStr">
        <is>
          <t>PANEL L1</t>
        </is>
      </c>
      <c r="W13" s="34" t="n">
        <v>8</v>
      </c>
      <c r="X13" s="47" t="n"/>
      <c r="Y13" s="38" t="n"/>
      <c r="Z13" s="38" t="n"/>
      <c r="AA13" s="38" t="n"/>
      <c r="AB13" s="38" t="n"/>
      <c r="AC13" s="38" t="n"/>
      <c r="AD13" s="38">
        <f>'L1'!M31*1000</f>
        <v/>
      </c>
    </row>
    <row r="14" ht="15.95" customHeight="1" s="84" thickBot="1">
      <c r="A14" s="38" t="n"/>
      <c r="B14" s="38" t="n"/>
      <c r="C14" s="38" t="n"/>
      <c r="D14" s="38" t="n"/>
      <c r="E14" s="38" t="n"/>
      <c r="F14" s="38" t="n"/>
      <c r="G14" s="39">
        <f>'L4'!O31*1000</f>
        <v/>
      </c>
      <c r="H14" s="34" t="n">
        <v>9</v>
      </c>
      <c r="I14" s="106" t="n"/>
      <c r="J14" s="106" t="n"/>
      <c r="K14" s="106" t="n"/>
      <c r="L14" s="106" t="n"/>
      <c r="M14" s="48" t="n"/>
      <c r="N14" s="49" t="n"/>
      <c r="O14" s="42">
        <f>SUM(A14:G14)/1000</f>
        <v/>
      </c>
      <c r="P14" s="50">
        <f>SUM(X14:AD14)/1000</f>
        <v/>
      </c>
      <c r="Q14" s="51" t="n"/>
      <c r="R14" s="50" t="n"/>
      <c r="S14" s="106" t="n"/>
      <c r="T14" s="106" t="n"/>
      <c r="U14" s="106" t="n"/>
      <c r="V14" s="106" t="n"/>
      <c r="W14" s="34" t="n">
        <v>10</v>
      </c>
      <c r="X14" s="47" t="n"/>
      <c r="Y14" s="38" t="n"/>
      <c r="Z14" s="38" t="n"/>
      <c r="AA14" s="38" t="n"/>
      <c r="AB14" s="38" t="n"/>
      <c r="AC14" s="38" t="n"/>
      <c r="AD14" s="38">
        <f>'L1'!O31*1000</f>
        <v/>
      </c>
    </row>
    <row r="15" ht="15.95" customHeight="1" s="84" thickBot="1">
      <c r="A15" s="38" t="n"/>
      <c r="B15" s="38" t="n"/>
      <c r="C15" s="38" t="n"/>
      <c r="D15" s="38" t="n"/>
      <c r="E15" s="38" t="n"/>
      <c r="F15" s="38" t="n"/>
      <c r="G15" s="39">
        <f>'L4'!Q31*1000</f>
        <v/>
      </c>
      <c r="H15" s="34" t="n">
        <v>11</v>
      </c>
      <c r="I15" s="107" t="n"/>
      <c r="J15" s="107" t="n"/>
      <c r="K15" s="107" t="n"/>
      <c r="L15" s="107" t="n"/>
      <c r="M15" s="52" t="n"/>
      <c r="N15" s="51" t="n"/>
      <c r="O15" s="54" t="n"/>
      <c r="P15" s="49" t="n"/>
      <c r="Q15" s="42">
        <f>SUM(A15:G15)/1000</f>
        <v/>
      </c>
      <c r="R15" s="50">
        <f>SUM(X15:AD15)/1000</f>
        <v/>
      </c>
      <c r="S15" s="107" t="n"/>
      <c r="T15" s="107" t="n"/>
      <c r="U15" s="107" t="n"/>
      <c r="V15" s="107" t="n"/>
      <c r="W15" s="34" t="n">
        <v>12</v>
      </c>
      <c r="X15" s="47" t="n"/>
      <c r="Y15" s="38" t="n"/>
      <c r="Z15" s="38" t="n"/>
      <c r="AA15" s="38" t="n"/>
      <c r="AB15" s="38" t="n"/>
      <c r="AC15" s="38" t="n"/>
      <c r="AD15" s="38">
        <f>'L1'!Q31*1000</f>
        <v/>
      </c>
    </row>
    <row r="16" ht="15.95" customHeight="1" s="84" thickBot="1">
      <c r="A16" s="38" t="n">
        <v>3677</v>
      </c>
      <c r="B16" s="38" t="n"/>
      <c r="C16" s="38" t="n"/>
      <c r="D16" s="38" t="n"/>
      <c r="E16" s="38" t="n"/>
      <c r="F16" s="38" t="n"/>
      <c r="G16" s="39" t="n"/>
      <c r="H16" s="34" t="n">
        <v>7</v>
      </c>
      <c r="I16" s="40" t="inlineStr">
        <is>
          <t>LIGHTING</t>
        </is>
      </c>
      <c r="J16" s="41" t="n"/>
      <c r="K16" s="41" t="n">
        <v>20</v>
      </c>
      <c r="L16" s="41" t="n">
        <v>1</v>
      </c>
      <c r="M16" s="42">
        <f>SUM(A16:G16)/1000</f>
        <v/>
      </c>
      <c r="N16" s="50">
        <f>SUM(X16:AD16)/1000</f>
        <v/>
      </c>
      <c r="O16" s="51" t="n"/>
      <c r="P16" s="51" t="n"/>
      <c r="Q16" s="54" t="n"/>
      <c r="R16" s="49" t="n"/>
      <c r="S16" s="41" t="n">
        <v>1</v>
      </c>
      <c r="T16" s="41" t="n">
        <v>30</v>
      </c>
      <c r="U16" s="41" t="n"/>
      <c r="V16" s="40" t="inlineStr">
        <is>
          <t>VAV #14</t>
        </is>
      </c>
      <c r="W16" s="34" t="n">
        <v>14</v>
      </c>
      <c r="X16" s="47" t="n"/>
      <c r="Y16" s="38" t="n"/>
      <c r="Z16" s="38" t="n"/>
      <c r="AA16" s="38" t="n"/>
      <c r="AB16" s="38" t="n"/>
      <c r="AC16" s="38" t="n"/>
      <c r="AD16" s="38" t="n"/>
    </row>
    <row r="17" ht="15.95" customHeight="1" s="84" thickBot="1">
      <c r="A17" s="38" t="n">
        <v>3713.5</v>
      </c>
      <c r="B17" s="38" t="n"/>
      <c r="C17" s="38" t="n"/>
      <c r="D17" s="38" t="n"/>
      <c r="E17" s="38" t="n"/>
      <c r="F17" s="38" t="n"/>
      <c r="G17" s="39" t="n"/>
      <c r="H17" s="34" t="n">
        <v>9</v>
      </c>
      <c r="I17" s="40" t="inlineStr">
        <is>
          <t>LIGHTING</t>
        </is>
      </c>
      <c r="J17" s="41" t="n"/>
      <c r="K17" s="41" t="n">
        <v>20</v>
      </c>
      <c r="L17" s="41" t="n">
        <v>1</v>
      </c>
      <c r="M17" s="48" t="n"/>
      <c r="N17" s="49" t="n"/>
      <c r="O17" s="42">
        <f>SUM(A17:G17)/1000</f>
        <v/>
      </c>
      <c r="P17" s="50">
        <f>SUM(X17:AD17)/1000</f>
        <v/>
      </c>
      <c r="Q17" s="54" t="n"/>
      <c r="R17" s="50" t="n"/>
      <c r="S17" s="41" t="n">
        <v>1</v>
      </c>
      <c r="T17" s="41" t="n">
        <v>30</v>
      </c>
      <c r="U17" s="41" t="n"/>
      <c r="V17" s="40" t="inlineStr">
        <is>
          <t>VAV #6</t>
        </is>
      </c>
      <c r="W17" s="34" t="n">
        <v>16</v>
      </c>
      <c r="X17" s="47" t="n"/>
      <c r="Y17" s="38" t="n"/>
      <c r="Z17" s="38" t="n"/>
      <c r="AA17" s="38" t="n"/>
      <c r="AB17" s="38" t="n"/>
      <c r="AC17" s="38" t="n"/>
      <c r="AD17" s="38" t="n"/>
    </row>
    <row r="18" ht="15.95" customHeight="1" s="84" thickBot="1">
      <c r="A18" s="38" t="n">
        <v>1433</v>
      </c>
      <c r="B18" s="38" t="n"/>
      <c r="C18" s="38" t="n"/>
      <c r="D18" s="38" t="n"/>
      <c r="E18" s="38" t="n"/>
      <c r="F18" s="38" t="n"/>
      <c r="G18" s="39" t="n"/>
      <c r="H18" s="34" t="n">
        <v>11</v>
      </c>
      <c r="I18" s="40" t="inlineStr">
        <is>
          <t>LIGHTING</t>
        </is>
      </c>
      <c r="J18" s="41" t="n"/>
      <c r="K18" s="41" t="n">
        <v>20</v>
      </c>
      <c r="L18" s="41" t="n">
        <v>1</v>
      </c>
      <c r="M18" s="52" t="n"/>
      <c r="N18" s="51" t="n"/>
      <c r="O18" s="54" t="n"/>
      <c r="P18" s="54" t="n"/>
      <c r="Q18" s="42">
        <f>SUM(A18:G18)/1000</f>
        <v/>
      </c>
      <c r="R18" s="50">
        <f>SUM(X18:AD18)/1000</f>
        <v/>
      </c>
      <c r="S18" s="41" t="n">
        <v>1</v>
      </c>
      <c r="T18" s="41" t="n">
        <v>20</v>
      </c>
      <c r="U18" s="41" t="n"/>
      <c r="V18" s="40" t="n"/>
      <c r="W18" s="34" t="n">
        <v>18</v>
      </c>
      <c r="X18" s="47" t="n"/>
      <c r="Y18" s="38" t="n"/>
      <c r="Z18" s="38" t="n"/>
      <c r="AA18" s="38" t="n"/>
      <c r="AB18" s="38" t="n"/>
      <c r="AC18" s="38" t="n"/>
      <c r="AD18" s="38" t="n"/>
    </row>
    <row r="19" ht="15.95" customHeight="1" s="84" thickBot="1">
      <c r="A19" s="38" t="n"/>
      <c r="B19" s="38" t="n"/>
      <c r="C19" s="38" t="n"/>
      <c r="D19" s="38" t="n"/>
      <c r="E19" s="38" t="n"/>
      <c r="F19" s="38" t="n"/>
      <c r="G19" s="39" t="n"/>
      <c r="H19" s="34" t="n">
        <v>13</v>
      </c>
      <c r="I19" s="40" t="n"/>
      <c r="J19" s="41" t="n"/>
      <c r="K19" s="41" t="n">
        <v>20</v>
      </c>
      <c r="L19" s="41" t="n">
        <v>1</v>
      </c>
      <c r="M19" s="42">
        <f>SUM(A19:G19)/1000</f>
        <v/>
      </c>
      <c r="N19" s="50">
        <f>SUM(X19:AD19)/1000</f>
        <v/>
      </c>
      <c r="O19" s="51" t="n"/>
      <c r="P19" s="51" t="n"/>
      <c r="Q19" s="54" t="n"/>
      <c r="R19" s="49" t="n"/>
      <c r="S19" s="41" t="n">
        <v>1</v>
      </c>
      <c r="T19" s="41" t="n">
        <v>20</v>
      </c>
      <c r="U19" s="41" t="n"/>
      <c r="V19" s="40" t="n"/>
      <c r="W19" s="34" t="n">
        <v>20</v>
      </c>
      <c r="X19" s="47" t="n"/>
      <c r="Y19" s="38" t="n"/>
      <c r="Z19" s="38" t="n"/>
      <c r="AA19" s="38" t="n"/>
      <c r="AB19" s="38" t="n"/>
      <c r="AC19" s="38" t="n"/>
      <c r="AD19" s="38" t="n"/>
    </row>
    <row r="20" ht="15.95" customHeight="1" s="84" thickBot="1">
      <c r="A20" s="38" t="n">
        <v>2234</v>
      </c>
      <c r="B20" s="38" t="n"/>
      <c r="C20" s="38" t="n"/>
      <c r="D20" s="38" t="n"/>
      <c r="E20" s="38" t="n"/>
      <c r="F20" s="38" t="n"/>
      <c r="G20" s="39" t="n"/>
      <c r="H20" s="34" t="n">
        <v>15</v>
      </c>
      <c r="I20" s="40" t="inlineStr">
        <is>
          <t>LIGHTING</t>
        </is>
      </c>
      <c r="J20" s="41" t="n"/>
      <c r="K20" s="41" t="n">
        <v>20</v>
      </c>
      <c r="L20" s="41" t="n">
        <v>1</v>
      </c>
      <c r="M20" s="48" t="n"/>
      <c r="N20" s="49" t="n"/>
      <c r="O20" s="42">
        <f>SUM(A20:G20)/1000</f>
        <v/>
      </c>
      <c r="P20" s="50">
        <f>SUM(X20:AD20)/1000</f>
        <v/>
      </c>
      <c r="Q20" s="51" t="n"/>
      <c r="R20" s="50" t="n"/>
      <c r="S20" s="41" t="n">
        <v>1</v>
      </c>
      <c r="T20" s="41" t="n">
        <v>20</v>
      </c>
      <c r="U20" s="41" t="n"/>
      <c r="V20" s="40" t="n"/>
      <c r="W20" s="34" t="n">
        <v>22</v>
      </c>
      <c r="X20" s="47" t="n"/>
      <c r="Y20" s="38" t="n"/>
      <c r="Z20" s="38" t="n"/>
      <c r="AA20" s="38" t="n"/>
      <c r="AB20" s="38" t="n"/>
      <c r="AC20" s="38" t="n"/>
      <c r="AD20" s="38" t="n"/>
    </row>
    <row r="21" ht="15.95" customHeight="1" s="84" thickBot="1">
      <c r="A21" s="38" t="n">
        <v>3146</v>
      </c>
      <c r="B21" s="38" t="n"/>
      <c r="C21" s="38" t="n"/>
      <c r="D21" s="38" t="n"/>
      <c r="E21" s="38" t="n"/>
      <c r="F21" s="38" t="n"/>
      <c r="G21" s="39" t="n"/>
      <c r="H21" s="34" t="n">
        <v>17</v>
      </c>
      <c r="I21" s="40" t="inlineStr">
        <is>
          <t>LIGHTING</t>
        </is>
      </c>
      <c r="J21" s="41" t="n"/>
      <c r="K21" s="41" t="n">
        <v>20</v>
      </c>
      <c r="L21" s="41" t="n">
        <v>1</v>
      </c>
      <c r="M21" s="52" t="n"/>
      <c r="N21" s="51" t="n"/>
      <c r="O21" s="54" t="n"/>
      <c r="P21" s="49" t="n"/>
      <c r="Q21" s="42">
        <f>SUM(A21:G21)/1000</f>
        <v/>
      </c>
      <c r="R21" s="50">
        <f>SUM(X21:AD21)/1000</f>
        <v/>
      </c>
      <c r="S21" s="41" t="n">
        <v>1</v>
      </c>
      <c r="T21" s="41" t="n">
        <v>20</v>
      </c>
      <c r="U21" s="41" t="n"/>
      <c r="V21" s="40" t="inlineStr">
        <is>
          <t>VAV #13,15</t>
        </is>
      </c>
      <c r="W21" s="34" t="n">
        <v>24</v>
      </c>
      <c r="X21" s="47" t="n"/>
      <c r="Y21" s="38" t="n"/>
      <c r="Z21" s="38" t="n"/>
      <c r="AA21" s="38" t="n"/>
      <c r="AB21" s="38" t="n"/>
      <c r="AC21" s="38" t="n"/>
      <c r="AD21" s="38" t="n"/>
    </row>
    <row r="22" ht="15.95" customHeight="1" s="84" thickBot="1">
      <c r="A22" s="38" t="n"/>
      <c r="B22" s="38" t="n"/>
      <c r="C22" s="38" t="n"/>
      <c r="D22" s="38" t="n"/>
      <c r="E22" s="38" t="n"/>
      <c r="F22" s="38" t="n"/>
      <c r="G22" s="39" t="n"/>
      <c r="H22" s="34" t="n">
        <v>25</v>
      </c>
      <c r="I22" s="40" t="n"/>
      <c r="J22" s="41" t="n"/>
      <c r="K22" s="41" t="n">
        <v>20</v>
      </c>
      <c r="L22" s="41" t="n">
        <v>1</v>
      </c>
      <c r="M22" s="42">
        <f>SUM(A22:G22)/1000</f>
        <v/>
      </c>
      <c r="N22" s="50">
        <f>SUM(X22:AD22)/1000</f>
        <v/>
      </c>
      <c r="O22" s="51" t="n"/>
      <c r="P22" s="51" t="n"/>
      <c r="Q22" s="54" t="n"/>
      <c r="R22" s="49" t="n"/>
      <c r="S22" s="41" t="n">
        <v>1</v>
      </c>
      <c r="T22" s="41" t="n">
        <v>20</v>
      </c>
      <c r="U22" s="41" t="n"/>
      <c r="V22" s="40" t="inlineStr">
        <is>
          <t>VAV #7,8</t>
        </is>
      </c>
      <c r="W22" s="34" t="n">
        <v>26</v>
      </c>
      <c r="X22" s="47" t="n"/>
      <c r="Y22" s="38" t="n"/>
      <c r="Z22" s="38" t="n"/>
      <c r="AA22" s="38" t="n"/>
      <c r="AB22" s="38" t="n"/>
      <c r="AC22" s="38" t="n"/>
      <c r="AD22" s="38" t="n"/>
    </row>
    <row r="23" ht="15.95" customHeight="1" s="84" thickBot="1">
      <c r="A23" s="38" t="n"/>
      <c r="B23" s="38" t="n"/>
      <c r="C23" s="38" t="n"/>
      <c r="D23" s="38" t="n"/>
      <c r="E23" s="38" t="n"/>
      <c r="F23" s="38" t="n"/>
      <c r="G23" s="39" t="n"/>
      <c r="H23" s="34" t="n">
        <v>27</v>
      </c>
      <c r="I23" s="40" t="n"/>
      <c r="J23" s="41" t="n"/>
      <c r="K23" s="41" t="n">
        <v>20</v>
      </c>
      <c r="L23" s="41" t="n">
        <v>1</v>
      </c>
      <c r="M23" s="48" t="n"/>
      <c r="N23" s="49" t="n"/>
      <c r="O23" s="42">
        <f>SUM(A23:G23)/1000</f>
        <v/>
      </c>
      <c r="P23" s="50">
        <f>SUM(X23:AD23)/1000</f>
        <v/>
      </c>
      <c r="Q23" s="51" t="n"/>
      <c r="R23" s="50" t="n"/>
      <c r="S23" s="41" t="n">
        <v>1</v>
      </c>
      <c r="T23" s="41" t="n">
        <v>20</v>
      </c>
      <c r="U23" s="41" t="n"/>
      <c r="V23" s="40" t="inlineStr">
        <is>
          <t>VAV #3,5</t>
        </is>
      </c>
      <c r="W23" s="34" t="n">
        <v>28</v>
      </c>
      <c r="X23" s="47" t="n"/>
      <c r="Y23" s="38" t="n"/>
      <c r="Z23" s="38" t="n"/>
      <c r="AA23" s="38" t="n"/>
      <c r="AB23" s="38" t="n"/>
      <c r="AC23" s="38" t="n"/>
      <c r="AD23" s="38" t="n"/>
    </row>
    <row r="24" ht="15.95" customHeight="1" s="84" thickBot="1">
      <c r="A24" s="38" t="n"/>
      <c r="B24" s="38" t="n"/>
      <c r="C24" s="38" t="n"/>
      <c r="D24" s="38" t="n"/>
      <c r="E24" s="38" t="n"/>
      <c r="F24" s="38" t="n"/>
      <c r="G24" s="39" t="n"/>
      <c r="H24" s="34" t="n">
        <v>29</v>
      </c>
      <c r="I24" s="40" t="n"/>
      <c r="J24" s="41" t="n"/>
      <c r="K24" s="41" t="n">
        <v>20</v>
      </c>
      <c r="L24" s="41" t="n">
        <v>1</v>
      </c>
      <c r="M24" s="52" t="n"/>
      <c r="N24" s="51" t="n"/>
      <c r="O24" s="54" t="n"/>
      <c r="P24" s="49" t="n"/>
      <c r="Q24" s="42">
        <f>SUM(A24:G24)/1000</f>
        <v/>
      </c>
      <c r="R24" s="50">
        <f>SUM(X24:AD24)/1000</f>
        <v/>
      </c>
      <c r="S24" s="41" t="n">
        <v>1</v>
      </c>
      <c r="T24" s="41" t="n">
        <v>30</v>
      </c>
      <c r="U24" s="41" t="n"/>
      <c r="V24" s="40" t="inlineStr">
        <is>
          <t>VAV #12</t>
        </is>
      </c>
      <c r="W24" s="34" t="n">
        <v>30</v>
      </c>
      <c r="X24" s="47" t="n"/>
      <c r="Y24" s="38" t="n"/>
      <c r="Z24" s="38" t="n"/>
      <c r="AA24" s="38" t="n"/>
      <c r="AB24" s="38" t="n"/>
      <c r="AC24" s="38" t="n"/>
      <c r="AD24" s="38" t="n"/>
    </row>
    <row r="25" ht="15.95" customHeight="1" s="84" thickBot="1">
      <c r="A25" s="85" t="n"/>
      <c r="B25" s="85" t="n"/>
      <c r="C25" s="85" t="n"/>
      <c r="D25" s="85" t="n"/>
      <c r="E25" s="85" t="n"/>
      <c r="F25" s="85" t="n"/>
      <c r="G25" s="86" t="n"/>
      <c r="H25" s="34" t="n">
        <v>31</v>
      </c>
      <c r="I25" s="40" t="n"/>
      <c r="J25" s="41" t="n"/>
      <c r="K25" s="41" t="n">
        <v>20</v>
      </c>
      <c r="L25" s="41" t="n">
        <v>1</v>
      </c>
      <c r="M25" s="42">
        <f>SUM(A25:G25)/1000</f>
        <v/>
      </c>
      <c r="N25" s="50">
        <f>SUM(X25:AD25)/1000</f>
        <v/>
      </c>
      <c r="O25" s="51" t="n"/>
      <c r="P25" s="51" t="n"/>
      <c r="Q25" s="54" t="n"/>
      <c r="R25" s="49" t="n"/>
      <c r="S25" s="41" t="n">
        <v>1</v>
      </c>
      <c r="T25" s="41" t="n">
        <v>20</v>
      </c>
      <c r="U25" s="41" t="n"/>
      <c r="V25" s="40" t="n"/>
      <c r="W25" s="34" t="n">
        <v>32</v>
      </c>
      <c r="X25" s="47" t="n"/>
      <c r="Y25" s="38" t="n"/>
      <c r="Z25" s="38" t="n"/>
      <c r="AA25" s="38" t="n"/>
      <c r="AB25" s="38" t="n"/>
      <c r="AC25" s="38" t="n"/>
      <c r="AD25" s="38" t="n"/>
    </row>
    <row r="26" ht="15.95" customHeight="1" s="84" thickBot="1">
      <c r="A26" s="85" t="n"/>
      <c r="B26" s="85" t="n"/>
      <c r="C26" s="85" t="n"/>
      <c r="D26" s="85" t="n"/>
      <c r="E26" s="85" t="n"/>
      <c r="F26" s="85" t="n"/>
      <c r="G26" s="86" t="n"/>
      <c r="H26" s="34" t="n">
        <v>33</v>
      </c>
      <c r="I26" s="40" t="n"/>
      <c r="J26" s="41" t="n"/>
      <c r="K26" s="41" t="n">
        <v>20</v>
      </c>
      <c r="L26" s="41" t="n">
        <v>1</v>
      </c>
      <c r="M26" s="48" t="n"/>
      <c r="N26" s="49" t="n"/>
      <c r="O26" s="42">
        <f>SUM(A26:G26)/1000</f>
        <v/>
      </c>
      <c r="P26" s="50">
        <f>SUM(X26:AD26)/1000</f>
        <v/>
      </c>
      <c r="Q26" s="51" t="n"/>
      <c r="R26" s="50" t="n"/>
      <c r="S26" s="41" t="n">
        <v>1</v>
      </c>
      <c r="T26" s="41" t="n">
        <v>20</v>
      </c>
      <c r="U26" s="41" t="n"/>
      <c r="V26" s="40" t="n"/>
      <c r="W26" s="34" t="n">
        <v>34</v>
      </c>
      <c r="X26" s="47" t="n"/>
      <c r="Y26" s="38" t="n"/>
      <c r="Z26" s="38" t="n"/>
      <c r="AA26" s="38" t="n"/>
      <c r="AB26" s="38" t="n"/>
      <c r="AC26" s="38" t="n"/>
      <c r="AD26" s="38" t="n"/>
    </row>
    <row r="27" ht="15.95" customHeight="1" s="84" thickBot="1">
      <c r="A27" s="85" t="n"/>
      <c r="B27" s="85" t="n"/>
      <c r="C27" s="85" t="n"/>
      <c r="D27" s="85" t="n"/>
      <c r="E27" s="85" t="n"/>
      <c r="F27" s="85" t="n"/>
      <c r="G27" s="86" t="n"/>
      <c r="H27" s="34" t="n">
        <v>35</v>
      </c>
      <c r="I27" s="40" t="n"/>
      <c r="J27" s="41" t="n"/>
      <c r="K27" s="41" t="n">
        <v>20</v>
      </c>
      <c r="L27" s="41" t="n">
        <v>1</v>
      </c>
      <c r="M27" s="52" t="n"/>
      <c r="N27" s="51" t="n"/>
      <c r="O27" s="54" t="n"/>
      <c r="P27" s="49" t="n"/>
      <c r="Q27" s="42">
        <f>SUM(A27:G27)/1000</f>
        <v/>
      </c>
      <c r="R27" s="50">
        <f>SUM(X27:AD27)/1000</f>
        <v/>
      </c>
      <c r="S27" s="41" t="n">
        <v>1</v>
      </c>
      <c r="T27" s="41" t="n">
        <v>20</v>
      </c>
      <c r="U27" s="41" t="n"/>
      <c r="V27" s="40" t="inlineStr">
        <is>
          <t>SPACE</t>
        </is>
      </c>
      <c r="W27" s="34" t="n">
        <v>36</v>
      </c>
      <c r="X27" s="47" t="n"/>
      <c r="Y27" s="38" t="n"/>
      <c r="Z27" s="38" t="n"/>
      <c r="AA27" s="38" t="n"/>
      <c r="AB27" s="38" t="n"/>
      <c r="AC27" s="38" t="n"/>
      <c r="AD27" s="38" t="n"/>
    </row>
    <row r="28" ht="15.95" customHeight="1" s="84" thickBot="1">
      <c r="A28" s="85" t="n"/>
      <c r="B28" s="85" t="n"/>
      <c r="C28" s="85" t="n"/>
      <c r="D28" s="85" t="n"/>
      <c r="E28" s="85" t="n"/>
      <c r="F28" s="85" t="n"/>
      <c r="G28" s="86" t="n"/>
      <c r="H28" s="34" t="n">
        <v>37</v>
      </c>
      <c r="I28" s="40" t="n"/>
      <c r="J28" s="41" t="n"/>
      <c r="K28" s="41" t="n">
        <v>20</v>
      </c>
      <c r="L28" s="41" t="n">
        <v>1</v>
      </c>
      <c r="M28" s="42">
        <f>SUM(A28:G28)/1000</f>
        <v/>
      </c>
      <c r="N28" s="50">
        <f>SUM(X28:AD28)/1000</f>
        <v/>
      </c>
      <c r="O28" s="51" t="n"/>
      <c r="P28" s="51" t="n"/>
      <c r="Q28" s="54" t="n"/>
      <c r="R28" s="49" t="n"/>
      <c r="S28" s="41" t="n">
        <v>1</v>
      </c>
      <c r="T28" s="41" t="n">
        <v>20</v>
      </c>
      <c r="U28" s="41" t="n"/>
      <c r="V28" s="40" t="inlineStr">
        <is>
          <t>SPACE</t>
        </is>
      </c>
      <c r="W28" s="34" t="n">
        <v>38</v>
      </c>
      <c r="X28" s="47" t="n"/>
      <c r="Y28" s="38" t="n"/>
      <c r="Z28" s="38" t="n"/>
      <c r="AA28" s="38" t="n"/>
      <c r="AB28" s="38" t="n"/>
      <c r="AC28" s="38" t="n"/>
      <c r="AD28" s="38" t="n"/>
    </row>
    <row r="29" ht="15.95" customHeight="1" s="84" thickBot="1">
      <c r="A29" s="85" t="n"/>
      <c r="B29" s="85" t="n"/>
      <c r="C29" s="85" t="n"/>
      <c r="D29" s="85" t="n"/>
      <c r="E29" s="85" t="n"/>
      <c r="F29" s="85" t="n"/>
      <c r="G29" s="86" t="n"/>
      <c r="H29" s="34" t="n">
        <v>39</v>
      </c>
      <c r="I29" s="40" t="inlineStr">
        <is>
          <t>SPACE</t>
        </is>
      </c>
      <c r="J29" s="41" t="n"/>
      <c r="K29" s="41" t="n">
        <v>20</v>
      </c>
      <c r="L29" s="41" t="n">
        <v>1</v>
      </c>
      <c r="M29" s="48" t="n"/>
      <c r="N29" s="49" t="n"/>
      <c r="O29" s="42">
        <f>SUM(A29:G29)/1000</f>
        <v/>
      </c>
      <c r="P29" s="50">
        <f>SUM(X29:AD29)/1000</f>
        <v/>
      </c>
      <c r="Q29" s="51" t="n"/>
      <c r="R29" s="50" t="n"/>
      <c r="S29" s="41" t="n">
        <v>1</v>
      </c>
      <c r="T29" s="41" t="n">
        <v>20</v>
      </c>
      <c r="U29" s="41" t="n"/>
      <c r="V29" s="40" t="inlineStr">
        <is>
          <t>SPACE</t>
        </is>
      </c>
      <c r="W29" s="34" t="n">
        <v>40</v>
      </c>
      <c r="X29" s="47" t="n"/>
      <c r="Y29" s="38" t="n"/>
      <c r="Z29" s="38" t="n"/>
      <c r="AA29" s="38" t="n"/>
      <c r="AB29" s="38" t="n"/>
      <c r="AC29" s="38" t="n"/>
      <c r="AD29" s="38" t="n"/>
    </row>
    <row r="30" ht="15.95" customHeight="1" s="84" thickBot="1">
      <c r="A30" s="85" t="n"/>
      <c r="B30" s="85" t="n"/>
      <c r="C30" s="85" t="n"/>
      <c r="D30" s="85" t="n"/>
      <c r="E30" s="85" t="n"/>
      <c r="F30" s="85" t="n"/>
      <c r="G30" s="86" t="n"/>
      <c r="H30" s="34" t="n">
        <v>41</v>
      </c>
      <c r="I30" s="40" t="inlineStr">
        <is>
          <t>SPACE</t>
        </is>
      </c>
      <c r="J30" s="41" t="n"/>
      <c r="K30" s="41" t="n">
        <v>20</v>
      </c>
      <c r="L30" s="41" t="n">
        <v>1</v>
      </c>
      <c r="M30" s="52" t="n"/>
      <c r="N30" s="51" t="n"/>
      <c r="O30" s="54" t="n"/>
      <c r="P30" s="49" t="n"/>
      <c r="Q30" s="42">
        <f>SUM(A30:G30)/1000</f>
        <v/>
      </c>
      <c r="R30" s="50">
        <f>SUM(X30:AD30)/1000</f>
        <v/>
      </c>
      <c r="S30" s="41" t="n">
        <v>1</v>
      </c>
      <c r="T30" s="41" t="n">
        <v>20</v>
      </c>
      <c r="U30" s="41" t="n"/>
      <c r="V30" s="40" t="inlineStr">
        <is>
          <t>SPACE</t>
        </is>
      </c>
      <c r="W30" s="34" t="n">
        <v>42</v>
      </c>
      <c r="X30" s="47" t="n"/>
      <c r="Y30" s="38" t="n"/>
      <c r="Z30" s="38" t="n"/>
      <c r="AA30" s="38" t="n"/>
      <c r="AB30" s="38" t="n"/>
      <c r="AC30" s="38" t="n"/>
      <c r="AD30" s="38" t="n"/>
    </row>
    <row r="31" ht="15.95" customHeight="1" s="84" thickBot="1">
      <c r="A31" s="55">
        <f>SUM(A10:A30)</f>
        <v/>
      </c>
      <c r="B31" s="55">
        <f>SUM(B10:B30)</f>
        <v/>
      </c>
      <c r="C31" s="55">
        <f>SUM(C10:C30)</f>
        <v/>
      </c>
      <c r="D31" s="55">
        <f>SUM(D10:D30)</f>
        <v/>
      </c>
      <c r="E31" s="55">
        <f>SUM(E10:E30)</f>
        <v/>
      </c>
      <c r="F31" s="55">
        <f>SUM(F10:F30)</f>
        <v/>
      </c>
      <c r="G31" s="56">
        <f>SUM(G10:G30)</f>
        <v/>
      </c>
      <c r="H31" s="18" t="n"/>
      <c r="K31" s="78" t="inlineStr">
        <is>
          <t>TOTAL PER PHASE:</t>
        </is>
      </c>
      <c r="M31" s="58">
        <f>SUM(M10:M30)+SUM(N10:N30)</f>
        <v/>
      </c>
      <c r="N31" s="59" t="n"/>
      <c r="O31" s="58">
        <f>SUM(O10:O30)+SUM(P10:P30)</f>
        <v/>
      </c>
      <c r="P31" s="59" t="n"/>
      <c r="Q31" s="58">
        <f>SUM(Q10:Q30)+SUM(R10:R30)</f>
        <v/>
      </c>
      <c r="R31" s="59" t="n"/>
      <c r="S31" t="inlineStr">
        <is>
          <t>KVA</t>
        </is>
      </c>
      <c r="W31" s="23" t="n"/>
      <c r="X31" s="60">
        <f>SUM(X10:X24)</f>
        <v/>
      </c>
      <c r="Y31" s="100">
        <f>SUM(Y10:Y24)</f>
        <v/>
      </c>
      <c r="Z31" s="100">
        <f>SUM(Z10:Z24)</f>
        <v/>
      </c>
      <c r="AA31" s="100">
        <f>SUM(AA10:AA24)</f>
        <v/>
      </c>
      <c r="AB31" s="100">
        <f>SUM(AB10:AB24)</f>
        <v/>
      </c>
      <c r="AC31" s="100">
        <f>SUM(AC10:AC24)</f>
        <v/>
      </c>
      <c r="AD31" s="100">
        <f>SUM(AD10:AD24)</f>
        <v/>
      </c>
    </row>
    <row r="32" ht="15.95" customHeight="1" s="84" thickBot="1">
      <c r="A32" s="62" t="inlineStr">
        <is>
          <t>T.LIGHT</t>
        </is>
      </c>
      <c r="B32" s="63" t="inlineStr">
        <is>
          <t>T.RECPT</t>
        </is>
      </c>
      <c r="C32" s="63" t="inlineStr">
        <is>
          <t>T.HVAC</t>
        </is>
      </c>
      <c r="D32" s="63" t="inlineStr">
        <is>
          <t>T.APPL</t>
        </is>
      </c>
      <c r="E32" s="63" t="inlineStr">
        <is>
          <t>T.FXD.EQ</t>
        </is>
      </c>
      <c r="F32" s="63" t="inlineStr">
        <is>
          <t>T.FXD.C.EQ.</t>
        </is>
      </c>
      <c r="G32" s="63" t="inlineStr">
        <is>
          <t>T.SPARE</t>
        </is>
      </c>
      <c r="H32" s="18" t="n"/>
      <c r="K32" s="78" t="n"/>
      <c r="L32" s="89" t="n"/>
      <c r="M32" s="58">
        <f>+M31*1000/$B$4</f>
        <v/>
      </c>
      <c r="N32" s="59" t="n"/>
      <c r="O32" s="58">
        <f>+O31*1000/$B$4</f>
        <v/>
      </c>
      <c r="P32" s="59" t="n"/>
      <c r="Q32" s="58">
        <f>+Q31*1000/$B$4</f>
        <v/>
      </c>
      <c r="R32" s="59" t="n"/>
      <c r="S32" t="inlineStr">
        <is>
          <t>AMPS</t>
        </is>
      </c>
      <c r="W32" s="23" t="n"/>
      <c r="X32" s="64" t="inlineStr">
        <is>
          <t>T.LIGHT</t>
        </is>
      </c>
      <c r="Y32" s="65" t="inlineStr">
        <is>
          <t>T.RECPT</t>
        </is>
      </c>
      <c r="Z32" s="65" t="inlineStr">
        <is>
          <t>T.HVAC</t>
        </is>
      </c>
      <c r="AA32" s="65" t="inlineStr">
        <is>
          <t>T.APPL</t>
        </is>
      </c>
      <c r="AB32" s="65" t="inlineStr">
        <is>
          <t>T.FXD.EQ</t>
        </is>
      </c>
      <c r="AC32" s="65" t="inlineStr">
        <is>
          <t>T.FXD.C.EQ.</t>
        </is>
      </c>
      <c r="AD32" s="65" t="inlineStr">
        <is>
          <t>T.SPARE</t>
        </is>
      </c>
    </row>
    <row r="33" ht="15.95" customHeight="1" s="84" thickBot="1">
      <c r="H33" s="18" t="n"/>
      <c r="I33" s="78" t="n"/>
      <c r="K33" s="78" t="inlineStr">
        <is>
          <t>TOTAL CONNECTED LOAD:</t>
        </is>
      </c>
      <c r="L33" s="78" t="n"/>
      <c r="M33" s="58">
        <f>+M31+O31+Q31</f>
        <v/>
      </c>
      <c r="N33" s="59" t="n"/>
      <c r="O33" t="inlineStr">
        <is>
          <t>KVA</t>
        </is>
      </c>
      <c r="Q33" s="58">
        <f>+(M33*1000)/($B$2*SQRT($B$3))</f>
        <v/>
      </c>
      <c r="R33" s="59" t="n"/>
      <c r="S33" t="inlineStr">
        <is>
          <t>AMPS</t>
        </is>
      </c>
      <c r="W33" s="23" t="n"/>
      <c r="X33" s="66">
        <f>+X31+A31</f>
        <v/>
      </c>
      <c r="Y33" s="55">
        <f>B31+Y31</f>
        <v/>
      </c>
      <c r="Z33" s="55">
        <f>+Z31+C31</f>
        <v/>
      </c>
      <c r="AA33" s="55">
        <f>+AA31+D31</f>
        <v/>
      </c>
      <c r="AB33" s="55">
        <f>+AB31+E31</f>
        <v/>
      </c>
      <c r="AC33" s="55">
        <f>+AC31+F31</f>
        <v/>
      </c>
      <c r="AD33" s="55">
        <f>+AD31+G31</f>
        <v/>
      </c>
      <c r="AE33" s="67" t="inlineStr">
        <is>
          <t>TOTAL CONNECTED LOAD BY CATEGORY</t>
        </is>
      </c>
    </row>
    <row r="34" ht="15.95" customHeight="1" s="84" thickBot="1">
      <c r="B34" s="68" t="n"/>
      <c r="H34" s="18" t="n"/>
      <c r="I34" s="78" t="n"/>
      <c r="K34" s="78" t="inlineStr">
        <is>
          <t>FEEDER DEMAND LOAD:</t>
        </is>
      </c>
      <c r="M34" s="58">
        <f>+AA44/1000</f>
        <v/>
      </c>
      <c r="N34" s="59" t="n"/>
      <c r="O34" t="inlineStr">
        <is>
          <t>KVA</t>
        </is>
      </c>
      <c r="Q34" s="58">
        <f>+(M34*1000)/($B$2*SQRT($B$3))</f>
        <v/>
      </c>
      <c r="R34" s="59" t="n"/>
      <c r="S34" t="inlineStr">
        <is>
          <t>AMPS</t>
        </is>
      </c>
      <c r="W34" s="23" t="n"/>
      <c r="AA34" s="67" t="n"/>
      <c r="AB34" s="67" t="n"/>
      <c r="AC34" s="67" t="n"/>
    </row>
    <row r="35" ht="15.95" customHeight="1" s="84">
      <c r="G35" s="22" t="n"/>
      <c r="H35" s="18" t="n"/>
      <c r="I35" s="78" t="n"/>
      <c r="K35" s="78" t="n"/>
      <c r="M35" s="69" t="n"/>
      <c r="N35" s="69" t="n"/>
      <c r="Q35" s="69" t="n"/>
      <c r="R35" s="69" t="n"/>
      <c r="W35" s="23" t="n"/>
      <c r="X35" s="70" t="inlineStr">
        <is>
          <t>LOAD</t>
        </is>
      </c>
      <c r="Y35" s="71" t="inlineStr">
        <is>
          <t>S.DEMAND</t>
        </is>
      </c>
      <c r="Z35" s="71" t="n"/>
      <c r="AA35" s="72" t="inlineStr">
        <is>
          <t>SERVICE LOAD</t>
        </is>
      </c>
      <c r="AB35" s="73" t="n"/>
      <c r="AC35" s="73" t="n"/>
    </row>
    <row r="36" ht="15.95" customHeight="1" s="84">
      <c r="G36" s="89" t="n"/>
      <c r="H36" s="18" t="n"/>
      <c r="W36" s="23" t="n"/>
      <c r="X36" s="74" t="inlineStr">
        <is>
          <t>LIGHT</t>
        </is>
      </c>
      <c r="Y36" s="75" t="n">
        <v>1</v>
      </c>
      <c r="Z36" s="74" t="n"/>
      <c r="AA36" s="74">
        <f>+Y36*X33</f>
        <v/>
      </c>
    </row>
    <row r="37" ht="15.95" customHeight="1" s="84" thickBot="1">
      <c r="G37" s="89" t="n"/>
      <c r="H37" s="18" t="n"/>
      <c r="W37" s="23" t="n"/>
      <c r="X37" s="74" t="inlineStr">
        <is>
          <t>RECPT</t>
        </is>
      </c>
      <c r="Y37" s="76" t="n">
        <v>0.5</v>
      </c>
      <c r="Z37" s="81" t="n"/>
      <c r="AA37" s="81">
        <f>IF(Y33&gt;10000,10000+Y37*(Y33-10000),Y33)</f>
        <v/>
      </c>
      <c r="AB37" s="78" t="n"/>
      <c r="AC37" s="78" t="n"/>
    </row>
    <row r="38" ht="15.95" customHeight="1" s="84">
      <c r="G38" s="8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74" t="inlineStr">
        <is>
          <t>HVAC</t>
        </is>
      </c>
      <c r="Y38" s="75" t="n">
        <v>1</v>
      </c>
      <c r="Z38" s="81" t="n"/>
      <c r="AA38" s="81">
        <f>+Y38*Z33</f>
        <v/>
      </c>
      <c r="AB38" s="78" t="n"/>
      <c r="AC38" s="78" t="n"/>
    </row>
    <row r="39" ht="15.95" customHeight="1" s="84">
      <c r="G39" s="89" t="n"/>
      <c r="H39" s="79" t="n"/>
      <c r="I39" s="78" t="n"/>
      <c r="V39" s="80" t="n"/>
      <c r="X39" s="74" t="inlineStr">
        <is>
          <t>APPL</t>
        </is>
      </c>
      <c r="Y39" s="75" t="n">
        <v>0.9</v>
      </c>
      <c r="Z39" s="81" t="n"/>
      <c r="AA39" s="74">
        <f>+Y39*AA33</f>
        <v/>
      </c>
    </row>
    <row r="40" ht="15.95" customHeight="1" s="84">
      <c r="G40" s="89" t="n"/>
      <c r="H40" s="79" t="n"/>
      <c r="I40" s="78" t="n"/>
      <c r="V40" s="80" t="n"/>
      <c r="X40" s="74" t="inlineStr">
        <is>
          <t>FIXD. EQ.</t>
        </is>
      </c>
      <c r="Y40" s="75" t="n">
        <v>0.75</v>
      </c>
      <c r="Z40" s="81" t="n"/>
      <c r="AA40" s="81">
        <f>+Y40*AB33</f>
        <v/>
      </c>
      <c r="AB40" s="78" t="n"/>
      <c r="AC40" s="78" t="n"/>
    </row>
    <row r="41" ht="13.5" customHeight="1" s="84">
      <c r="I41" s="78" t="n"/>
      <c r="V41" s="80" t="n"/>
      <c r="X41" s="74" t="inlineStr">
        <is>
          <t>FIXD. C.EQ.</t>
        </is>
      </c>
      <c r="Y41" s="75" t="n">
        <v>1.25</v>
      </c>
      <c r="Z41" s="81" t="n"/>
      <c r="AA41" s="81">
        <f>+Y41*AC33</f>
        <v/>
      </c>
    </row>
    <row r="42" ht="13.5" customHeight="1" s="84">
      <c r="H42" s="80" t="n"/>
      <c r="I42" s="78" t="n"/>
      <c r="V42" s="80" t="n"/>
      <c r="X42" s="74" t="inlineStr">
        <is>
          <t>SPARE</t>
        </is>
      </c>
      <c r="Y42" s="75" t="n">
        <v>1</v>
      </c>
      <c r="Z42" s="81" t="n"/>
      <c r="AA42" s="81">
        <f>+Y42*AD33</f>
        <v/>
      </c>
    </row>
    <row r="43" ht="13.5" customHeight="1" s="84">
      <c r="H43" s="80" t="n"/>
      <c r="I43" s="89" t="n"/>
      <c r="K43" s="22" t="n"/>
      <c r="V43" s="80" t="n"/>
      <c r="X43" s="74" t="inlineStr">
        <is>
          <t>L MOTOR</t>
        </is>
      </c>
      <c r="Y43" s="74" t="n">
        <v>0.25</v>
      </c>
      <c r="Z43" s="74" t="n"/>
      <c r="AA43" s="82">
        <f>Y43*$B$5</f>
        <v/>
      </c>
    </row>
    <row r="44" ht="13.5" customHeight="1" s="84">
      <c r="X44" t="inlineStr">
        <is>
          <t>TOTAL</t>
        </is>
      </c>
      <c r="AA44">
        <f>SUM(AA36:AA43)</f>
        <v/>
      </c>
    </row>
    <row r="45" ht="13.5" customHeight="1" s="84"/>
    <row r="46" ht="13.5" customHeight="1" s="84"/>
    <row r="47" ht="13.5" customHeight="1" s="84"/>
    <row r="48" ht="13.5" customHeight="1" s="84"/>
    <row r="49" ht="13.5" customHeight="1" s="84"/>
  </sheetData>
  <mergeCells count="16">
    <mergeCell ref="U10:U12"/>
    <mergeCell ref="V10:V12"/>
    <mergeCell ref="L10:L12"/>
    <mergeCell ref="K10:K12"/>
    <mergeCell ref="I10:I12"/>
    <mergeCell ref="J10:J12"/>
    <mergeCell ref="S10:S12"/>
    <mergeCell ref="T10:T12"/>
    <mergeCell ref="T13:T15"/>
    <mergeCell ref="U13:U15"/>
    <mergeCell ref="V13:V15"/>
    <mergeCell ref="I13:I15"/>
    <mergeCell ref="J13:J15"/>
    <mergeCell ref="K13:K15"/>
    <mergeCell ref="L13:L15"/>
    <mergeCell ref="S13:S15"/>
  </mergeCells>
  <printOptions horizontalCentered="1" verticalCentered="1"/>
  <pageMargins left="0.5" right="0.5" top="0.5" bottom="0.5" header="0" footer="0"/>
  <pageSetup orientation="landscape" horizontalDpi="300" verticalDpi="300"/>
  <headerFooter alignWithMargins="0">
    <oddHeader>&amp;C&amp;D</oddHeader>
    <oddFooter>&amp;L&amp;C&amp;R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D4" sqref="D4"/>
    </sheetView>
  </sheetViews>
  <sheetFormatPr baseColWidth="8" defaultRowHeight="12.75"/>
  <cols>
    <col width="8.140625" customWidth="1" style="84" min="1" max="1"/>
    <col width="37.85546875" customWidth="1" style="84" min="2" max="2"/>
    <col width="13.7109375" customWidth="1" style="84" min="3" max="4"/>
    <col width="9.7109375" customWidth="1" style="84" min="5" max="5"/>
    <col width="11.42578125" customWidth="1" style="84" min="6" max="6"/>
    <col width="12.140625" customWidth="1" style="84" min="7" max="7"/>
    <col width="9.7109375" customWidth="1" style="84" min="8" max="8"/>
    <col width="11.7109375" customWidth="1" style="84" min="9" max="9"/>
  </cols>
  <sheetData>
    <row r="1" ht="18" customHeight="1" s="84">
      <c r="A1" s="101" t="inlineStr">
        <is>
          <t>TRANSFORMER SCHEDULE</t>
        </is>
      </c>
      <c r="B1" s="108" t="n"/>
      <c r="C1" s="108" t="n"/>
      <c r="D1" s="108" t="n"/>
      <c r="E1" s="108" t="n"/>
      <c r="F1" s="108" t="n"/>
      <c r="G1" s="108" t="n"/>
      <c r="H1" s="108" t="n"/>
      <c r="I1" s="109" t="n"/>
    </row>
    <row r="2">
      <c r="A2" s="100" t="inlineStr">
        <is>
          <t>DESCRIPTION</t>
        </is>
      </c>
      <c r="B2" s="108" t="n"/>
      <c r="C2" s="108" t="n"/>
      <c r="D2" s="109" t="n"/>
      <c r="E2" s="100" t="inlineStr">
        <is>
          <t>RATINGS</t>
        </is>
      </c>
      <c r="F2" s="108" t="n"/>
      <c r="G2" s="108" t="n"/>
      <c r="H2" s="108" t="n"/>
      <c r="I2" s="109" t="n"/>
    </row>
    <row r="3">
      <c r="A3" s="99" t="inlineStr">
        <is>
          <t>TAG</t>
        </is>
      </c>
      <c r="B3" s="99" t="inlineStr">
        <is>
          <t>NAME</t>
        </is>
      </c>
      <c r="C3" s="99" t="inlineStr">
        <is>
          <t>FED FROM</t>
        </is>
      </c>
      <c r="D3" s="99" t="inlineStr">
        <is>
          <t>FEEDS</t>
        </is>
      </c>
      <c r="E3" s="99" t="inlineStr">
        <is>
          <t>TYPE</t>
        </is>
      </c>
      <c r="F3" s="99" t="inlineStr">
        <is>
          <t>LOAD KVA</t>
        </is>
      </c>
      <c r="G3" s="99" t="inlineStr">
        <is>
          <t>RATED KVA</t>
        </is>
      </c>
      <c r="H3" s="99" t="inlineStr">
        <is>
          <t>INPUT (V)</t>
        </is>
      </c>
      <c r="I3" s="99" t="inlineStr">
        <is>
          <t>OUTPUT (V)</t>
        </is>
      </c>
    </row>
    <row r="4">
      <c r="A4" t="n">
        <v>1</v>
      </c>
      <c r="B4" t="inlineStr">
        <is>
          <t>XMFR_1</t>
        </is>
      </c>
      <c r="C4" t="inlineStr">
        <is>
          <t>H3</t>
        </is>
      </c>
      <c r="D4" t="inlineStr">
        <is>
          <t>L3</t>
        </is>
      </c>
      <c r="E4" t="inlineStr">
        <is>
          <t>delta-wye</t>
        </is>
      </c>
      <c r="F4" t="n">
        <v>21.02</v>
      </c>
      <c r="G4" t="n">
        <v>30</v>
      </c>
      <c r="H4" t="n">
        <v>480</v>
      </c>
      <c r="I4" t="n">
        <v>208</v>
      </c>
    </row>
    <row r="5">
      <c r="A5" t="n">
        <v>2</v>
      </c>
      <c r="B5" t="inlineStr">
        <is>
          <t>XMFR_2</t>
        </is>
      </c>
      <c r="C5" t="inlineStr">
        <is>
          <t>H3</t>
        </is>
      </c>
      <c r="D5" t="inlineStr">
        <is>
          <t>L4</t>
        </is>
      </c>
      <c r="E5" t="inlineStr">
        <is>
          <t>delta-wye</t>
        </is>
      </c>
      <c r="F5" t="n">
        <v>0</v>
      </c>
      <c r="G5" t="n">
        <v>3</v>
      </c>
      <c r="H5" t="n">
        <v>480</v>
      </c>
      <c r="I5" t="n">
        <v>208</v>
      </c>
    </row>
    <row r="6">
      <c r="A6" t="n">
        <v>3</v>
      </c>
      <c r="B6" t="inlineStr">
        <is>
          <t>XMFR_3</t>
        </is>
      </c>
      <c r="C6" t="inlineStr">
        <is>
          <t>H3</t>
        </is>
      </c>
      <c r="D6" t="inlineStr">
        <is>
          <t>L2</t>
        </is>
      </c>
      <c r="E6" t="inlineStr">
        <is>
          <t>delta-wye</t>
        </is>
      </c>
      <c r="F6" t="n">
        <v>17.87</v>
      </c>
      <c r="G6" t="n">
        <v>30</v>
      </c>
      <c r="H6" t="n">
        <v>480</v>
      </c>
      <c r="I6" t="n">
        <v>208</v>
      </c>
    </row>
    <row r="7">
      <c r="A7" t="n">
        <v>4</v>
      </c>
      <c r="B7" t="inlineStr">
        <is>
          <t>XMFR_4</t>
        </is>
      </c>
      <c r="C7" t="inlineStr">
        <is>
          <t>H3</t>
        </is>
      </c>
      <c r="D7" t="inlineStr">
        <is>
          <t>L1</t>
        </is>
      </c>
      <c r="E7" t="inlineStr">
        <is>
          <t>delta-wye</t>
        </is>
      </c>
      <c r="F7" t="n">
        <v>10.44</v>
      </c>
      <c r="G7" t="n">
        <v>15</v>
      </c>
      <c r="H7" t="n">
        <v>480</v>
      </c>
      <c r="I7" t="n">
        <v>208</v>
      </c>
    </row>
  </sheetData>
  <mergeCells count="3">
    <mergeCell ref="A1:I1"/>
    <mergeCell ref="A2:D2"/>
    <mergeCell ref="E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E6" sqref="E6"/>
    </sheetView>
  </sheetViews>
  <sheetFormatPr baseColWidth="8" defaultRowHeight="12.75"/>
  <cols>
    <col width="6.140625" customWidth="1" style="84" min="1" max="1"/>
    <col width="30.42578125" customWidth="1" style="84" min="2" max="2"/>
    <col width="8.140625" customWidth="1" style="84" min="3" max="3"/>
    <col width="31.7109375" customWidth="1" style="84" min="4" max="4"/>
    <col width="12.28515625" customWidth="1" style="84" min="5" max="5"/>
    <col width="15.5703125" customWidth="1" style="84" min="6" max="6"/>
    <col width="12.28515625" customWidth="1" style="84" min="7" max="7"/>
  </cols>
  <sheetData>
    <row r="1" ht="22.5" customHeight="1" s="84">
      <c r="A1" s="101" t="inlineStr">
        <is>
          <t>FEEDER SCHEDULE</t>
        </is>
      </c>
      <c r="B1" s="108" t="n"/>
      <c r="C1" s="108" t="n"/>
      <c r="D1" s="108" t="n"/>
      <c r="E1" s="108" t="n"/>
      <c r="F1" s="108" t="n"/>
      <c r="G1" s="109" t="n"/>
    </row>
    <row r="2">
      <c r="A2" s="100" t="inlineStr">
        <is>
          <t>DESCRIPTION</t>
        </is>
      </c>
      <c r="B2" s="109" t="n"/>
      <c r="C2" s="99" t="n"/>
      <c r="D2" s="100" t="inlineStr">
        <is>
          <t>FEEDER</t>
        </is>
      </c>
      <c r="E2" s="108" t="n"/>
      <c r="F2" s="108" t="n"/>
      <c r="G2" s="109" t="n"/>
    </row>
    <row r="3">
      <c r="A3" s="100" t="inlineStr">
        <is>
          <t>TAG</t>
        </is>
      </c>
      <c r="B3" s="100" t="inlineStr">
        <is>
          <t>NAME</t>
        </is>
      </c>
      <c r="C3" s="100" t="inlineStr">
        <is>
          <t>SETS</t>
        </is>
      </c>
      <c r="D3" s="100" t="inlineStr">
        <is>
          <t>WIRE SIZE</t>
        </is>
      </c>
      <c r="E3" s="100" t="inlineStr">
        <is>
          <t>WIRE TYPE</t>
        </is>
      </c>
      <c r="F3" s="100" t="inlineStr">
        <is>
          <t>CONDUIT TYPE</t>
        </is>
      </c>
      <c r="G3" s="100" t="inlineStr">
        <is>
          <t>LENGTH (FT)</t>
        </is>
      </c>
    </row>
    <row r="4">
      <c r="A4" t="n">
        <v>1</v>
      </c>
      <c r="B4" t="inlineStr">
        <is>
          <t>H3-&gt;XMFR_1</t>
        </is>
      </c>
      <c r="C4" t="n">
        <v>1</v>
      </c>
      <c r="D4" t="inlineStr">
        <is>
          <t>(3) #8, (1) #10 G</t>
        </is>
      </c>
      <c r="E4" t="inlineStr">
        <is>
          <t>CU</t>
        </is>
      </c>
      <c r="F4" t="inlineStr">
        <is>
          <t>EMT</t>
        </is>
      </c>
    </row>
    <row r="5">
      <c r="A5" t="n">
        <v>2</v>
      </c>
      <c r="B5" t="inlineStr">
        <is>
          <t>XMFR_1-&gt;L3</t>
        </is>
      </c>
      <c r="C5" t="n">
        <v>1</v>
      </c>
      <c r="D5" t="inlineStr">
        <is>
          <t>(4) #3, (1) #6 G</t>
        </is>
      </c>
      <c r="E5" t="inlineStr">
        <is>
          <t>CU</t>
        </is>
      </c>
      <c r="F5" t="inlineStr">
        <is>
          <t>EMT</t>
        </is>
      </c>
    </row>
    <row r="6">
      <c r="A6" t="n">
        <v>3</v>
      </c>
      <c r="B6" t="inlineStr">
        <is>
          <t>H3-&gt;XMFR_2</t>
        </is>
      </c>
      <c r="C6" t="n">
        <v>1</v>
      </c>
      <c r="D6" t="inlineStr">
        <is>
          <t>(3) #12, (1) #12 G</t>
        </is>
      </c>
      <c r="E6" t="inlineStr">
        <is>
          <t>CU</t>
        </is>
      </c>
      <c r="F6" t="inlineStr">
        <is>
          <t>EMT</t>
        </is>
      </c>
    </row>
    <row r="7">
      <c r="A7" t="n">
        <v>4</v>
      </c>
      <c r="B7" t="inlineStr">
        <is>
          <t>XMFR_2-&gt;L4</t>
        </is>
      </c>
      <c r="C7" t="n">
        <v>1</v>
      </c>
      <c r="D7" t="inlineStr">
        <is>
          <t>(4) #12, (1) #12 G</t>
        </is>
      </c>
      <c r="E7" t="inlineStr">
        <is>
          <t>CU</t>
        </is>
      </c>
      <c r="F7" t="inlineStr">
        <is>
          <t>EMT</t>
        </is>
      </c>
    </row>
    <row r="8">
      <c r="A8" t="n">
        <v>5</v>
      </c>
      <c r="B8" t="inlineStr">
        <is>
          <t>H3-&gt;XMFR_3</t>
        </is>
      </c>
      <c r="C8" t="n">
        <v>1</v>
      </c>
      <c r="D8" t="inlineStr">
        <is>
          <t>(3) #10, (1) #10 G</t>
        </is>
      </c>
      <c r="E8" t="inlineStr">
        <is>
          <t>CU</t>
        </is>
      </c>
      <c r="F8" t="inlineStr">
        <is>
          <t>EMT</t>
        </is>
      </c>
    </row>
    <row r="9">
      <c r="A9" t="n">
        <v>6</v>
      </c>
      <c r="B9" t="inlineStr">
        <is>
          <t>XMFR_3-&gt;L2</t>
        </is>
      </c>
      <c r="C9" t="n">
        <v>1</v>
      </c>
      <c r="D9" t="inlineStr">
        <is>
          <t>(4) #4, (1) #8 G</t>
        </is>
      </c>
      <c r="E9" t="inlineStr">
        <is>
          <t>CU</t>
        </is>
      </c>
      <c r="F9" t="inlineStr">
        <is>
          <t>EMT</t>
        </is>
      </c>
    </row>
    <row r="10">
      <c r="A10" t="n">
        <v>7</v>
      </c>
      <c r="B10" t="inlineStr">
        <is>
          <t>H3-&gt;XMFR_4</t>
        </is>
      </c>
      <c r="C10" t="n">
        <v>1</v>
      </c>
      <c r="D10" t="inlineStr">
        <is>
          <t>(3) #12, (1) #10 G</t>
        </is>
      </c>
      <c r="E10" t="inlineStr">
        <is>
          <t>CU</t>
        </is>
      </c>
      <c r="F10" t="inlineStr">
        <is>
          <t>EMT</t>
        </is>
      </c>
    </row>
    <row r="11">
      <c r="A11" t="n">
        <v>8</v>
      </c>
      <c r="B11" t="inlineStr">
        <is>
          <t>XMFR_4-&gt;L1</t>
        </is>
      </c>
      <c r="C11" t="n">
        <v>1</v>
      </c>
      <c r="D11" t="inlineStr">
        <is>
          <t>(4) #8, (1) #10 G</t>
        </is>
      </c>
      <c r="E11" t="inlineStr">
        <is>
          <t>CU</t>
        </is>
      </c>
      <c r="F11" t="inlineStr">
        <is>
          <t>EMT</t>
        </is>
      </c>
    </row>
  </sheetData>
  <mergeCells count="3">
    <mergeCell ref="A1:G1"/>
    <mergeCell ref="A2:B2"/>
    <mergeCell ref="D2:G2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Tyler Hughes</dc:creator>
  <dcterms:created xsi:type="dcterms:W3CDTF">2018-05-25T14:33:25Z</dcterms:created>
  <dcterms:modified xsi:type="dcterms:W3CDTF">2021-12-10T05:43:15Z</dcterms:modified>
  <cp:lastModifiedBy>tyler</cp:lastModifiedBy>
</cp:coreProperties>
</file>