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-15" yWindow="225" windowWidth="21600" windowHeight="15075" tabRatio="745" activeTab="5"/>
  </bookViews>
  <sheets>
    <sheet name="Stimuli_PreTest" sheetId="3" r:id="rId1"/>
    <sheet name="LSA_check" sheetId="4" r:id="rId2"/>
    <sheet name="AP-hood_check" sheetId="25" r:id="rId3"/>
    <sheet name="AP-hood_check_ADULTS(240215)" sheetId="26" r:id="rId4"/>
    <sheet name="NumbPhones" sheetId="27" r:id="rId5"/>
    <sheet name="Frequency" sheetId="28" r:id="rId6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7" i="4" l="1"/>
  <c r="E37" i="4"/>
  <c r="Q37" i="4"/>
  <c r="P37" i="4"/>
  <c r="C25" i="25"/>
  <c r="R15" i="25"/>
  <c r="P15" i="25"/>
  <c r="T15" i="25"/>
  <c r="S15" i="25"/>
  <c r="Q15" i="25"/>
  <c r="H15" i="25"/>
  <c r="G15" i="25"/>
  <c r="F15" i="25"/>
  <c r="E15" i="25"/>
  <c r="D15" i="25"/>
  <c r="C44" i="28" l="1"/>
  <c r="A44" i="28" s="1"/>
  <c r="G37" i="28"/>
  <c r="F37" i="28"/>
  <c r="D37" i="28"/>
  <c r="C37" i="28"/>
  <c r="C40" i="28"/>
  <c r="A40" i="28" s="1"/>
  <c r="K14" i="28"/>
  <c r="D14" i="28"/>
  <c r="C20" i="28"/>
  <c r="A20" i="28" s="1"/>
  <c r="J14" i="28"/>
  <c r="C14" i="28"/>
  <c r="C17" i="28"/>
  <c r="A17" i="28"/>
  <c r="D34" i="27" l="1"/>
  <c r="B34" i="27"/>
  <c r="A37" i="27"/>
  <c r="C37" i="27"/>
  <c r="I14" i="27"/>
  <c r="C14" i="27"/>
  <c r="C17" i="27"/>
  <c r="A17" i="27" s="1"/>
  <c r="C39" i="26"/>
  <c r="A39" i="26" s="1"/>
  <c r="C35" i="26"/>
  <c r="A35" i="26" s="1"/>
  <c r="A31" i="26"/>
  <c r="C31" i="26" s="1"/>
  <c r="C28" i="26"/>
  <c r="C27" i="26"/>
  <c r="C25" i="26"/>
  <c r="A25" i="26" s="1"/>
  <c r="C21" i="26"/>
  <c r="A21" i="26" s="1"/>
  <c r="C17" i="26"/>
  <c r="A17" i="26" s="1"/>
  <c r="T14" i="26"/>
  <c r="S14" i="26"/>
  <c r="R14" i="26"/>
  <c r="Q14" i="26"/>
  <c r="P14" i="26"/>
  <c r="H14" i="26"/>
  <c r="G14" i="26"/>
  <c r="F14" i="26"/>
  <c r="E14" i="26"/>
  <c r="D14" i="26"/>
  <c r="P14" i="25"/>
  <c r="Q14" i="25"/>
  <c r="R14" i="25"/>
  <c r="S14" i="25"/>
  <c r="D14" i="25"/>
  <c r="E14" i="25"/>
  <c r="F14" i="25"/>
  <c r="G14" i="25"/>
  <c r="A39" i="25"/>
  <c r="C39" i="25"/>
  <c r="A35" i="25"/>
  <c r="C35" i="25"/>
  <c r="C31" i="25"/>
  <c r="A31" i="25"/>
  <c r="T14" i="25"/>
  <c r="H14" i="25"/>
  <c r="C28" i="25"/>
  <c r="C27" i="25"/>
  <c r="A25" i="25"/>
  <c r="A21" i="25"/>
  <c r="C21" i="25"/>
  <c r="A17" i="25"/>
  <c r="C17" i="25"/>
  <c r="Q38" i="4"/>
  <c r="Q39" i="4" s="1"/>
  <c r="F38" i="4"/>
  <c r="F39" i="4" s="1"/>
  <c r="Q36" i="4"/>
  <c r="P36" i="4"/>
  <c r="F36" i="4"/>
  <c r="E36" i="4"/>
  <c r="Q17" i="4"/>
  <c r="Q16" i="4"/>
  <c r="F17" i="4"/>
  <c r="F16" i="4"/>
  <c r="Q14" i="4"/>
  <c r="P14" i="4"/>
  <c r="F14" i="4"/>
  <c r="E14" i="4"/>
</calcChain>
</file>

<file path=xl/sharedStrings.xml><?xml version="1.0" encoding="utf-8"?>
<sst xmlns="http://schemas.openxmlformats.org/spreadsheetml/2006/main" count="778" uniqueCount="161">
  <si>
    <t>Policeman</t>
  </si>
  <si>
    <t>0.3^</t>
  </si>
  <si>
    <t>^-0.04</t>
  </si>
  <si>
    <t>^This is for MilkMaid, not Farmer (which is 0.07 for milk and 0.07 for listen to)</t>
  </si>
  <si>
    <t>Robber</t>
  </si>
  <si>
    <t>watch</t>
  </si>
  <si>
    <t>0.05*</t>
  </si>
  <si>
    <t>meet</t>
  </si>
  <si>
    <t>speak to</t>
  </si>
  <si>
    <t>p value paired t test</t>
  </si>
  <si>
    <t>Dog</t>
  </si>
  <si>
    <t>wash</t>
  </si>
  <si>
    <t>Mum</t>
  </si>
  <si>
    <t>Baby</t>
  </si>
  <si>
    <t>pull</t>
  </si>
  <si>
    <t>Cowboy</t>
  </si>
  <si>
    <t>Horse</t>
  </si>
  <si>
    <t>hear</t>
  </si>
  <si>
    <t>Child</t>
  </si>
  <si>
    <t>Fisherman</t>
  </si>
  <si>
    <t>Fish</t>
  </si>
  <si>
    <t>Grandpa</t>
  </si>
  <si>
    <t>Fireman</t>
  </si>
  <si>
    <t>Farmer</t>
  </si>
  <si>
    <t>NPhonVerb</t>
  </si>
  <si>
    <t>NPhonAgent</t>
  </si>
  <si>
    <t>NPhonPatient</t>
  </si>
  <si>
    <t>push</t>
  </si>
  <si>
    <t>Cow</t>
  </si>
  <si>
    <t>Grandma</t>
  </si>
  <si>
    <t>arrest</t>
  </si>
  <si>
    <t>milk</t>
  </si>
  <si>
    <t>ride</t>
  </si>
  <si>
    <t>catch</t>
  </si>
  <si>
    <t>stroke</t>
  </si>
  <si>
    <t>feed</t>
  </si>
  <si>
    <t>rock</t>
  </si>
  <si>
    <t>walk</t>
  </si>
  <si>
    <t>scare</t>
  </si>
  <si>
    <t>save</t>
  </si>
  <si>
    <t>Verb</t>
  </si>
  <si>
    <t>see</t>
  </si>
  <si>
    <t>find</t>
  </si>
  <si>
    <t>touch</t>
  </si>
  <si>
    <t>VerbType</t>
  </si>
  <si>
    <t>GoodAgent</t>
  </si>
  <si>
    <t>GoodPatient</t>
  </si>
  <si>
    <t>ItemN</t>
  </si>
  <si>
    <t>Pred</t>
  </si>
  <si>
    <t>Non-Pred</t>
  </si>
  <si>
    <t>bite</t>
  </si>
  <si>
    <t>Girl</t>
  </si>
  <si>
    <t>listen to</t>
  </si>
  <si>
    <t>point at</t>
  </si>
  <si>
    <t>Kitty</t>
  </si>
  <si>
    <t>0.1*</t>
  </si>
  <si>
    <t>0.01*</t>
  </si>
  <si>
    <t>*This LSA score refers to the full form of the noun (e.g., Grandmother, not Grandma)</t>
  </si>
  <si>
    <t>0.22**</t>
  </si>
  <si>
    <t>0.21**</t>
  </si>
  <si>
    <t>Witch</t>
  </si>
  <si>
    <t>0.14*</t>
  </si>
  <si>
    <t>Pig</t>
  </si>
  <si>
    <t>think of</t>
  </si>
  <si>
    <t>LSAVerbAgent</t>
  </si>
  <si>
    <t>LSAVerbPatient</t>
  </si>
  <si>
    <t>NA</t>
  </si>
  <si>
    <t>APA</t>
  </si>
  <si>
    <t>APP</t>
  </si>
  <si>
    <t>PPP</t>
  </si>
  <si>
    <t>PPA</t>
  </si>
  <si>
    <t>diff</t>
  </si>
  <si>
    <t>Y</t>
  </si>
  <si>
    <t>N</t>
  </si>
  <si>
    <t>NC</t>
  </si>
  <si>
    <t>ALen</t>
  </si>
  <si>
    <t>PLen</t>
  </si>
  <si>
    <t>Legend</t>
  </si>
  <si>
    <t xml:space="preserve">Agenthood of prototypical AGENT </t>
  </si>
  <si>
    <t>Agenthood of prototypical PATIENT</t>
  </si>
  <si>
    <t>Group</t>
  </si>
  <si>
    <t>How was it computed</t>
  </si>
  <si>
    <t>Children</t>
  </si>
  <si>
    <t>Patienthood of prototypical PATIENT</t>
  </si>
  <si>
    <t>Patienthood of prototypical AGENT</t>
  </si>
  <si>
    <t>Percentage of children who selected the agent as agent (out of non-missing, codable responses)</t>
  </si>
  <si>
    <t>Percentage of children who selected the patient as agent (out of non-missing, codable responses)</t>
  </si>
  <si>
    <t>Percentage of children who selected the patient as patient (out of non-missing, codable responses)</t>
  </si>
  <si>
    <t>Percentage of children who selected the agent as patient (out of non-missing, codable responses)</t>
  </si>
  <si>
    <t>Difference between APA and PPP</t>
  </si>
  <si>
    <t>APA-PPP</t>
  </si>
  <si>
    <t>Number of children who acted out the correct verb meaning</t>
  </si>
  <si>
    <t>Count</t>
  </si>
  <si>
    <t>Number of children who acted out the wrong meaning</t>
  </si>
  <si>
    <t>Number of children who acted out an non-codable verb meaning</t>
  </si>
  <si>
    <t>Number of children who did not act out any verb meaning</t>
  </si>
  <si>
    <t>Alen</t>
  </si>
  <si>
    <t>Plen</t>
  </si>
  <si>
    <t>Number of non-missing Agent responses</t>
  </si>
  <si>
    <t>Number of non-missing Patient responses</t>
  </si>
  <si>
    <t>Count; APA and APP are based on this</t>
  </si>
  <si>
    <t>Count; PPP and PPA are based on this</t>
  </si>
  <si>
    <t>Measure</t>
  </si>
  <si>
    <t>0.16**</t>
  </si>
  <si>
    <t>0.03**</t>
  </si>
  <si>
    <t>**Policeman and Robber give 0.45 and 0.07 resepctively for arrest and 0.02 and -0.09 respectively for touch; Cop and Thief give the ones showed</t>
  </si>
  <si>
    <t>AVERAGE</t>
  </si>
  <si>
    <t>t value</t>
  </si>
  <si>
    <t>df</t>
  </si>
  <si>
    <t>With Robber, Policeman, Farmer (instead of Thief, Cop, and Milkmaid)</t>
  </si>
  <si>
    <t>Criterion 1</t>
  </si>
  <si>
    <t>Agenthood of agents is higher than agenthood of patients for predictive verbs</t>
  </si>
  <si>
    <t>p value of paired t test</t>
  </si>
  <si>
    <t>t</t>
  </si>
  <si>
    <t>OK</t>
  </si>
  <si>
    <t>Criterion 2</t>
  </si>
  <si>
    <t>Patienthood of patients is higher than patienthood of agents for preditive verbs</t>
  </si>
  <si>
    <t>Criterion 3</t>
  </si>
  <si>
    <t>Difference between agenthood of agents and patienhood of patients does not differ between predictive and non-predictive verbs</t>
  </si>
  <si>
    <t>p value of between t test, with equal variances assumed</t>
  </si>
  <si>
    <t>Variance NP</t>
  </si>
  <si>
    <t>Variance P</t>
  </si>
  <si>
    <t>Criterion 4</t>
  </si>
  <si>
    <t>Difference between agenthood of agents and patienhood of patients is close to zero</t>
  </si>
  <si>
    <t xml:space="preserve">t </t>
  </si>
  <si>
    <t>Predictive</t>
  </si>
  <si>
    <t>p value for one sample t test</t>
  </si>
  <si>
    <t>Criterion 5</t>
  </si>
  <si>
    <t>Agenthood of agents is the same as agenthood of patients for non-predictive verbs</t>
  </si>
  <si>
    <t>Criterion 6</t>
  </si>
  <si>
    <t>Patienthood of agents is the same as patienthood of patients for non-predictive verbs</t>
  </si>
  <si>
    <t>note that this is missing because it was pre-tested with different nouns</t>
  </si>
  <si>
    <t>APA_adult</t>
  </si>
  <si>
    <t>APP_adult</t>
  </si>
  <si>
    <t>PPP_adult</t>
  </si>
  <si>
    <t>PPA_adult</t>
  </si>
  <si>
    <t>diff_adult</t>
  </si>
  <si>
    <t>NOT QUITE!</t>
  </si>
  <si>
    <t>JUST ABOUT</t>
  </si>
  <si>
    <t>Predictive and non-predictive verbs are matched on number of phonemes</t>
  </si>
  <si>
    <t>JUST ABOUT!</t>
  </si>
  <si>
    <t>But in any case is working against our predictions, right?</t>
  </si>
  <si>
    <t>Agents and Patients are matched on number of phonemes</t>
  </si>
  <si>
    <t>NO, agents have clearly longer names than patients!</t>
  </si>
  <si>
    <t>This could work in favour of the "clever prediction" hypothesis</t>
  </si>
  <si>
    <t>NOTE: counts include the preposition!</t>
  </si>
  <si>
    <t>VerbSUBTLEX-UK(Zipf)</t>
  </si>
  <si>
    <t>AgentSUBTLEX-UK(Zipf)</t>
  </si>
  <si>
    <t>PatientSUBTLEX-UK(Zipf)</t>
  </si>
  <si>
    <t>VerbCBEEBIES(Zipf)</t>
  </si>
  <si>
    <t>AgentCBEEBIES(Zipf)</t>
  </si>
  <si>
    <t>PatientCBEEBIES(Zipf)</t>
  </si>
  <si>
    <t>Predictive and non-predictive verbs are matched on frequency</t>
  </si>
  <si>
    <t>WHOLE CORPUS</t>
  </si>
  <si>
    <t>NO!</t>
  </si>
  <si>
    <t>Predictive verbs are less frequent</t>
  </si>
  <si>
    <t>CBEEBIES</t>
  </si>
  <si>
    <t>Agents and Patients are matched on frequency</t>
  </si>
  <si>
    <t>Patients are slightly more frequent than agents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</si>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</sst>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5" fillId="2" borderId="0" xfId="0" applyFont="1" applyFill="1"/>
    <xf numFmtId="0" fontId="5" fillId="3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F46"/>
  <sheetViews>
    <sheetView workbookViewId="0">
      <selection activeCell="O1" activeCellId="4" sqref="A1:A25 I1:I25 K1:L25 M1:M25 O1:P25"/>
    </sheetView>
  </sheetViews>
  <sheetFormatPr defaultColWidth="8.75" defaultRowHeight="15.75" x14ac:dyDescent="0.25"/>
  <cols>
    <col min="1" max="1" width="8.75" style="2"/>
    <col min="2" max="2" width="8.75" style="2" customWidth="1"/>
    <col min="3" max="3" width="10" style="2" customWidth="1"/>
    <col min="4" max="5" width="13.375" style="2" customWidth="1"/>
    <col min="6" max="9" width="8.75" style="2"/>
    <col min="10" max="10" width="8" style="2" customWidth="1"/>
    <col min="11" max="12" width="9.125" style="2" customWidth="1"/>
    <col min="13" max="13" width="8.75" style="2"/>
    <col min="14" max="14" width="5.375" style="2" customWidth="1"/>
    <col min="15" max="16" width="6.375" style="2" customWidth="1"/>
    <col min="17" max="16384" width="8.75" style="2"/>
  </cols>
  <sheetData>
    <row r="1" spans="1:32" x14ac:dyDescent="0.25">
      <c r="A1" s="2" t="s">
        <v>47</v>
      </c>
      <c r="B1" s="2" t="s">
        <v>40</v>
      </c>
      <c r="C1" s="2" t="s">
        <v>24</v>
      </c>
      <c r="D1" s="2" t="s">
        <v>146</v>
      </c>
      <c r="E1" s="2" t="s">
        <v>149</v>
      </c>
      <c r="F1" s="2" t="s">
        <v>64</v>
      </c>
      <c r="G1" s="2" t="s">
        <v>65</v>
      </c>
      <c r="H1" s="2" t="s">
        <v>44</v>
      </c>
      <c r="I1" s="2" t="s">
        <v>45</v>
      </c>
      <c r="J1" s="2" t="s">
        <v>25</v>
      </c>
      <c r="K1" s="2" t="s">
        <v>147</v>
      </c>
      <c r="L1" s="2" t="s">
        <v>150</v>
      </c>
      <c r="M1" s="2" t="s">
        <v>46</v>
      </c>
      <c r="N1" s="2" t="s">
        <v>26</v>
      </c>
      <c r="O1" s="2" t="s">
        <v>148</v>
      </c>
      <c r="P1" s="2" t="s">
        <v>151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66</v>
      </c>
      <c r="Z1" s="2" t="s">
        <v>75</v>
      </c>
      <c r="AA1" s="2" t="s">
        <v>76</v>
      </c>
      <c r="AB1" s="2" t="s">
        <v>132</v>
      </c>
      <c r="AC1" s="2" t="s">
        <v>133</v>
      </c>
      <c r="AD1" s="2" t="s">
        <v>134</v>
      </c>
      <c r="AE1" s="2" t="s">
        <v>135</v>
      </c>
      <c r="AF1" s="2" t="s">
        <v>136</v>
      </c>
    </row>
    <row r="2" spans="1:32" x14ac:dyDescent="0.25">
      <c r="A2" s="2">
        <v>2</v>
      </c>
      <c r="B2" s="2" t="s">
        <v>30</v>
      </c>
      <c r="C2" s="2">
        <v>4</v>
      </c>
      <c r="D2" s="2">
        <v>4.3499999999999996</v>
      </c>
      <c r="E2" s="2">
        <v>3.34</v>
      </c>
      <c r="F2" s="2" t="s">
        <v>58</v>
      </c>
      <c r="G2" s="2" t="s">
        <v>59</v>
      </c>
      <c r="H2" s="2" t="s">
        <v>48</v>
      </c>
      <c r="I2" s="2" t="s">
        <v>0</v>
      </c>
      <c r="J2" s="2">
        <v>8</v>
      </c>
      <c r="K2" s="2">
        <v>4.0599999999999996</v>
      </c>
      <c r="L2" s="2">
        <v>4.08</v>
      </c>
      <c r="M2" s="2" t="s">
        <v>4</v>
      </c>
      <c r="N2" s="2">
        <v>4</v>
      </c>
      <c r="O2" s="2">
        <v>3.21</v>
      </c>
      <c r="P2" s="2">
        <v>3.19</v>
      </c>
      <c r="Q2" s="2">
        <v>1</v>
      </c>
      <c r="R2" s="2">
        <v>0</v>
      </c>
      <c r="S2" s="2">
        <v>0.66666666666666696</v>
      </c>
      <c r="T2" s="2">
        <v>0</v>
      </c>
      <c r="U2" s="2">
        <v>0.33333333333333298</v>
      </c>
      <c r="V2" s="2">
        <v>3</v>
      </c>
      <c r="W2" s="2">
        <v>1</v>
      </c>
      <c r="X2" s="2">
        <v>1</v>
      </c>
      <c r="Y2" s="2">
        <v>3</v>
      </c>
      <c r="Z2" s="2">
        <v>3</v>
      </c>
      <c r="AA2" s="2">
        <v>3</v>
      </c>
      <c r="AB2" s="2">
        <v>6.6666666666666696</v>
      </c>
      <c r="AC2" s="2">
        <v>1</v>
      </c>
      <c r="AD2" s="2">
        <v>6</v>
      </c>
      <c r="AE2" s="2">
        <v>3.1666666666666701</v>
      </c>
      <c r="AF2" s="2">
        <v>0.66666666666666696</v>
      </c>
    </row>
    <row r="3" spans="1:32" x14ac:dyDescent="0.25">
      <c r="A3" s="2">
        <v>2</v>
      </c>
      <c r="B3" s="2" t="s">
        <v>43</v>
      </c>
      <c r="C3" s="2">
        <v>3</v>
      </c>
      <c r="D3" s="2">
        <v>5.0999999999999996</v>
      </c>
      <c r="E3" s="2">
        <v>5.39</v>
      </c>
      <c r="F3" s="2" t="s">
        <v>103</v>
      </c>
      <c r="G3" s="2" t="s">
        <v>104</v>
      </c>
      <c r="H3" s="2" t="s">
        <v>49</v>
      </c>
      <c r="I3" s="2" t="s">
        <v>0</v>
      </c>
      <c r="J3" s="2">
        <v>8</v>
      </c>
      <c r="K3" s="2">
        <v>4.0599999999999996</v>
      </c>
      <c r="L3" s="2">
        <v>4.08</v>
      </c>
      <c r="M3" s="2" t="s">
        <v>4</v>
      </c>
      <c r="N3" s="2">
        <v>4</v>
      </c>
      <c r="O3" s="2">
        <v>3.21</v>
      </c>
      <c r="P3" s="2">
        <v>3.19</v>
      </c>
      <c r="Q3" s="2" t="s">
        <v>66</v>
      </c>
      <c r="R3" s="2" t="s">
        <v>66</v>
      </c>
      <c r="S3" s="2" t="s">
        <v>66</v>
      </c>
      <c r="T3" s="2" t="s">
        <v>66</v>
      </c>
      <c r="U3" s="2" t="s">
        <v>66</v>
      </c>
      <c r="V3" s="2" t="s">
        <v>66</v>
      </c>
      <c r="W3" s="2" t="s">
        <v>66</v>
      </c>
      <c r="X3" s="2" t="s">
        <v>66</v>
      </c>
      <c r="Y3" s="2" t="s">
        <v>66</v>
      </c>
      <c r="Z3" s="2" t="s">
        <v>66</v>
      </c>
      <c r="AA3" s="2" t="s">
        <v>66</v>
      </c>
      <c r="AB3" s="2" t="s">
        <v>66</v>
      </c>
      <c r="AC3" s="2" t="s">
        <v>66</v>
      </c>
      <c r="AD3" s="2" t="s">
        <v>66</v>
      </c>
      <c r="AE3" s="2" t="s">
        <v>66</v>
      </c>
      <c r="AF3" s="2" t="s">
        <v>66</v>
      </c>
    </row>
    <row r="4" spans="1:32" x14ac:dyDescent="0.25">
      <c r="A4" s="2">
        <v>3</v>
      </c>
      <c r="B4" s="2" t="s">
        <v>33</v>
      </c>
      <c r="C4" s="2">
        <v>3</v>
      </c>
      <c r="D4" s="2">
        <v>5.04</v>
      </c>
      <c r="E4" s="2">
        <v>5.58</v>
      </c>
      <c r="F4" s="2">
        <v>0.32</v>
      </c>
      <c r="G4" s="2">
        <v>0.41</v>
      </c>
      <c r="H4" s="2" t="s">
        <v>48</v>
      </c>
      <c r="I4" s="2" t="s">
        <v>19</v>
      </c>
      <c r="J4" s="2">
        <v>7</v>
      </c>
      <c r="K4" s="2">
        <v>3.75</v>
      </c>
      <c r="L4" s="2">
        <v>4.2699999999999996</v>
      </c>
      <c r="M4" s="2" t="s">
        <v>20</v>
      </c>
      <c r="N4" s="2">
        <v>3</v>
      </c>
      <c r="O4" s="2">
        <v>5.19</v>
      </c>
      <c r="P4" s="2">
        <v>5.52</v>
      </c>
      <c r="Q4" s="2">
        <v>0.85714285714285698</v>
      </c>
      <c r="R4" s="2">
        <v>0</v>
      </c>
      <c r="S4" s="2">
        <v>1</v>
      </c>
      <c r="T4" s="2">
        <v>0</v>
      </c>
      <c r="U4" s="2">
        <v>-0.14285714285714299</v>
      </c>
      <c r="V4" s="2">
        <v>7</v>
      </c>
      <c r="W4" s="2">
        <v>0</v>
      </c>
      <c r="X4" s="2">
        <v>0</v>
      </c>
      <c r="Y4" s="2">
        <v>0</v>
      </c>
      <c r="Z4" s="2">
        <v>7</v>
      </c>
      <c r="AA4" s="2">
        <v>7</v>
      </c>
      <c r="AB4" s="2">
        <v>6.4285714285714297</v>
      </c>
      <c r="AC4" s="2">
        <v>3.1428571428571401</v>
      </c>
      <c r="AD4" s="2">
        <v>7</v>
      </c>
      <c r="AE4" s="2">
        <v>2.6</v>
      </c>
      <c r="AF4" s="2">
        <v>-0.57142857142857095</v>
      </c>
    </row>
    <row r="5" spans="1:32" x14ac:dyDescent="0.25">
      <c r="A5" s="2">
        <v>3</v>
      </c>
      <c r="B5" s="2" t="s">
        <v>17</v>
      </c>
      <c r="C5" s="2">
        <v>3</v>
      </c>
      <c r="D5" s="2">
        <v>5.44</v>
      </c>
      <c r="E5" s="2">
        <v>5.74</v>
      </c>
      <c r="F5" s="2">
        <v>0.06</v>
      </c>
      <c r="G5" s="2">
        <v>0.06</v>
      </c>
      <c r="H5" s="2" t="s">
        <v>49</v>
      </c>
      <c r="I5" s="2" t="s">
        <v>19</v>
      </c>
      <c r="J5" s="2">
        <v>7</v>
      </c>
      <c r="K5" s="2">
        <v>3.75</v>
      </c>
      <c r="L5" s="2">
        <v>4.2699999999999996</v>
      </c>
      <c r="M5" s="2" t="s">
        <v>20</v>
      </c>
      <c r="N5" s="2">
        <v>3</v>
      </c>
      <c r="O5" s="2">
        <v>5.19</v>
      </c>
      <c r="P5" s="2">
        <v>5.52</v>
      </c>
      <c r="Q5" s="2">
        <v>0.16666666666666699</v>
      </c>
      <c r="R5" s="2">
        <v>0.16666666666666699</v>
      </c>
      <c r="S5" s="2">
        <v>0.2</v>
      </c>
      <c r="T5" s="2">
        <v>0</v>
      </c>
      <c r="U5" s="2">
        <v>-3.3333333333333402E-2</v>
      </c>
      <c r="V5" s="2">
        <v>6</v>
      </c>
      <c r="W5" s="2">
        <v>0</v>
      </c>
      <c r="X5" s="2">
        <v>0</v>
      </c>
      <c r="Y5" s="2">
        <v>2</v>
      </c>
      <c r="Z5" s="2">
        <v>6</v>
      </c>
      <c r="AA5" s="2">
        <v>5</v>
      </c>
      <c r="AB5" s="2">
        <v>6.3333333333333304</v>
      </c>
      <c r="AC5" s="2">
        <v>3.5</v>
      </c>
      <c r="AD5" s="2">
        <v>1.3333333333333299</v>
      </c>
      <c r="AE5" s="2">
        <v>4.1666666666666696</v>
      </c>
      <c r="AF5" s="2">
        <v>5</v>
      </c>
    </row>
    <row r="6" spans="1:32" x14ac:dyDescent="0.25">
      <c r="A6" s="2">
        <v>5</v>
      </c>
      <c r="B6" s="2" t="s">
        <v>35</v>
      </c>
      <c r="C6" s="2">
        <v>3</v>
      </c>
      <c r="D6" s="2">
        <v>4.6900000000000004</v>
      </c>
      <c r="E6" s="2">
        <v>4.7699999999999996</v>
      </c>
      <c r="F6" s="2">
        <v>0.12</v>
      </c>
      <c r="G6" s="2">
        <v>0.12</v>
      </c>
      <c r="H6" s="2" t="s">
        <v>48</v>
      </c>
      <c r="I6" s="2" t="s">
        <v>23</v>
      </c>
      <c r="J6" s="2">
        <v>5</v>
      </c>
      <c r="K6" s="2">
        <v>4.3499999999999996</v>
      </c>
      <c r="L6" s="2">
        <v>5.01</v>
      </c>
      <c r="M6" s="2" t="s">
        <v>62</v>
      </c>
      <c r="N6" s="2">
        <v>3</v>
      </c>
      <c r="O6" s="2">
        <v>4.51</v>
      </c>
      <c r="P6" s="2">
        <v>5.12</v>
      </c>
      <c r="Q6" s="2">
        <v>0.66666666666666696</v>
      </c>
      <c r="R6" s="2">
        <v>0</v>
      </c>
      <c r="S6" s="2">
        <v>0.5</v>
      </c>
      <c r="T6" s="2">
        <v>0.16666666666666699</v>
      </c>
      <c r="U6" s="2">
        <v>0.16666666666666699</v>
      </c>
      <c r="V6" s="2">
        <v>6</v>
      </c>
      <c r="W6" s="2">
        <v>0</v>
      </c>
      <c r="X6" s="2">
        <v>0</v>
      </c>
      <c r="Y6" s="2">
        <v>1</v>
      </c>
      <c r="Z6" s="2">
        <v>6</v>
      </c>
      <c r="AA6" s="2">
        <v>6</v>
      </c>
      <c r="AB6" s="2">
        <v>6.28571428571429</v>
      </c>
      <c r="AC6" s="2">
        <v>4.28571428571429</v>
      </c>
      <c r="AD6" s="2">
        <v>6.8</v>
      </c>
      <c r="AE6" s="2">
        <v>5.2</v>
      </c>
      <c r="AF6" s="2">
        <v>-0.51428571428571401</v>
      </c>
    </row>
    <row r="7" spans="1:32" x14ac:dyDescent="0.25">
      <c r="A7" s="2">
        <v>5</v>
      </c>
      <c r="B7" s="2" t="s">
        <v>7</v>
      </c>
      <c r="C7" s="2">
        <v>3</v>
      </c>
      <c r="D7" s="2">
        <v>5.41</v>
      </c>
      <c r="E7" s="2">
        <v>5.54</v>
      </c>
      <c r="F7" s="2">
        <v>0.03</v>
      </c>
      <c r="G7" s="2">
        <v>0.04</v>
      </c>
      <c r="H7" s="2" t="s">
        <v>49</v>
      </c>
      <c r="I7" s="2" t="s">
        <v>23</v>
      </c>
      <c r="J7" s="2">
        <v>5</v>
      </c>
      <c r="K7" s="2">
        <v>4.3499999999999996</v>
      </c>
      <c r="L7" s="2">
        <v>5.01</v>
      </c>
      <c r="M7" s="2" t="s">
        <v>62</v>
      </c>
      <c r="N7" s="2">
        <v>3</v>
      </c>
      <c r="O7" s="2">
        <v>4.51</v>
      </c>
      <c r="P7" s="2">
        <v>5.12</v>
      </c>
      <c r="Q7" s="2">
        <v>0.25</v>
      </c>
      <c r="R7" s="2">
        <v>0</v>
      </c>
      <c r="S7" s="2">
        <v>0</v>
      </c>
      <c r="T7" s="2">
        <v>0.25</v>
      </c>
      <c r="U7" s="2">
        <v>0.25</v>
      </c>
      <c r="V7" s="2">
        <v>4</v>
      </c>
      <c r="W7" s="2">
        <v>1</v>
      </c>
      <c r="X7" s="2">
        <v>1</v>
      </c>
      <c r="Y7" s="2">
        <v>2</v>
      </c>
      <c r="Z7" s="2">
        <v>4</v>
      </c>
      <c r="AA7" s="2">
        <v>4</v>
      </c>
      <c r="AB7" s="2">
        <v>6.1666666666666696</v>
      </c>
      <c r="AC7" s="2">
        <v>4.3333333333333304</v>
      </c>
      <c r="AD7" s="2">
        <v>3.6666666666666701</v>
      </c>
      <c r="AE7" s="2">
        <v>5.8333333333333304</v>
      </c>
      <c r="AF7" s="2">
        <v>2.5</v>
      </c>
    </row>
    <row r="8" spans="1:32" x14ac:dyDescent="0.25">
      <c r="A8" s="2">
        <v>6</v>
      </c>
      <c r="B8" s="2" t="s">
        <v>34</v>
      </c>
      <c r="C8" s="2">
        <v>5</v>
      </c>
      <c r="D8" s="2">
        <v>4.1900000000000004</v>
      </c>
      <c r="E8" s="2">
        <v>4.08</v>
      </c>
      <c r="F8" s="2" t="s">
        <v>55</v>
      </c>
      <c r="G8" s="2">
        <v>0.12</v>
      </c>
      <c r="H8" s="2" t="s">
        <v>48</v>
      </c>
      <c r="I8" s="2" t="s">
        <v>29</v>
      </c>
      <c r="J8" s="2">
        <v>5</v>
      </c>
      <c r="K8" s="2">
        <v>4.07</v>
      </c>
      <c r="L8" s="2">
        <v>4.37</v>
      </c>
      <c r="M8" s="2" t="s">
        <v>54</v>
      </c>
      <c r="N8" s="2">
        <v>4</v>
      </c>
      <c r="O8" s="2">
        <v>4.0199999999999996</v>
      </c>
      <c r="P8" s="2">
        <v>4.2300000000000004</v>
      </c>
      <c r="Q8" s="2">
        <v>0.6</v>
      </c>
      <c r="R8" s="2">
        <v>0</v>
      </c>
      <c r="S8" s="2">
        <v>0.66666666666666696</v>
      </c>
      <c r="T8" s="2">
        <v>0</v>
      </c>
      <c r="U8" s="2">
        <v>-6.6666666666666693E-2</v>
      </c>
      <c r="V8" s="2">
        <v>6</v>
      </c>
      <c r="W8" s="2">
        <v>1</v>
      </c>
      <c r="X8" s="2">
        <v>0</v>
      </c>
      <c r="Y8" s="2">
        <v>1</v>
      </c>
      <c r="Z8" s="2">
        <v>5</v>
      </c>
      <c r="AA8" s="2">
        <v>6</v>
      </c>
      <c r="AB8" s="2">
        <v>6.1666666666666696</v>
      </c>
      <c r="AC8" s="2">
        <v>2.1666666666666701</v>
      </c>
      <c r="AD8" s="2">
        <v>6.8333333333333304</v>
      </c>
      <c r="AE8" s="2">
        <v>2.6666666666666701</v>
      </c>
      <c r="AF8" s="2">
        <v>-0.66666666666666596</v>
      </c>
    </row>
    <row r="9" spans="1:32" x14ac:dyDescent="0.25">
      <c r="A9" s="2">
        <v>6</v>
      </c>
      <c r="B9" s="2" t="s">
        <v>27</v>
      </c>
      <c r="C9" s="2">
        <v>3</v>
      </c>
      <c r="D9" s="2">
        <v>4.92</v>
      </c>
      <c r="E9" s="2">
        <v>5.17</v>
      </c>
      <c r="F9" s="2" t="s">
        <v>56</v>
      </c>
      <c r="G9" s="2">
        <v>0.03</v>
      </c>
      <c r="H9" s="2" t="s">
        <v>49</v>
      </c>
      <c r="I9" s="2" t="s">
        <v>29</v>
      </c>
      <c r="J9" s="2">
        <v>5</v>
      </c>
      <c r="K9" s="2">
        <v>4.07</v>
      </c>
      <c r="L9" s="2">
        <v>4.37</v>
      </c>
      <c r="M9" s="2" t="s">
        <v>54</v>
      </c>
      <c r="N9" s="2">
        <v>4</v>
      </c>
      <c r="O9" s="2">
        <v>4.0199999999999996</v>
      </c>
      <c r="P9" s="2">
        <v>4.2300000000000004</v>
      </c>
      <c r="Q9" s="2">
        <v>0</v>
      </c>
      <c r="R9" s="2">
        <v>0.16666666666666699</v>
      </c>
      <c r="S9" s="2">
        <v>0.16666666666666699</v>
      </c>
      <c r="T9" s="2">
        <v>0.16666666666666699</v>
      </c>
      <c r="U9" s="2">
        <v>-0.16666666666666699</v>
      </c>
      <c r="V9" s="2">
        <v>6</v>
      </c>
      <c r="W9" s="2">
        <v>0</v>
      </c>
      <c r="X9" s="2">
        <v>0</v>
      </c>
      <c r="Y9" s="2">
        <v>1</v>
      </c>
      <c r="Z9" s="2">
        <v>6</v>
      </c>
      <c r="AA9" s="2">
        <v>6</v>
      </c>
      <c r="AB9" s="2">
        <v>4.28571428571429</v>
      </c>
      <c r="AC9" s="2">
        <v>4.28571428571429</v>
      </c>
      <c r="AD9" s="2">
        <v>4.2</v>
      </c>
      <c r="AE9" s="2">
        <v>4.4000000000000004</v>
      </c>
      <c r="AF9" s="2">
        <v>8.5714285714285396E-2</v>
      </c>
    </row>
    <row r="10" spans="1:32" x14ac:dyDescent="0.25">
      <c r="A10" s="2">
        <v>7</v>
      </c>
      <c r="B10" s="2" t="s">
        <v>37</v>
      </c>
      <c r="C10" s="2">
        <v>3</v>
      </c>
      <c r="D10" s="2">
        <v>5.19</v>
      </c>
      <c r="E10" s="2">
        <v>5.27</v>
      </c>
      <c r="F10" s="2" t="s">
        <v>61</v>
      </c>
      <c r="G10" s="2">
        <v>0.16</v>
      </c>
      <c r="H10" s="2" t="s">
        <v>48</v>
      </c>
      <c r="I10" s="2" t="s">
        <v>21</v>
      </c>
      <c r="J10" s="2">
        <v>7</v>
      </c>
      <c r="K10" s="2">
        <v>4.21</v>
      </c>
      <c r="L10" s="2">
        <v>5.62</v>
      </c>
      <c r="M10" s="2" t="s">
        <v>10</v>
      </c>
      <c r="N10" s="2">
        <v>3</v>
      </c>
      <c r="O10" s="2">
        <v>5.17</v>
      </c>
      <c r="P10" s="2">
        <v>5.42</v>
      </c>
      <c r="Q10" s="2">
        <v>0.66666666666666696</v>
      </c>
      <c r="R10" s="2">
        <v>0.16666666666666699</v>
      </c>
      <c r="S10" s="2">
        <v>1</v>
      </c>
      <c r="T10" s="2">
        <v>0</v>
      </c>
      <c r="U10" s="2">
        <v>-0.33333333333333298</v>
      </c>
      <c r="V10" s="2">
        <v>6</v>
      </c>
      <c r="W10" s="2">
        <v>0</v>
      </c>
      <c r="X10" s="2">
        <v>1</v>
      </c>
      <c r="Y10" s="2">
        <v>0</v>
      </c>
      <c r="Z10" s="2">
        <v>6</v>
      </c>
      <c r="AA10" s="2">
        <v>1</v>
      </c>
      <c r="AB10" s="2">
        <v>5.5714285714285703</v>
      </c>
      <c r="AC10" s="2">
        <v>3</v>
      </c>
      <c r="AD10" s="2">
        <v>7</v>
      </c>
      <c r="AE10" s="2">
        <v>3</v>
      </c>
      <c r="AF10" s="2">
        <v>-1.4285714285714299</v>
      </c>
    </row>
    <row r="11" spans="1:32" x14ac:dyDescent="0.25">
      <c r="A11" s="2">
        <v>7</v>
      </c>
      <c r="B11" s="2" t="s">
        <v>5</v>
      </c>
      <c r="C11" s="2">
        <v>3</v>
      </c>
      <c r="D11" s="2">
        <v>5.3</v>
      </c>
      <c r="E11" s="2">
        <v>5.59</v>
      </c>
      <c r="F11" s="2" t="s">
        <v>6</v>
      </c>
      <c r="G11" s="2">
        <v>0.09</v>
      </c>
      <c r="H11" s="2" t="s">
        <v>49</v>
      </c>
      <c r="I11" s="2" t="s">
        <v>21</v>
      </c>
      <c r="J11" s="2">
        <v>7</v>
      </c>
      <c r="K11" s="2">
        <v>4.21</v>
      </c>
      <c r="L11" s="2">
        <v>5.62</v>
      </c>
      <c r="M11" s="2" t="s">
        <v>10</v>
      </c>
      <c r="N11" s="2">
        <v>3</v>
      </c>
      <c r="O11" s="2">
        <v>5.17</v>
      </c>
      <c r="P11" s="2">
        <v>5.42</v>
      </c>
      <c r="Q11" s="2">
        <v>0.2</v>
      </c>
      <c r="R11" s="2">
        <v>0</v>
      </c>
      <c r="S11" s="2">
        <v>0.2</v>
      </c>
      <c r="T11" s="2">
        <v>0.4</v>
      </c>
      <c r="U11" s="2">
        <v>0</v>
      </c>
      <c r="V11" s="2">
        <v>6</v>
      </c>
      <c r="W11" s="2">
        <v>1</v>
      </c>
      <c r="X11" s="2">
        <v>0</v>
      </c>
      <c r="Y11" s="2">
        <v>1</v>
      </c>
      <c r="Z11" s="2">
        <v>5</v>
      </c>
      <c r="AA11" s="2">
        <v>5</v>
      </c>
      <c r="AB11" s="2">
        <v>6.1666666666666696</v>
      </c>
      <c r="AC11" s="2">
        <v>6.3333333333333304</v>
      </c>
      <c r="AD11" s="2">
        <v>6</v>
      </c>
      <c r="AE11" s="2">
        <v>5.1666666666666696</v>
      </c>
      <c r="AF11" s="2">
        <v>0.16666666666666699</v>
      </c>
    </row>
    <row r="12" spans="1:32" x14ac:dyDescent="0.25">
      <c r="A12" s="2">
        <v>8</v>
      </c>
      <c r="B12" s="2" t="s">
        <v>11</v>
      </c>
      <c r="C12" s="2">
        <v>3</v>
      </c>
      <c r="D12" s="2">
        <v>4.54</v>
      </c>
      <c r="E12" s="2">
        <v>5.3</v>
      </c>
      <c r="F12" s="2">
        <v>0.01</v>
      </c>
      <c r="G12" s="2">
        <v>0.09</v>
      </c>
      <c r="H12" s="2" t="s">
        <v>48</v>
      </c>
      <c r="I12" s="2" t="s">
        <v>12</v>
      </c>
      <c r="J12" s="2">
        <v>3</v>
      </c>
      <c r="K12" s="2">
        <v>5.46</v>
      </c>
      <c r="L12" s="2">
        <v>5.69</v>
      </c>
      <c r="M12" s="2" t="s">
        <v>13</v>
      </c>
      <c r="N12" s="2">
        <v>4</v>
      </c>
      <c r="O12" s="2">
        <v>5.29</v>
      </c>
      <c r="P12" s="2">
        <v>5.51</v>
      </c>
      <c r="Q12" s="2">
        <v>0.4</v>
      </c>
      <c r="R12" s="2">
        <v>0</v>
      </c>
      <c r="S12" s="2">
        <v>0.6</v>
      </c>
      <c r="T12" s="2">
        <v>0.2</v>
      </c>
      <c r="U12" s="2">
        <v>-0.2</v>
      </c>
      <c r="V12" s="2">
        <v>5</v>
      </c>
      <c r="W12" s="2">
        <v>0</v>
      </c>
      <c r="X12" s="2">
        <v>2</v>
      </c>
      <c r="Y12" s="2">
        <v>1</v>
      </c>
      <c r="Z12" s="2">
        <v>5</v>
      </c>
      <c r="AA12" s="2">
        <v>5</v>
      </c>
      <c r="AB12" s="2">
        <v>6.8333333333333304</v>
      </c>
      <c r="AC12" s="2">
        <v>2.6666666666666701</v>
      </c>
      <c r="AD12" s="2">
        <v>7</v>
      </c>
      <c r="AE12" s="2">
        <v>4.3333333333333304</v>
      </c>
      <c r="AF12" s="2">
        <v>-0.16666666666666699</v>
      </c>
    </row>
    <row r="13" spans="1:32" x14ac:dyDescent="0.25">
      <c r="A13" s="2">
        <v>8</v>
      </c>
      <c r="B13" s="2" t="s">
        <v>41</v>
      </c>
      <c r="C13" s="2">
        <v>2</v>
      </c>
      <c r="D13" s="2">
        <v>6.34</v>
      </c>
      <c r="E13" s="2">
        <v>6.59</v>
      </c>
      <c r="F13" s="2">
        <v>0.15</v>
      </c>
      <c r="G13" s="2">
        <v>0.18</v>
      </c>
      <c r="H13" s="2" t="s">
        <v>49</v>
      </c>
      <c r="I13" s="2" t="s">
        <v>12</v>
      </c>
      <c r="J13" s="2">
        <v>3</v>
      </c>
      <c r="K13" s="2">
        <v>5.46</v>
      </c>
      <c r="L13" s="2">
        <v>5.69</v>
      </c>
      <c r="M13" s="2" t="s">
        <v>13</v>
      </c>
      <c r="N13" s="2">
        <v>4</v>
      </c>
      <c r="O13" s="2">
        <v>5.29</v>
      </c>
      <c r="P13" s="2">
        <v>5.51</v>
      </c>
      <c r="Q13" s="2">
        <v>0.33333333333333298</v>
      </c>
      <c r="R13" s="2">
        <v>0.66666666666666696</v>
      </c>
      <c r="S13" s="2">
        <v>0.5</v>
      </c>
      <c r="T13" s="2">
        <v>0</v>
      </c>
      <c r="U13" s="2">
        <v>-0.16666666666666699</v>
      </c>
      <c r="V13" s="2">
        <v>4</v>
      </c>
      <c r="W13" s="2">
        <v>1</v>
      </c>
      <c r="X13" s="2">
        <v>0</v>
      </c>
      <c r="Y13" s="2">
        <v>2</v>
      </c>
      <c r="Z13" s="2">
        <v>3</v>
      </c>
      <c r="AA13" s="2">
        <v>4</v>
      </c>
      <c r="AB13" s="2">
        <v>6.8571428571428603</v>
      </c>
      <c r="AC13" s="2">
        <v>6</v>
      </c>
      <c r="AD13" s="2">
        <v>7</v>
      </c>
      <c r="AE13" s="2">
        <v>6.6</v>
      </c>
      <c r="AF13" s="2">
        <v>-0.14285714285714299</v>
      </c>
    </row>
    <row r="14" spans="1:32" x14ac:dyDescent="0.25">
      <c r="A14" s="2">
        <v>9</v>
      </c>
      <c r="B14" s="2" t="s">
        <v>32</v>
      </c>
      <c r="C14" s="2">
        <v>3</v>
      </c>
      <c r="D14" s="2">
        <v>4.78</v>
      </c>
      <c r="E14" s="2">
        <v>5.44</v>
      </c>
      <c r="F14" s="2">
        <v>0.31</v>
      </c>
      <c r="G14" s="2">
        <v>0.28000000000000003</v>
      </c>
      <c r="H14" s="2" t="s">
        <v>48</v>
      </c>
      <c r="I14" s="2" t="s">
        <v>15</v>
      </c>
      <c r="J14" s="2">
        <v>4</v>
      </c>
      <c r="K14" s="2">
        <v>4.0599999999999996</v>
      </c>
      <c r="L14" s="2">
        <v>4.6100000000000003</v>
      </c>
      <c r="M14" s="2" t="s">
        <v>16</v>
      </c>
      <c r="N14" s="2">
        <v>4</v>
      </c>
      <c r="O14" s="2">
        <v>4.99</v>
      </c>
      <c r="P14" s="2">
        <v>5.1100000000000003</v>
      </c>
      <c r="Q14" s="2">
        <v>0.83333333333333304</v>
      </c>
      <c r="R14" s="2">
        <v>0</v>
      </c>
      <c r="S14" s="2">
        <v>1</v>
      </c>
      <c r="T14" s="2">
        <v>0</v>
      </c>
      <c r="U14" s="2">
        <v>-0.16666666666666699</v>
      </c>
      <c r="V14" s="2">
        <v>6</v>
      </c>
      <c r="W14" s="2">
        <v>0</v>
      </c>
      <c r="X14" s="2">
        <v>0</v>
      </c>
      <c r="Y14" s="2">
        <v>1</v>
      </c>
      <c r="Z14" s="2">
        <v>6</v>
      </c>
      <c r="AA14" s="2">
        <v>6</v>
      </c>
      <c r="AB14" s="2">
        <v>6.71428571428571</v>
      </c>
      <c r="AC14" s="2">
        <v>2.5714285714285698</v>
      </c>
      <c r="AD14" s="2">
        <v>7</v>
      </c>
      <c r="AE14" s="2">
        <v>1.8</v>
      </c>
      <c r="AF14" s="2">
        <v>-0.28571428571428598</v>
      </c>
    </row>
    <row r="15" spans="1:32" x14ac:dyDescent="0.25">
      <c r="A15" s="2">
        <v>9</v>
      </c>
      <c r="B15" s="2" t="s">
        <v>14</v>
      </c>
      <c r="C15" s="2">
        <v>3</v>
      </c>
      <c r="D15" s="2">
        <v>4.9400000000000004</v>
      </c>
      <c r="E15" s="2">
        <v>5.16</v>
      </c>
      <c r="F15" s="2">
        <v>0.13</v>
      </c>
      <c r="G15" s="2">
        <v>0.09</v>
      </c>
      <c r="H15" s="2" t="s">
        <v>49</v>
      </c>
      <c r="I15" s="2" t="s">
        <v>15</v>
      </c>
      <c r="J15" s="2">
        <v>4</v>
      </c>
      <c r="K15" s="2">
        <v>4.0599999999999996</v>
      </c>
      <c r="L15" s="2">
        <v>4.6100000000000003</v>
      </c>
      <c r="M15" s="2" t="s">
        <v>16</v>
      </c>
      <c r="N15" s="2">
        <v>4</v>
      </c>
      <c r="O15" s="2">
        <v>4.99</v>
      </c>
      <c r="P15" s="2">
        <v>5.1100000000000003</v>
      </c>
      <c r="Q15" s="2">
        <v>0.42857142857142899</v>
      </c>
      <c r="R15" s="2">
        <v>0.14285714285714299</v>
      </c>
      <c r="S15" s="2">
        <v>0.33333333333333298</v>
      </c>
      <c r="T15" s="2">
        <v>0.33333333333333298</v>
      </c>
      <c r="U15" s="2">
        <v>9.5238095238095205E-2</v>
      </c>
      <c r="V15" s="2">
        <v>7</v>
      </c>
      <c r="W15" s="2">
        <v>0</v>
      </c>
      <c r="X15" s="2">
        <v>0</v>
      </c>
      <c r="Y15" s="2">
        <v>1</v>
      </c>
      <c r="Z15" s="2">
        <v>7</v>
      </c>
      <c r="AA15" s="2">
        <v>6</v>
      </c>
      <c r="AB15" s="2">
        <v>6.1666666666666696</v>
      </c>
      <c r="AC15" s="2">
        <v>5.6666666666666696</v>
      </c>
      <c r="AD15" s="2">
        <v>6</v>
      </c>
      <c r="AE15" s="2">
        <v>4.3333333333333304</v>
      </c>
      <c r="AF15" s="2">
        <v>0.16666666666666699</v>
      </c>
    </row>
    <row r="16" spans="1:32" x14ac:dyDescent="0.25">
      <c r="A16" s="2">
        <v>10</v>
      </c>
      <c r="B16" s="2" t="s">
        <v>38</v>
      </c>
      <c r="C16" s="2">
        <v>4</v>
      </c>
      <c r="D16" s="2">
        <v>4.17</v>
      </c>
      <c r="E16" s="2">
        <v>4.57</v>
      </c>
      <c r="F16" s="2">
        <v>0.13</v>
      </c>
      <c r="G16" s="2">
        <v>0.08</v>
      </c>
      <c r="H16" s="2" t="s">
        <v>48</v>
      </c>
      <c r="I16" s="2" t="s">
        <v>60</v>
      </c>
      <c r="J16" s="2">
        <v>3</v>
      </c>
      <c r="K16" s="2">
        <v>4.0599999999999996</v>
      </c>
      <c r="L16" s="2">
        <v>4.2300000000000004</v>
      </c>
      <c r="M16" s="2" t="s">
        <v>18</v>
      </c>
      <c r="N16" s="2">
        <v>4</v>
      </c>
      <c r="O16" s="2">
        <v>5.14</v>
      </c>
      <c r="P16" s="2">
        <v>3.91</v>
      </c>
      <c r="Q16" s="2">
        <v>1</v>
      </c>
      <c r="R16" s="2">
        <v>0</v>
      </c>
      <c r="S16" s="2">
        <v>0</v>
      </c>
      <c r="T16" s="2">
        <v>0.33333333333333298</v>
      </c>
      <c r="U16" s="2">
        <v>1</v>
      </c>
      <c r="V16" s="2">
        <v>3</v>
      </c>
      <c r="W16" s="2">
        <v>0</v>
      </c>
      <c r="X16" s="2">
        <v>3</v>
      </c>
      <c r="Y16" s="2">
        <v>2</v>
      </c>
      <c r="Z16" s="2">
        <v>3</v>
      </c>
      <c r="AA16" s="2">
        <v>3</v>
      </c>
      <c r="AB16" s="2">
        <v>6.3333333333333304</v>
      </c>
      <c r="AC16" s="2">
        <v>4.8333333333333304</v>
      </c>
      <c r="AD16" s="2">
        <v>6.1666666666666696</v>
      </c>
      <c r="AE16" s="2">
        <v>3.5</v>
      </c>
      <c r="AF16" s="2">
        <v>0.16666666666666599</v>
      </c>
    </row>
    <row r="17" spans="1:32" x14ac:dyDescent="0.25">
      <c r="A17" s="2">
        <v>10</v>
      </c>
      <c r="B17" s="2" t="s">
        <v>8</v>
      </c>
      <c r="C17" s="2">
        <v>6</v>
      </c>
      <c r="D17" s="2">
        <v>5.09</v>
      </c>
      <c r="E17" s="2">
        <v>4.6500000000000004</v>
      </c>
      <c r="F17" s="2">
        <v>0.15</v>
      </c>
      <c r="G17" s="2">
        <v>0.2</v>
      </c>
      <c r="H17" s="2" t="s">
        <v>49</v>
      </c>
      <c r="I17" s="2" t="s">
        <v>60</v>
      </c>
      <c r="J17" s="2">
        <v>3</v>
      </c>
      <c r="K17" s="2">
        <v>4.0599999999999996</v>
      </c>
      <c r="L17" s="2">
        <v>4.2300000000000004</v>
      </c>
      <c r="M17" s="2" t="s">
        <v>18</v>
      </c>
      <c r="N17" s="2">
        <v>4</v>
      </c>
      <c r="O17" s="2">
        <v>5.14</v>
      </c>
      <c r="P17" s="2">
        <v>3.91</v>
      </c>
      <c r="Q17" s="2">
        <v>0.2</v>
      </c>
      <c r="R17" s="2">
        <v>0.4</v>
      </c>
      <c r="S17" s="2">
        <v>0.4</v>
      </c>
      <c r="T17" s="2">
        <v>0.2</v>
      </c>
      <c r="U17" s="2">
        <v>-0.2</v>
      </c>
      <c r="V17" s="2">
        <v>5</v>
      </c>
      <c r="W17" s="2">
        <v>0</v>
      </c>
      <c r="X17" s="2">
        <v>1</v>
      </c>
      <c r="Y17" s="2">
        <v>1</v>
      </c>
      <c r="Z17" s="2">
        <v>5</v>
      </c>
      <c r="AA17" s="2">
        <v>5</v>
      </c>
      <c r="AB17" s="2">
        <v>4.8571428571428603</v>
      </c>
      <c r="AC17" s="2">
        <v>6</v>
      </c>
      <c r="AD17" s="2">
        <v>7</v>
      </c>
      <c r="AE17" s="2">
        <v>4.5999999999999996</v>
      </c>
      <c r="AF17" s="2">
        <v>-2.1428571428571401</v>
      </c>
    </row>
    <row r="18" spans="1:32" x14ac:dyDescent="0.25">
      <c r="A18" s="2">
        <v>11</v>
      </c>
      <c r="B18" s="2" t="s">
        <v>39</v>
      </c>
      <c r="C18" s="2">
        <v>3</v>
      </c>
      <c r="D18" s="2">
        <v>5.05</v>
      </c>
      <c r="E18" s="2">
        <v>4.9800000000000004</v>
      </c>
      <c r="F18" s="2">
        <v>-0.01</v>
      </c>
      <c r="G18" s="2">
        <v>0.1</v>
      </c>
      <c r="H18" s="2" t="s">
        <v>48</v>
      </c>
      <c r="I18" s="2" t="s">
        <v>22</v>
      </c>
      <c r="J18" s="2">
        <v>6</v>
      </c>
      <c r="K18" s="2">
        <v>3.48</v>
      </c>
      <c r="L18" s="2">
        <v>3.69</v>
      </c>
      <c r="M18" s="2" t="s">
        <v>51</v>
      </c>
      <c r="N18" s="2">
        <v>3</v>
      </c>
      <c r="O18" s="2">
        <v>5.29</v>
      </c>
      <c r="P18" s="2">
        <v>5.14</v>
      </c>
      <c r="Q18" s="2">
        <v>0.83333333333333304</v>
      </c>
      <c r="R18" s="2">
        <v>0</v>
      </c>
      <c r="S18" s="2">
        <v>1</v>
      </c>
      <c r="T18" s="2">
        <v>0</v>
      </c>
      <c r="U18" s="2">
        <v>-0.16666666666666699</v>
      </c>
      <c r="V18" s="2">
        <v>6</v>
      </c>
      <c r="W18" s="2">
        <v>0</v>
      </c>
      <c r="X18" s="2">
        <v>1</v>
      </c>
      <c r="Y18" s="2">
        <v>0</v>
      </c>
      <c r="Z18" s="2">
        <v>6</v>
      </c>
      <c r="AA18" s="2">
        <v>5</v>
      </c>
      <c r="AB18" s="2">
        <v>6.5714285714285703</v>
      </c>
      <c r="AC18" s="2">
        <v>5.4285714285714297</v>
      </c>
      <c r="AD18" s="2">
        <v>6.6</v>
      </c>
      <c r="AE18" s="2">
        <v>4.8</v>
      </c>
      <c r="AF18" s="2">
        <v>-2.8571428571428501E-2</v>
      </c>
    </row>
    <row r="19" spans="1:32" x14ac:dyDescent="0.25">
      <c r="A19" s="2">
        <v>11</v>
      </c>
      <c r="B19" s="2" t="s">
        <v>53</v>
      </c>
      <c r="C19" s="2">
        <v>6</v>
      </c>
      <c r="D19" s="2">
        <v>5.6</v>
      </c>
      <c r="E19" s="2">
        <v>5.08</v>
      </c>
      <c r="F19" s="2">
        <v>0.02</v>
      </c>
      <c r="G19" s="2">
        <v>0.17</v>
      </c>
      <c r="H19" s="2" t="s">
        <v>49</v>
      </c>
      <c r="I19" s="2" t="s">
        <v>22</v>
      </c>
      <c r="J19" s="2">
        <v>6</v>
      </c>
      <c r="K19" s="2">
        <v>3.48</v>
      </c>
      <c r="L19" s="2">
        <v>3.69</v>
      </c>
      <c r="M19" s="2" t="s">
        <v>51</v>
      </c>
      <c r="N19" s="2">
        <v>3</v>
      </c>
      <c r="O19" s="2">
        <v>5.29</v>
      </c>
      <c r="P19" s="2">
        <v>5.14</v>
      </c>
      <c r="Q19" s="2">
        <v>0</v>
      </c>
      <c r="R19" s="2">
        <v>0.6</v>
      </c>
      <c r="S19" s="2">
        <v>0.33333333333333298</v>
      </c>
      <c r="T19" s="2">
        <v>0.33333333333333298</v>
      </c>
      <c r="U19" s="2">
        <v>-0.33333333333333298</v>
      </c>
      <c r="V19" s="2">
        <v>6</v>
      </c>
      <c r="W19" s="2">
        <v>1</v>
      </c>
      <c r="X19" s="2">
        <v>1</v>
      </c>
      <c r="Y19" s="2">
        <v>0</v>
      </c>
      <c r="Z19" s="2">
        <v>5</v>
      </c>
      <c r="AA19" s="2">
        <v>6</v>
      </c>
      <c r="AB19" s="2">
        <v>5.8333333333333304</v>
      </c>
      <c r="AC19" s="2">
        <v>6.1666666666666696</v>
      </c>
      <c r="AD19" s="2">
        <v>5.6666666666666696</v>
      </c>
      <c r="AE19" s="2">
        <v>5.8333333333333304</v>
      </c>
      <c r="AF19" s="2">
        <v>0.16666666666666599</v>
      </c>
    </row>
    <row r="20" spans="1:32" x14ac:dyDescent="0.25">
      <c r="A20" s="2">
        <v>12</v>
      </c>
      <c r="B20" s="2" t="s">
        <v>36</v>
      </c>
      <c r="C20" s="2">
        <v>3</v>
      </c>
      <c r="D20" s="2">
        <v>5.01</v>
      </c>
      <c r="E20" s="2">
        <v>5.35</v>
      </c>
      <c r="F20" s="2">
        <v>-0.02</v>
      </c>
      <c r="G20" s="2">
        <v>7.0000000000000007E-2</v>
      </c>
      <c r="H20" s="2" t="s">
        <v>48</v>
      </c>
      <c r="I20" s="2" t="s">
        <v>12</v>
      </c>
      <c r="J20" s="2">
        <v>3</v>
      </c>
      <c r="K20" s="2">
        <v>5.46</v>
      </c>
      <c r="L20" s="2">
        <v>5.69</v>
      </c>
      <c r="M20" s="2" t="s">
        <v>13</v>
      </c>
      <c r="N20" s="2">
        <v>4</v>
      </c>
      <c r="O20" s="2">
        <v>5.29</v>
      </c>
      <c r="P20" s="2">
        <v>5.51</v>
      </c>
      <c r="Q20" s="2">
        <v>0.5</v>
      </c>
      <c r="R20" s="2">
        <v>0</v>
      </c>
      <c r="S20" s="2">
        <v>0.66666666666666696</v>
      </c>
      <c r="T20" s="2">
        <v>0</v>
      </c>
      <c r="U20" s="2">
        <v>-0.16666666666666699</v>
      </c>
      <c r="V20" s="2">
        <v>7</v>
      </c>
      <c r="W20" s="2">
        <v>0</v>
      </c>
      <c r="X20" s="2">
        <v>0</v>
      </c>
      <c r="Y20" s="2">
        <v>1</v>
      </c>
      <c r="Z20" s="2">
        <v>6</v>
      </c>
      <c r="AA20" s="2">
        <v>6</v>
      </c>
      <c r="AB20" s="2">
        <v>6.6666666666666696</v>
      </c>
      <c r="AC20" s="2">
        <v>3.3333333333333299</v>
      </c>
      <c r="AD20" s="2">
        <v>6.1666666666666696</v>
      </c>
      <c r="AE20" s="2">
        <v>4.3333333333333304</v>
      </c>
      <c r="AF20" s="2">
        <v>0.5</v>
      </c>
    </row>
    <row r="21" spans="1:32" x14ac:dyDescent="0.25">
      <c r="A21" s="2">
        <v>12</v>
      </c>
      <c r="B21" s="2" t="s">
        <v>63</v>
      </c>
      <c r="C21" s="2">
        <v>6</v>
      </c>
      <c r="D21" s="2">
        <v>6.51</v>
      </c>
      <c r="E21" s="2">
        <v>6.39</v>
      </c>
      <c r="F21" s="2">
        <v>0.21</v>
      </c>
      <c r="G21" s="2">
        <v>0.17</v>
      </c>
      <c r="H21" s="2" t="s">
        <v>49</v>
      </c>
      <c r="I21" s="2" t="s">
        <v>12</v>
      </c>
      <c r="J21" s="2">
        <v>3</v>
      </c>
      <c r="K21" s="2">
        <v>5.46</v>
      </c>
      <c r="L21" s="2">
        <v>5.69</v>
      </c>
      <c r="M21" s="2" t="s">
        <v>13</v>
      </c>
      <c r="N21" s="2">
        <v>4</v>
      </c>
      <c r="O21" s="2">
        <v>5.29</v>
      </c>
      <c r="P21" s="2">
        <v>5.51</v>
      </c>
      <c r="Q21" s="2">
        <v>0</v>
      </c>
      <c r="R21" s="2">
        <v>0</v>
      </c>
      <c r="S21" s="2">
        <v>0.33333333333333298</v>
      </c>
      <c r="T21" s="2">
        <v>0</v>
      </c>
      <c r="U21" s="2">
        <v>-0.33333333333333298</v>
      </c>
      <c r="V21" s="2">
        <v>4</v>
      </c>
      <c r="W21" s="2">
        <v>0</v>
      </c>
      <c r="X21" s="2">
        <v>2</v>
      </c>
      <c r="Y21" s="2">
        <v>1</v>
      </c>
      <c r="Z21" s="2">
        <v>4</v>
      </c>
      <c r="AA21" s="2">
        <v>3</v>
      </c>
      <c r="AB21" s="2">
        <v>6.71428571428571</v>
      </c>
      <c r="AC21" s="2">
        <v>3.71428571428571</v>
      </c>
      <c r="AD21" s="2">
        <v>6.8</v>
      </c>
      <c r="AE21" s="2">
        <v>7</v>
      </c>
      <c r="AF21" s="2">
        <v>-8.5714285714285396E-2</v>
      </c>
    </row>
    <row r="22" spans="1:32" x14ac:dyDescent="0.25">
      <c r="A22" s="2">
        <v>15</v>
      </c>
      <c r="B22" s="2" t="s">
        <v>31</v>
      </c>
      <c r="C22" s="2">
        <v>4</v>
      </c>
      <c r="D22" s="2">
        <v>4.7300000000000004</v>
      </c>
      <c r="E22" s="2">
        <v>5.12</v>
      </c>
      <c r="F22" s="2" t="s">
        <v>1</v>
      </c>
      <c r="G22" s="2">
        <v>0.52</v>
      </c>
      <c r="H22" s="2" t="s">
        <v>48</v>
      </c>
      <c r="I22" s="2" t="s">
        <v>23</v>
      </c>
      <c r="J22" s="2">
        <v>5</v>
      </c>
      <c r="K22" s="2">
        <v>4.3499999999999996</v>
      </c>
      <c r="L22" s="2">
        <v>5.01</v>
      </c>
      <c r="M22" s="2" t="s">
        <v>28</v>
      </c>
      <c r="N22" s="2">
        <v>2</v>
      </c>
      <c r="O22" s="2">
        <v>4.4400000000000004</v>
      </c>
      <c r="P22" s="2">
        <v>5</v>
      </c>
      <c r="Q22" s="2">
        <v>0.66666666666666696</v>
      </c>
      <c r="R22" s="2">
        <v>0.33333333333333298</v>
      </c>
      <c r="S22" s="2">
        <v>1</v>
      </c>
      <c r="T22" s="2">
        <v>0</v>
      </c>
      <c r="U22" s="2">
        <v>-0.33333333333333298</v>
      </c>
      <c r="V22" s="2">
        <v>4</v>
      </c>
      <c r="W22" s="2">
        <v>1</v>
      </c>
      <c r="X22" s="2">
        <v>1</v>
      </c>
      <c r="Y22" s="2">
        <v>1</v>
      </c>
      <c r="Z22" s="2">
        <v>3</v>
      </c>
      <c r="AA22" s="2">
        <v>3</v>
      </c>
      <c r="AB22" s="2">
        <v>7</v>
      </c>
      <c r="AC22" s="2">
        <v>2.5714285714285698</v>
      </c>
      <c r="AD22" s="2">
        <v>7</v>
      </c>
      <c r="AE22" s="2">
        <v>1.2</v>
      </c>
      <c r="AF22" s="2">
        <v>0</v>
      </c>
    </row>
    <row r="23" spans="1:32" x14ac:dyDescent="0.25">
      <c r="A23" s="2">
        <v>15</v>
      </c>
      <c r="B23" s="2" t="s">
        <v>52</v>
      </c>
      <c r="C23" s="2">
        <v>7</v>
      </c>
      <c r="D23" s="2">
        <v>5.25</v>
      </c>
      <c r="E23" s="2">
        <v>5.61</v>
      </c>
      <c r="F23" s="2" t="s">
        <v>2</v>
      </c>
      <c r="G23" s="2">
        <v>0.05</v>
      </c>
      <c r="H23" s="2" t="s">
        <v>49</v>
      </c>
      <c r="I23" s="2" t="s">
        <v>23</v>
      </c>
      <c r="J23" s="2">
        <v>5</v>
      </c>
      <c r="K23" s="2">
        <v>4.3499999999999996</v>
      </c>
      <c r="L23" s="2">
        <v>5.01</v>
      </c>
      <c r="M23" s="2" t="s">
        <v>28</v>
      </c>
      <c r="N23" s="2">
        <v>2</v>
      </c>
      <c r="O23" s="2">
        <v>4.4400000000000004</v>
      </c>
      <c r="P23" s="2">
        <v>5</v>
      </c>
      <c r="Q23" s="2">
        <v>0.25</v>
      </c>
      <c r="R23" s="2">
        <v>0</v>
      </c>
      <c r="S23" s="2">
        <v>0</v>
      </c>
      <c r="T23" s="2">
        <v>0.33333333333333298</v>
      </c>
      <c r="U23" s="2">
        <v>0.25</v>
      </c>
      <c r="V23" s="2">
        <v>4</v>
      </c>
      <c r="W23" s="2">
        <v>0</v>
      </c>
      <c r="X23" s="2">
        <v>2</v>
      </c>
      <c r="Y23" s="2">
        <v>2</v>
      </c>
      <c r="Z23" s="2">
        <v>4</v>
      </c>
      <c r="AA23" s="2">
        <v>3</v>
      </c>
      <c r="AB23" s="2">
        <v>6.1666666666666696</v>
      </c>
      <c r="AC23" s="2">
        <v>4.8333333333333304</v>
      </c>
      <c r="AD23" s="2">
        <v>4.3333333333333304</v>
      </c>
      <c r="AE23" s="2">
        <v>5.3333333333333304</v>
      </c>
      <c r="AF23" s="2">
        <v>1.8333333333333299</v>
      </c>
    </row>
    <row r="24" spans="1:32" x14ac:dyDescent="0.25">
      <c r="A24" s="2">
        <v>16</v>
      </c>
      <c r="B24" s="2" t="s">
        <v>50</v>
      </c>
      <c r="C24" s="2">
        <v>3</v>
      </c>
      <c r="D24" s="2">
        <v>4.45</v>
      </c>
      <c r="E24" s="2">
        <v>4.55</v>
      </c>
      <c r="F24" s="2">
        <v>0.25</v>
      </c>
      <c r="G24" s="2">
        <v>0.09</v>
      </c>
      <c r="H24" s="2" t="s">
        <v>48</v>
      </c>
      <c r="I24" s="2" t="s">
        <v>10</v>
      </c>
      <c r="J24" s="2">
        <v>3</v>
      </c>
      <c r="K24" s="2">
        <v>5.17</v>
      </c>
      <c r="L24" s="2">
        <v>5.42</v>
      </c>
      <c r="M24" s="2" t="s">
        <v>18</v>
      </c>
      <c r="N24" s="2">
        <v>4</v>
      </c>
      <c r="O24" s="2">
        <v>5.14</v>
      </c>
      <c r="P24" s="2">
        <v>3.91</v>
      </c>
      <c r="Q24" s="2">
        <v>0.33333333333333298</v>
      </c>
      <c r="R24" s="2">
        <v>0.16666666666666699</v>
      </c>
      <c r="S24" s="2">
        <v>0.5</v>
      </c>
      <c r="T24" s="2">
        <v>0.16666666666666699</v>
      </c>
      <c r="U24" s="2">
        <v>-0.16666666666666699</v>
      </c>
      <c r="V24" s="2">
        <v>6</v>
      </c>
      <c r="W24" s="2">
        <v>1</v>
      </c>
      <c r="X24" s="2">
        <v>0</v>
      </c>
      <c r="Y24" s="2">
        <v>1</v>
      </c>
      <c r="Z24" s="2">
        <v>6</v>
      </c>
      <c r="AA24" s="2">
        <v>6</v>
      </c>
      <c r="AB24" s="2">
        <v>5.8333333333333304</v>
      </c>
      <c r="AC24" s="2">
        <v>4.8333333333333304</v>
      </c>
      <c r="AD24" s="2">
        <v>5.5</v>
      </c>
      <c r="AE24" s="2">
        <v>5.6666666666666696</v>
      </c>
      <c r="AF24" s="2">
        <v>0.33333333333333298</v>
      </c>
    </row>
    <row r="25" spans="1:32" x14ac:dyDescent="0.25">
      <c r="A25" s="2">
        <v>16</v>
      </c>
      <c r="B25" s="2" t="s">
        <v>42</v>
      </c>
      <c r="C25" s="2">
        <v>4</v>
      </c>
      <c r="D25" s="2">
        <v>5.89</v>
      </c>
      <c r="E25" s="2">
        <v>6.22</v>
      </c>
      <c r="F25" s="2">
        <v>0.11</v>
      </c>
      <c r="G25" s="2">
        <v>0.13</v>
      </c>
      <c r="H25" s="2" t="s">
        <v>49</v>
      </c>
      <c r="I25" s="2" t="s">
        <v>10</v>
      </c>
      <c r="J25" s="2">
        <v>3</v>
      </c>
      <c r="K25" s="2">
        <v>5.17</v>
      </c>
      <c r="L25" s="2">
        <v>5.42</v>
      </c>
      <c r="M25" s="2" t="s">
        <v>18</v>
      </c>
      <c r="N25" s="2">
        <v>4</v>
      </c>
      <c r="O25" s="2">
        <v>5.14</v>
      </c>
      <c r="P25" s="2">
        <v>3.91</v>
      </c>
      <c r="Q25" s="2">
        <v>0.33333333333333298</v>
      </c>
      <c r="R25" s="2">
        <v>0.33333333333333298</v>
      </c>
      <c r="S25" s="2">
        <v>0</v>
      </c>
      <c r="T25" s="2">
        <v>0.66666666666666696</v>
      </c>
      <c r="U25" s="2">
        <v>0.33333333333333298</v>
      </c>
      <c r="V25" s="2">
        <v>3</v>
      </c>
      <c r="W25" s="2">
        <v>1</v>
      </c>
      <c r="X25" s="2">
        <v>1</v>
      </c>
      <c r="Y25" s="2">
        <v>2</v>
      </c>
      <c r="Z25" s="2">
        <v>3</v>
      </c>
      <c r="AA25" s="2">
        <v>3</v>
      </c>
      <c r="AB25" s="2">
        <v>6.5714285714285703</v>
      </c>
      <c r="AC25" s="2">
        <v>6.8571428571428603</v>
      </c>
      <c r="AD25" s="2">
        <v>6.8</v>
      </c>
      <c r="AE25" s="2">
        <v>6.4</v>
      </c>
      <c r="AF25" s="2">
        <v>-0.22857142857142901</v>
      </c>
    </row>
    <row r="26" spans="1:32" x14ac:dyDescent="0.25">
      <c r="C26" s="6" t="s">
        <v>145</v>
      </c>
    </row>
    <row r="29" spans="1:32" x14ac:dyDescent="0.25">
      <c r="G29" s="6" t="s">
        <v>57</v>
      </c>
      <c r="H29" s="6"/>
    </row>
    <row r="30" spans="1:32" x14ac:dyDescent="0.25">
      <c r="G30" s="6" t="s">
        <v>105</v>
      </c>
      <c r="H30" s="6"/>
    </row>
    <row r="31" spans="1:32" x14ac:dyDescent="0.25">
      <c r="G31" s="6" t="s">
        <v>3</v>
      </c>
      <c r="H31" s="6"/>
    </row>
    <row r="35" spans="1:7" x14ac:dyDescent="0.25">
      <c r="A35" s="2" t="s">
        <v>77</v>
      </c>
      <c r="B35" s="2" t="s">
        <v>102</v>
      </c>
      <c r="F35" s="2" t="s">
        <v>80</v>
      </c>
      <c r="G35" s="2" t="s">
        <v>81</v>
      </c>
    </row>
    <row r="36" spans="1:7" x14ac:dyDescent="0.25">
      <c r="A36" s="2" t="s">
        <v>67</v>
      </c>
      <c r="B36" s="2" t="s">
        <v>78</v>
      </c>
      <c r="F36" s="2" t="s">
        <v>82</v>
      </c>
      <c r="G36" s="2" t="s">
        <v>85</v>
      </c>
    </row>
    <row r="37" spans="1:7" x14ac:dyDescent="0.25">
      <c r="A37" s="2" t="s">
        <v>68</v>
      </c>
      <c r="B37" s="2" t="s">
        <v>79</v>
      </c>
      <c r="F37" s="2" t="s">
        <v>82</v>
      </c>
      <c r="G37" s="2" t="s">
        <v>86</v>
      </c>
    </row>
    <row r="38" spans="1:7" x14ac:dyDescent="0.25">
      <c r="A38" s="2" t="s">
        <v>69</v>
      </c>
      <c r="B38" s="2" t="s">
        <v>83</v>
      </c>
      <c r="F38" s="2" t="s">
        <v>82</v>
      </c>
      <c r="G38" s="2" t="s">
        <v>87</v>
      </c>
    </row>
    <row r="39" spans="1:7" x14ac:dyDescent="0.25">
      <c r="A39" s="2" t="s">
        <v>70</v>
      </c>
      <c r="B39" s="2" t="s">
        <v>84</v>
      </c>
      <c r="F39" s="2" t="s">
        <v>82</v>
      </c>
      <c r="G39" s="2" t="s">
        <v>88</v>
      </c>
    </row>
    <row r="40" spans="1:7" x14ac:dyDescent="0.25">
      <c r="A40" s="2" t="s">
        <v>71</v>
      </c>
      <c r="B40" s="2" t="s">
        <v>89</v>
      </c>
      <c r="F40" s="2" t="s">
        <v>82</v>
      </c>
      <c r="G40" s="2" t="s">
        <v>90</v>
      </c>
    </row>
    <row r="41" spans="1:7" x14ac:dyDescent="0.25">
      <c r="A41" s="2" t="s">
        <v>72</v>
      </c>
      <c r="B41" s="2" t="s">
        <v>91</v>
      </c>
      <c r="F41" s="2" t="s">
        <v>82</v>
      </c>
      <c r="G41" s="2" t="s">
        <v>92</v>
      </c>
    </row>
    <row r="42" spans="1:7" x14ac:dyDescent="0.25">
      <c r="A42" s="2" t="s">
        <v>73</v>
      </c>
      <c r="B42" s="2" t="s">
        <v>93</v>
      </c>
      <c r="F42" s="2" t="s">
        <v>82</v>
      </c>
      <c r="G42" s="2" t="s">
        <v>92</v>
      </c>
    </row>
    <row r="43" spans="1:7" x14ac:dyDescent="0.25">
      <c r="A43" s="2" t="s">
        <v>74</v>
      </c>
      <c r="B43" s="2" t="s">
        <v>94</v>
      </c>
      <c r="F43" s="2" t="s">
        <v>82</v>
      </c>
      <c r="G43" s="2" t="s">
        <v>92</v>
      </c>
    </row>
    <row r="44" spans="1:7" x14ac:dyDescent="0.25">
      <c r="A44" s="2" t="s">
        <v>66</v>
      </c>
      <c r="B44" s="2" t="s">
        <v>95</v>
      </c>
      <c r="F44" s="2" t="s">
        <v>82</v>
      </c>
      <c r="G44" s="2" t="s">
        <v>92</v>
      </c>
    </row>
    <row r="45" spans="1:7" x14ac:dyDescent="0.25">
      <c r="A45" s="2" t="s">
        <v>96</v>
      </c>
      <c r="B45" s="2" t="s">
        <v>98</v>
      </c>
      <c r="F45" s="2" t="s">
        <v>82</v>
      </c>
      <c r="G45" s="2" t="s">
        <v>100</v>
      </c>
    </row>
    <row r="46" spans="1:7" x14ac:dyDescent="0.25">
      <c r="A46" s="2" t="s">
        <v>97</v>
      </c>
      <c r="B46" s="2" t="s">
        <v>99</v>
      </c>
      <c r="F46" s="2" t="s">
        <v>82</v>
      </c>
      <c r="G46" s="2" t="s">
        <v>101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40"/>
  <sheetViews>
    <sheetView topLeftCell="A16" workbookViewId="0">
      <selection activeCell="H46" sqref="H46"/>
    </sheetView>
  </sheetViews>
  <sheetFormatPr defaultColWidth="8.75" defaultRowHeight="15.75" x14ac:dyDescent="0.25"/>
  <cols>
    <col min="5" max="5" width="22" customWidth="1"/>
    <col min="6" max="6" width="21.125" customWidth="1"/>
  </cols>
  <sheetData>
    <row r="1" spans="1:18" x14ac:dyDescent="0.25">
      <c r="A1" t="s">
        <v>47</v>
      </c>
      <c r="B1" t="s">
        <v>40</v>
      </c>
      <c r="E1" t="s">
        <v>64</v>
      </c>
      <c r="F1" t="s">
        <v>65</v>
      </c>
      <c r="G1" t="s">
        <v>44</v>
      </c>
      <c r="L1" t="s">
        <v>47</v>
      </c>
      <c r="M1" t="s">
        <v>40</v>
      </c>
      <c r="P1" t="s">
        <v>64</v>
      </c>
      <c r="Q1" t="s">
        <v>65</v>
      </c>
      <c r="R1" t="s">
        <v>44</v>
      </c>
    </row>
    <row r="2" spans="1:18" x14ac:dyDescent="0.25">
      <c r="A2">
        <v>2</v>
      </c>
      <c r="B2" t="s">
        <v>43</v>
      </c>
      <c r="E2" s="2">
        <v>0.16</v>
      </c>
      <c r="F2" s="2">
        <v>0.03</v>
      </c>
      <c r="G2" t="s">
        <v>49</v>
      </c>
      <c r="L2" s="2">
        <v>2</v>
      </c>
      <c r="M2" s="2" t="s">
        <v>30</v>
      </c>
      <c r="N2" s="2"/>
      <c r="O2" s="2"/>
      <c r="P2" s="2">
        <v>0.22</v>
      </c>
      <c r="Q2" s="2">
        <v>0.21</v>
      </c>
      <c r="R2" s="2" t="s">
        <v>48</v>
      </c>
    </row>
    <row r="3" spans="1:18" x14ac:dyDescent="0.25">
      <c r="A3">
        <v>3</v>
      </c>
      <c r="B3" s="2" t="s">
        <v>17</v>
      </c>
      <c r="E3" s="2">
        <v>0.06</v>
      </c>
      <c r="F3" s="2">
        <v>0.06</v>
      </c>
      <c r="G3" t="s">
        <v>49</v>
      </c>
      <c r="L3">
        <v>3</v>
      </c>
      <c r="M3" s="2" t="s">
        <v>33</v>
      </c>
      <c r="P3" s="2">
        <v>0.32</v>
      </c>
      <c r="Q3" s="2">
        <v>0.41</v>
      </c>
      <c r="R3" t="s">
        <v>48</v>
      </c>
    </row>
    <row r="4" spans="1:18" x14ac:dyDescent="0.25">
      <c r="A4">
        <v>5</v>
      </c>
      <c r="B4" s="2" t="s">
        <v>7</v>
      </c>
      <c r="E4" s="2">
        <v>0.03</v>
      </c>
      <c r="F4" s="2">
        <v>0.04</v>
      </c>
      <c r="G4" t="s">
        <v>49</v>
      </c>
      <c r="L4">
        <v>5</v>
      </c>
      <c r="M4" s="2" t="s">
        <v>35</v>
      </c>
      <c r="P4" s="2">
        <v>0.12</v>
      </c>
      <c r="Q4" s="2">
        <v>0.12</v>
      </c>
      <c r="R4" t="s">
        <v>48</v>
      </c>
    </row>
    <row r="5" spans="1:18" x14ac:dyDescent="0.25">
      <c r="A5">
        <v>6</v>
      </c>
      <c r="B5" s="2" t="s">
        <v>27</v>
      </c>
      <c r="E5" s="2">
        <v>0.01</v>
      </c>
      <c r="F5" s="2">
        <v>0.03</v>
      </c>
      <c r="G5" t="s">
        <v>49</v>
      </c>
      <c r="L5">
        <v>6</v>
      </c>
      <c r="M5" s="2" t="s">
        <v>34</v>
      </c>
      <c r="P5" s="2">
        <v>0.1</v>
      </c>
      <c r="Q5" s="2">
        <v>0.12</v>
      </c>
      <c r="R5" t="s">
        <v>48</v>
      </c>
    </row>
    <row r="6" spans="1:18" x14ac:dyDescent="0.25">
      <c r="A6">
        <v>7</v>
      </c>
      <c r="B6" s="2" t="s">
        <v>5</v>
      </c>
      <c r="E6" s="2">
        <v>0.05</v>
      </c>
      <c r="F6" s="2">
        <v>0.09</v>
      </c>
      <c r="G6" t="s">
        <v>49</v>
      </c>
      <c r="L6">
        <v>7</v>
      </c>
      <c r="M6" s="2" t="s">
        <v>37</v>
      </c>
      <c r="P6" s="2">
        <v>0.14000000000000001</v>
      </c>
      <c r="Q6" s="2">
        <v>0.16</v>
      </c>
      <c r="R6" t="s">
        <v>48</v>
      </c>
    </row>
    <row r="7" spans="1:18" x14ac:dyDescent="0.25">
      <c r="A7">
        <v>8</v>
      </c>
      <c r="B7" s="2" t="s">
        <v>41</v>
      </c>
      <c r="E7" s="2">
        <v>0.15</v>
      </c>
      <c r="F7" s="2">
        <v>0.18</v>
      </c>
      <c r="G7" t="s">
        <v>49</v>
      </c>
      <c r="L7">
        <v>8</v>
      </c>
      <c r="M7" s="2" t="s">
        <v>11</v>
      </c>
      <c r="P7" s="2">
        <v>0.01</v>
      </c>
      <c r="Q7" s="2">
        <v>0.09</v>
      </c>
      <c r="R7" t="s">
        <v>48</v>
      </c>
    </row>
    <row r="8" spans="1:18" x14ac:dyDescent="0.25">
      <c r="A8">
        <v>9</v>
      </c>
      <c r="B8" s="2" t="s">
        <v>14</v>
      </c>
      <c r="E8" s="2">
        <v>0.13</v>
      </c>
      <c r="F8" s="2">
        <v>0.09</v>
      </c>
      <c r="G8" t="s">
        <v>49</v>
      </c>
      <c r="L8">
        <v>9</v>
      </c>
      <c r="M8" s="2" t="s">
        <v>32</v>
      </c>
      <c r="P8" s="2">
        <v>0.31</v>
      </c>
      <c r="Q8" s="2">
        <v>0.28000000000000003</v>
      </c>
      <c r="R8" t="s">
        <v>48</v>
      </c>
    </row>
    <row r="9" spans="1:18" x14ac:dyDescent="0.25">
      <c r="A9">
        <v>10</v>
      </c>
      <c r="B9" s="2" t="s">
        <v>8</v>
      </c>
      <c r="E9" s="2">
        <v>0.15</v>
      </c>
      <c r="F9" s="2">
        <v>0.2</v>
      </c>
      <c r="G9" t="s">
        <v>49</v>
      </c>
      <c r="L9">
        <v>10</v>
      </c>
      <c r="M9" s="2" t="s">
        <v>38</v>
      </c>
      <c r="P9" s="2">
        <v>0.13</v>
      </c>
      <c r="Q9" s="2">
        <v>0.08</v>
      </c>
      <c r="R9" t="s">
        <v>48</v>
      </c>
    </row>
    <row r="10" spans="1:18" x14ac:dyDescent="0.25">
      <c r="A10">
        <v>11</v>
      </c>
      <c r="B10" s="2" t="s">
        <v>53</v>
      </c>
      <c r="E10" s="1">
        <v>0.02</v>
      </c>
      <c r="F10" s="1">
        <v>0.17</v>
      </c>
      <c r="G10" t="s">
        <v>49</v>
      </c>
      <c r="L10">
        <v>11</v>
      </c>
      <c r="M10" s="2" t="s">
        <v>39</v>
      </c>
      <c r="P10" s="2">
        <v>-0.01</v>
      </c>
      <c r="Q10" s="2">
        <v>0.1</v>
      </c>
      <c r="R10" t="s">
        <v>48</v>
      </c>
    </row>
    <row r="11" spans="1:18" x14ac:dyDescent="0.25">
      <c r="A11">
        <v>12</v>
      </c>
      <c r="B11" t="s">
        <v>63</v>
      </c>
      <c r="E11" s="2">
        <v>0.21</v>
      </c>
      <c r="F11" s="2">
        <v>0.17</v>
      </c>
      <c r="G11" t="s">
        <v>49</v>
      </c>
      <c r="L11">
        <v>12</v>
      </c>
      <c r="M11" s="2" t="s">
        <v>36</v>
      </c>
      <c r="P11" s="2">
        <v>-0.02</v>
      </c>
      <c r="Q11" s="2">
        <v>7.0000000000000007E-2</v>
      </c>
      <c r="R11" t="s">
        <v>48</v>
      </c>
    </row>
    <row r="12" spans="1:18" x14ac:dyDescent="0.25">
      <c r="A12">
        <v>15</v>
      </c>
      <c r="B12" t="s">
        <v>52</v>
      </c>
      <c r="E12" s="2">
        <v>-0.04</v>
      </c>
      <c r="F12" s="2">
        <v>0.05</v>
      </c>
      <c r="G12" t="s">
        <v>49</v>
      </c>
      <c r="L12">
        <v>15</v>
      </c>
      <c r="M12" t="s">
        <v>31</v>
      </c>
      <c r="P12" s="1">
        <v>0.3</v>
      </c>
      <c r="Q12" s="1">
        <v>0.52</v>
      </c>
      <c r="R12" t="s">
        <v>48</v>
      </c>
    </row>
    <row r="13" spans="1:18" x14ac:dyDescent="0.25">
      <c r="A13">
        <v>16</v>
      </c>
      <c r="B13" t="s">
        <v>42</v>
      </c>
      <c r="E13" s="2">
        <v>0.11</v>
      </c>
      <c r="F13" s="2">
        <v>0.13</v>
      </c>
      <c r="G13" t="s">
        <v>49</v>
      </c>
      <c r="L13">
        <v>16</v>
      </c>
      <c r="M13" t="s">
        <v>50</v>
      </c>
      <c r="P13" s="1">
        <v>0.25</v>
      </c>
      <c r="Q13" s="1">
        <v>0.09</v>
      </c>
      <c r="R13" t="s">
        <v>48</v>
      </c>
    </row>
    <row r="14" spans="1:18" x14ac:dyDescent="0.25">
      <c r="D14" t="s">
        <v>106</v>
      </c>
      <c r="E14" s="4">
        <f>AVERAGE(E2:E13)</f>
        <v>8.666666666666667E-2</v>
      </c>
      <c r="F14" s="4">
        <f>AVERAGE(F2:F13)</f>
        <v>0.10333333333333335</v>
      </c>
      <c r="O14" t="s">
        <v>106</v>
      </c>
      <c r="P14" s="4">
        <f>AVERAGE(P2:P13)</f>
        <v>0.15583333333333335</v>
      </c>
      <c r="Q14" s="4">
        <f>AVERAGE(Q2:Q13)</f>
        <v>0.1875</v>
      </c>
    </row>
    <row r="16" spans="1:18" x14ac:dyDescent="0.25">
      <c r="E16" t="s">
        <v>9</v>
      </c>
      <c r="F16">
        <f>_xlfn.T.TEST(E2:E13,F2:F13,2,1)</f>
        <v>0.42436213424459523</v>
      </c>
      <c r="O16" t="s">
        <v>9</v>
      </c>
      <c r="Q16">
        <f>_xlfn.T.TEST(P2:P13,Q2:Q13,2,1)</f>
        <v>0.27651637474939766</v>
      </c>
    </row>
    <row r="17" spans="1:18" x14ac:dyDescent="0.25">
      <c r="E17" t="s">
        <v>107</v>
      </c>
      <c r="F17">
        <f>_xlfn.T.INV.2T(F16,F18)</f>
        <v>0.8296749065526845</v>
      </c>
      <c r="O17" t="s">
        <v>107</v>
      </c>
      <c r="Q17">
        <f>_xlfn.T.INV.2T(Q16,Q18)</f>
        <v>1.1449863437188839</v>
      </c>
    </row>
    <row r="18" spans="1:18" s="4" customFormat="1" x14ac:dyDescent="0.25">
      <c r="E18" s="4" t="s">
        <v>108</v>
      </c>
      <c r="F18" s="4">
        <v>11</v>
      </c>
      <c r="O18" s="4" t="s">
        <v>108</v>
      </c>
      <c r="Q18" s="4">
        <v>11</v>
      </c>
    </row>
    <row r="19" spans="1:18" s="4" customFormat="1" x14ac:dyDescent="0.25"/>
    <row r="21" spans="1:18" s="5" customFormat="1" x14ac:dyDescent="0.25">
      <c r="A21" s="5" t="s">
        <v>109</v>
      </c>
    </row>
    <row r="23" spans="1:18" x14ac:dyDescent="0.25">
      <c r="A23" t="s">
        <v>47</v>
      </c>
      <c r="B23" t="s">
        <v>40</v>
      </c>
      <c r="E23" t="s">
        <v>64</v>
      </c>
      <c r="F23" t="s">
        <v>65</v>
      </c>
      <c r="G23" t="s">
        <v>44</v>
      </c>
      <c r="L23" t="s">
        <v>47</v>
      </c>
      <c r="M23" t="s">
        <v>40</v>
      </c>
      <c r="P23" t="s">
        <v>64</v>
      </c>
      <c r="Q23" t="s">
        <v>65</v>
      </c>
      <c r="R23" t="s">
        <v>44</v>
      </c>
    </row>
    <row r="24" spans="1:18" x14ac:dyDescent="0.25">
      <c r="A24">
        <v>2</v>
      </c>
      <c r="B24" t="s">
        <v>43</v>
      </c>
      <c r="E24" s="6">
        <v>0.02</v>
      </c>
      <c r="F24" s="6">
        <v>-0.09</v>
      </c>
      <c r="G24" t="s">
        <v>49</v>
      </c>
      <c r="L24" s="2">
        <v>2</v>
      </c>
      <c r="M24" s="2" t="s">
        <v>30</v>
      </c>
      <c r="N24" s="2"/>
      <c r="O24" s="2"/>
      <c r="P24" s="6">
        <v>0.45</v>
      </c>
      <c r="Q24" s="6">
        <v>7.0000000000000007E-2</v>
      </c>
      <c r="R24" s="2" t="s">
        <v>48</v>
      </c>
    </row>
    <row r="25" spans="1:18" x14ac:dyDescent="0.25">
      <c r="A25">
        <v>3</v>
      </c>
      <c r="B25" s="2" t="s">
        <v>17</v>
      </c>
      <c r="E25" s="2">
        <v>0.06</v>
      </c>
      <c r="F25" s="2">
        <v>0.06</v>
      </c>
      <c r="G25" t="s">
        <v>49</v>
      </c>
      <c r="L25">
        <v>3</v>
      </c>
      <c r="M25" s="2" t="s">
        <v>33</v>
      </c>
      <c r="P25" s="2">
        <v>0.32</v>
      </c>
      <c r="Q25" s="2">
        <v>0.41</v>
      </c>
      <c r="R25" t="s">
        <v>48</v>
      </c>
    </row>
    <row r="26" spans="1:18" x14ac:dyDescent="0.25">
      <c r="A26">
        <v>5</v>
      </c>
      <c r="B26" s="2" t="s">
        <v>7</v>
      </c>
      <c r="E26" s="2">
        <v>0.03</v>
      </c>
      <c r="F26" s="2">
        <v>0.04</v>
      </c>
      <c r="G26" t="s">
        <v>49</v>
      </c>
      <c r="L26">
        <v>5</v>
      </c>
      <c r="M26" s="2" t="s">
        <v>35</v>
      </c>
      <c r="P26" s="2">
        <v>0.12</v>
      </c>
      <c r="Q26" s="2">
        <v>0.12</v>
      </c>
      <c r="R26" t="s">
        <v>48</v>
      </c>
    </row>
    <row r="27" spans="1:18" x14ac:dyDescent="0.25">
      <c r="A27">
        <v>6</v>
      </c>
      <c r="B27" s="2" t="s">
        <v>27</v>
      </c>
      <c r="E27" s="2">
        <v>0.01</v>
      </c>
      <c r="F27" s="2">
        <v>0.03</v>
      </c>
      <c r="G27" t="s">
        <v>49</v>
      </c>
      <c r="L27">
        <v>6</v>
      </c>
      <c r="M27" s="2" t="s">
        <v>34</v>
      </c>
      <c r="P27" s="2">
        <v>0.1</v>
      </c>
      <c r="Q27" s="2">
        <v>0.12</v>
      </c>
      <c r="R27" t="s">
        <v>48</v>
      </c>
    </row>
    <row r="28" spans="1:18" x14ac:dyDescent="0.25">
      <c r="A28">
        <v>7</v>
      </c>
      <c r="B28" s="2" t="s">
        <v>5</v>
      </c>
      <c r="E28" s="2">
        <v>0.05</v>
      </c>
      <c r="F28" s="2">
        <v>0.09</v>
      </c>
      <c r="G28" t="s">
        <v>49</v>
      </c>
      <c r="L28">
        <v>7</v>
      </c>
      <c r="M28" s="2" t="s">
        <v>37</v>
      </c>
      <c r="P28" s="2">
        <v>0.14000000000000001</v>
      </c>
      <c r="Q28" s="2">
        <v>0.16</v>
      </c>
      <c r="R28" t="s">
        <v>48</v>
      </c>
    </row>
    <row r="29" spans="1:18" x14ac:dyDescent="0.25">
      <c r="A29">
        <v>8</v>
      </c>
      <c r="B29" s="2" t="s">
        <v>41</v>
      </c>
      <c r="E29" s="2">
        <v>0.15</v>
      </c>
      <c r="F29" s="2">
        <v>0.18</v>
      </c>
      <c r="G29" t="s">
        <v>49</v>
      </c>
      <c r="L29">
        <v>8</v>
      </c>
      <c r="M29" s="2" t="s">
        <v>11</v>
      </c>
      <c r="P29" s="2">
        <v>0.01</v>
      </c>
      <c r="Q29" s="2">
        <v>0.09</v>
      </c>
      <c r="R29" t="s">
        <v>48</v>
      </c>
    </row>
    <row r="30" spans="1:18" x14ac:dyDescent="0.25">
      <c r="A30">
        <v>9</v>
      </c>
      <c r="B30" s="2" t="s">
        <v>14</v>
      </c>
      <c r="E30" s="2">
        <v>0.13</v>
      </c>
      <c r="F30" s="2">
        <v>0.09</v>
      </c>
      <c r="G30" t="s">
        <v>49</v>
      </c>
      <c r="L30">
        <v>9</v>
      </c>
      <c r="M30" s="2" t="s">
        <v>32</v>
      </c>
      <c r="P30" s="2">
        <v>0.31</v>
      </c>
      <c r="Q30" s="2">
        <v>0.28000000000000003</v>
      </c>
      <c r="R30" t="s">
        <v>48</v>
      </c>
    </row>
    <row r="31" spans="1:18" x14ac:dyDescent="0.25">
      <c r="A31">
        <v>10</v>
      </c>
      <c r="B31" s="2" t="s">
        <v>8</v>
      </c>
      <c r="E31" s="2">
        <v>0.15</v>
      </c>
      <c r="F31" s="2">
        <v>0.2</v>
      </c>
      <c r="G31" t="s">
        <v>49</v>
      </c>
      <c r="L31">
        <v>10</v>
      </c>
      <c r="M31" s="2" t="s">
        <v>38</v>
      </c>
      <c r="P31" s="2">
        <v>0.13</v>
      </c>
      <c r="Q31" s="2">
        <v>0.08</v>
      </c>
      <c r="R31" t="s">
        <v>48</v>
      </c>
    </row>
    <row r="32" spans="1:18" x14ac:dyDescent="0.25">
      <c r="A32">
        <v>11</v>
      </c>
      <c r="B32" s="2" t="s">
        <v>53</v>
      </c>
      <c r="E32" s="1">
        <v>0.02</v>
      </c>
      <c r="F32" s="1">
        <v>0.17</v>
      </c>
      <c r="G32" t="s">
        <v>49</v>
      </c>
      <c r="L32">
        <v>11</v>
      </c>
      <c r="M32" s="2" t="s">
        <v>39</v>
      </c>
      <c r="P32" s="2">
        <v>-0.01</v>
      </c>
      <c r="Q32" s="2">
        <v>0.1</v>
      </c>
      <c r="R32" t="s">
        <v>48</v>
      </c>
    </row>
    <row r="33" spans="1:18" x14ac:dyDescent="0.25">
      <c r="A33">
        <v>12</v>
      </c>
      <c r="B33" t="s">
        <v>63</v>
      </c>
      <c r="E33" s="2">
        <v>0.21</v>
      </c>
      <c r="F33" s="2">
        <v>0.17</v>
      </c>
      <c r="G33" t="s">
        <v>49</v>
      </c>
      <c r="L33">
        <v>12</v>
      </c>
      <c r="M33" s="2" t="s">
        <v>36</v>
      </c>
      <c r="P33" s="2">
        <v>-0.02</v>
      </c>
      <c r="Q33" s="2">
        <v>7.0000000000000007E-2</v>
      </c>
      <c r="R33" t="s">
        <v>48</v>
      </c>
    </row>
    <row r="34" spans="1:18" x14ac:dyDescent="0.25">
      <c r="A34">
        <v>15</v>
      </c>
      <c r="B34" t="s">
        <v>52</v>
      </c>
      <c r="E34" s="6">
        <v>7.0000000000000007E-2</v>
      </c>
      <c r="F34" s="2">
        <v>0.05</v>
      </c>
      <c r="G34" t="s">
        <v>49</v>
      </c>
      <c r="L34">
        <v>15</v>
      </c>
      <c r="M34" t="s">
        <v>31</v>
      </c>
      <c r="P34" s="7">
        <v>7.0000000000000007E-2</v>
      </c>
      <c r="Q34" s="1">
        <v>0.52</v>
      </c>
      <c r="R34" t="s">
        <v>48</v>
      </c>
    </row>
    <row r="35" spans="1:18" x14ac:dyDescent="0.25">
      <c r="A35">
        <v>16</v>
      </c>
      <c r="B35" t="s">
        <v>42</v>
      </c>
      <c r="E35" s="2">
        <v>0.11</v>
      </c>
      <c r="F35" s="2">
        <v>0.13</v>
      </c>
      <c r="G35" t="s">
        <v>49</v>
      </c>
      <c r="L35">
        <v>16</v>
      </c>
      <c r="M35" t="s">
        <v>50</v>
      </c>
      <c r="P35" s="1">
        <v>0.25</v>
      </c>
      <c r="Q35" s="1">
        <v>0.09</v>
      </c>
      <c r="R35" t="s">
        <v>48</v>
      </c>
    </row>
    <row r="36" spans="1:18" x14ac:dyDescent="0.25">
      <c r="D36" t="s">
        <v>106</v>
      </c>
      <c r="E36" s="4">
        <f>AVERAGE(E24:E35)</f>
        <v>8.4166666666666667E-2</v>
      </c>
      <c r="F36" s="4">
        <f>AVERAGE(F24:F35)</f>
        <v>9.3333333333333338E-2</v>
      </c>
      <c r="O36" t="s">
        <v>106</v>
      </c>
      <c r="P36" s="4">
        <f>AVERAGE(P24:P35)</f>
        <v>0.15583333333333335</v>
      </c>
      <c r="Q36" s="4">
        <f>AVERAGE(Q24:Q35)</f>
        <v>0.17583333333333337</v>
      </c>
    </row>
    <row r="37" spans="1:18" x14ac:dyDescent="0.25">
      <c r="D37" t="s">
        <v>160</v>
      </c>
      <c r="E37">
        <f>_xlfn.STDEV.S(E24:E35)</f>
        <v>6.4590786471211928E-2</v>
      </c>
      <c r="F37">
        <f>_xlfn.STDEV.S(F24:F35)</f>
        <v>8.2828775559017298E-2</v>
      </c>
      <c r="O37" t="s">
        <v>160</v>
      </c>
      <c r="P37">
        <f>_xlfn.STDEV.S(P24:P35)</f>
        <v>0.14724490010204294</v>
      </c>
      <c r="Q37">
        <f>_xlfn.STDEV.S(Q24:Q35)</f>
        <v>0.14853578285342148</v>
      </c>
    </row>
    <row r="38" spans="1:18" x14ac:dyDescent="0.25">
      <c r="E38" t="s">
        <v>9</v>
      </c>
      <c r="F38">
        <f>_xlfn.T.TEST(E24:E35,F24:F35,2,1)</f>
        <v>0.6219310575574073</v>
      </c>
      <c r="O38" t="s">
        <v>9</v>
      </c>
      <c r="Q38">
        <f>_xlfn.T.TEST(P24:P35,Q24:Q35,2,1)</f>
        <v>0.72540404026139016</v>
      </c>
    </row>
    <row r="39" spans="1:18" x14ac:dyDescent="0.25">
      <c r="E39" t="s">
        <v>107</v>
      </c>
      <c r="F39">
        <f>_xlfn.T.INV.2T(F38,F40)</f>
        <v>0.50734310072439104</v>
      </c>
      <c r="O39" t="s">
        <v>107</v>
      </c>
      <c r="Q39">
        <f>_xlfn.T.INV.2T(Q38,Q40)</f>
        <v>0.36035725837637322</v>
      </c>
    </row>
    <row r="40" spans="1:18" x14ac:dyDescent="0.25">
      <c r="A40" s="4"/>
      <c r="B40" s="4"/>
      <c r="C40" s="4"/>
      <c r="D40" s="4"/>
      <c r="E40" s="4" t="s">
        <v>108</v>
      </c>
      <c r="F40" s="4">
        <v>11</v>
      </c>
      <c r="G40" s="4"/>
      <c r="H40" s="4"/>
      <c r="I40" s="4"/>
      <c r="J40" s="4"/>
      <c r="K40" s="4"/>
      <c r="L40" s="4"/>
      <c r="M40" s="4"/>
      <c r="N40" s="4"/>
      <c r="O40" s="4" t="s">
        <v>108</v>
      </c>
      <c r="P40" s="4"/>
      <c r="Q40" s="4">
        <v>11</v>
      </c>
      <c r="R40" s="4"/>
    </row>
  </sheetData>
  <sortState ref="A2:G40">
    <sortCondition ref="G2:G40"/>
  </sortState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40"/>
  <sheetViews>
    <sheetView topLeftCell="A13" workbookViewId="0">
      <selection activeCell="A39" sqref="A39:C39"/>
    </sheetView>
  </sheetViews>
  <sheetFormatPr defaultRowHeight="15.75" x14ac:dyDescent="0.25"/>
  <cols>
    <col min="3" max="3" width="11.875" bestFit="1" customWidth="1"/>
  </cols>
  <sheetData>
    <row r="1" spans="1:21" x14ac:dyDescent="0.25">
      <c r="A1" t="s">
        <v>47</v>
      </c>
      <c r="B1" t="s">
        <v>40</v>
      </c>
      <c r="C1" t="s">
        <v>44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M1" t="s">
        <v>47</v>
      </c>
      <c r="N1" t="s">
        <v>40</v>
      </c>
      <c r="O1" t="s">
        <v>44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</row>
    <row r="2" spans="1:21" x14ac:dyDescent="0.25">
      <c r="A2">
        <v>2</v>
      </c>
      <c r="B2" t="s">
        <v>43</v>
      </c>
      <c r="C2" t="s">
        <v>49</v>
      </c>
      <c r="D2" s="5" t="s">
        <v>66</v>
      </c>
      <c r="E2" s="5" t="s">
        <v>66</v>
      </c>
      <c r="F2" s="5" t="s">
        <v>66</v>
      </c>
      <c r="G2" s="5" t="s">
        <v>66</v>
      </c>
      <c r="H2" s="5" t="s">
        <v>66</v>
      </c>
      <c r="I2" s="5" t="s">
        <v>131</v>
      </c>
      <c r="M2" s="2">
        <v>2</v>
      </c>
      <c r="N2" s="2" t="s">
        <v>30</v>
      </c>
      <c r="O2" s="2" t="s">
        <v>48</v>
      </c>
      <c r="P2">
        <v>1</v>
      </c>
      <c r="Q2">
        <v>0</v>
      </c>
      <c r="R2">
        <v>0.66666666666666696</v>
      </c>
      <c r="S2">
        <v>0</v>
      </c>
      <c r="T2">
        <v>0.33333333333333298</v>
      </c>
    </row>
    <row r="3" spans="1:21" x14ac:dyDescent="0.25">
      <c r="A3">
        <v>3</v>
      </c>
      <c r="B3" s="2" t="s">
        <v>17</v>
      </c>
      <c r="C3" t="s">
        <v>49</v>
      </c>
      <c r="D3">
        <v>0.16666666666666699</v>
      </c>
      <c r="E3">
        <v>0.16666666666666699</v>
      </c>
      <c r="F3">
        <v>0.2</v>
      </c>
      <c r="G3">
        <v>0</v>
      </c>
      <c r="H3">
        <v>-3.3333333333333402E-2</v>
      </c>
      <c r="M3">
        <v>3</v>
      </c>
      <c r="N3" s="2" t="s">
        <v>33</v>
      </c>
      <c r="O3" t="s">
        <v>48</v>
      </c>
      <c r="P3">
        <v>0.85714285714285698</v>
      </c>
      <c r="Q3">
        <v>0</v>
      </c>
      <c r="R3">
        <v>1</v>
      </c>
      <c r="S3">
        <v>0</v>
      </c>
      <c r="T3">
        <v>-0.14285714285714299</v>
      </c>
    </row>
    <row r="4" spans="1:21" x14ac:dyDescent="0.25">
      <c r="A4">
        <v>5</v>
      </c>
      <c r="B4" s="2" t="s">
        <v>7</v>
      </c>
      <c r="C4" t="s">
        <v>49</v>
      </c>
      <c r="D4">
        <v>0.25</v>
      </c>
      <c r="E4">
        <v>0</v>
      </c>
      <c r="F4">
        <v>0</v>
      </c>
      <c r="G4">
        <v>0.25</v>
      </c>
      <c r="H4">
        <v>0.25</v>
      </c>
      <c r="M4">
        <v>5</v>
      </c>
      <c r="N4" s="2" t="s">
        <v>35</v>
      </c>
      <c r="O4" t="s">
        <v>48</v>
      </c>
      <c r="P4">
        <v>0.66666666666666696</v>
      </c>
      <c r="Q4">
        <v>0</v>
      </c>
      <c r="R4">
        <v>0.5</v>
      </c>
      <c r="S4">
        <v>0.16666666666666699</v>
      </c>
      <c r="T4">
        <v>0.16666666666666699</v>
      </c>
    </row>
    <row r="5" spans="1:21" x14ac:dyDescent="0.25">
      <c r="A5">
        <v>6</v>
      </c>
      <c r="B5" s="2" t="s">
        <v>27</v>
      </c>
      <c r="C5" t="s">
        <v>49</v>
      </c>
      <c r="D5">
        <v>0</v>
      </c>
      <c r="E5">
        <v>0.16666666666666699</v>
      </c>
      <c r="F5">
        <v>0.16666666666666699</v>
      </c>
      <c r="G5">
        <v>0.16666666666666699</v>
      </c>
      <c r="H5">
        <v>-0.16666666666666699</v>
      </c>
      <c r="M5">
        <v>6</v>
      </c>
      <c r="N5" s="2" t="s">
        <v>34</v>
      </c>
      <c r="O5" t="s">
        <v>48</v>
      </c>
      <c r="P5">
        <v>0.6</v>
      </c>
      <c r="Q5">
        <v>0</v>
      </c>
      <c r="R5">
        <v>0.66666666666666696</v>
      </c>
      <c r="S5">
        <v>0</v>
      </c>
      <c r="T5">
        <v>-6.6666666666666693E-2</v>
      </c>
    </row>
    <row r="6" spans="1:21" x14ac:dyDescent="0.25">
      <c r="A6">
        <v>7</v>
      </c>
      <c r="B6" s="2" t="s">
        <v>5</v>
      </c>
      <c r="C6" t="s">
        <v>49</v>
      </c>
      <c r="D6">
        <v>0.2</v>
      </c>
      <c r="E6">
        <v>0</v>
      </c>
      <c r="F6">
        <v>0.2</v>
      </c>
      <c r="G6">
        <v>0.4</v>
      </c>
      <c r="H6">
        <v>0</v>
      </c>
      <c r="M6">
        <v>7</v>
      </c>
      <c r="N6" s="2" t="s">
        <v>37</v>
      </c>
      <c r="O6" t="s">
        <v>48</v>
      </c>
      <c r="P6">
        <v>0.66666666666666696</v>
      </c>
      <c r="Q6">
        <v>0.16666666666666699</v>
      </c>
      <c r="R6">
        <v>1</v>
      </c>
      <c r="S6">
        <v>0</v>
      </c>
      <c r="T6">
        <v>-0.33333333333333298</v>
      </c>
    </row>
    <row r="7" spans="1:21" x14ac:dyDescent="0.25">
      <c r="A7">
        <v>8</v>
      </c>
      <c r="B7" s="2" t="s">
        <v>41</v>
      </c>
      <c r="C7" t="s">
        <v>49</v>
      </c>
      <c r="D7">
        <v>0.33333333333333298</v>
      </c>
      <c r="E7">
        <v>0.66666666666666696</v>
      </c>
      <c r="F7">
        <v>0.5</v>
      </c>
      <c r="G7">
        <v>0</v>
      </c>
      <c r="H7">
        <v>-0.16666666666666699</v>
      </c>
      <c r="M7">
        <v>8</v>
      </c>
      <c r="N7" s="2" t="s">
        <v>11</v>
      </c>
      <c r="O7" t="s">
        <v>48</v>
      </c>
      <c r="P7">
        <v>0.4</v>
      </c>
      <c r="Q7">
        <v>0</v>
      </c>
      <c r="R7">
        <v>0.6</v>
      </c>
      <c r="S7">
        <v>0.2</v>
      </c>
      <c r="T7">
        <v>-0.2</v>
      </c>
    </row>
    <row r="8" spans="1:21" x14ac:dyDescent="0.25">
      <c r="A8">
        <v>9</v>
      </c>
      <c r="B8" s="2" t="s">
        <v>14</v>
      </c>
      <c r="C8" t="s">
        <v>49</v>
      </c>
      <c r="D8">
        <v>0.42857142857142899</v>
      </c>
      <c r="E8">
        <v>0.14285714285714299</v>
      </c>
      <c r="F8">
        <v>0.33333333333333298</v>
      </c>
      <c r="G8">
        <v>0.33333333333333298</v>
      </c>
      <c r="H8">
        <v>9.5238095238095205E-2</v>
      </c>
      <c r="M8">
        <v>9</v>
      </c>
      <c r="N8" s="2" t="s">
        <v>32</v>
      </c>
      <c r="O8" t="s">
        <v>48</v>
      </c>
      <c r="P8">
        <v>0.83333333333333304</v>
      </c>
      <c r="Q8">
        <v>0</v>
      </c>
      <c r="R8">
        <v>1</v>
      </c>
      <c r="S8">
        <v>0</v>
      </c>
      <c r="T8">
        <v>-0.16666666666666699</v>
      </c>
    </row>
    <row r="9" spans="1:21" x14ac:dyDescent="0.25">
      <c r="A9">
        <v>10</v>
      </c>
      <c r="B9" s="2" t="s">
        <v>8</v>
      </c>
      <c r="C9" t="s">
        <v>49</v>
      </c>
      <c r="D9">
        <v>0.2</v>
      </c>
      <c r="E9">
        <v>0.4</v>
      </c>
      <c r="F9">
        <v>0.4</v>
      </c>
      <c r="G9">
        <v>0.2</v>
      </c>
      <c r="H9">
        <v>-0.2</v>
      </c>
      <c r="M9">
        <v>10</v>
      </c>
      <c r="N9" s="2" t="s">
        <v>38</v>
      </c>
      <c r="O9" t="s">
        <v>48</v>
      </c>
      <c r="P9">
        <v>1</v>
      </c>
      <c r="Q9">
        <v>0</v>
      </c>
      <c r="R9">
        <v>0</v>
      </c>
      <c r="S9">
        <v>0.33333333333333298</v>
      </c>
      <c r="T9">
        <v>1</v>
      </c>
    </row>
    <row r="10" spans="1:21" x14ac:dyDescent="0.25">
      <c r="A10">
        <v>11</v>
      </c>
      <c r="B10" s="2" t="s">
        <v>53</v>
      </c>
      <c r="C10" t="s">
        <v>49</v>
      </c>
      <c r="D10">
        <v>0</v>
      </c>
      <c r="E10">
        <v>0.6</v>
      </c>
      <c r="F10">
        <v>0.33333333333333298</v>
      </c>
      <c r="G10">
        <v>0.33333333333333298</v>
      </c>
      <c r="H10">
        <v>-0.33333333333333298</v>
      </c>
      <c r="M10">
        <v>11</v>
      </c>
      <c r="N10" s="2" t="s">
        <v>39</v>
      </c>
      <c r="O10" t="s">
        <v>48</v>
      </c>
      <c r="P10">
        <v>0.83333333333333304</v>
      </c>
      <c r="Q10">
        <v>0</v>
      </c>
      <c r="R10">
        <v>1</v>
      </c>
      <c r="S10">
        <v>0</v>
      </c>
      <c r="T10">
        <v>-0.16666666666666699</v>
      </c>
    </row>
    <row r="11" spans="1:21" x14ac:dyDescent="0.25">
      <c r="A11">
        <v>12</v>
      </c>
      <c r="B11" t="s">
        <v>63</v>
      </c>
      <c r="C11" t="s">
        <v>49</v>
      </c>
      <c r="D11">
        <v>0</v>
      </c>
      <c r="E11">
        <v>0</v>
      </c>
      <c r="F11">
        <v>0.33333333333333298</v>
      </c>
      <c r="G11">
        <v>0</v>
      </c>
      <c r="H11">
        <v>-0.33333333333333298</v>
      </c>
      <c r="M11">
        <v>12</v>
      </c>
      <c r="N11" s="2" t="s">
        <v>36</v>
      </c>
      <c r="O11" t="s">
        <v>48</v>
      </c>
      <c r="P11">
        <v>0.5</v>
      </c>
      <c r="Q11">
        <v>0</v>
      </c>
      <c r="R11">
        <v>0.66666666666666696</v>
      </c>
      <c r="S11">
        <v>0</v>
      </c>
      <c r="T11">
        <v>-0.16666666666666699</v>
      </c>
    </row>
    <row r="12" spans="1:21" x14ac:dyDescent="0.25">
      <c r="A12">
        <v>15</v>
      </c>
      <c r="B12" t="s">
        <v>52</v>
      </c>
      <c r="C12" t="s">
        <v>49</v>
      </c>
      <c r="D12">
        <v>0.25</v>
      </c>
      <c r="E12">
        <v>0</v>
      </c>
      <c r="F12">
        <v>0</v>
      </c>
      <c r="G12">
        <v>0.33333333333333298</v>
      </c>
      <c r="H12">
        <v>0.25</v>
      </c>
      <c r="M12">
        <v>15</v>
      </c>
      <c r="N12" t="s">
        <v>31</v>
      </c>
      <c r="O12" t="s">
        <v>48</v>
      </c>
      <c r="P12">
        <v>0.66666666666666696</v>
      </c>
      <c r="Q12">
        <v>0.33333333333333298</v>
      </c>
      <c r="R12">
        <v>1</v>
      </c>
      <c r="S12">
        <v>0</v>
      </c>
      <c r="T12">
        <v>-0.33333333333333298</v>
      </c>
    </row>
    <row r="13" spans="1:21" x14ac:dyDescent="0.25">
      <c r="A13">
        <v>16</v>
      </c>
      <c r="B13" t="s">
        <v>42</v>
      </c>
      <c r="C13" t="s">
        <v>49</v>
      </c>
      <c r="D13">
        <v>0.33333333333333298</v>
      </c>
      <c r="E13">
        <v>0.33333333333333298</v>
      </c>
      <c r="F13">
        <v>0</v>
      </c>
      <c r="G13">
        <v>0.66666666666666696</v>
      </c>
      <c r="H13">
        <v>0.33333333333333298</v>
      </c>
      <c r="M13">
        <v>16</v>
      </c>
      <c r="N13" t="s">
        <v>50</v>
      </c>
      <c r="O13" t="s">
        <v>48</v>
      </c>
      <c r="P13">
        <v>0.33333333333333298</v>
      </c>
      <c r="Q13">
        <v>0.16666666666666699</v>
      </c>
      <c r="R13">
        <v>0.5</v>
      </c>
      <c r="S13">
        <v>0.16666666666666699</v>
      </c>
      <c r="T13">
        <v>-0.16666666666666699</v>
      </c>
    </row>
    <row r="14" spans="1:21" x14ac:dyDescent="0.25">
      <c r="D14" s="5">
        <f t="shared" ref="D14:G14" si="0">AVERAGE(D3:D13)</f>
        <v>0.19653679653679654</v>
      </c>
      <c r="E14" s="5">
        <f t="shared" si="0"/>
        <v>0.2251082251082252</v>
      </c>
      <c r="F14" s="5">
        <f t="shared" si="0"/>
        <v>0.22424242424242422</v>
      </c>
      <c r="G14" s="5">
        <f t="shared" si="0"/>
        <v>0.24393939393939387</v>
      </c>
      <c r="H14" s="5">
        <f>AVERAGE(H3:H13)</f>
        <v>-2.7705627705627754E-2</v>
      </c>
      <c r="I14" t="s">
        <v>159</v>
      </c>
      <c r="P14" s="5">
        <f t="shared" ref="P14:S14" si="1">AVERAGE(P2:P13)</f>
        <v>0.69642857142857129</v>
      </c>
      <c r="Q14" s="5">
        <f t="shared" si="1"/>
        <v>5.555555555555558E-2</v>
      </c>
      <c r="R14" s="5">
        <f t="shared" si="1"/>
        <v>0.71666666666666679</v>
      </c>
      <c r="S14" s="5">
        <f t="shared" si="1"/>
        <v>7.2222222222222243E-2</v>
      </c>
      <c r="T14" s="5">
        <f>AVERAGE(T2:T13)</f>
        <v>-2.0238095238095302E-2</v>
      </c>
      <c r="U14" t="s">
        <v>159</v>
      </c>
    </row>
    <row r="15" spans="1:21" x14ac:dyDescent="0.25">
      <c r="D15">
        <f>_xlfn.STDEV.S(D3:D13)</f>
        <v>0.14621204911543625</v>
      </c>
      <c r="E15">
        <f t="shared" ref="E15:H15" si="2">_xlfn.STDEV.S(E3:E13)</f>
        <v>0.24374339606465004</v>
      </c>
      <c r="F15">
        <f t="shared" si="2"/>
        <v>0.17262091355910436</v>
      </c>
      <c r="G15">
        <f t="shared" si="2"/>
        <v>0.20334326851038093</v>
      </c>
      <c r="H15">
        <f t="shared" si="2"/>
        <v>0.23571734660656365</v>
      </c>
      <c r="I15" t="s">
        <v>160</v>
      </c>
      <c r="P15">
        <f>_xlfn.STDEV.S(P3:P13)</f>
        <v>0.20428919562316844</v>
      </c>
      <c r="Q15">
        <f t="shared" ref="Q15:T15" si="3">_xlfn.STDEV.S(Q3:Q13)</f>
        <v>0.11236664374387367</v>
      </c>
      <c r="R15">
        <f>_xlfn.STDEV.S(R3:R13)</f>
        <v>0.32051095570553051</v>
      </c>
      <c r="S15">
        <f t="shared" si="3"/>
        <v>0.11763666026534345</v>
      </c>
      <c r="T15">
        <f t="shared" si="3"/>
        <v>0.37360170140474069</v>
      </c>
      <c r="U15" t="s">
        <v>160</v>
      </c>
    </row>
    <row r="16" spans="1:21" x14ac:dyDescent="0.25">
      <c r="A16" t="s">
        <v>110</v>
      </c>
      <c r="B16" t="s">
        <v>111</v>
      </c>
      <c r="I16" t="s">
        <v>114</v>
      </c>
    </row>
    <row r="17" spans="1:9" x14ac:dyDescent="0.25">
      <c r="A17">
        <f>_xlfn.T.INV.2T(C17,B17)</f>
        <v>8.2409368449221887</v>
      </c>
      <c r="B17">
        <v>11</v>
      </c>
      <c r="C17">
        <f>_xlfn.T.TEST(P2:P13,Q2:Q13,2,1)</f>
        <v>4.9209688543578654E-6</v>
      </c>
    </row>
    <row r="18" spans="1:9" x14ac:dyDescent="0.25">
      <c r="A18" t="s">
        <v>113</v>
      </c>
      <c r="B18" t="s">
        <v>108</v>
      </c>
      <c r="C18" t="s">
        <v>112</v>
      </c>
    </row>
    <row r="20" spans="1:9" x14ac:dyDescent="0.25">
      <c r="A20" t="s">
        <v>115</v>
      </c>
      <c r="B20" t="s">
        <v>116</v>
      </c>
      <c r="I20" t="s">
        <v>114</v>
      </c>
    </row>
    <row r="21" spans="1:9" x14ac:dyDescent="0.25">
      <c r="A21">
        <f>_xlfn.T.INV.2T(C21,B21)</f>
        <v>5.4539875969235139</v>
      </c>
      <c r="B21">
        <v>11</v>
      </c>
      <c r="C21">
        <f>_xlfn.T.TEST(R2:R13,S2:S13,2,1)</f>
        <v>1.9962959710435383E-4</v>
      </c>
    </row>
    <row r="22" spans="1:9" x14ac:dyDescent="0.25">
      <c r="A22" t="s">
        <v>113</v>
      </c>
      <c r="B22" t="s">
        <v>108</v>
      </c>
      <c r="C22" t="s">
        <v>112</v>
      </c>
    </row>
    <row r="24" spans="1:9" x14ac:dyDescent="0.25">
      <c r="A24" t="s">
        <v>117</v>
      </c>
      <c r="B24" t="s">
        <v>118</v>
      </c>
      <c r="I24" t="s">
        <v>114</v>
      </c>
    </row>
    <row r="25" spans="1:9" x14ac:dyDescent="0.25">
      <c r="A25">
        <f>_xlfn.T.INV.2T(C25,B25)</f>
        <v>5.6737052179943993E-2</v>
      </c>
      <c r="B25">
        <v>21</v>
      </c>
      <c r="C25">
        <f>_xlfn.T.TEST(H3:H13,T2:T13,2,2)</f>
        <v>0.955291039700223</v>
      </c>
    </row>
    <row r="26" spans="1:9" x14ac:dyDescent="0.25">
      <c r="A26" t="s">
        <v>113</v>
      </c>
      <c r="B26" t="s">
        <v>108</v>
      </c>
      <c r="C26" t="s">
        <v>119</v>
      </c>
    </row>
    <row r="27" spans="1:9" x14ac:dyDescent="0.25">
      <c r="C27">
        <f>_xlfn.VAR.S(H3:H13)</f>
        <v>5.5562667491238872E-2</v>
      </c>
      <c r="D27" t="s">
        <v>120</v>
      </c>
    </row>
    <row r="28" spans="1:9" x14ac:dyDescent="0.25">
      <c r="C28">
        <f>_xlfn.VAR.S(T2:T13)</f>
        <v>0.13928726035868896</v>
      </c>
      <c r="D28" t="s">
        <v>121</v>
      </c>
    </row>
    <row r="30" spans="1:9" x14ac:dyDescent="0.25">
      <c r="A30" t="s">
        <v>122</v>
      </c>
      <c r="B30" t="s">
        <v>123</v>
      </c>
      <c r="I30" t="s">
        <v>114</v>
      </c>
    </row>
    <row r="31" spans="1:9" x14ac:dyDescent="0.25">
      <c r="A31">
        <f>VALUE((AVERAGE(T2:T13)-0)/(_xlfn.STDEV.S(T2:T13)/SQRT(12)))</f>
        <v>-0.18784712828763125</v>
      </c>
      <c r="B31">
        <v>11</v>
      </c>
      <c r="C31">
        <f>_xlfn.T.DIST.2T(ABS(A31),11)</f>
        <v>0.85441680791297758</v>
      </c>
      <c r="E31" t="s">
        <v>125</v>
      </c>
    </row>
    <row r="32" spans="1:9" x14ac:dyDescent="0.25">
      <c r="A32" t="s">
        <v>124</v>
      </c>
      <c r="B32" t="s">
        <v>108</v>
      </c>
      <c r="C32" t="s">
        <v>126</v>
      </c>
    </row>
    <row r="34" spans="1:9" x14ac:dyDescent="0.25">
      <c r="A34" t="s">
        <v>127</v>
      </c>
      <c r="B34" t="s">
        <v>128</v>
      </c>
      <c r="I34" t="s">
        <v>114</v>
      </c>
    </row>
    <row r="35" spans="1:9" x14ac:dyDescent="0.25">
      <c r="A35">
        <f>_xlfn.T.INV.2T(C35,10)</f>
        <v>0.34005239443181762</v>
      </c>
      <c r="B35">
        <v>10</v>
      </c>
      <c r="C35">
        <f>_xlfn.T.TEST(D3:D13,E3:E13,2,1)</f>
        <v>0.74085179872966611</v>
      </c>
    </row>
    <row r="36" spans="1:9" x14ac:dyDescent="0.25">
      <c r="A36" t="s">
        <v>113</v>
      </c>
      <c r="B36" t="s">
        <v>108</v>
      </c>
      <c r="C36" t="s">
        <v>112</v>
      </c>
    </row>
    <row r="38" spans="1:9" x14ac:dyDescent="0.25">
      <c r="A38" t="s">
        <v>129</v>
      </c>
      <c r="B38" t="s">
        <v>130</v>
      </c>
      <c r="I38" t="s">
        <v>114</v>
      </c>
    </row>
    <row r="39" spans="1:9" x14ac:dyDescent="0.25">
      <c r="A39">
        <f>_xlfn.T.INV.2T(C39,B39)</f>
        <v>0.19742799353114146</v>
      </c>
      <c r="B39">
        <v>10</v>
      </c>
      <c r="C39">
        <f>_xlfn.T.TEST(F3:F13,G3:G13,2,1)</f>
        <v>0.84744785152748747</v>
      </c>
    </row>
    <row r="40" spans="1:9" x14ac:dyDescent="0.25">
      <c r="A40" t="s">
        <v>113</v>
      </c>
      <c r="B40" t="s">
        <v>108</v>
      </c>
      <c r="C40" t="s">
        <v>112</v>
      </c>
    </row>
  </sheetData>
  <sortState ref="A2:H25">
    <sortCondition ref="C2:C25"/>
  </sortState>
  <pageMargins left="0.7" right="0.7" top="0.75" bottom="0.75" header="0.3" footer="0.3"/>
  <ignoredErrors>
    <ignoredError sqref="P15:T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40"/>
  <sheetViews>
    <sheetView topLeftCell="A13" workbookViewId="0">
      <selection activeCell="B26" sqref="B26"/>
    </sheetView>
  </sheetViews>
  <sheetFormatPr defaultRowHeight="15.75" x14ac:dyDescent="0.25"/>
  <cols>
    <col min="3" max="3" width="11.875" bestFit="1" customWidth="1"/>
  </cols>
  <sheetData>
    <row r="1" spans="1:20" x14ac:dyDescent="0.25">
      <c r="A1" t="s">
        <v>47</v>
      </c>
      <c r="B1" t="s">
        <v>40</v>
      </c>
      <c r="C1" t="s">
        <v>44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M1" t="s">
        <v>47</v>
      </c>
      <c r="N1" t="s">
        <v>40</v>
      </c>
      <c r="O1" t="s">
        <v>44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</row>
    <row r="2" spans="1:20" x14ac:dyDescent="0.25">
      <c r="A2">
        <v>2</v>
      </c>
      <c r="B2" t="s">
        <v>43</v>
      </c>
      <c r="C2" t="s">
        <v>49</v>
      </c>
      <c r="D2" t="s">
        <v>66</v>
      </c>
      <c r="E2" t="s">
        <v>66</v>
      </c>
      <c r="F2" t="s">
        <v>66</v>
      </c>
      <c r="G2" t="s">
        <v>66</v>
      </c>
      <c r="H2" t="s">
        <v>66</v>
      </c>
      <c r="I2" s="5" t="s">
        <v>131</v>
      </c>
      <c r="M2" s="2">
        <v>2</v>
      </c>
      <c r="N2" s="2" t="s">
        <v>30</v>
      </c>
      <c r="O2" s="2" t="s">
        <v>48</v>
      </c>
      <c r="P2">
        <v>6.6666666666666696</v>
      </c>
      <c r="Q2">
        <v>1</v>
      </c>
      <c r="R2">
        <v>6</v>
      </c>
      <c r="S2">
        <v>3.1666666666666701</v>
      </c>
      <c r="T2">
        <v>0.66666666666666696</v>
      </c>
    </row>
    <row r="3" spans="1:20" x14ac:dyDescent="0.25">
      <c r="A3">
        <v>3</v>
      </c>
      <c r="B3" s="2" t="s">
        <v>17</v>
      </c>
      <c r="C3" t="s">
        <v>49</v>
      </c>
      <c r="D3">
        <v>6.3333333333333304</v>
      </c>
      <c r="E3">
        <v>3.5</v>
      </c>
      <c r="F3">
        <v>1.3333333333333299</v>
      </c>
      <c r="G3">
        <v>4.1666666666666696</v>
      </c>
      <c r="H3">
        <v>5</v>
      </c>
      <c r="M3">
        <v>3</v>
      </c>
      <c r="N3" s="2" t="s">
        <v>33</v>
      </c>
      <c r="O3" t="s">
        <v>48</v>
      </c>
      <c r="P3">
        <v>6.4285714285714297</v>
      </c>
      <c r="Q3">
        <v>3.1428571428571401</v>
      </c>
      <c r="R3">
        <v>7</v>
      </c>
      <c r="S3">
        <v>2.6</v>
      </c>
      <c r="T3">
        <v>-0.57142857142857095</v>
      </c>
    </row>
    <row r="4" spans="1:20" x14ac:dyDescent="0.25">
      <c r="A4">
        <v>5</v>
      </c>
      <c r="B4" s="2" t="s">
        <v>7</v>
      </c>
      <c r="C4" t="s">
        <v>49</v>
      </c>
      <c r="D4">
        <v>6.1666666666666696</v>
      </c>
      <c r="E4">
        <v>4.3333333333333304</v>
      </c>
      <c r="F4">
        <v>3.6666666666666701</v>
      </c>
      <c r="G4">
        <v>5.8333333333333304</v>
      </c>
      <c r="H4">
        <v>2.5</v>
      </c>
      <c r="M4">
        <v>5</v>
      </c>
      <c r="N4" s="2" t="s">
        <v>35</v>
      </c>
      <c r="O4" t="s">
        <v>48</v>
      </c>
      <c r="P4">
        <v>6.28571428571429</v>
      </c>
      <c r="Q4">
        <v>4.28571428571429</v>
      </c>
      <c r="R4">
        <v>6.8</v>
      </c>
      <c r="S4">
        <v>5.2</v>
      </c>
      <c r="T4">
        <v>-0.51428571428571401</v>
      </c>
    </row>
    <row r="5" spans="1:20" x14ac:dyDescent="0.25">
      <c r="A5">
        <v>6</v>
      </c>
      <c r="B5" s="2" t="s">
        <v>27</v>
      </c>
      <c r="C5" t="s">
        <v>49</v>
      </c>
      <c r="D5">
        <v>4.28571428571429</v>
      </c>
      <c r="E5">
        <v>4.28571428571429</v>
      </c>
      <c r="F5">
        <v>4.2</v>
      </c>
      <c r="G5">
        <v>4.4000000000000004</v>
      </c>
      <c r="H5">
        <v>8.5714285714285396E-2</v>
      </c>
      <c r="M5">
        <v>6</v>
      </c>
      <c r="N5" s="2" t="s">
        <v>34</v>
      </c>
      <c r="O5" t="s">
        <v>48</v>
      </c>
      <c r="P5">
        <v>6.1666666666666696</v>
      </c>
      <c r="Q5">
        <v>2.1666666666666701</v>
      </c>
      <c r="R5">
        <v>6.8333333333333304</v>
      </c>
      <c r="S5">
        <v>2.6666666666666701</v>
      </c>
      <c r="T5">
        <v>-0.66666666666666596</v>
      </c>
    </row>
    <row r="6" spans="1:20" x14ac:dyDescent="0.25">
      <c r="A6">
        <v>7</v>
      </c>
      <c r="B6" s="2" t="s">
        <v>5</v>
      </c>
      <c r="C6" t="s">
        <v>49</v>
      </c>
      <c r="D6">
        <v>6.1666666666666696</v>
      </c>
      <c r="E6">
        <v>6.3333333333333304</v>
      </c>
      <c r="F6">
        <v>6</v>
      </c>
      <c r="G6">
        <v>5.1666666666666696</v>
      </c>
      <c r="H6">
        <v>0.16666666666666699</v>
      </c>
      <c r="M6">
        <v>7</v>
      </c>
      <c r="N6" s="2" t="s">
        <v>37</v>
      </c>
      <c r="O6" t="s">
        <v>48</v>
      </c>
      <c r="P6">
        <v>5.5714285714285703</v>
      </c>
      <c r="Q6">
        <v>3</v>
      </c>
      <c r="R6">
        <v>7</v>
      </c>
      <c r="S6">
        <v>3</v>
      </c>
      <c r="T6">
        <v>-1.4285714285714299</v>
      </c>
    </row>
    <row r="7" spans="1:20" x14ac:dyDescent="0.25">
      <c r="A7">
        <v>8</v>
      </c>
      <c r="B7" s="2" t="s">
        <v>41</v>
      </c>
      <c r="C7" t="s">
        <v>49</v>
      </c>
      <c r="D7">
        <v>6.8571428571428603</v>
      </c>
      <c r="E7">
        <v>6</v>
      </c>
      <c r="F7">
        <v>7</v>
      </c>
      <c r="G7">
        <v>6.6</v>
      </c>
      <c r="H7">
        <v>-0.14285714285714299</v>
      </c>
      <c r="M7">
        <v>8</v>
      </c>
      <c r="N7" s="2" t="s">
        <v>11</v>
      </c>
      <c r="O7" t="s">
        <v>48</v>
      </c>
      <c r="P7">
        <v>6.8333333333333304</v>
      </c>
      <c r="Q7">
        <v>2.6666666666666701</v>
      </c>
      <c r="R7">
        <v>7</v>
      </c>
      <c r="S7">
        <v>4.3333333333333304</v>
      </c>
      <c r="T7">
        <v>-0.16666666666666699</v>
      </c>
    </row>
    <row r="8" spans="1:20" x14ac:dyDescent="0.25">
      <c r="A8">
        <v>9</v>
      </c>
      <c r="B8" s="2" t="s">
        <v>14</v>
      </c>
      <c r="C8" t="s">
        <v>49</v>
      </c>
      <c r="D8">
        <v>6.1666666666666696</v>
      </c>
      <c r="E8">
        <v>5.6666666666666696</v>
      </c>
      <c r="F8">
        <v>6</v>
      </c>
      <c r="G8">
        <v>4.3333333333333304</v>
      </c>
      <c r="H8">
        <v>0.16666666666666699</v>
      </c>
      <c r="M8">
        <v>9</v>
      </c>
      <c r="N8" s="2" t="s">
        <v>32</v>
      </c>
      <c r="O8" t="s">
        <v>48</v>
      </c>
      <c r="P8">
        <v>6.71428571428571</v>
      </c>
      <c r="Q8">
        <v>2.5714285714285698</v>
      </c>
      <c r="R8">
        <v>7</v>
      </c>
      <c r="S8">
        <v>1.8</v>
      </c>
      <c r="T8">
        <v>-0.28571428571428598</v>
      </c>
    </row>
    <row r="9" spans="1:20" x14ac:dyDescent="0.25">
      <c r="A9">
        <v>10</v>
      </c>
      <c r="B9" s="2" t="s">
        <v>8</v>
      </c>
      <c r="C9" t="s">
        <v>49</v>
      </c>
      <c r="D9">
        <v>4.8571428571428603</v>
      </c>
      <c r="E9">
        <v>6</v>
      </c>
      <c r="F9">
        <v>7</v>
      </c>
      <c r="G9">
        <v>4.5999999999999996</v>
      </c>
      <c r="H9">
        <v>-2.1428571428571401</v>
      </c>
      <c r="M9">
        <v>10</v>
      </c>
      <c r="N9" s="2" t="s">
        <v>38</v>
      </c>
      <c r="O9" t="s">
        <v>48</v>
      </c>
      <c r="P9">
        <v>6.3333333333333304</v>
      </c>
      <c r="Q9">
        <v>4.8333333333333304</v>
      </c>
      <c r="R9">
        <v>6.1666666666666696</v>
      </c>
      <c r="S9">
        <v>3.5</v>
      </c>
      <c r="T9">
        <v>0.16666666666666599</v>
      </c>
    </row>
    <row r="10" spans="1:20" x14ac:dyDescent="0.25">
      <c r="A10">
        <v>11</v>
      </c>
      <c r="B10" s="2" t="s">
        <v>53</v>
      </c>
      <c r="C10" t="s">
        <v>49</v>
      </c>
      <c r="D10">
        <v>5.8333333333333304</v>
      </c>
      <c r="E10">
        <v>6.1666666666666696</v>
      </c>
      <c r="F10">
        <v>5.6666666666666696</v>
      </c>
      <c r="G10">
        <v>5.8333333333333304</v>
      </c>
      <c r="H10">
        <v>0.16666666666666599</v>
      </c>
      <c r="M10">
        <v>11</v>
      </c>
      <c r="N10" s="2" t="s">
        <v>39</v>
      </c>
      <c r="O10" t="s">
        <v>48</v>
      </c>
      <c r="P10">
        <v>6.5714285714285703</v>
      </c>
      <c r="Q10">
        <v>5.4285714285714297</v>
      </c>
      <c r="R10">
        <v>6.6</v>
      </c>
      <c r="S10">
        <v>4.8</v>
      </c>
      <c r="T10">
        <v>-2.8571428571428501E-2</v>
      </c>
    </row>
    <row r="11" spans="1:20" x14ac:dyDescent="0.25">
      <c r="A11">
        <v>12</v>
      </c>
      <c r="B11" t="s">
        <v>63</v>
      </c>
      <c r="C11" t="s">
        <v>49</v>
      </c>
      <c r="D11">
        <v>6.71428571428571</v>
      </c>
      <c r="E11">
        <v>3.71428571428571</v>
      </c>
      <c r="F11">
        <v>6.8</v>
      </c>
      <c r="G11">
        <v>7</v>
      </c>
      <c r="H11">
        <v>-8.5714285714285396E-2</v>
      </c>
      <c r="M11">
        <v>12</v>
      </c>
      <c r="N11" s="2" t="s">
        <v>36</v>
      </c>
      <c r="O11" t="s">
        <v>48</v>
      </c>
      <c r="P11">
        <v>6.6666666666666696</v>
      </c>
      <c r="Q11">
        <v>3.3333333333333299</v>
      </c>
      <c r="R11">
        <v>6.1666666666666696</v>
      </c>
      <c r="S11">
        <v>4.3333333333333304</v>
      </c>
      <c r="T11">
        <v>0.5</v>
      </c>
    </row>
    <row r="12" spans="1:20" x14ac:dyDescent="0.25">
      <c r="A12">
        <v>15</v>
      </c>
      <c r="B12" t="s">
        <v>52</v>
      </c>
      <c r="C12" t="s">
        <v>49</v>
      </c>
      <c r="D12">
        <v>6.1666666666666696</v>
      </c>
      <c r="E12">
        <v>4.8333333333333304</v>
      </c>
      <c r="F12">
        <v>4.3333333333333304</v>
      </c>
      <c r="G12">
        <v>5.3333333333333304</v>
      </c>
      <c r="H12">
        <v>1.8333333333333299</v>
      </c>
      <c r="M12">
        <v>15</v>
      </c>
      <c r="N12" t="s">
        <v>31</v>
      </c>
      <c r="O12" t="s">
        <v>48</v>
      </c>
      <c r="P12">
        <v>7</v>
      </c>
      <c r="Q12">
        <v>2.5714285714285698</v>
      </c>
      <c r="R12">
        <v>7</v>
      </c>
      <c r="S12">
        <v>1.2</v>
      </c>
      <c r="T12">
        <v>0</v>
      </c>
    </row>
    <row r="13" spans="1:20" x14ac:dyDescent="0.25">
      <c r="A13">
        <v>16</v>
      </c>
      <c r="B13" t="s">
        <v>42</v>
      </c>
      <c r="C13" t="s">
        <v>49</v>
      </c>
      <c r="D13">
        <v>6.5714285714285703</v>
      </c>
      <c r="E13">
        <v>6.8571428571428603</v>
      </c>
      <c r="F13">
        <v>6.8</v>
      </c>
      <c r="G13">
        <v>6.4</v>
      </c>
      <c r="H13">
        <v>-0.22857142857142901</v>
      </c>
      <c r="M13">
        <v>16</v>
      </c>
      <c r="N13" t="s">
        <v>50</v>
      </c>
      <c r="O13" t="s">
        <v>48</v>
      </c>
      <c r="P13">
        <v>5.8333333333333304</v>
      </c>
      <c r="Q13">
        <v>4.8333333333333304</v>
      </c>
      <c r="R13">
        <v>5.5</v>
      </c>
      <c r="S13">
        <v>5.6666666666666696</v>
      </c>
      <c r="T13">
        <v>0.33333333333333298</v>
      </c>
    </row>
    <row r="14" spans="1:20" x14ac:dyDescent="0.25">
      <c r="D14" s="5">
        <f t="shared" ref="D14:G14" si="0">AVERAGE(D3:D13)</f>
        <v>6.0108225108225124</v>
      </c>
      <c r="E14" s="5">
        <f t="shared" si="0"/>
        <v>5.2445887445887447</v>
      </c>
      <c r="F14" s="5">
        <f t="shared" si="0"/>
        <v>5.3454545454545448</v>
      </c>
      <c r="G14" s="5">
        <f t="shared" si="0"/>
        <v>5.424242424242423</v>
      </c>
      <c r="H14" s="5">
        <f>AVERAGE(H3:H13)</f>
        <v>0.66536796536796539</v>
      </c>
      <c r="P14" s="5">
        <f t="shared" ref="P14:S14" si="1">AVERAGE(P2:P13)</f>
        <v>6.4226190476190466</v>
      </c>
      <c r="Q14" s="5">
        <f t="shared" si="1"/>
        <v>3.3194444444444442</v>
      </c>
      <c r="R14" s="5">
        <f t="shared" si="1"/>
        <v>6.5888888888888895</v>
      </c>
      <c r="S14" s="5">
        <f t="shared" si="1"/>
        <v>3.5222222222222226</v>
      </c>
      <c r="T14" s="5">
        <f>AVERAGE(T2:T13)</f>
        <v>-0.16626984126984137</v>
      </c>
    </row>
    <row r="16" spans="1:20" x14ac:dyDescent="0.25">
      <c r="A16" t="s">
        <v>110</v>
      </c>
      <c r="B16" t="s">
        <v>111</v>
      </c>
      <c r="I16" t="s">
        <v>114</v>
      </c>
    </row>
    <row r="17" spans="1:20" x14ac:dyDescent="0.25">
      <c r="A17">
        <f>_xlfn.T.INV.2T(C17,B17)</f>
        <v>7.3132035115152885</v>
      </c>
      <c r="B17">
        <v>11</v>
      </c>
      <c r="C17">
        <f>_xlfn.T.TEST(P2:P13,Q2:Q13,2,1)</f>
        <v>1.5172587410530697E-5</v>
      </c>
    </row>
    <row r="18" spans="1:20" x14ac:dyDescent="0.25">
      <c r="A18" t="s">
        <v>113</v>
      </c>
      <c r="B18" t="s">
        <v>108</v>
      </c>
      <c r="C18" t="s">
        <v>112</v>
      </c>
    </row>
    <row r="20" spans="1:20" x14ac:dyDescent="0.25">
      <c r="A20" t="s">
        <v>115</v>
      </c>
      <c r="B20" t="s">
        <v>116</v>
      </c>
      <c r="I20" t="s">
        <v>114</v>
      </c>
      <c r="N20" s="2"/>
    </row>
    <row r="21" spans="1:20" x14ac:dyDescent="0.25">
      <c r="A21">
        <f>_xlfn.T.INV.2T(C21,B21)</f>
        <v>6.229727438659201</v>
      </c>
      <c r="B21">
        <v>11</v>
      </c>
      <c r="C21">
        <f>_xlfn.T.TEST(R2:R13,S2:S13,2,1)</f>
        <v>6.440949291805159E-5</v>
      </c>
      <c r="N21" s="2"/>
    </row>
    <row r="22" spans="1:20" x14ac:dyDescent="0.25">
      <c r="A22" t="s">
        <v>113</v>
      </c>
      <c r="B22" t="s">
        <v>108</v>
      </c>
      <c r="C22" t="s">
        <v>112</v>
      </c>
      <c r="N22" s="2"/>
    </row>
    <row r="23" spans="1:20" x14ac:dyDescent="0.25">
      <c r="N23" s="2"/>
    </row>
    <row r="24" spans="1:20" x14ac:dyDescent="0.25">
      <c r="A24" t="s">
        <v>117</v>
      </c>
      <c r="B24" t="s">
        <v>118</v>
      </c>
      <c r="I24" s="5" t="s">
        <v>138</v>
      </c>
      <c r="N24" s="2"/>
    </row>
    <row r="25" spans="1:20" x14ac:dyDescent="0.25">
      <c r="A25">
        <f>_xlfn.T.INV.2T(C25,B25)</f>
        <v>1.4773435660303651</v>
      </c>
      <c r="B25">
        <v>21</v>
      </c>
      <c r="C25">
        <f>_xlfn.T.TEST(H3:H13,T2:T13,2,2)</f>
        <v>0.15442468561210193</v>
      </c>
      <c r="N25" s="2"/>
    </row>
    <row r="26" spans="1:20" x14ac:dyDescent="0.25">
      <c r="A26" t="s">
        <v>113</v>
      </c>
      <c r="B26" t="s">
        <v>108</v>
      </c>
      <c r="C26" t="s">
        <v>119</v>
      </c>
      <c r="N26" s="2"/>
    </row>
    <row r="27" spans="1:20" x14ac:dyDescent="0.25">
      <c r="C27">
        <f>_xlfn.VAR.S(H3:H13)</f>
        <v>3.4503768295196848</v>
      </c>
      <c r="D27" t="s">
        <v>120</v>
      </c>
      <c r="N27" s="2"/>
    </row>
    <row r="28" spans="1:20" x14ac:dyDescent="0.25">
      <c r="C28">
        <f>_xlfn.VAR.S(T2:T13)</f>
        <v>0.33528121349549944</v>
      </c>
      <c r="D28" t="s">
        <v>121</v>
      </c>
    </row>
    <row r="30" spans="1:20" x14ac:dyDescent="0.25">
      <c r="A30" t="s">
        <v>122</v>
      </c>
      <c r="B30" t="s">
        <v>123</v>
      </c>
      <c r="I30" t="s">
        <v>114</v>
      </c>
    </row>
    <row r="31" spans="1:20" x14ac:dyDescent="0.25">
      <c r="A31">
        <f>VALUE((AVERAGE(T2:T13)-0)/(_xlfn.STDEV.S(T2:T13)/SQRT(12)))</f>
        <v>-0.99471689725727097</v>
      </c>
      <c r="B31">
        <v>11</v>
      </c>
      <c r="C31">
        <f>_xlfn.T.DIST.2T(ABS(A31),11)</f>
        <v>0.34125194230279299</v>
      </c>
      <c r="E31" t="s">
        <v>125</v>
      </c>
      <c r="M31" s="2"/>
      <c r="N31" s="2"/>
      <c r="T31" s="2"/>
    </row>
    <row r="32" spans="1:20" x14ac:dyDescent="0.25">
      <c r="A32" t="s">
        <v>124</v>
      </c>
      <c r="B32" t="s">
        <v>108</v>
      </c>
      <c r="C32" t="s">
        <v>126</v>
      </c>
      <c r="N32" s="2"/>
    </row>
    <row r="33" spans="1:14" x14ac:dyDescent="0.25">
      <c r="N33" s="2"/>
    </row>
    <row r="34" spans="1:14" x14ac:dyDescent="0.25">
      <c r="A34" t="s">
        <v>127</v>
      </c>
      <c r="B34" t="s">
        <v>128</v>
      </c>
      <c r="I34" s="5" t="s">
        <v>137</v>
      </c>
      <c r="N34" s="2"/>
    </row>
    <row r="35" spans="1:14" x14ac:dyDescent="0.25">
      <c r="A35">
        <f>_xlfn.T.INV.2T(C35,10)</f>
        <v>1.8827230518028986</v>
      </c>
      <c r="B35">
        <v>10</v>
      </c>
      <c r="C35">
        <f>_xlfn.T.TEST(D3:D13,E3:E13,2,1)</f>
        <v>8.9123456550682725E-2</v>
      </c>
      <c r="N35" s="2"/>
    </row>
    <row r="36" spans="1:14" x14ac:dyDescent="0.25">
      <c r="A36" t="s">
        <v>113</v>
      </c>
      <c r="B36" t="s">
        <v>108</v>
      </c>
      <c r="C36" t="s">
        <v>112</v>
      </c>
      <c r="N36" s="2"/>
    </row>
    <row r="37" spans="1:14" x14ac:dyDescent="0.25">
      <c r="N37" s="2"/>
    </row>
    <row r="38" spans="1:14" x14ac:dyDescent="0.25">
      <c r="A38" t="s">
        <v>129</v>
      </c>
      <c r="B38" t="s">
        <v>130</v>
      </c>
      <c r="I38" t="s">
        <v>114</v>
      </c>
      <c r="N38" s="2"/>
    </row>
    <row r="39" spans="1:14" x14ac:dyDescent="0.25">
      <c r="A39">
        <f>_xlfn.T.INV.2T(C39,B39)</f>
        <v>0.17113857800031132</v>
      </c>
      <c r="B39">
        <v>10</v>
      </c>
      <c r="C39">
        <f>_xlfn.T.TEST(F3:F13,G3:G13,2,1)</f>
        <v>0.8675281572141742</v>
      </c>
      <c r="N39" s="2"/>
    </row>
    <row r="40" spans="1:14" x14ac:dyDescent="0.25">
      <c r="A40" t="s">
        <v>113</v>
      </c>
      <c r="B40" t="s">
        <v>108</v>
      </c>
      <c r="C40" t="s">
        <v>112</v>
      </c>
      <c r="N40" s="2"/>
    </row>
  </sheetData>
  <sortState ref="M19:T42">
    <sortCondition ref="T19:T4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38"/>
  <sheetViews>
    <sheetView topLeftCell="A19" workbookViewId="0">
      <selection activeCell="A36" sqref="A36:D38"/>
    </sheetView>
  </sheetViews>
  <sheetFormatPr defaultRowHeight="15.75" x14ac:dyDescent="0.25"/>
  <sheetData>
    <row r="1" spans="1:10" x14ac:dyDescent="0.25">
      <c r="A1" t="s">
        <v>47</v>
      </c>
      <c r="B1" t="s">
        <v>40</v>
      </c>
      <c r="C1" t="s">
        <v>24</v>
      </c>
      <c r="D1" t="s">
        <v>44</v>
      </c>
      <c r="G1" t="s">
        <v>47</v>
      </c>
      <c r="H1" t="s">
        <v>40</v>
      </c>
      <c r="I1" t="s">
        <v>24</v>
      </c>
      <c r="J1" t="s">
        <v>44</v>
      </c>
    </row>
    <row r="2" spans="1:10" x14ac:dyDescent="0.25">
      <c r="A2">
        <v>2</v>
      </c>
      <c r="B2" t="s">
        <v>43</v>
      </c>
      <c r="C2">
        <v>3</v>
      </c>
      <c r="D2" t="s">
        <v>49</v>
      </c>
      <c r="G2" s="2">
        <v>2</v>
      </c>
      <c r="H2" s="2" t="s">
        <v>30</v>
      </c>
      <c r="I2" s="2">
        <v>4</v>
      </c>
      <c r="J2" s="2" t="s">
        <v>48</v>
      </c>
    </row>
    <row r="3" spans="1:10" x14ac:dyDescent="0.25">
      <c r="A3">
        <v>3</v>
      </c>
      <c r="B3" s="2" t="s">
        <v>17</v>
      </c>
      <c r="C3">
        <v>3</v>
      </c>
      <c r="D3" t="s">
        <v>49</v>
      </c>
      <c r="G3">
        <v>3</v>
      </c>
      <c r="H3" s="2" t="s">
        <v>33</v>
      </c>
      <c r="I3">
        <v>3</v>
      </c>
      <c r="J3" t="s">
        <v>48</v>
      </c>
    </row>
    <row r="4" spans="1:10" x14ac:dyDescent="0.25">
      <c r="A4">
        <v>5</v>
      </c>
      <c r="B4" s="2" t="s">
        <v>7</v>
      </c>
      <c r="C4">
        <v>3</v>
      </c>
      <c r="D4" t="s">
        <v>49</v>
      </c>
      <c r="G4">
        <v>5</v>
      </c>
      <c r="H4" s="2" t="s">
        <v>35</v>
      </c>
      <c r="I4">
        <v>3</v>
      </c>
      <c r="J4" t="s">
        <v>48</v>
      </c>
    </row>
    <row r="5" spans="1:10" x14ac:dyDescent="0.25">
      <c r="A5">
        <v>6</v>
      </c>
      <c r="B5" s="2" t="s">
        <v>27</v>
      </c>
      <c r="C5">
        <v>3</v>
      </c>
      <c r="D5" t="s">
        <v>49</v>
      </c>
      <c r="G5">
        <v>6</v>
      </c>
      <c r="H5" s="2" t="s">
        <v>34</v>
      </c>
      <c r="I5">
        <v>5</v>
      </c>
      <c r="J5" t="s">
        <v>48</v>
      </c>
    </row>
    <row r="6" spans="1:10" x14ac:dyDescent="0.25">
      <c r="A6">
        <v>7</v>
      </c>
      <c r="B6" s="2" t="s">
        <v>5</v>
      </c>
      <c r="C6">
        <v>3</v>
      </c>
      <c r="D6" t="s">
        <v>49</v>
      </c>
      <c r="G6">
        <v>7</v>
      </c>
      <c r="H6" s="2" t="s">
        <v>37</v>
      </c>
      <c r="I6">
        <v>3</v>
      </c>
      <c r="J6" t="s">
        <v>48</v>
      </c>
    </row>
    <row r="7" spans="1:10" x14ac:dyDescent="0.25">
      <c r="A7">
        <v>8</v>
      </c>
      <c r="B7" s="2" t="s">
        <v>41</v>
      </c>
      <c r="C7">
        <v>2</v>
      </c>
      <c r="D7" t="s">
        <v>49</v>
      </c>
      <c r="G7">
        <v>8</v>
      </c>
      <c r="H7" s="2" t="s">
        <v>11</v>
      </c>
      <c r="I7">
        <v>3</v>
      </c>
      <c r="J7" t="s">
        <v>48</v>
      </c>
    </row>
    <row r="8" spans="1:10" x14ac:dyDescent="0.25">
      <c r="A8">
        <v>9</v>
      </c>
      <c r="B8" s="2" t="s">
        <v>14</v>
      </c>
      <c r="C8">
        <v>3</v>
      </c>
      <c r="D8" t="s">
        <v>49</v>
      </c>
      <c r="G8">
        <v>9</v>
      </c>
      <c r="H8" s="2" t="s">
        <v>32</v>
      </c>
      <c r="I8">
        <v>3</v>
      </c>
      <c r="J8" t="s">
        <v>48</v>
      </c>
    </row>
    <row r="9" spans="1:10" x14ac:dyDescent="0.25">
      <c r="A9">
        <v>10</v>
      </c>
      <c r="B9" s="2" t="s">
        <v>8</v>
      </c>
      <c r="C9">
        <v>6</v>
      </c>
      <c r="D9" t="s">
        <v>49</v>
      </c>
      <c r="G9">
        <v>10</v>
      </c>
      <c r="H9" s="2" t="s">
        <v>38</v>
      </c>
      <c r="I9">
        <v>4</v>
      </c>
      <c r="J9" t="s">
        <v>48</v>
      </c>
    </row>
    <row r="10" spans="1:10" x14ac:dyDescent="0.25">
      <c r="A10">
        <v>11</v>
      </c>
      <c r="B10" s="2" t="s">
        <v>53</v>
      </c>
      <c r="C10">
        <v>6</v>
      </c>
      <c r="D10" t="s">
        <v>49</v>
      </c>
      <c r="G10">
        <v>11</v>
      </c>
      <c r="H10" s="2" t="s">
        <v>39</v>
      </c>
      <c r="I10">
        <v>3</v>
      </c>
      <c r="J10" t="s">
        <v>48</v>
      </c>
    </row>
    <row r="11" spans="1:10" x14ac:dyDescent="0.25">
      <c r="A11">
        <v>12</v>
      </c>
      <c r="B11" t="s">
        <v>63</v>
      </c>
      <c r="C11">
        <v>6</v>
      </c>
      <c r="D11" t="s">
        <v>49</v>
      </c>
      <c r="G11">
        <v>12</v>
      </c>
      <c r="H11" s="2" t="s">
        <v>36</v>
      </c>
      <c r="I11">
        <v>3</v>
      </c>
      <c r="J11" t="s">
        <v>48</v>
      </c>
    </row>
    <row r="12" spans="1:10" x14ac:dyDescent="0.25">
      <c r="A12">
        <v>15</v>
      </c>
      <c r="B12" t="s">
        <v>52</v>
      </c>
      <c r="C12">
        <v>7</v>
      </c>
      <c r="D12" t="s">
        <v>49</v>
      </c>
      <c r="G12">
        <v>15</v>
      </c>
      <c r="H12" t="s">
        <v>31</v>
      </c>
      <c r="I12">
        <v>4</v>
      </c>
      <c r="J12" t="s">
        <v>48</v>
      </c>
    </row>
    <row r="13" spans="1:10" x14ac:dyDescent="0.25">
      <c r="A13">
        <v>16</v>
      </c>
      <c r="B13" t="s">
        <v>42</v>
      </c>
      <c r="C13">
        <v>4</v>
      </c>
      <c r="D13" t="s">
        <v>49</v>
      </c>
      <c r="G13">
        <v>16</v>
      </c>
      <c r="H13" t="s">
        <v>50</v>
      </c>
      <c r="I13">
        <v>3</v>
      </c>
      <c r="J13" t="s">
        <v>48</v>
      </c>
    </row>
    <row r="14" spans="1:10" x14ac:dyDescent="0.25">
      <c r="C14" s="5">
        <f>AVERAGE(C2:C13)</f>
        <v>4.083333333333333</v>
      </c>
      <c r="I14" s="5">
        <f>AVERAGE(I2:I13)</f>
        <v>3.4166666666666665</v>
      </c>
    </row>
    <row r="16" spans="1:10" x14ac:dyDescent="0.25">
      <c r="A16" t="s">
        <v>110</v>
      </c>
      <c r="B16" t="s">
        <v>139</v>
      </c>
      <c r="H16" s="5" t="s">
        <v>140</v>
      </c>
      <c r="J16" s="5" t="s">
        <v>141</v>
      </c>
    </row>
    <row r="17" spans="1:5" x14ac:dyDescent="0.25">
      <c r="A17">
        <f>_xlfn.T.INV.2T(C17,B17)</f>
        <v>1.3401187885209789</v>
      </c>
      <c r="B17">
        <v>11</v>
      </c>
      <c r="C17">
        <f>_xlfn.T.TEST(C2:C13,I2:I13,2,1)</f>
        <v>0.20723117447460904</v>
      </c>
    </row>
    <row r="18" spans="1:5" x14ac:dyDescent="0.25">
      <c r="A18" t="s">
        <v>107</v>
      </c>
      <c r="B18" t="s">
        <v>108</v>
      </c>
      <c r="C18" t="s">
        <v>9</v>
      </c>
    </row>
    <row r="21" spans="1:5" x14ac:dyDescent="0.25">
      <c r="A21" t="s">
        <v>47</v>
      </c>
      <c r="B21" s="3" t="s">
        <v>45</v>
      </c>
      <c r="C21" t="s">
        <v>25</v>
      </c>
      <c r="D21" s="3" t="s">
        <v>46</v>
      </c>
      <c r="E21" s="2" t="s">
        <v>26</v>
      </c>
    </row>
    <row r="22" spans="1:5" x14ac:dyDescent="0.25">
      <c r="A22" s="2">
        <v>2</v>
      </c>
      <c r="B22" s="3" t="s">
        <v>0</v>
      </c>
      <c r="C22" s="2">
        <v>8</v>
      </c>
      <c r="D22" s="3" t="s">
        <v>4</v>
      </c>
      <c r="E22" s="2">
        <v>4</v>
      </c>
    </row>
    <row r="23" spans="1:5" x14ac:dyDescent="0.25">
      <c r="A23">
        <v>3</v>
      </c>
      <c r="B23" s="3" t="s">
        <v>19</v>
      </c>
      <c r="C23">
        <v>7</v>
      </c>
      <c r="D23" s="3" t="s">
        <v>20</v>
      </c>
      <c r="E23" s="2">
        <v>3</v>
      </c>
    </row>
    <row r="24" spans="1:5" x14ac:dyDescent="0.25">
      <c r="A24">
        <v>5</v>
      </c>
      <c r="B24" s="3" t="s">
        <v>23</v>
      </c>
      <c r="C24">
        <v>5</v>
      </c>
      <c r="D24" s="3" t="s">
        <v>62</v>
      </c>
      <c r="E24" s="2">
        <v>3</v>
      </c>
    </row>
    <row r="25" spans="1:5" x14ac:dyDescent="0.25">
      <c r="A25">
        <v>6</v>
      </c>
      <c r="B25" s="3" t="s">
        <v>29</v>
      </c>
      <c r="C25">
        <v>5</v>
      </c>
      <c r="D25" s="3" t="s">
        <v>54</v>
      </c>
      <c r="E25" s="2">
        <v>4</v>
      </c>
    </row>
    <row r="26" spans="1:5" x14ac:dyDescent="0.25">
      <c r="A26">
        <v>7</v>
      </c>
      <c r="B26" s="3" t="s">
        <v>21</v>
      </c>
      <c r="C26">
        <v>7</v>
      </c>
      <c r="D26" s="3" t="s">
        <v>10</v>
      </c>
      <c r="E26" s="2">
        <v>3</v>
      </c>
    </row>
    <row r="27" spans="1:5" x14ac:dyDescent="0.25">
      <c r="A27">
        <v>8</v>
      </c>
      <c r="B27" s="3" t="s">
        <v>12</v>
      </c>
      <c r="C27">
        <v>3</v>
      </c>
      <c r="D27" s="3" t="s">
        <v>13</v>
      </c>
      <c r="E27" s="2">
        <v>4</v>
      </c>
    </row>
    <row r="28" spans="1:5" x14ac:dyDescent="0.25">
      <c r="A28">
        <v>9</v>
      </c>
      <c r="B28" s="3" t="s">
        <v>15</v>
      </c>
      <c r="C28">
        <v>4</v>
      </c>
      <c r="D28" s="3" t="s">
        <v>16</v>
      </c>
      <c r="E28" s="2">
        <v>4</v>
      </c>
    </row>
    <row r="29" spans="1:5" x14ac:dyDescent="0.25">
      <c r="A29">
        <v>10</v>
      </c>
      <c r="B29" s="3" t="s">
        <v>60</v>
      </c>
      <c r="C29">
        <v>3</v>
      </c>
      <c r="D29" s="3" t="s">
        <v>18</v>
      </c>
      <c r="E29" s="2">
        <v>4</v>
      </c>
    </row>
    <row r="30" spans="1:5" x14ac:dyDescent="0.25">
      <c r="A30">
        <v>11</v>
      </c>
      <c r="B30" s="3" t="s">
        <v>22</v>
      </c>
      <c r="C30">
        <v>6</v>
      </c>
      <c r="D30" s="3" t="s">
        <v>51</v>
      </c>
      <c r="E30" s="2">
        <v>3</v>
      </c>
    </row>
    <row r="31" spans="1:5" x14ac:dyDescent="0.25">
      <c r="A31">
        <v>12</v>
      </c>
      <c r="B31" s="3" t="s">
        <v>12</v>
      </c>
      <c r="C31">
        <v>3</v>
      </c>
      <c r="D31" s="3" t="s">
        <v>13</v>
      </c>
      <c r="E31" s="2">
        <v>4</v>
      </c>
    </row>
    <row r="32" spans="1:5" x14ac:dyDescent="0.25">
      <c r="A32">
        <v>15</v>
      </c>
      <c r="B32" s="3" t="s">
        <v>23</v>
      </c>
      <c r="C32">
        <v>5</v>
      </c>
      <c r="D32" s="3" t="s">
        <v>28</v>
      </c>
      <c r="E32" s="2">
        <v>2</v>
      </c>
    </row>
    <row r="33" spans="1:14" x14ac:dyDescent="0.25">
      <c r="A33">
        <v>16</v>
      </c>
      <c r="B33" s="3" t="s">
        <v>10</v>
      </c>
      <c r="C33">
        <v>3</v>
      </c>
      <c r="D33" s="3" t="s">
        <v>18</v>
      </c>
      <c r="E33" s="2">
        <v>4</v>
      </c>
    </row>
    <row r="34" spans="1:14" x14ac:dyDescent="0.25">
      <c r="B34" s="8">
        <f>AVERAGE(C22:C33)</f>
        <v>4.916666666666667</v>
      </c>
      <c r="D34" s="8">
        <f>AVERAGE(E22:E33)</f>
        <v>3.5</v>
      </c>
      <c r="E34" s="2"/>
    </row>
    <row r="36" spans="1:14" x14ac:dyDescent="0.25">
      <c r="A36" t="s">
        <v>115</v>
      </c>
      <c r="B36" s="3" t="s">
        <v>142</v>
      </c>
      <c r="H36" s="5" t="s">
        <v>143</v>
      </c>
      <c r="N36" s="5" t="s">
        <v>144</v>
      </c>
    </row>
    <row r="37" spans="1:14" x14ac:dyDescent="0.25">
      <c r="A37">
        <f>_xlfn.T.INV.2T(C37,B37)</f>
        <v>2.2809967098135058</v>
      </c>
      <c r="B37">
        <v>11</v>
      </c>
      <c r="C37">
        <f>_xlfn.T.TEST(C22:C33,E22:E33,2,1)</f>
        <v>4.3459981964691509E-2</v>
      </c>
    </row>
    <row r="38" spans="1:14" x14ac:dyDescent="0.25">
      <c r="A38" t="s">
        <v>107</v>
      </c>
      <c r="B38" s="3" t="s">
        <v>108</v>
      </c>
      <c r="C38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L45"/>
  <sheetViews>
    <sheetView tabSelected="1" workbookViewId="0">
      <selection activeCell="K46" sqref="K46"/>
    </sheetView>
  </sheetViews>
  <sheetFormatPr defaultRowHeight="15.75" x14ac:dyDescent="0.25"/>
  <sheetData>
    <row r="1" spans="1:12" x14ac:dyDescent="0.25">
      <c r="A1" s="2" t="s">
        <v>47</v>
      </c>
      <c r="B1" s="2" t="s">
        <v>40</v>
      </c>
      <c r="C1" s="2" t="s">
        <v>146</v>
      </c>
      <c r="D1" s="2" t="s">
        <v>149</v>
      </c>
      <c r="E1" s="2" t="s">
        <v>44</v>
      </c>
      <c r="H1" s="2" t="s">
        <v>47</v>
      </c>
      <c r="I1" s="2" t="s">
        <v>40</v>
      </c>
      <c r="J1" s="2" t="s">
        <v>146</v>
      </c>
      <c r="K1" s="2" t="s">
        <v>149</v>
      </c>
      <c r="L1" s="2" t="s">
        <v>44</v>
      </c>
    </row>
    <row r="2" spans="1:12" x14ac:dyDescent="0.25">
      <c r="A2" s="2">
        <v>2</v>
      </c>
      <c r="B2" s="2" t="s">
        <v>43</v>
      </c>
      <c r="C2" s="2">
        <v>5.0999999999999996</v>
      </c>
      <c r="D2" s="2">
        <v>5.39</v>
      </c>
      <c r="E2" s="2" t="s">
        <v>49</v>
      </c>
      <c r="H2" s="2">
        <v>2</v>
      </c>
      <c r="I2" s="2" t="s">
        <v>30</v>
      </c>
      <c r="J2" s="2">
        <v>4.3499999999999996</v>
      </c>
      <c r="K2" s="2">
        <v>3.34</v>
      </c>
      <c r="L2" s="2" t="s">
        <v>48</v>
      </c>
    </row>
    <row r="3" spans="1:12" x14ac:dyDescent="0.25">
      <c r="A3" s="2">
        <v>3</v>
      </c>
      <c r="B3" s="2" t="s">
        <v>17</v>
      </c>
      <c r="C3" s="2">
        <v>5.44</v>
      </c>
      <c r="D3" s="2">
        <v>5.74</v>
      </c>
      <c r="E3" s="2" t="s">
        <v>49</v>
      </c>
      <c r="H3" s="2">
        <v>3</v>
      </c>
      <c r="I3" s="2" t="s">
        <v>33</v>
      </c>
      <c r="J3" s="2">
        <v>5.04</v>
      </c>
      <c r="K3" s="2">
        <v>5.58</v>
      </c>
      <c r="L3" s="2" t="s">
        <v>48</v>
      </c>
    </row>
    <row r="4" spans="1:12" x14ac:dyDescent="0.25">
      <c r="A4" s="2">
        <v>5</v>
      </c>
      <c r="B4" s="2" t="s">
        <v>7</v>
      </c>
      <c r="C4" s="2">
        <v>5.41</v>
      </c>
      <c r="D4" s="2">
        <v>5.54</v>
      </c>
      <c r="E4" s="2" t="s">
        <v>49</v>
      </c>
      <c r="H4" s="2">
        <v>5</v>
      </c>
      <c r="I4" s="2" t="s">
        <v>35</v>
      </c>
      <c r="J4" s="2">
        <v>4.6900000000000004</v>
      </c>
      <c r="K4" s="2">
        <v>4.7699999999999996</v>
      </c>
      <c r="L4" s="2" t="s">
        <v>48</v>
      </c>
    </row>
    <row r="5" spans="1:12" x14ac:dyDescent="0.25">
      <c r="A5" s="2">
        <v>6</v>
      </c>
      <c r="B5" s="2" t="s">
        <v>27</v>
      </c>
      <c r="C5" s="2">
        <v>4.92</v>
      </c>
      <c r="D5" s="2">
        <v>5.17</v>
      </c>
      <c r="E5" s="2" t="s">
        <v>49</v>
      </c>
      <c r="H5" s="2">
        <v>6</v>
      </c>
      <c r="I5" s="2" t="s">
        <v>34</v>
      </c>
      <c r="J5" s="2">
        <v>4.1900000000000004</v>
      </c>
      <c r="K5" s="2">
        <v>4.08</v>
      </c>
      <c r="L5" s="2" t="s">
        <v>48</v>
      </c>
    </row>
    <row r="6" spans="1:12" x14ac:dyDescent="0.25">
      <c r="A6" s="2">
        <v>7</v>
      </c>
      <c r="B6" s="2" t="s">
        <v>5</v>
      </c>
      <c r="C6" s="2">
        <v>5.3</v>
      </c>
      <c r="D6" s="2">
        <v>5.59</v>
      </c>
      <c r="E6" s="2" t="s">
        <v>49</v>
      </c>
      <c r="H6" s="2">
        <v>7</v>
      </c>
      <c r="I6" s="2" t="s">
        <v>37</v>
      </c>
      <c r="J6" s="2">
        <v>5.19</v>
      </c>
      <c r="K6" s="2">
        <v>5.27</v>
      </c>
      <c r="L6" s="2" t="s">
        <v>48</v>
      </c>
    </row>
    <row r="7" spans="1:12" x14ac:dyDescent="0.25">
      <c r="A7" s="2">
        <v>8</v>
      </c>
      <c r="B7" s="2" t="s">
        <v>41</v>
      </c>
      <c r="C7" s="2">
        <v>6.34</v>
      </c>
      <c r="D7" s="2">
        <v>6.59</v>
      </c>
      <c r="E7" s="2" t="s">
        <v>49</v>
      </c>
      <c r="H7" s="2">
        <v>8</v>
      </c>
      <c r="I7" s="2" t="s">
        <v>11</v>
      </c>
      <c r="J7" s="2">
        <v>4.54</v>
      </c>
      <c r="K7" s="2">
        <v>5.3</v>
      </c>
      <c r="L7" s="2" t="s">
        <v>48</v>
      </c>
    </row>
    <row r="8" spans="1:12" x14ac:dyDescent="0.25">
      <c r="A8" s="2">
        <v>9</v>
      </c>
      <c r="B8" s="2" t="s">
        <v>14</v>
      </c>
      <c r="C8" s="2">
        <v>4.9400000000000004</v>
      </c>
      <c r="D8" s="2">
        <v>5.16</v>
      </c>
      <c r="E8" s="2" t="s">
        <v>49</v>
      </c>
      <c r="H8" s="2">
        <v>9</v>
      </c>
      <c r="I8" s="2" t="s">
        <v>32</v>
      </c>
      <c r="J8" s="2">
        <v>4.78</v>
      </c>
      <c r="K8" s="2">
        <v>5.44</v>
      </c>
      <c r="L8" s="2" t="s">
        <v>48</v>
      </c>
    </row>
    <row r="9" spans="1:12" x14ac:dyDescent="0.25">
      <c r="A9" s="2">
        <v>10</v>
      </c>
      <c r="B9" s="2" t="s">
        <v>8</v>
      </c>
      <c r="C9" s="2">
        <v>5.09</v>
      </c>
      <c r="D9" s="2">
        <v>4.6500000000000004</v>
      </c>
      <c r="E9" s="2" t="s">
        <v>49</v>
      </c>
      <c r="H9" s="2">
        <v>10</v>
      </c>
      <c r="I9" s="2" t="s">
        <v>38</v>
      </c>
      <c r="J9" s="2">
        <v>4.17</v>
      </c>
      <c r="K9" s="2">
        <v>4.57</v>
      </c>
      <c r="L9" s="2" t="s">
        <v>48</v>
      </c>
    </row>
    <row r="10" spans="1:12" x14ac:dyDescent="0.25">
      <c r="A10" s="2">
        <v>11</v>
      </c>
      <c r="B10" s="2" t="s">
        <v>53</v>
      </c>
      <c r="C10" s="2">
        <v>5.6</v>
      </c>
      <c r="D10" s="2">
        <v>5.08</v>
      </c>
      <c r="E10" s="2" t="s">
        <v>49</v>
      </c>
      <c r="H10" s="2">
        <v>11</v>
      </c>
      <c r="I10" s="2" t="s">
        <v>39</v>
      </c>
      <c r="J10" s="2">
        <v>5.05</v>
      </c>
      <c r="K10" s="2">
        <v>4.9800000000000004</v>
      </c>
      <c r="L10" s="2" t="s">
        <v>48</v>
      </c>
    </row>
    <row r="11" spans="1:12" x14ac:dyDescent="0.25">
      <c r="A11" s="2">
        <v>12</v>
      </c>
      <c r="B11" s="2" t="s">
        <v>63</v>
      </c>
      <c r="C11" s="2">
        <v>6.51</v>
      </c>
      <c r="D11" s="2">
        <v>6.39</v>
      </c>
      <c r="E11" s="2" t="s">
        <v>49</v>
      </c>
      <c r="H11" s="2">
        <v>12</v>
      </c>
      <c r="I11" s="2" t="s">
        <v>36</v>
      </c>
      <c r="J11" s="2">
        <v>5.01</v>
      </c>
      <c r="K11" s="2">
        <v>5.35</v>
      </c>
      <c r="L11" s="2" t="s">
        <v>48</v>
      </c>
    </row>
    <row r="12" spans="1:12" x14ac:dyDescent="0.25">
      <c r="A12" s="2">
        <v>15</v>
      </c>
      <c r="B12" s="2" t="s">
        <v>52</v>
      </c>
      <c r="C12" s="2">
        <v>5.25</v>
      </c>
      <c r="D12" s="2">
        <v>5.61</v>
      </c>
      <c r="E12" s="2" t="s">
        <v>49</v>
      </c>
      <c r="H12" s="2">
        <v>15</v>
      </c>
      <c r="I12" s="2" t="s">
        <v>31</v>
      </c>
      <c r="J12" s="2">
        <v>4.7300000000000004</v>
      </c>
      <c r="K12" s="2">
        <v>5.12</v>
      </c>
      <c r="L12" s="2" t="s">
        <v>48</v>
      </c>
    </row>
    <row r="13" spans="1:12" x14ac:dyDescent="0.25">
      <c r="A13" s="2">
        <v>16</v>
      </c>
      <c r="B13" s="2" t="s">
        <v>42</v>
      </c>
      <c r="C13" s="2">
        <v>5.89</v>
      </c>
      <c r="D13" s="2">
        <v>6.22</v>
      </c>
      <c r="E13" s="2" t="s">
        <v>49</v>
      </c>
      <c r="H13" s="2">
        <v>16</v>
      </c>
      <c r="I13" s="2" t="s">
        <v>50</v>
      </c>
      <c r="J13" s="2">
        <v>4.45</v>
      </c>
      <c r="K13" s="2">
        <v>4.55</v>
      </c>
      <c r="L13" s="2" t="s">
        <v>48</v>
      </c>
    </row>
    <row r="14" spans="1:12" x14ac:dyDescent="0.25">
      <c r="C14" s="5">
        <f>AVERAGE(C2:C13,J2:J13)</f>
        <v>5.0825000000000005</v>
      </c>
      <c r="D14" s="5">
        <f>AVERAGE(D2:D13,K2:K13)</f>
        <v>5.2283333333333326</v>
      </c>
      <c r="J14" s="5">
        <f>AVERAGE(J2:J13,Q2:Q13)</f>
        <v>4.6825000000000001</v>
      </c>
      <c r="K14" s="5">
        <f>AVERAGE(K2:K13,R2:R13)</f>
        <v>4.8624999999999998</v>
      </c>
    </row>
    <row r="16" spans="1:12" x14ac:dyDescent="0.25">
      <c r="A16" t="s">
        <v>110</v>
      </c>
      <c r="B16" t="s">
        <v>152</v>
      </c>
      <c r="H16" s="5" t="s">
        <v>154</v>
      </c>
      <c r="I16" s="5" t="s">
        <v>155</v>
      </c>
    </row>
    <row r="17" spans="1:9" x14ac:dyDescent="0.25">
      <c r="A17">
        <f>_xlfn.T.INV.2T(C17,B17)</f>
        <v>5.2082252322029223</v>
      </c>
      <c r="B17">
        <v>11</v>
      </c>
      <c r="C17">
        <f>_xlfn.T.TEST(C2:C13,J2:J13,2,1)</f>
        <v>2.907532953409773E-4</v>
      </c>
      <c r="F17" t="s">
        <v>153</v>
      </c>
    </row>
    <row r="18" spans="1:9" x14ac:dyDescent="0.25">
      <c r="A18" t="s">
        <v>107</v>
      </c>
      <c r="B18" t="s">
        <v>108</v>
      </c>
      <c r="C18" t="s">
        <v>9</v>
      </c>
    </row>
    <row r="20" spans="1:9" x14ac:dyDescent="0.25">
      <c r="A20">
        <f>_xlfn.T.INV.2T(C20,B20)</f>
        <v>3.5660000063887294</v>
      </c>
      <c r="B20">
        <v>11</v>
      </c>
      <c r="C20">
        <f>_xlfn.T.TEST(D2:D13,K2:K13,2,1)</f>
        <v>4.4260105396112933E-3</v>
      </c>
      <c r="F20" t="s">
        <v>156</v>
      </c>
      <c r="H20" s="5" t="s">
        <v>154</v>
      </c>
      <c r="I20" s="5" t="s">
        <v>155</v>
      </c>
    </row>
    <row r="21" spans="1:9" x14ac:dyDescent="0.25">
      <c r="A21" t="s">
        <v>107</v>
      </c>
      <c r="B21" t="s">
        <v>108</v>
      </c>
      <c r="C21" t="s">
        <v>9</v>
      </c>
    </row>
    <row r="24" spans="1:9" x14ac:dyDescent="0.25">
      <c r="A24" s="2" t="s">
        <v>47</v>
      </c>
      <c r="B24" s="2" t="s">
        <v>45</v>
      </c>
      <c r="C24" s="2" t="s">
        <v>147</v>
      </c>
      <c r="D24" s="2" t="s">
        <v>150</v>
      </c>
      <c r="E24" s="2" t="s">
        <v>46</v>
      </c>
      <c r="F24" s="2" t="s">
        <v>148</v>
      </c>
      <c r="G24" s="2" t="s">
        <v>151</v>
      </c>
    </row>
    <row r="25" spans="1:9" x14ac:dyDescent="0.25">
      <c r="A25" s="2">
        <v>2</v>
      </c>
      <c r="B25" s="2" t="s">
        <v>0</v>
      </c>
      <c r="C25" s="2">
        <v>4.0599999999999996</v>
      </c>
      <c r="D25" s="2">
        <v>4.08</v>
      </c>
      <c r="E25" s="2" t="s">
        <v>4</v>
      </c>
      <c r="F25" s="2">
        <v>3.21</v>
      </c>
      <c r="G25" s="2">
        <v>3.19</v>
      </c>
    </row>
    <row r="26" spans="1:9" x14ac:dyDescent="0.25">
      <c r="A26" s="2">
        <v>3</v>
      </c>
      <c r="B26" s="2" t="s">
        <v>19</v>
      </c>
      <c r="C26" s="2">
        <v>3.75</v>
      </c>
      <c r="D26" s="2">
        <v>4.2699999999999996</v>
      </c>
      <c r="E26" s="2" t="s">
        <v>20</v>
      </c>
      <c r="F26" s="2">
        <v>5.19</v>
      </c>
      <c r="G26" s="2">
        <v>5.52</v>
      </c>
    </row>
    <row r="27" spans="1:9" x14ac:dyDescent="0.25">
      <c r="A27" s="2">
        <v>5</v>
      </c>
      <c r="B27" s="2" t="s">
        <v>23</v>
      </c>
      <c r="C27" s="2">
        <v>4.3499999999999996</v>
      </c>
      <c r="D27" s="2">
        <v>5.01</v>
      </c>
      <c r="E27" s="2" t="s">
        <v>62</v>
      </c>
      <c r="F27" s="2">
        <v>4.51</v>
      </c>
      <c r="G27" s="2">
        <v>5.12</v>
      </c>
    </row>
    <row r="28" spans="1:9" x14ac:dyDescent="0.25">
      <c r="A28" s="2">
        <v>6</v>
      </c>
      <c r="B28" s="2" t="s">
        <v>29</v>
      </c>
      <c r="C28" s="2">
        <v>4.07</v>
      </c>
      <c r="D28" s="2">
        <v>4.37</v>
      </c>
      <c r="E28" s="2" t="s">
        <v>54</v>
      </c>
      <c r="F28" s="2">
        <v>4.0199999999999996</v>
      </c>
      <c r="G28" s="2">
        <v>4.2300000000000004</v>
      </c>
    </row>
    <row r="29" spans="1:9" x14ac:dyDescent="0.25">
      <c r="A29" s="2">
        <v>7</v>
      </c>
      <c r="B29" s="2" t="s">
        <v>21</v>
      </c>
      <c r="C29" s="2">
        <v>4.21</v>
      </c>
      <c r="D29" s="2">
        <v>5.62</v>
      </c>
      <c r="E29" s="2" t="s">
        <v>10</v>
      </c>
      <c r="F29" s="2">
        <v>5.17</v>
      </c>
      <c r="G29" s="2">
        <v>5.42</v>
      </c>
    </row>
    <row r="30" spans="1:9" x14ac:dyDescent="0.25">
      <c r="A30" s="2">
        <v>8</v>
      </c>
      <c r="B30" s="2" t="s">
        <v>12</v>
      </c>
      <c r="C30" s="2">
        <v>5.46</v>
      </c>
      <c r="D30" s="2">
        <v>5.69</v>
      </c>
      <c r="E30" s="2" t="s">
        <v>13</v>
      </c>
      <c r="F30" s="2">
        <v>5.29</v>
      </c>
      <c r="G30" s="2">
        <v>5.51</v>
      </c>
    </row>
    <row r="31" spans="1:9" x14ac:dyDescent="0.25">
      <c r="A31" s="2">
        <v>9</v>
      </c>
      <c r="B31" s="2" t="s">
        <v>15</v>
      </c>
      <c r="C31" s="2">
        <v>4.0599999999999996</v>
      </c>
      <c r="D31" s="2">
        <v>4.6100000000000003</v>
      </c>
      <c r="E31" s="2" t="s">
        <v>16</v>
      </c>
      <c r="F31" s="2">
        <v>4.99</v>
      </c>
      <c r="G31" s="2">
        <v>5.1100000000000003</v>
      </c>
    </row>
    <row r="32" spans="1:9" x14ac:dyDescent="0.25">
      <c r="A32" s="2">
        <v>10</v>
      </c>
      <c r="B32" s="2" t="s">
        <v>60</v>
      </c>
      <c r="C32" s="2">
        <v>4.0599999999999996</v>
      </c>
      <c r="D32" s="2">
        <v>4.2300000000000004</v>
      </c>
      <c r="E32" s="2" t="s">
        <v>18</v>
      </c>
      <c r="F32" s="2">
        <v>5.14</v>
      </c>
      <c r="G32" s="2">
        <v>3.91</v>
      </c>
    </row>
    <row r="33" spans="1:10" x14ac:dyDescent="0.25">
      <c r="A33" s="2">
        <v>11</v>
      </c>
      <c r="B33" s="2" t="s">
        <v>22</v>
      </c>
      <c r="C33" s="2">
        <v>3.48</v>
      </c>
      <c r="D33" s="2">
        <v>3.69</v>
      </c>
      <c r="E33" s="2" t="s">
        <v>51</v>
      </c>
      <c r="F33" s="2">
        <v>5.29</v>
      </c>
      <c r="G33" s="2">
        <v>5.14</v>
      </c>
    </row>
    <row r="34" spans="1:10" x14ac:dyDescent="0.25">
      <c r="A34" s="2">
        <v>12</v>
      </c>
      <c r="B34" s="2" t="s">
        <v>12</v>
      </c>
      <c r="C34" s="2">
        <v>5.46</v>
      </c>
      <c r="D34" s="2">
        <v>5.69</v>
      </c>
      <c r="E34" s="2" t="s">
        <v>13</v>
      </c>
      <c r="F34" s="2">
        <v>5.29</v>
      </c>
      <c r="G34" s="2">
        <v>5.51</v>
      </c>
    </row>
    <row r="35" spans="1:10" x14ac:dyDescent="0.25">
      <c r="A35" s="2">
        <v>15</v>
      </c>
      <c r="B35" s="2" t="s">
        <v>23</v>
      </c>
      <c r="C35" s="2">
        <v>4.3499999999999996</v>
      </c>
      <c r="D35" s="2">
        <v>5.01</v>
      </c>
      <c r="E35" s="2" t="s">
        <v>28</v>
      </c>
      <c r="F35" s="2">
        <v>4.4400000000000004</v>
      </c>
      <c r="G35" s="2">
        <v>5</v>
      </c>
    </row>
    <row r="36" spans="1:10" x14ac:dyDescent="0.25">
      <c r="A36" s="2">
        <v>16</v>
      </c>
      <c r="B36" s="2" t="s">
        <v>10</v>
      </c>
      <c r="C36" s="2">
        <v>5.17</v>
      </c>
      <c r="D36" s="2">
        <v>5.42</v>
      </c>
      <c r="E36" s="2" t="s">
        <v>18</v>
      </c>
      <c r="F36" s="2">
        <v>5.14</v>
      </c>
      <c r="G36" s="2">
        <v>3.91</v>
      </c>
    </row>
    <row r="37" spans="1:10" x14ac:dyDescent="0.25">
      <c r="A37" s="2"/>
      <c r="B37" s="2"/>
      <c r="C37" s="6">
        <f>AVERAGE(C25:C36)</f>
        <v>4.373333333333334</v>
      </c>
      <c r="D37" s="6">
        <f>AVERAGE(D25:D36)</f>
        <v>4.8075000000000001</v>
      </c>
      <c r="E37" s="2"/>
      <c r="F37" s="6">
        <f>AVERAGE(F25:F36)</f>
        <v>4.8066666666666666</v>
      </c>
      <c r="G37" s="6">
        <f>AVERAGE(G25:G36)</f>
        <v>4.7974999999999994</v>
      </c>
    </row>
    <row r="39" spans="1:10" x14ac:dyDescent="0.25">
      <c r="A39" t="s">
        <v>115</v>
      </c>
      <c r="B39" s="3" t="s">
        <v>157</v>
      </c>
    </row>
    <row r="40" spans="1:10" x14ac:dyDescent="0.25">
      <c r="A40">
        <f>_xlfn.T.INV.2T(C40,B40)</f>
        <v>1.8999233505234014</v>
      </c>
      <c r="B40">
        <v>11</v>
      </c>
      <c r="C40">
        <f>_xlfn.T.TEST(C25:C36,F25:F36,2,1)</f>
        <v>8.396132820045922E-2</v>
      </c>
      <c r="F40" t="s">
        <v>153</v>
      </c>
      <c r="H40" s="5" t="s">
        <v>137</v>
      </c>
      <c r="J40" s="5" t="s">
        <v>158</v>
      </c>
    </row>
    <row r="41" spans="1:10" x14ac:dyDescent="0.25">
      <c r="A41" t="s">
        <v>107</v>
      </c>
      <c r="B41" s="3" t="s">
        <v>108</v>
      </c>
      <c r="C41" t="s">
        <v>9</v>
      </c>
    </row>
    <row r="44" spans="1:10" x14ac:dyDescent="0.25">
      <c r="A44">
        <f>_xlfn.T.INV.2T(C44,B44)</f>
        <v>4.2743299116674807E-2</v>
      </c>
      <c r="B44">
        <v>11</v>
      </c>
      <c r="C44">
        <f>_xlfn.T.TEST(D25:D36,G25:G36,2,1)</f>
        <v>0.96667217297465047</v>
      </c>
      <c r="F44" t="s">
        <v>156</v>
      </c>
      <c r="H44" s="5" t="s">
        <v>114</v>
      </c>
    </row>
    <row r="45" spans="1:10" x14ac:dyDescent="0.25">
      <c r="A45" t="s">
        <v>107</v>
      </c>
      <c r="B45" s="3" t="s">
        <v>108</v>
      </c>
      <c r="C45" t="s">
        <v>9</v>
      </c>
    </row>
  </sheetData>
  <sortState ref="A2:E25">
    <sortCondition ref="E2:E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Stimuli_PreTest</vt:lpstr>
      <vt:lpstr>LSA_check</vt:lpstr>
      <vt:lpstr>AP-hood_check</vt:lpstr>
      <vt:lpstr>AP-hood_check_ADULTS(240215)</vt:lpstr>
      <vt:lpstr>NumbPhones</vt:lpstr>
      <vt:lpstr>Frequency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Rabagliati</dc:creator>
  <cp:lastModifiedBy>GAMBI Chiara</cp:lastModifiedBy>
  <cp:lastPrinted>2015-01-29T13:05:11Z</cp:lastPrinted>
  <dcterms:created xsi:type="dcterms:W3CDTF">2013-10-30T10:40:21Z</dcterms:created>
  <dcterms:modified xsi:type="dcterms:W3CDTF">2015-02-24T19:22:53Z</dcterms:modified>
</cp:coreProperties>
</file>