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Google Drive\Education\ITU\1st Semester\Introductory Programming\Busca\ip18groupR\Busca Report\"/>
    </mc:Choice>
  </mc:AlternateContent>
  <xr:revisionPtr revIDLastSave="0" documentId="13_ncr:1_{74EEE74A-06D7-4984-B4A5-9AA4A6B5D94B}" xr6:coauthVersionLast="40" xr6:coauthVersionMax="40" xr10:uidLastSave="{00000000-0000-0000-0000-000000000000}"/>
  <bookViews>
    <workbookView xWindow="0" yWindow="0" windowWidth="23040" windowHeight="9636" xr2:uid="{5C83807F-9A13-40BF-B41F-7EE43A6126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J22" i="1"/>
  <c r="G11" i="1"/>
  <c r="C11" i="1"/>
  <c r="D11" i="1" s="1"/>
  <c r="G12" i="1"/>
  <c r="C12" i="1"/>
  <c r="O15" i="1"/>
  <c r="O16" i="1"/>
  <c r="C15" i="1"/>
  <c r="P15" i="1" s="1"/>
  <c r="C16" i="1"/>
  <c r="P16" i="1" s="1"/>
  <c r="P14" i="1"/>
  <c r="P13" i="1"/>
  <c r="P10" i="1"/>
  <c r="C10" i="1"/>
  <c r="L10" i="1" s="1"/>
  <c r="H13" i="1"/>
  <c r="O14" i="1"/>
  <c r="O13" i="1"/>
  <c r="O12" i="1"/>
  <c r="O11" i="1"/>
  <c r="O10" i="1"/>
  <c r="K10" i="1"/>
  <c r="C14" i="1"/>
  <c r="H14" i="1" s="1"/>
  <c r="L13" i="1"/>
  <c r="K16" i="1"/>
  <c r="K15" i="1"/>
  <c r="K14" i="1"/>
  <c r="K13" i="1"/>
  <c r="K12" i="1"/>
  <c r="K11" i="1"/>
  <c r="G10" i="1"/>
  <c r="D13" i="1"/>
  <c r="G16" i="1"/>
  <c r="C13" i="1"/>
  <c r="G15" i="1"/>
  <c r="G14" i="1"/>
  <c r="G13" i="1"/>
  <c r="B10" i="1"/>
  <c r="B11" i="1"/>
  <c r="B12" i="1"/>
  <c r="B13" i="1"/>
  <c r="B14" i="1"/>
  <c r="B15" i="1"/>
  <c r="B16" i="1"/>
  <c r="L2" i="1"/>
  <c r="P2" i="1"/>
  <c r="G6" i="1"/>
  <c r="I6" i="1"/>
  <c r="H6" i="1"/>
  <c r="F6" i="1"/>
  <c r="E6" i="1"/>
  <c r="D6" i="1"/>
  <c r="C6" i="1"/>
  <c r="J5" i="1"/>
  <c r="J4" i="1"/>
  <c r="J3" i="1"/>
  <c r="J2" i="1"/>
  <c r="P11" i="1" l="1"/>
  <c r="L11" i="1"/>
  <c r="L12" i="1"/>
  <c r="D12" i="1"/>
  <c r="P12" i="1"/>
  <c r="H16" i="1"/>
  <c r="S15" i="1"/>
  <c r="L15" i="1"/>
  <c r="H10" i="1"/>
  <c r="D10" i="1"/>
  <c r="D16" i="1"/>
  <c r="L16" i="1"/>
  <c r="H15" i="1"/>
  <c r="D15" i="1"/>
  <c r="D14" i="1"/>
  <c r="L14" i="1"/>
</calcChain>
</file>

<file path=xl/sharedStrings.xml><?xml version="1.0" encoding="utf-8"?>
<sst xmlns="http://schemas.openxmlformats.org/spreadsheetml/2006/main" count="64" uniqueCount="25">
  <si>
    <t>1.com</t>
  </si>
  <si>
    <t>2.com</t>
  </si>
  <si>
    <t>3.com</t>
  </si>
  <si>
    <t>4.com</t>
  </si>
  <si>
    <t>Site</t>
  </si>
  <si>
    <t>Title</t>
  </si>
  <si>
    <t>example1</t>
  </si>
  <si>
    <t>example2</t>
  </si>
  <si>
    <t>example3</t>
  </si>
  <si>
    <t>example4</t>
  </si>
  <si>
    <t>Word1</t>
  </si>
  <si>
    <t>Word2</t>
  </si>
  <si>
    <t>Word3</t>
  </si>
  <si>
    <t>Word4</t>
  </si>
  <si>
    <t>Word5</t>
  </si>
  <si>
    <t>Word6</t>
  </si>
  <si>
    <t>Word7</t>
  </si>
  <si>
    <t>Total words</t>
  </si>
  <si>
    <t>Collections of sites</t>
  </si>
  <si>
    <t>Sites no. where word is</t>
  </si>
  <si>
    <t>BM25 score</t>
  </si>
  <si>
    <t>IDF</t>
  </si>
  <si>
    <t>TF</t>
  </si>
  <si>
    <t>avrdl</t>
  </si>
  <si>
    <t>word2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</si>
</sst>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21BEBB-53A2-4B0D-9E9D-8B17321E2A15}" name="Table1" displayName="Table1" ref="A1:J6" totalsRowShown="0">
  <autoFilter ref="A1:J6" xr:uid="{5E921E26-F491-499E-8AD5-6C6CF8A0C919}"/>
  <tableColumns count="10">
    <tableColumn id="1" xr3:uid="{7D473A7F-CDD2-4000-8A78-E3898EC7AFF3}" name="Site"/>
    <tableColumn id="2" xr3:uid="{2689DF32-10E7-413E-B692-ABA186175414}" name="Title"/>
    <tableColumn id="3" xr3:uid="{F83456A9-A001-4DF8-B0C0-7E2C746835E1}" name="Word1"/>
    <tableColumn id="4" xr3:uid="{EA3F473C-CF43-4D80-B051-5B9FBE5B0E95}" name="Word2"/>
    <tableColumn id="5" xr3:uid="{08D9DF32-8404-4EA3-B570-C81F719B569A}" name="Word3"/>
    <tableColumn id="6" xr3:uid="{ED5C0687-6708-40EE-AC67-FED884680F48}" name="Word4"/>
    <tableColumn id="7" xr3:uid="{8BA805F0-08FB-4A62-899E-C200B6963766}" name="Word5"/>
    <tableColumn id="8" xr3:uid="{0EB0E116-E566-4894-B6F3-BA25B3DC4E8E}" name="Word6"/>
    <tableColumn id="9" xr3:uid="{F4466D44-6EC3-44BA-B583-AE79299CD724}" name="Word7"/>
    <tableColumn id="10" xr3:uid="{6F7E9F7D-090A-4B80-821F-ED073830A959}" name="Total wo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FF8E-6502-4BF6-94B2-BD0297262F9A}">
  <dimension ref="A1:S22"/>
  <sheetViews>
    <sheetView tabSelected="1" workbookViewId="0">
      <selection activeCell="J22" sqref="J22"/>
    </sheetView>
  </sheetViews>
  <sheetFormatPr defaultRowHeight="14.4" x14ac:dyDescent="0.3"/>
  <cols>
    <col min="4" max="4" width="9.77734375" customWidth="1"/>
    <col min="10" max="10" width="12.6640625" customWidth="1"/>
    <col min="15" max="15" width="16.44140625" bestFit="1" customWidth="1"/>
    <col min="19" max="19" width="21.5546875" customWidth="1"/>
  </cols>
  <sheetData>
    <row r="1" spans="1:19" ht="27.6" customHeight="1" x14ac:dyDescent="0.3">
      <c r="A1" t="s">
        <v>4</v>
      </c>
      <c r="B1" t="s">
        <v>5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L1" t="s">
        <v>23</v>
      </c>
    </row>
    <row r="2" spans="1:19" ht="39.6" customHeight="1" x14ac:dyDescent="0.3">
      <c r="A2" t="s">
        <v>0</v>
      </c>
      <c r="B2" t="s">
        <v>6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f>SUM(C2:I2)</f>
        <v>2</v>
      </c>
      <c r="L2">
        <f>AVERAGE(J2:J5)</f>
        <v>3</v>
      </c>
      <c r="O2" t="s">
        <v>18</v>
      </c>
      <c r="P2">
        <f>COUNTA(A2:A5)</f>
        <v>4</v>
      </c>
    </row>
    <row r="3" spans="1:19" ht="39.6" customHeight="1" x14ac:dyDescent="0.3">
      <c r="A3" t="s">
        <v>1</v>
      </c>
      <c r="B3" t="s">
        <v>7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f>SUM(C3:I3)</f>
        <v>2</v>
      </c>
    </row>
    <row r="4" spans="1:19" ht="39.6" customHeight="1" x14ac:dyDescent="0.3">
      <c r="A4" t="s">
        <v>2</v>
      </c>
      <c r="B4" t="s">
        <v>8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f>SUM(C4:I4)</f>
        <v>3</v>
      </c>
    </row>
    <row r="5" spans="1:19" ht="39.6" customHeight="1" x14ac:dyDescent="0.3">
      <c r="A5" t="s">
        <v>3</v>
      </c>
      <c r="B5" t="s">
        <v>9</v>
      </c>
      <c r="C5">
        <v>0</v>
      </c>
      <c r="D5">
        <v>1</v>
      </c>
      <c r="E5">
        <v>0</v>
      </c>
      <c r="F5">
        <v>0</v>
      </c>
      <c r="G5">
        <v>2</v>
      </c>
      <c r="H5">
        <v>1</v>
      </c>
      <c r="I5">
        <v>1</v>
      </c>
      <c r="J5">
        <f>SUM(D5:I5)</f>
        <v>5</v>
      </c>
    </row>
    <row r="6" spans="1:19" x14ac:dyDescent="0.3">
      <c r="A6" t="s">
        <v>19</v>
      </c>
      <c r="C6">
        <f>COUNTIF(C2:C5, 1)</f>
        <v>1</v>
      </c>
      <c r="D6">
        <f>COUNTIF(D2:D5, 1)</f>
        <v>3</v>
      </c>
      <c r="E6">
        <f>COUNTIF(E2:E5, 1)</f>
        <v>2</v>
      </c>
      <c r="F6">
        <f>COUNTIF(F2:F5, 1)</f>
        <v>1</v>
      </c>
      <c r="G6">
        <f>COUNTIF(G2:G5,V12)</f>
        <v>2</v>
      </c>
      <c r="H6">
        <f>COUNTIF(H2:H5, 1)</f>
        <v>1</v>
      </c>
      <c r="I6">
        <f>COUNTIF(I2:I5, 1)</f>
        <v>1</v>
      </c>
    </row>
    <row r="9" spans="1:19" x14ac:dyDescent="0.3">
      <c r="A9" s="3" t="s">
        <v>0</v>
      </c>
      <c r="B9" s="1" t="s">
        <v>22</v>
      </c>
      <c r="C9" s="1" t="s">
        <v>21</v>
      </c>
      <c r="D9" s="1" t="s">
        <v>20</v>
      </c>
      <c r="F9" s="3" t="s">
        <v>1</v>
      </c>
      <c r="G9" s="1" t="s">
        <v>22</v>
      </c>
      <c r="H9" s="1" t="s">
        <v>20</v>
      </c>
      <c r="J9" s="3" t="s">
        <v>2</v>
      </c>
      <c r="K9" s="1" t="s">
        <v>22</v>
      </c>
      <c r="L9" s="1" t="s">
        <v>20</v>
      </c>
      <c r="N9" s="3" t="s">
        <v>3</v>
      </c>
      <c r="O9" s="1" t="s">
        <v>22</v>
      </c>
      <c r="P9" s="1" t="s">
        <v>20</v>
      </c>
    </row>
    <row r="10" spans="1:19" x14ac:dyDescent="0.3">
      <c r="A10" t="s">
        <v>10</v>
      </c>
      <c r="B10">
        <f>C$2/$J$2</f>
        <v>0.5</v>
      </c>
      <c r="C10">
        <f>LOG($P$2/$C$6, 2)</f>
        <v>2</v>
      </c>
      <c r="D10">
        <f>($C$10*B10*(1.2+1))/(B10+1.2*(1-0.75+0.75*($J$2/$L$2)))</f>
        <v>1.5714285714285716</v>
      </c>
      <c r="F10" t="s">
        <v>10</v>
      </c>
      <c r="G10">
        <f>C$3/$J$3</f>
        <v>0</v>
      </c>
      <c r="H10">
        <f>($C$10*G10*(1.2+1))/(G10+1.2*(1-0.75+0.75*($J$3/$L$2)))</f>
        <v>0</v>
      </c>
      <c r="J10" t="s">
        <v>10</v>
      </c>
      <c r="K10">
        <f>C$4/$J$4</f>
        <v>0</v>
      </c>
      <c r="L10">
        <f>($C$10*K10*(1.2+1))/(K10+1.2*(1-0.75+0.75*($J$4/$L$2)))</f>
        <v>0</v>
      </c>
      <c r="N10" t="s">
        <v>10</v>
      </c>
      <c r="O10">
        <f>C$5/$J$5</f>
        <v>0</v>
      </c>
      <c r="P10">
        <f>($C$10*O10*(1.2+1))/(O10+1.2*(1-0.75+0.75*($J$5/$L$2)))</f>
        <v>0</v>
      </c>
    </row>
    <row r="11" spans="1:19" x14ac:dyDescent="0.3">
      <c r="A11" t="s">
        <v>11</v>
      </c>
      <c r="B11">
        <f>D$2/$J$2</f>
        <v>0.5</v>
      </c>
      <c r="C11">
        <f>LOG($P$2/$D$6, 2)</f>
        <v>0.4150374992788437</v>
      </c>
      <c r="D11">
        <f>($C$11*B11*(1.2+1))/(B11+1.2*(1-0.75+0.75*($J$2/$L$2)))</f>
        <v>0.32610089229052008</v>
      </c>
      <c r="F11" t="s">
        <v>11</v>
      </c>
      <c r="G11">
        <f>D$3/$J$3</f>
        <v>0.5</v>
      </c>
      <c r="H11">
        <f>($C$11*G11*(1.2+1))/(G11+1.2*(1-0.75+0.75*($J$3/$L$2)))</f>
        <v>0.32610089229052008</v>
      </c>
      <c r="J11" t="s">
        <v>11</v>
      </c>
      <c r="K11">
        <f>D$4/$J$4</f>
        <v>0</v>
      </c>
      <c r="L11">
        <f>($C$11*K11*(1.2+1))/(K11+1.2*(1-0.75+0.75*($J$4/$L$2)))</f>
        <v>0</v>
      </c>
      <c r="N11" t="s">
        <v>11</v>
      </c>
      <c r="O11">
        <f>D$5/$J$5</f>
        <v>0.2</v>
      </c>
      <c r="P11">
        <f>($C$11*O11*(1.2+1))/(O11+1.2*(1-0.75+0.75*($J$5/$L$2)))</f>
        <v>9.130824984134564E-2</v>
      </c>
    </row>
    <row r="12" spans="1:19" x14ac:dyDescent="0.3">
      <c r="A12" t="s">
        <v>12</v>
      </c>
      <c r="B12">
        <f>E$2/$J$2</f>
        <v>0</v>
      </c>
      <c r="C12">
        <f>LOG($P$2/$E$6, 2)</f>
        <v>1</v>
      </c>
      <c r="D12">
        <f>($C$12*B12*(1.2+1))/(B12+1.2*(1-0.75+0.75*($J$2/$L$2)))</f>
        <v>0</v>
      </c>
      <c r="F12" t="s">
        <v>12</v>
      </c>
      <c r="G12">
        <f>E$3/$J$3</f>
        <v>0.5</v>
      </c>
      <c r="H12">
        <f>($C$12*G12*(1.2+1))/(G12+1.2*(1-0.75+0.75*($J$3/$L$2)))</f>
        <v>0.78571428571428581</v>
      </c>
      <c r="J12" t="s">
        <v>12</v>
      </c>
      <c r="K12">
        <f>E$4/$J$4</f>
        <v>0.33333333333333331</v>
      </c>
      <c r="L12">
        <f>($C$12*K12*(1.2+1))/(K12+1.2*(1-0.75+0.75*($J$4/$L$2)))</f>
        <v>0.47826086956521746</v>
      </c>
      <c r="N12" t="s">
        <v>12</v>
      </c>
      <c r="O12">
        <f>E$5/$J$5</f>
        <v>0</v>
      </c>
      <c r="P12">
        <f>($C$12*O12*(1.2+1))/(O12+1.2*(1-0.75+0.75*($J$5/$L$2)))</f>
        <v>0</v>
      </c>
    </row>
    <row r="13" spans="1:19" x14ac:dyDescent="0.3">
      <c r="A13" t="s">
        <v>13</v>
      </c>
      <c r="B13">
        <f>F$2/$J$2</f>
        <v>0</v>
      </c>
      <c r="C13">
        <f>LOG($P$2/$F$6, 2)</f>
        <v>2</v>
      </c>
      <c r="D13">
        <f>($C$13*B13*(1.2+1))/(B13+1.2*(1-0.75+0.75*($J$2/$L$2)))</f>
        <v>0</v>
      </c>
      <c r="F13" t="s">
        <v>13</v>
      </c>
      <c r="G13">
        <f>F$3/$J$3</f>
        <v>0</v>
      </c>
      <c r="H13">
        <f>($C$13*G13*(1.2+1))/(G13+1.2*(1-0.75+0.75*($J$3/$L$2)))</f>
        <v>0</v>
      </c>
      <c r="J13" t="s">
        <v>13</v>
      </c>
      <c r="K13">
        <f>F$4/$J$4</f>
        <v>0.33333333333333331</v>
      </c>
      <c r="L13">
        <f>($C$13*K13*(1.2+1))/(K13+1.2*(1-0.75+0.75*($J$4/$L$2)))</f>
        <v>0.95652173913043492</v>
      </c>
      <c r="N13" t="s">
        <v>13</v>
      </c>
      <c r="O13">
        <f>F$5/$J$5</f>
        <v>0</v>
      </c>
      <c r="P13">
        <f>($C$13*O13*(1.2+1))/(O13+1.2*(1-0.75+0.75*($J$5/$L$2)))</f>
        <v>0</v>
      </c>
    </row>
    <row r="14" spans="1:19" x14ac:dyDescent="0.3">
      <c r="A14" t="s">
        <v>14</v>
      </c>
      <c r="B14">
        <f>G$2/$J$2</f>
        <v>0</v>
      </c>
      <c r="C14">
        <f>LOG($P$2/$G$6, 2)</f>
        <v>1</v>
      </c>
      <c r="D14">
        <f>($C$14*B14*(1.2+1))/(B14+1.2*(1-0.75+0.75*($J$2/$L$2)))</f>
        <v>0</v>
      </c>
      <c r="F14" t="s">
        <v>14</v>
      </c>
      <c r="G14">
        <f>G$3/$J$3</f>
        <v>0</v>
      </c>
      <c r="H14">
        <f>($C$14*G14*(1.2+1))/(G14+1.2*(1-0.75+0.75*($J$3/$L$2)))</f>
        <v>0</v>
      </c>
      <c r="J14" t="s">
        <v>14</v>
      </c>
      <c r="K14">
        <f>G$4/$J$4</f>
        <v>0.33333333333333331</v>
      </c>
      <c r="L14">
        <f>($C$14*K14*(1.2+1))/(K14+1.2*(1-0.75+0.75*($J$4/$L$2)))</f>
        <v>0.47826086956521746</v>
      </c>
      <c r="N14" t="s">
        <v>14</v>
      </c>
      <c r="O14">
        <f>G$5/$J$5</f>
        <v>0.4</v>
      </c>
      <c r="P14">
        <f>($C$14*O14*(1.2+1))/(O14+1.2*(1-0.75+0.75*($J$5/$L$2)))</f>
        <v>0.40000000000000008</v>
      </c>
    </row>
    <row r="15" spans="1:19" x14ac:dyDescent="0.3">
      <c r="A15" t="s">
        <v>15</v>
      </c>
      <c r="B15">
        <f>G$2/$J$2</f>
        <v>0</v>
      </c>
      <c r="C15">
        <f>LOG($P$2/$H$6, 2)</f>
        <v>2</v>
      </c>
      <c r="D15">
        <f>($C$15*B15*(1.2+1))/(B15+1.2*(1-0.75+0.75*($J$2/$L$2)))</f>
        <v>0</v>
      </c>
      <c r="F15" t="s">
        <v>15</v>
      </c>
      <c r="G15">
        <f>H$3/$J$3</f>
        <v>0</v>
      </c>
      <c r="H15">
        <f>($C$15*G15*(1.2+1))/(G15+1.2*(1-0.75+0.75*($J$3/$L$2)))</f>
        <v>0</v>
      </c>
      <c r="J15" t="s">
        <v>15</v>
      </c>
      <c r="K15">
        <f>H$4/$J$4</f>
        <v>0</v>
      </c>
      <c r="L15">
        <f>($C$15*K15*(1.2+1))/(K15+1.2*(1-0.75+0.75*($J$4/$L$2)))</f>
        <v>0</v>
      </c>
      <c r="N15" t="s">
        <v>15</v>
      </c>
      <c r="O15">
        <f>H$5/$J$5</f>
        <v>0.2</v>
      </c>
      <c r="P15">
        <f>($C$15*O15*(1.2+1))/(O15+1.2*(1-0.75+0.75*($J$5/$L$2)))</f>
        <v>0.44000000000000011</v>
      </c>
      <c r="S15" s="2">
        <f>SUM(P15:P16)</f>
        <v>0.88000000000000023</v>
      </c>
    </row>
    <row r="16" spans="1:19" x14ac:dyDescent="0.3">
      <c r="A16" t="s">
        <v>16</v>
      </c>
      <c r="B16">
        <f>H$2/$J$2</f>
        <v>0</v>
      </c>
      <c r="C16">
        <f>LOG($P$2/$I$6, 2)</f>
        <v>2</v>
      </c>
      <c r="D16">
        <f>($C$16*B16*(1.2+1))/(B16+1.2*(1-0.75+0.75*($J$2/$L$2)))</f>
        <v>0</v>
      </c>
      <c r="F16" t="s">
        <v>16</v>
      </c>
      <c r="G16">
        <f>I$3/$J$3</f>
        <v>0</v>
      </c>
      <c r="H16">
        <f>($C$16*G16*(1.2+1))/(G16+1.2*(1-0.75+0.75*($J$3/$L$2)))</f>
        <v>0</v>
      </c>
      <c r="J16" t="s">
        <v>16</v>
      </c>
      <c r="K16">
        <f>I$4/$J$4</f>
        <v>0</v>
      </c>
      <c r="L16">
        <f>($C$16*K16*(1.2+1))/(K16+1.2*(1-0.75+0.75*($J$4/$L$2)))</f>
        <v>0</v>
      </c>
      <c r="N16" t="s">
        <v>16</v>
      </c>
      <c r="O16">
        <f>I$5/$J$5</f>
        <v>0.2</v>
      </c>
      <c r="P16">
        <f>($C$16*O16*(1.2+1))/(O16+1.2*(1-0.75+0.75*($J$5/$L$2)))</f>
        <v>0.44000000000000011</v>
      </c>
    </row>
    <row r="21" spans="9:10" x14ac:dyDescent="0.3">
      <c r="I21" t="s">
        <v>1</v>
      </c>
    </row>
    <row r="22" spans="9:10" x14ac:dyDescent="0.3">
      <c r="I22" t="s">
        <v>24</v>
      </c>
      <c r="J22">
        <f>LOG(4/3,2)*(((1/2)*(1.2 + 1))/((1/2) + 1.2*(1 - 0.75 + 0.75*(2/3))))</f>
        <v>0.32610089229052008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2018-12-14T07:58:54Z</dcterms:created>
  <dcterms:modified xsi:type="dcterms:W3CDTF">2018-12-14T10:20:44Z</dcterms:modified>
</cp:coreProperties>
</file>