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omar\Dropbox\01_PROYECTOS_DESARROLLO\LDZ - CPO\Etapa 4 - Codificación\Ejemplos archivos importacion\ejemplos para pruebas de subida excel\"/>
    </mc:Choice>
  </mc:AlternateContent>
  <bookViews>
    <workbookView xWindow="240" yWindow="1935" windowWidth="20115" windowHeight="7755"/>
  </bookViews>
  <sheets>
    <sheet name="Ppto" sheetId="1" r:id="rId1"/>
    <sheet name="GG" sheetId="2" r:id="rId2"/>
  </sheets>
  <definedNames>
    <definedName name="_xlnm._FilterDatabase" localSheetId="0" hidden="1">Ppto!$A$1:$H$577</definedName>
  </definedNames>
  <calcPr calcId="152511"/>
</workbook>
</file>

<file path=xl/calcChain.xml><?xml version="1.0" encoding="utf-8"?>
<calcChain xmlns="http://schemas.openxmlformats.org/spreadsheetml/2006/main">
  <c r="F491" i="1" l="1"/>
  <c r="G491" i="1"/>
  <c r="G492" i="1"/>
  <c r="H32" i="2" l="1"/>
  <c r="H28" i="2"/>
  <c r="H27" i="2"/>
  <c r="H26" i="2"/>
  <c r="H25" i="2"/>
  <c r="H23" i="2"/>
  <c r="H22" i="2"/>
  <c r="H21" i="2"/>
  <c r="H20" i="2"/>
  <c r="H18" i="2"/>
  <c r="H17" i="2"/>
  <c r="H16" i="2"/>
  <c r="H15" i="2"/>
  <c r="H14" i="2"/>
  <c r="H13" i="2"/>
  <c r="H11" i="2"/>
  <c r="H10" i="2"/>
  <c r="G30" i="2" s="1"/>
  <c r="H30" i="2" s="1"/>
  <c r="H79" i="2"/>
  <c r="H78" i="2"/>
  <c r="H74" i="2"/>
  <c r="H73" i="2"/>
  <c r="H72" i="2"/>
  <c r="H71" i="2"/>
  <c r="H70" i="2"/>
  <c r="H69" i="2"/>
  <c r="H68" i="2"/>
  <c r="H67" i="2"/>
  <c r="H62" i="2"/>
  <c r="H60" i="2"/>
  <c r="H59" i="2"/>
  <c r="H57" i="2"/>
  <c r="H56" i="2"/>
  <c r="H55" i="2"/>
  <c r="H54" i="2"/>
  <c r="H49" i="2"/>
  <c r="H48" i="2"/>
  <c r="H47" i="2"/>
  <c r="H46" i="2"/>
  <c r="H42" i="2"/>
  <c r="H43" i="2" s="1"/>
  <c r="H38" i="2"/>
  <c r="H37" i="2"/>
  <c r="H39" i="2" s="1"/>
  <c r="H75" i="2" l="1"/>
  <c r="H64" i="2"/>
  <c r="H80" i="2"/>
  <c r="H50" i="2"/>
  <c r="H33" i="2"/>
  <c r="F4" i="1"/>
  <c r="G4" i="1" s="1"/>
  <c r="F488" i="1"/>
  <c r="G488" i="1" s="1"/>
  <c r="F487" i="1"/>
  <c r="G487" i="1" s="1"/>
  <c r="F486" i="1"/>
  <c r="G486" i="1" s="1"/>
  <c r="F485" i="1"/>
  <c r="G485" i="1" s="1"/>
  <c r="F484" i="1"/>
  <c r="G484" i="1" s="1"/>
  <c r="F483" i="1"/>
  <c r="G483" i="1" s="1"/>
  <c r="F482" i="1"/>
  <c r="G482" i="1" s="1"/>
  <c r="F481" i="1"/>
  <c r="G481" i="1" s="1"/>
  <c r="F480" i="1"/>
  <c r="G480" i="1" s="1"/>
  <c r="F479" i="1"/>
  <c r="G479" i="1" s="1"/>
  <c r="F478" i="1"/>
  <c r="G478" i="1" s="1"/>
  <c r="F477" i="1"/>
  <c r="G477" i="1" s="1"/>
  <c r="F476" i="1"/>
  <c r="G476" i="1" s="1"/>
  <c r="F475" i="1"/>
  <c r="G475" i="1" s="1"/>
  <c r="F474" i="1"/>
  <c r="G474" i="1" s="1"/>
  <c r="F473" i="1"/>
  <c r="G473" i="1" s="1"/>
  <c r="F472" i="1"/>
  <c r="G472" i="1" s="1"/>
  <c r="F471" i="1"/>
  <c r="G471" i="1" s="1"/>
  <c r="F470" i="1"/>
  <c r="G470" i="1" s="1"/>
  <c r="F469" i="1"/>
  <c r="G469" i="1" s="1"/>
  <c r="F468" i="1"/>
  <c r="G468" i="1" s="1"/>
  <c r="F467" i="1"/>
  <c r="G467" i="1" s="1"/>
  <c r="F466" i="1"/>
  <c r="G466" i="1" s="1"/>
  <c r="F465" i="1"/>
  <c r="G465" i="1" s="1"/>
  <c r="F464" i="1"/>
  <c r="G464" i="1" s="1"/>
  <c r="F462" i="1"/>
  <c r="G462" i="1" s="1"/>
  <c r="F461" i="1"/>
  <c r="G461" i="1" s="1"/>
  <c r="F460" i="1"/>
  <c r="G460" i="1" s="1"/>
  <c r="F459" i="1"/>
  <c r="G459" i="1" s="1"/>
  <c r="F458" i="1"/>
  <c r="G458" i="1" s="1"/>
  <c r="F457" i="1"/>
  <c r="G457" i="1" s="1"/>
  <c r="F456" i="1"/>
  <c r="G456" i="1" s="1"/>
  <c r="F455" i="1"/>
  <c r="G455" i="1" s="1"/>
  <c r="F454" i="1"/>
  <c r="G454" i="1" s="1"/>
  <c r="F453" i="1"/>
  <c r="G453" i="1" s="1"/>
  <c r="F452" i="1"/>
  <c r="G452" i="1" s="1"/>
  <c r="F451" i="1"/>
  <c r="G451" i="1" s="1"/>
  <c r="F450" i="1"/>
  <c r="G450" i="1" s="1"/>
  <c r="F449" i="1"/>
  <c r="G449" i="1" s="1"/>
  <c r="F448" i="1"/>
  <c r="G448" i="1" s="1"/>
  <c r="F447" i="1"/>
  <c r="G447" i="1" s="1"/>
  <c r="F446" i="1"/>
  <c r="G446" i="1" s="1"/>
  <c r="F445" i="1"/>
  <c r="G445" i="1" s="1"/>
  <c r="F444" i="1"/>
  <c r="G444" i="1" s="1"/>
  <c r="F443" i="1"/>
  <c r="G443" i="1" s="1"/>
  <c r="F442" i="1"/>
  <c r="G442" i="1" s="1"/>
  <c r="F441" i="1"/>
  <c r="G441" i="1" s="1"/>
  <c r="F440" i="1"/>
  <c r="G440" i="1" s="1"/>
  <c r="F439" i="1"/>
  <c r="G439" i="1" s="1"/>
  <c r="F438" i="1"/>
  <c r="G438" i="1" s="1"/>
  <c r="F437" i="1"/>
  <c r="G437" i="1" s="1"/>
  <c r="F436" i="1"/>
  <c r="G436" i="1" s="1"/>
  <c r="F435" i="1"/>
  <c r="G435" i="1" s="1"/>
  <c r="F434" i="1"/>
  <c r="G434" i="1" s="1"/>
  <c r="F433" i="1"/>
  <c r="G433" i="1" s="1"/>
  <c r="F432" i="1"/>
  <c r="G432" i="1" s="1"/>
  <c r="F431" i="1"/>
  <c r="G431" i="1" s="1"/>
  <c r="F430" i="1"/>
  <c r="G430" i="1" s="1"/>
  <c r="F429" i="1"/>
  <c r="G429" i="1" s="1"/>
  <c r="F428" i="1"/>
  <c r="G428" i="1" s="1"/>
  <c r="F427" i="1"/>
  <c r="G427" i="1" s="1"/>
  <c r="F426" i="1"/>
  <c r="G426" i="1" s="1"/>
  <c r="F425" i="1"/>
  <c r="G425" i="1" s="1"/>
  <c r="F424" i="1"/>
  <c r="G424" i="1" s="1"/>
  <c r="F422" i="1"/>
  <c r="G422" i="1" s="1"/>
  <c r="F421" i="1"/>
  <c r="G421" i="1" s="1"/>
  <c r="F420" i="1"/>
  <c r="G420" i="1" s="1"/>
  <c r="F419" i="1"/>
  <c r="G419" i="1" s="1"/>
  <c r="F418" i="1"/>
  <c r="G418" i="1" s="1"/>
  <c r="F417" i="1"/>
  <c r="G417" i="1" s="1"/>
  <c r="F416" i="1"/>
  <c r="G416" i="1" s="1"/>
  <c r="F415" i="1"/>
  <c r="G415" i="1" s="1"/>
  <c r="F414" i="1"/>
  <c r="G414" i="1" s="1"/>
  <c r="F413" i="1"/>
  <c r="G413" i="1" s="1"/>
  <c r="F412" i="1"/>
  <c r="G412" i="1" s="1"/>
  <c r="F411" i="1"/>
  <c r="G411" i="1" s="1"/>
  <c r="F410" i="1"/>
  <c r="G410" i="1" s="1"/>
  <c r="F409" i="1"/>
  <c r="G409" i="1" s="1"/>
  <c r="F408" i="1"/>
  <c r="G408" i="1" s="1"/>
  <c r="F407" i="1"/>
  <c r="G407" i="1" s="1"/>
  <c r="F406" i="1"/>
  <c r="G406" i="1" s="1"/>
  <c r="F405" i="1"/>
  <c r="G405" i="1" s="1"/>
  <c r="F404" i="1"/>
  <c r="G404" i="1" s="1"/>
  <c r="F403" i="1"/>
  <c r="G403" i="1" s="1"/>
  <c r="F402" i="1"/>
  <c r="G402" i="1" s="1"/>
  <c r="F401" i="1"/>
  <c r="G401" i="1" s="1"/>
  <c r="F400" i="1"/>
  <c r="G400" i="1" s="1"/>
  <c r="F399" i="1"/>
  <c r="G399" i="1" s="1"/>
  <c r="F398" i="1"/>
  <c r="G398" i="1" s="1"/>
  <c r="F397" i="1"/>
  <c r="G397" i="1" s="1"/>
  <c r="F396" i="1"/>
  <c r="G396" i="1" s="1"/>
  <c r="F395" i="1"/>
  <c r="G395" i="1" s="1"/>
  <c r="F394" i="1"/>
  <c r="G394" i="1" s="1"/>
  <c r="F393" i="1"/>
  <c r="G393" i="1" s="1"/>
  <c r="F392" i="1"/>
  <c r="G392" i="1" s="1"/>
  <c r="F391" i="1"/>
  <c r="G391" i="1" s="1"/>
  <c r="F390" i="1"/>
  <c r="G390" i="1" s="1"/>
  <c r="F389" i="1"/>
  <c r="G389" i="1" s="1"/>
  <c r="F388" i="1"/>
  <c r="G388" i="1" s="1"/>
  <c r="F387" i="1"/>
  <c r="G387" i="1" s="1"/>
  <c r="F386" i="1"/>
  <c r="G386" i="1" s="1"/>
  <c r="F385" i="1"/>
  <c r="G385" i="1" s="1"/>
  <c r="F384" i="1"/>
  <c r="G384" i="1" s="1"/>
  <c r="F383" i="1"/>
  <c r="G383" i="1" s="1"/>
  <c r="F382" i="1"/>
  <c r="G382" i="1" s="1"/>
  <c r="F381" i="1"/>
  <c r="G381" i="1" s="1"/>
  <c r="F380" i="1"/>
  <c r="G380" i="1" s="1"/>
  <c r="F379" i="1"/>
  <c r="G379" i="1" s="1"/>
  <c r="F378" i="1"/>
  <c r="G378" i="1" s="1"/>
  <c r="F377" i="1"/>
  <c r="G377" i="1" s="1"/>
  <c r="F376" i="1"/>
  <c r="G376" i="1" s="1"/>
  <c r="F375" i="1"/>
  <c r="G375" i="1" s="1"/>
  <c r="F374" i="1"/>
  <c r="G374" i="1" s="1"/>
  <c r="F373" i="1"/>
  <c r="G373" i="1" s="1"/>
  <c r="F372" i="1"/>
  <c r="G372" i="1" s="1"/>
  <c r="F371" i="1"/>
  <c r="G371" i="1" s="1"/>
  <c r="F370" i="1"/>
  <c r="G370" i="1" s="1"/>
  <c r="F369" i="1"/>
  <c r="G369" i="1" s="1"/>
  <c r="F368" i="1"/>
  <c r="G368" i="1" s="1"/>
  <c r="F367" i="1"/>
  <c r="G367" i="1" s="1"/>
  <c r="F366" i="1"/>
  <c r="G366" i="1" s="1"/>
  <c r="F365" i="1"/>
  <c r="G365" i="1" s="1"/>
  <c r="F364" i="1"/>
  <c r="G364" i="1" s="1"/>
  <c r="F363" i="1"/>
  <c r="G363" i="1" s="1"/>
  <c r="F362" i="1"/>
  <c r="G362" i="1" s="1"/>
  <c r="F361" i="1"/>
  <c r="G361" i="1" s="1"/>
  <c r="F360" i="1"/>
  <c r="G360" i="1" s="1"/>
  <c r="F359" i="1"/>
  <c r="G359" i="1" s="1"/>
  <c r="F358" i="1"/>
  <c r="G358" i="1" s="1"/>
  <c r="F357" i="1"/>
  <c r="G357" i="1" s="1"/>
  <c r="F356" i="1"/>
  <c r="G356" i="1" s="1"/>
  <c r="F355" i="1"/>
  <c r="G355" i="1" s="1"/>
  <c r="F354" i="1"/>
  <c r="G354" i="1" s="1"/>
  <c r="F353" i="1"/>
  <c r="G353" i="1" s="1"/>
  <c r="F352" i="1"/>
  <c r="G352" i="1" s="1"/>
  <c r="F351" i="1"/>
  <c r="G351" i="1" s="1"/>
  <c r="F350" i="1"/>
  <c r="G350" i="1" s="1"/>
  <c r="F349" i="1"/>
  <c r="G349" i="1" s="1"/>
  <c r="F348" i="1"/>
  <c r="G348" i="1" s="1"/>
  <c r="F347" i="1"/>
  <c r="G347" i="1" s="1"/>
  <c r="F346" i="1"/>
  <c r="G346" i="1" s="1"/>
  <c r="F345" i="1"/>
  <c r="G345" i="1" s="1"/>
  <c r="F344" i="1"/>
  <c r="G344" i="1" s="1"/>
  <c r="F343" i="1"/>
  <c r="G343" i="1" s="1"/>
  <c r="F342" i="1"/>
  <c r="G342" i="1" s="1"/>
  <c r="F341" i="1"/>
  <c r="G341" i="1" s="1"/>
  <c r="F340" i="1"/>
  <c r="G340" i="1" s="1"/>
  <c r="F339" i="1"/>
  <c r="G339" i="1" s="1"/>
  <c r="F338" i="1"/>
  <c r="G338" i="1" s="1"/>
  <c r="F337" i="1"/>
  <c r="G337" i="1" s="1"/>
  <c r="F336" i="1"/>
  <c r="G336" i="1" s="1"/>
  <c r="F335" i="1"/>
  <c r="G335" i="1" s="1"/>
  <c r="F334" i="1"/>
  <c r="G334" i="1" s="1"/>
  <c r="F333" i="1"/>
  <c r="G333" i="1" s="1"/>
  <c r="F332" i="1"/>
  <c r="G332" i="1" s="1"/>
  <c r="F331" i="1"/>
  <c r="G331" i="1" s="1"/>
  <c r="F330" i="1"/>
  <c r="G330" i="1" s="1"/>
  <c r="F329" i="1"/>
  <c r="G329" i="1" s="1"/>
  <c r="F328" i="1"/>
  <c r="G328" i="1" s="1"/>
  <c r="F327" i="1"/>
  <c r="G327" i="1" s="1"/>
  <c r="F326" i="1"/>
  <c r="G326" i="1" s="1"/>
  <c r="F325" i="1"/>
  <c r="G325" i="1" s="1"/>
  <c r="F324" i="1"/>
  <c r="G324" i="1" s="1"/>
  <c r="F323" i="1"/>
  <c r="G323" i="1" s="1"/>
  <c r="F322" i="1"/>
  <c r="G322" i="1" s="1"/>
  <c r="F321" i="1"/>
  <c r="G321" i="1" s="1"/>
  <c r="F320" i="1"/>
  <c r="G320" i="1" s="1"/>
  <c r="F319" i="1"/>
  <c r="G319" i="1" s="1"/>
  <c r="F318" i="1"/>
  <c r="G318" i="1" s="1"/>
  <c r="F317" i="1"/>
  <c r="G317" i="1" s="1"/>
  <c r="F316" i="1"/>
  <c r="G316" i="1" s="1"/>
  <c r="F315" i="1"/>
  <c r="G315" i="1" s="1"/>
  <c r="F314" i="1"/>
  <c r="G314" i="1" s="1"/>
  <c r="F313" i="1"/>
  <c r="G313" i="1" s="1"/>
  <c r="F312" i="1"/>
  <c r="G312" i="1" s="1"/>
  <c r="F311" i="1"/>
  <c r="G311" i="1" s="1"/>
  <c r="F310" i="1"/>
  <c r="G310" i="1" s="1"/>
  <c r="F309" i="1"/>
  <c r="G309" i="1" s="1"/>
  <c r="F308" i="1"/>
  <c r="G308" i="1" s="1"/>
  <c r="F307" i="1"/>
  <c r="G307" i="1" s="1"/>
  <c r="F306" i="1"/>
  <c r="G306" i="1" s="1"/>
  <c r="F305" i="1"/>
  <c r="G305" i="1" s="1"/>
  <c r="F304" i="1"/>
  <c r="G304" i="1" s="1"/>
  <c r="F303" i="1"/>
  <c r="G303" i="1" s="1"/>
  <c r="F302" i="1"/>
  <c r="G302" i="1" s="1"/>
  <c r="F301" i="1"/>
  <c r="G301" i="1" s="1"/>
  <c r="F300" i="1"/>
  <c r="G300" i="1" s="1"/>
  <c r="F298" i="1"/>
  <c r="G298" i="1" s="1"/>
  <c r="F297" i="1"/>
  <c r="G297" i="1" s="1"/>
  <c r="F296" i="1"/>
  <c r="G296" i="1" s="1"/>
  <c r="F295" i="1"/>
  <c r="G295" i="1" s="1"/>
  <c r="F294" i="1"/>
  <c r="G294" i="1" s="1"/>
  <c r="F293" i="1"/>
  <c r="G293" i="1" s="1"/>
  <c r="F292" i="1"/>
  <c r="G292" i="1" s="1"/>
  <c r="F291" i="1"/>
  <c r="G291" i="1" s="1"/>
  <c r="F290" i="1"/>
  <c r="G290" i="1" s="1"/>
  <c r="F289" i="1"/>
  <c r="G289" i="1" s="1"/>
  <c r="F288" i="1"/>
  <c r="G288" i="1" s="1"/>
  <c r="F287" i="1"/>
  <c r="G287" i="1" s="1"/>
  <c r="F286" i="1"/>
  <c r="G286" i="1" s="1"/>
  <c r="F285" i="1"/>
  <c r="G285" i="1" s="1"/>
  <c r="F284" i="1"/>
  <c r="G284" i="1" s="1"/>
  <c r="F283" i="1"/>
  <c r="G283" i="1" s="1"/>
  <c r="F282" i="1"/>
  <c r="G282" i="1" s="1"/>
  <c r="F281" i="1"/>
  <c r="G281" i="1" s="1"/>
  <c r="F280" i="1"/>
  <c r="G280" i="1" s="1"/>
  <c r="F279" i="1"/>
  <c r="G279" i="1" s="1"/>
  <c r="F278" i="1"/>
  <c r="G278" i="1" s="1"/>
  <c r="F277" i="1"/>
  <c r="G277" i="1" s="1"/>
  <c r="F276" i="1"/>
  <c r="G276" i="1" s="1"/>
  <c r="F275" i="1"/>
  <c r="G275" i="1" s="1"/>
  <c r="F274" i="1"/>
  <c r="G274" i="1" s="1"/>
  <c r="F273" i="1"/>
  <c r="G273" i="1" s="1"/>
  <c r="F272" i="1"/>
  <c r="G272" i="1" s="1"/>
  <c r="F271" i="1"/>
  <c r="G271" i="1" s="1"/>
  <c r="F270" i="1"/>
  <c r="G270" i="1" s="1"/>
  <c r="F269" i="1"/>
  <c r="G269" i="1" s="1"/>
  <c r="F268" i="1"/>
  <c r="G268" i="1" s="1"/>
  <c r="F267" i="1"/>
  <c r="G267" i="1" s="1"/>
  <c r="F266" i="1"/>
  <c r="G266" i="1" s="1"/>
  <c r="F265" i="1"/>
  <c r="G265" i="1" s="1"/>
  <c r="F264" i="1"/>
  <c r="G264" i="1" s="1"/>
  <c r="F263" i="1"/>
  <c r="G263" i="1" s="1"/>
  <c r="F262" i="1"/>
  <c r="G262" i="1" s="1"/>
  <c r="F261" i="1"/>
  <c r="G261" i="1" s="1"/>
  <c r="F260" i="1"/>
  <c r="G260" i="1" s="1"/>
  <c r="F259" i="1"/>
  <c r="G259" i="1" s="1"/>
  <c r="F258" i="1"/>
  <c r="G258" i="1" s="1"/>
  <c r="F257" i="1"/>
  <c r="G257" i="1" s="1"/>
  <c r="F256" i="1"/>
  <c r="G256" i="1" s="1"/>
  <c r="F255" i="1"/>
  <c r="G255" i="1" s="1"/>
  <c r="F254" i="1"/>
  <c r="G254" i="1" s="1"/>
  <c r="F253" i="1"/>
  <c r="G253" i="1" s="1"/>
  <c r="F252" i="1"/>
  <c r="G252" i="1" s="1"/>
  <c r="F251" i="1"/>
  <c r="G251" i="1" s="1"/>
  <c r="F250" i="1"/>
  <c r="G250" i="1" s="1"/>
  <c r="F249" i="1"/>
  <c r="G249" i="1" s="1"/>
  <c r="F248" i="1"/>
  <c r="G248" i="1" s="1"/>
  <c r="F247" i="1"/>
  <c r="G247" i="1" s="1"/>
  <c r="F246" i="1"/>
  <c r="G246" i="1" s="1"/>
  <c r="F245" i="1"/>
  <c r="G245" i="1" s="1"/>
  <c r="F244" i="1"/>
  <c r="G244" i="1" s="1"/>
  <c r="F243" i="1"/>
  <c r="G243" i="1" s="1"/>
  <c r="F242" i="1"/>
  <c r="G242" i="1" s="1"/>
  <c r="F241" i="1"/>
  <c r="G241" i="1" s="1"/>
  <c r="F240" i="1"/>
  <c r="G240" i="1" s="1"/>
  <c r="F239" i="1"/>
  <c r="G239" i="1" s="1"/>
  <c r="F238" i="1"/>
  <c r="G238" i="1" s="1"/>
  <c r="F237" i="1"/>
  <c r="G237" i="1" s="1"/>
  <c r="F236" i="1"/>
  <c r="G236" i="1" s="1"/>
  <c r="F235" i="1"/>
  <c r="G235" i="1" s="1"/>
  <c r="F234" i="1"/>
  <c r="G234" i="1" s="1"/>
  <c r="F233" i="1"/>
  <c r="G233" i="1" s="1"/>
  <c r="F232" i="1"/>
  <c r="G232" i="1" s="1"/>
  <c r="F231" i="1"/>
  <c r="G231" i="1" s="1"/>
  <c r="F230" i="1"/>
  <c r="G230" i="1" s="1"/>
  <c r="F229" i="1"/>
  <c r="G229" i="1" s="1"/>
  <c r="F228" i="1"/>
  <c r="G228" i="1" s="1"/>
  <c r="F227" i="1"/>
  <c r="G227" i="1" s="1"/>
  <c r="F226" i="1"/>
  <c r="G226" i="1" s="1"/>
  <c r="F225" i="1"/>
  <c r="G225" i="1" s="1"/>
  <c r="F224" i="1"/>
  <c r="G224" i="1" s="1"/>
  <c r="F223" i="1"/>
  <c r="G223" i="1" s="1"/>
  <c r="F222" i="1"/>
  <c r="G222" i="1" s="1"/>
  <c r="F221" i="1"/>
  <c r="G221" i="1" s="1"/>
  <c r="F220" i="1"/>
  <c r="G220" i="1" s="1"/>
  <c r="F219" i="1"/>
  <c r="G219" i="1" s="1"/>
  <c r="F218" i="1"/>
  <c r="G218" i="1" s="1"/>
  <c r="F217" i="1"/>
  <c r="G217" i="1" s="1"/>
  <c r="F216" i="1"/>
  <c r="G216" i="1" s="1"/>
  <c r="F215" i="1"/>
  <c r="G215" i="1" s="1"/>
  <c r="F214" i="1"/>
  <c r="G214" i="1" s="1"/>
  <c r="F213" i="1"/>
  <c r="G213" i="1" s="1"/>
  <c r="F212" i="1"/>
  <c r="G212" i="1" s="1"/>
  <c r="F211" i="1"/>
  <c r="G211" i="1" s="1"/>
  <c r="F210" i="1"/>
  <c r="G210" i="1" s="1"/>
  <c r="F209" i="1"/>
  <c r="G209" i="1" s="1"/>
  <c r="F208" i="1"/>
  <c r="G208" i="1" s="1"/>
  <c r="F207" i="1"/>
  <c r="G207" i="1" s="1"/>
  <c r="F206" i="1"/>
  <c r="G206" i="1" s="1"/>
  <c r="F205" i="1"/>
  <c r="G205" i="1" s="1"/>
  <c r="F204" i="1"/>
  <c r="G204" i="1" s="1"/>
  <c r="F203" i="1"/>
  <c r="G203" i="1" s="1"/>
  <c r="F202" i="1"/>
  <c r="G202" i="1" s="1"/>
  <c r="F201" i="1"/>
  <c r="G201" i="1" s="1"/>
  <c r="F200" i="1"/>
  <c r="G200" i="1" s="1"/>
  <c r="F199" i="1"/>
  <c r="G199" i="1" s="1"/>
  <c r="F198" i="1"/>
  <c r="G198" i="1" s="1"/>
  <c r="F197" i="1"/>
  <c r="G197" i="1" s="1"/>
  <c r="F196" i="1"/>
  <c r="G196" i="1" s="1"/>
  <c r="F195" i="1"/>
  <c r="G195" i="1" s="1"/>
  <c r="F194" i="1"/>
  <c r="G194" i="1" s="1"/>
  <c r="F193" i="1"/>
  <c r="G193" i="1" s="1"/>
  <c r="F192" i="1"/>
  <c r="G192" i="1" s="1"/>
  <c r="F191" i="1"/>
  <c r="G191" i="1" s="1"/>
  <c r="F190" i="1"/>
  <c r="G190" i="1" s="1"/>
  <c r="F189" i="1"/>
  <c r="G189" i="1" s="1"/>
  <c r="F188" i="1"/>
  <c r="G188" i="1" s="1"/>
  <c r="F187" i="1"/>
  <c r="G187" i="1" s="1"/>
  <c r="F186" i="1"/>
  <c r="G186" i="1" s="1"/>
  <c r="F185" i="1"/>
  <c r="G185" i="1" s="1"/>
  <c r="F184" i="1"/>
  <c r="G184" i="1" s="1"/>
  <c r="F183" i="1"/>
  <c r="G183" i="1" s="1"/>
  <c r="F182" i="1"/>
  <c r="G182" i="1" s="1"/>
  <c r="F181" i="1"/>
  <c r="G181" i="1" s="1"/>
  <c r="F180" i="1"/>
  <c r="G180" i="1" s="1"/>
  <c r="F179" i="1"/>
  <c r="G179" i="1" s="1"/>
  <c r="F178" i="1"/>
  <c r="G178" i="1" s="1"/>
  <c r="F177" i="1"/>
  <c r="G177" i="1" s="1"/>
  <c r="F176" i="1"/>
  <c r="G176" i="1" s="1"/>
  <c r="F175" i="1"/>
  <c r="G175" i="1" s="1"/>
  <c r="F174" i="1"/>
  <c r="G174" i="1" s="1"/>
  <c r="F173" i="1"/>
  <c r="G173" i="1" s="1"/>
  <c r="F172" i="1"/>
  <c r="G172" i="1" s="1"/>
  <c r="F171" i="1"/>
  <c r="G171" i="1" s="1"/>
  <c r="F170" i="1"/>
  <c r="G170" i="1" s="1"/>
  <c r="F169" i="1"/>
  <c r="G169" i="1" s="1"/>
  <c r="F168" i="1"/>
  <c r="G168" i="1" s="1"/>
  <c r="F167" i="1"/>
  <c r="G167" i="1" s="1"/>
  <c r="F166" i="1"/>
  <c r="G166" i="1" s="1"/>
  <c r="F165" i="1"/>
  <c r="G165" i="1" s="1"/>
  <c r="F164" i="1"/>
  <c r="G164" i="1" s="1"/>
  <c r="F163" i="1"/>
  <c r="G163" i="1" s="1"/>
  <c r="F162" i="1"/>
  <c r="G162" i="1" s="1"/>
  <c r="F161" i="1"/>
  <c r="G161" i="1" s="1"/>
  <c r="F160" i="1"/>
  <c r="G160" i="1" s="1"/>
  <c r="F159" i="1"/>
  <c r="G159" i="1" s="1"/>
  <c r="F158" i="1"/>
  <c r="G158" i="1" s="1"/>
  <c r="F157" i="1"/>
  <c r="G157" i="1" s="1"/>
  <c r="F156" i="1"/>
  <c r="G156" i="1" s="1"/>
  <c r="F155" i="1"/>
  <c r="G155" i="1" s="1"/>
  <c r="F154" i="1"/>
  <c r="G154" i="1" s="1"/>
  <c r="F153" i="1"/>
  <c r="G153" i="1" s="1"/>
  <c r="F152" i="1"/>
  <c r="G152" i="1" s="1"/>
  <c r="F151" i="1"/>
  <c r="G151" i="1" s="1"/>
  <c r="F150" i="1"/>
  <c r="G150" i="1" s="1"/>
  <c r="F149" i="1"/>
  <c r="G149" i="1" s="1"/>
  <c r="F148" i="1"/>
  <c r="G148" i="1" s="1"/>
  <c r="F147" i="1"/>
  <c r="G147" i="1" s="1"/>
  <c r="F146" i="1"/>
  <c r="G146" i="1" s="1"/>
  <c r="F145" i="1"/>
  <c r="G145" i="1" s="1"/>
  <c r="F144" i="1"/>
  <c r="G144" i="1" s="1"/>
  <c r="F143" i="1"/>
  <c r="G143" i="1" s="1"/>
  <c r="F142" i="1"/>
  <c r="G142" i="1" s="1"/>
  <c r="F141" i="1"/>
  <c r="G141" i="1" s="1"/>
  <c r="F140" i="1"/>
  <c r="G140" i="1" s="1"/>
  <c r="F139" i="1"/>
  <c r="G139" i="1" s="1"/>
  <c r="F138" i="1"/>
  <c r="G138" i="1" s="1"/>
  <c r="F137" i="1"/>
  <c r="G137" i="1" s="1"/>
  <c r="F136" i="1"/>
  <c r="G136" i="1" s="1"/>
  <c r="F135" i="1"/>
  <c r="G135" i="1" s="1"/>
  <c r="F134" i="1"/>
  <c r="G134" i="1" s="1"/>
  <c r="F133" i="1"/>
  <c r="G133" i="1" s="1"/>
  <c r="F132" i="1"/>
  <c r="G132" i="1" s="1"/>
  <c r="F131" i="1"/>
  <c r="G131" i="1" s="1"/>
  <c r="F130" i="1"/>
  <c r="G130" i="1" s="1"/>
  <c r="F128" i="1"/>
  <c r="G128" i="1" s="1"/>
  <c r="F127" i="1"/>
  <c r="G127" i="1" s="1"/>
  <c r="F126" i="1"/>
  <c r="G126" i="1" s="1"/>
  <c r="F125" i="1"/>
  <c r="G125" i="1" s="1"/>
  <c r="F124" i="1"/>
  <c r="G124" i="1" s="1"/>
  <c r="F123" i="1"/>
  <c r="G123" i="1" s="1"/>
  <c r="F122" i="1"/>
  <c r="G122" i="1" s="1"/>
  <c r="F121" i="1"/>
  <c r="G121" i="1" s="1"/>
  <c r="F120" i="1"/>
  <c r="G120" i="1" s="1"/>
  <c r="F119" i="1"/>
  <c r="G119" i="1" s="1"/>
  <c r="F118" i="1"/>
  <c r="G118" i="1" s="1"/>
  <c r="F117" i="1"/>
  <c r="G117" i="1" s="1"/>
  <c r="F116" i="1"/>
  <c r="G116" i="1" s="1"/>
  <c r="F115" i="1"/>
  <c r="G115" i="1" s="1"/>
  <c r="F114" i="1"/>
  <c r="G114" i="1" s="1"/>
  <c r="F113" i="1"/>
  <c r="G113" i="1" s="1"/>
  <c r="F112" i="1"/>
  <c r="G112" i="1" s="1"/>
  <c r="F111" i="1"/>
  <c r="G111" i="1" s="1"/>
  <c r="F110" i="1"/>
  <c r="G110" i="1" s="1"/>
  <c r="F109" i="1"/>
  <c r="G109" i="1" s="1"/>
  <c r="F108" i="1"/>
  <c r="G108" i="1" s="1"/>
  <c r="F107" i="1"/>
  <c r="G107" i="1" s="1"/>
  <c r="F106" i="1"/>
  <c r="G106" i="1" s="1"/>
  <c r="F105" i="1"/>
  <c r="G105" i="1" s="1"/>
  <c r="F104" i="1"/>
  <c r="G104" i="1" s="1"/>
  <c r="F103" i="1"/>
  <c r="G103" i="1" s="1"/>
  <c r="F102" i="1"/>
  <c r="G102" i="1" s="1"/>
  <c r="F101" i="1"/>
  <c r="G101" i="1" s="1"/>
  <c r="F100" i="1"/>
  <c r="G100" i="1" s="1"/>
  <c r="F99" i="1"/>
  <c r="G99" i="1" s="1"/>
  <c r="F98" i="1"/>
  <c r="G98" i="1" s="1"/>
  <c r="F97" i="1"/>
  <c r="G97" i="1" s="1"/>
  <c r="F96" i="1"/>
  <c r="G96" i="1" s="1"/>
  <c r="F95" i="1"/>
  <c r="G95" i="1" s="1"/>
  <c r="F94" i="1"/>
  <c r="G94" i="1" s="1"/>
  <c r="F93" i="1"/>
  <c r="G93" i="1" s="1"/>
  <c r="F92" i="1"/>
  <c r="G92" i="1" s="1"/>
  <c r="F91" i="1"/>
  <c r="G91" i="1" s="1"/>
  <c r="F90" i="1"/>
  <c r="G90" i="1" s="1"/>
  <c r="F89" i="1"/>
  <c r="G89" i="1" s="1"/>
  <c r="F88" i="1"/>
  <c r="G88" i="1" s="1"/>
  <c r="F87" i="1"/>
  <c r="G87" i="1" s="1"/>
  <c r="F86" i="1"/>
  <c r="F85" i="1"/>
  <c r="G85" i="1" s="1"/>
  <c r="F84" i="1"/>
  <c r="G84" i="1" s="1"/>
  <c r="F83" i="1"/>
  <c r="G83" i="1" s="1"/>
  <c r="F82" i="1"/>
  <c r="G82" i="1" s="1"/>
  <c r="F81" i="1"/>
  <c r="G81" i="1" s="1"/>
  <c r="F80" i="1"/>
  <c r="G80" i="1" s="1"/>
  <c r="F79" i="1"/>
  <c r="G79" i="1" s="1"/>
  <c r="F78" i="1"/>
  <c r="G78" i="1" s="1"/>
  <c r="F77" i="1"/>
  <c r="G77" i="1" s="1"/>
  <c r="F76" i="1"/>
  <c r="G76" i="1" s="1"/>
  <c r="F75" i="1"/>
  <c r="G75" i="1" s="1"/>
  <c r="F74" i="1"/>
  <c r="G74" i="1" s="1"/>
  <c r="F73" i="1"/>
  <c r="G73" i="1" s="1"/>
  <c r="F72" i="1"/>
  <c r="G72" i="1" s="1"/>
  <c r="F71" i="1"/>
  <c r="G71" i="1" s="1"/>
  <c r="F70" i="1"/>
  <c r="G70" i="1" s="1"/>
  <c r="F69" i="1"/>
  <c r="G69" i="1" s="1"/>
  <c r="F68" i="1"/>
  <c r="G68" i="1" s="1"/>
  <c r="F67" i="1"/>
  <c r="G67" i="1" s="1"/>
  <c r="F66" i="1"/>
  <c r="G66" i="1" s="1"/>
  <c r="F65" i="1"/>
  <c r="G65" i="1" s="1"/>
  <c r="F64" i="1"/>
  <c r="G64" i="1" s="1"/>
  <c r="F63" i="1"/>
  <c r="G63" i="1" s="1"/>
  <c r="F62" i="1"/>
  <c r="G62" i="1" s="1"/>
  <c r="F61" i="1"/>
  <c r="G61" i="1" s="1"/>
  <c r="F59" i="1"/>
  <c r="G59" i="1" s="1"/>
  <c r="F58" i="1"/>
  <c r="G58" i="1" s="1"/>
  <c r="F57" i="1"/>
  <c r="G57" i="1" s="1"/>
  <c r="F56" i="1"/>
  <c r="G56" i="1" s="1"/>
  <c r="F55" i="1"/>
  <c r="G55" i="1" s="1"/>
  <c r="F54" i="1"/>
  <c r="G54" i="1" s="1"/>
  <c r="F53" i="1"/>
  <c r="G53"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F20" i="1"/>
  <c r="G20" i="1" s="1"/>
  <c r="F19" i="1"/>
  <c r="G19" i="1" s="1"/>
  <c r="F18" i="1"/>
  <c r="G18" i="1" s="1"/>
  <c r="F17" i="1"/>
  <c r="G17" i="1" s="1"/>
  <c r="F16" i="1"/>
  <c r="G16" i="1" s="1"/>
  <c r="F15" i="1"/>
  <c r="G15" i="1" s="1"/>
  <c r="F14" i="1"/>
  <c r="G14" i="1" s="1"/>
  <c r="F13" i="1"/>
  <c r="G13" i="1" s="1"/>
  <c r="F12" i="1"/>
  <c r="G12" i="1" s="1"/>
  <c r="F11" i="1"/>
  <c r="G11" i="1" s="1"/>
  <c r="F10" i="1"/>
  <c r="G10" i="1" s="1"/>
  <c r="F9" i="1"/>
  <c r="G9" i="1" s="1"/>
  <c r="F8" i="1"/>
  <c r="G8" i="1" s="1"/>
  <c r="F7" i="1"/>
  <c r="G7" i="1" s="1"/>
  <c r="F6" i="1"/>
  <c r="G6" i="1" s="1"/>
  <c r="F5" i="1"/>
  <c r="G5" i="1" s="1"/>
  <c r="G86" i="1" l="1"/>
  <c r="F490" i="1"/>
  <c r="F494" i="1" s="1"/>
  <c r="F496" i="1" s="1"/>
  <c r="G490" i="1"/>
  <c r="G494" i="1" s="1"/>
  <c r="H83" i="2"/>
  <c r="H85" i="2" s="1"/>
</calcChain>
</file>

<file path=xl/sharedStrings.xml><?xml version="1.0" encoding="utf-8"?>
<sst xmlns="http://schemas.openxmlformats.org/spreadsheetml/2006/main" count="1595" uniqueCount="948">
  <si>
    <t>ÍTEM</t>
  </si>
  <si>
    <t>DESIGNACIÓN</t>
  </si>
  <si>
    <t>UNIDAD</t>
  </si>
  <si>
    <t>CANTIDAD</t>
  </si>
  <si>
    <t>P. UNITARIO</t>
  </si>
  <si>
    <t>Total $</t>
  </si>
  <si>
    <t>COMENTARIOS</t>
  </si>
  <si>
    <t>1.</t>
  </si>
  <si>
    <t>INSTALACIÓN DE FAENAS-TRABAJOS PRELIMINARES</t>
  </si>
  <si>
    <t>1.1</t>
  </si>
  <si>
    <t>INSTALACIÓN DE FAENAS</t>
  </si>
  <si>
    <t/>
  </si>
  <si>
    <t>1.1.1</t>
  </si>
  <si>
    <t>Instalación de faenas (Of obra - Bodega de obra - camarín)</t>
  </si>
  <si>
    <t>MES</t>
  </si>
  <si>
    <t>1.1.2</t>
  </si>
  <si>
    <t>Baños trabajadores</t>
  </si>
  <si>
    <t>1.1.3</t>
  </si>
  <si>
    <t>Cierre provisorio nivel peatonal</t>
  </si>
  <si>
    <t>M2</t>
  </si>
  <si>
    <t>1.1.4</t>
  </si>
  <si>
    <t>Escalera circulación vertical</t>
  </si>
  <si>
    <t>GL</t>
  </si>
  <si>
    <t>1.1.5</t>
  </si>
  <si>
    <t>Protección andamio</t>
  </si>
  <si>
    <t>1.1.6</t>
  </si>
  <si>
    <t>Tolva de descarga vertical</t>
  </si>
  <si>
    <t>1.1.7</t>
  </si>
  <si>
    <t>Retiro muro cortina</t>
  </si>
  <si>
    <t>1.1.8</t>
  </si>
  <si>
    <t>Reposición muro cortina</t>
  </si>
  <si>
    <t>1.1.9</t>
  </si>
  <si>
    <t>Protecciones a terminaciones interiores</t>
  </si>
  <si>
    <t>UN</t>
  </si>
  <si>
    <t>1.1.10</t>
  </si>
  <si>
    <t>Movimiento y protección muebles existentes en habitaciones</t>
  </si>
  <si>
    <t>1.2</t>
  </si>
  <si>
    <t>TRABAJOS PRELIMINARES</t>
  </si>
  <si>
    <t>1.2.1</t>
  </si>
  <si>
    <t>Baños Zonas Comunes</t>
  </si>
  <si>
    <t>1.2.1.1</t>
  </si>
  <si>
    <t>Retiro artefactos/grifería</t>
  </si>
  <si>
    <t>gl</t>
  </si>
  <si>
    <t>1.2.1.2</t>
  </si>
  <si>
    <t>Retiro cielo existente</t>
  </si>
  <si>
    <t>m2</t>
  </si>
  <si>
    <t>1.2.1.3</t>
  </si>
  <si>
    <t>Retiro pavimento existente</t>
  </si>
  <si>
    <t>1.2.1.4</t>
  </si>
  <si>
    <t>Retiro revestimiento y tabique existente</t>
  </si>
  <si>
    <t>1.2.2</t>
  </si>
  <si>
    <t>Baños habitaciones</t>
  </si>
  <si>
    <t>1.2.2.1</t>
  </si>
  <si>
    <t>1.2.2.2</t>
  </si>
  <si>
    <t>1.2.2.3</t>
  </si>
  <si>
    <t>1.2.2.4</t>
  </si>
  <si>
    <t>1.2.2.5</t>
  </si>
  <si>
    <t>Retiro cerradura, puerta y pilastras de marco puerta</t>
  </si>
  <si>
    <t>1.2.3</t>
  </si>
  <si>
    <t>Pasillos /Hall Ascensores pisos 3 a 18</t>
  </si>
  <si>
    <t>1.2.3.1</t>
  </si>
  <si>
    <t>Retiro cielo falso</t>
  </si>
  <si>
    <t>1.2.3.2</t>
  </si>
  <si>
    <t xml:space="preserve">Retiro alfombra </t>
  </si>
  <si>
    <t>1.2.3.3</t>
  </si>
  <si>
    <t>Retiro papel mural existente</t>
  </si>
  <si>
    <t>1.2.3.4</t>
  </si>
  <si>
    <t>Retiro guardapolvo</t>
  </si>
  <si>
    <t>ml</t>
  </si>
  <si>
    <t>1.2.3.5</t>
  </si>
  <si>
    <t>Retiro puertas acceso habitaciones, linen, ascensor servicio, marcos, endolados</t>
  </si>
  <si>
    <t>c/u</t>
  </si>
  <si>
    <t>1.2.3.6</t>
  </si>
  <si>
    <t>Retiro puertas shaft</t>
  </si>
  <si>
    <t>1.2.3.7</t>
  </si>
  <si>
    <t>Retiro 1 cara de tabique frente a ascensores</t>
  </si>
  <si>
    <t>1.2.4</t>
  </si>
  <si>
    <t>Interior habitaciones</t>
  </si>
  <si>
    <t>1.2.4.1</t>
  </si>
  <si>
    <t xml:space="preserve">Retiro registro cielo </t>
  </si>
  <si>
    <t>1.2.4.2</t>
  </si>
  <si>
    <t>Retiro alfombra (30%-colores 1 y 2)</t>
  </si>
  <si>
    <t>1.2.4.3</t>
  </si>
  <si>
    <t>1.2.4.4</t>
  </si>
  <si>
    <t>Retiro cerradura puerta closet, pilastras marco puerta closet</t>
  </si>
  <si>
    <t>Un</t>
  </si>
  <si>
    <t>1.2.5</t>
  </si>
  <si>
    <t xml:space="preserve">Zonas comunes pisos 1 y 2 </t>
  </si>
  <si>
    <t>1.2.5.1</t>
  </si>
  <si>
    <t>Hall Acceso, hall Ascensores, Circulaciones primer piso</t>
  </si>
  <si>
    <t>1.2.5.1.1</t>
  </si>
  <si>
    <t>1.2.5.1.2</t>
  </si>
  <si>
    <t>Retiro Pavimento</t>
  </si>
  <si>
    <t>1.2.5.1.3</t>
  </si>
  <si>
    <t>Retiro enchape ladrillo</t>
  </si>
  <si>
    <t>1.2.5.1.4</t>
  </si>
  <si>
    <t>Retiro Enchape madera</t>
  </si>
  <si>
    <t>1.2.5.1.5</t>
  </si>
  <si>
    <t>1.2.5.2</t>
  </si>
  <si>
    <t>Restaurant, Bar y terrazas</t>
  </si>
  <si>
    <t>1.2.5.2.1</t>
  </si>
  <si>
    <t>1.2.5.2.2</t>
  </si>
  <si>
    <t>1.2.5.2.3</t>
  </si>
  <si>
    <t>1.2.5.2.4</t>
  </si>
  <si>
    <t>1.2.5.2.5</t>
  </si>
  <si>
    <t>1.2.5.2.6</t>
  </si>
  <si>
    <t>Retiro barra bar</t>
  </si>
  <si>
    <t>1.2.5.3</t>
  </si>
  <si>
    <t xml:space="preserve"> Hall Ascensores, Circulaciones, áreas comunes y salones segundo piso</t>
  </si>
  <si>
    <t>1.2.5.3.1</t>
  </si>
  <si>
    <t>Retiro cielo falso(solo áreas publicas)</t>
  </si>
  <si>
    <t>1.2.5.3.2</t>
  </si>
  <si>
    <t>Retiro Alfombra(Áreas comunes,  salones)</t>
  </si>
  <si>
    <t>1.2.5.3.3</t>
  </si>
  <si>
    <t>1.2.5.3.4</t>
  </si>
  <si>
    <t>1.2.5.3.5</t>
  </si>
  <si>
    <t>1.2.5.3.6</t>
  </si>
  <si>
    <t>Retiro baranda acero unos</t>
  </si>
  <si>
    <t>OBRA GRUESA-TRABAJOS PREVIOS A TERMINACIONES</t>
  </si>
  <si>
    <t>2.1</t>
  </si>
  <si>
    <t>Reposiciones, Reparaciones y preparación de elementos</t>
  </si>
  <si>
    <t>2.1.1</t>
  </si>
  <si>
    <t>2.1.1.1</t>
  </si>
  <si>
    <t>Reposición tabiques</t>
  </si>
  <si>
    <t>2.1.1.2</t>
  </si>
  <si>
    <t>Reposición Cielo yeso cartón</t>
  </si>
  <si>
    <t>2.1.1.3</t>
  </si>
  <si>
    <t>Registro en cielo yeso cartón</t>
  </si>
  <si>
    <t>2.1.1.4</t>
  </si>
  <si>
    <t>Cantería cielo</t>
  </si>
  <si>
    <t>2.1.1.5</t>
  </si>
  <si>
    <t>Refuerzos tabiques en zona accesorios (percha y portarrollos)</t>
  </si>
  <si>
    <t>2.1.1.6</t>
  </si>
  <si>
    <t>Preparación muros para revestimiento cerámico</t>
  </si>
  <si>
    <t>2.1.1.7</t>
  </si>
  <si>
    <t>Preparación muros para revestimiento (papel o pintura)</t>
  </si>
  <si>
    <t>2.1.1.8</t>
  </si>
  <si>
    <t>Preparación cielos para pintura (Pasta)</t>
  </si>
  <si>
    <t>2.1.2</t>
  </si>
  <si>
    <t>2.1.2.1</t>
  </si>
  <si>
    <t>Reposición 1 cara tabiques (VOLCANITA HR)</t>
  </si>
  <si>
    <t>2.1.2.2</t>
  </si>
  <si>
    <t>2.1.2.3</t>
  </si>
  <si>
    <t>Registro knauff 60x60 cielo baño (1 por baño)</t>
  </si>
  <si>
    <t>2.1.2.4</t>
  </si>
  <si>
    <t>2.1.2.5</t>
  </si>
  <si>
    <t>Refuerzos tabiques en zona accesorios (percha y portarrollo)</t>
  </si>
  <si>
    <t>2.1.2.6</t>
  </si>
  <si>
    <t>2.1.2.7</t>
  </si>
  <si>
    <t>2.1.2.8</t>
  </si>
  <si>
    <t>Preparación tabiques para revestimiento cerámico</t>
  </si>
  <si>
    <t>2.1.2.9</t>
  </si>
  <si>
    <t>2.1.3</t>
  </si>
  <si>
    <t>2.1.3.1</t>
  </si>
  <si>
    <t>Construcción pórtico hall ascensores</t>
  </si>
  <si>
    <t>2.1.3.2</t>
  </si>
  <si>
    <t>Reposición Cielo yeso cartón (cenefa)</t>
  </si>
  <si>
    <t>ML</t>
  </si>
  <si>
    <t>2.1.3.3</t>
  </si>
  <si>
    <t>Reposición 1 cara tabiques</t>
  </si>
  <si>
    <t>2.1.3.4</t>
  </si>
  <si>
    <t>Cantería encuentro cenefa-muro</t>
  </si>
  <si>
    <t>2.1.3.5</t>
  </si>
  <si>
    <t>2.1.3.6</t>
  </si>
  <si>
    <t>2.1.4</t>
  </si>
  <si>
    <t>2.1.4.1</t>
  </si>
  <si>
    <t>Reposición registro equipo AA (Considera doble Angulo)</t>
  </si>
  <si>
    <t>2.1.4.2</t>
  </si>
  <si>
    <t>Refuerzo en tabique zona televisor</t>
  </si>
  <si>
    <t>2.1.4.3</t>
  </si>
  <si>
    <t>Preparación muros para pintura (% de enlucido en casos con problemas)</t>
  </si>
  <si>
    <t>2.1.4.4</t>
  </si>
  <si>
    <t>Retiro cielo LOSALIN (81 habitaciones)</t>
  </si>
  <si>
    <t>Se consulta la eliminación mediante descarachado de revestimiento losalin instalado en cielo. En los casos donde se pueda, se podrá perder con una carga de yeso sobre una base previamente preparada para esto.</t>
  </si>
  <si>
    <t>2.1.4.5</t>
  </si>
  <si>
    <t>2.1.5</t>
  </si>
  <si>
    <t>2.1.5.1</t>
  </si>
  <si>
    <t>2.1.5.1.1</t>
  </si>
  <si>
    <t>Tabique yeso cartón sobre enchape existente</t>
  </si>
  <si>
    <t>2.1.5.1.2</t>
  </si>
  <si>
    <t>2.1.5.1.3</t>
  </si>
  <si>
    <t xml:space="preserve">Preparación muros para revestimiento papel </t>
  </si>
  <si>
    <t>2.1.5.1.4</t>
  </si>
  <si>
    <t xml:space="preserve">Preparación tabiques para revestimiento papel </t>
  </si>
  <si>
    <t>2.1.5.1.5</t>
  </si>
  <si>
    <t>Preparación cielos para pintura</t>
  </si>
  <si>
    <t>2.1.5.2</t>
  </si>
  <si>
    <t>2.1.5.2.1</t>
  </si>
  <si>
    <t>Se actualiza con plancha exsound 12 MM R15Nº -120 x 240 Br</t>
  </si>
  <si>
    <t>2.1.5.2.2</t>
  </si>
  <si>
    <t>2.1.5.2.3</t>
  </si>
  <si>
    <t>2.1.5.2.4</t>
  </si>
  <si>
    <t>2.1.5.2.5</t>
  </si>
  <si>
    <t>2.1.5.3</t>
  </si>
  <si>
    <t>2.1.5.3.1</t>
  </si>
  <si>
    <t>Se actualiza con dos panchas ST 15 MM</t>
  </si>
  <si>
    <t>2.1.5.3.2</t>
  </si>
  <si>
    <t>Reposición Cielo yeso cartón(solo circulaciones publicas, no incluye salones ni oficinas)</t>
  </si>
  <si>
    <t>2.1.5.3.3</t>
  </si>
  <si>
    <t>2.1.5.3.4</t>
  </si>
  <si>
    <t>2.1.5.3.5</t>
  </si>
  <si>
    <t>2.2</t>
  </si>
  <si>
    <t>Impermeabilizaciones, aislaciones</t>
  </si>
  <si>
    <t>2.2.1</t>
  </si>
  <si>
    <t>2.2.1.1</t>
  </si>
  <si>
    <t>Impermeabilización muros</t>
  </si>
  <si>
    <t>Membrana asfáltica</t>
  </si>
  <si>
    <t>2.2.1.2</t>
  </si>
  <si>
    <t xml:space="preserve">impermeabilización losas </t>
  </si>
  <si>
    <t>2.2.1.3</t>
  </si>
  <si>
    <t>Aislaciones Cielo</t>
  </si>
  <si>
    <t>2.2.1.4</t>
  </si>
  <si>
    <t>Aislaciones Muros(tabiques)</t>
  </si>
  <si>
    <t>2.2.2</t>
  </si>
  <si>
    <t>2.2.2.1</t>
  </si>
  <si>
    <t>2.2.2.2</t>
  </si>
  <si>
    <t>impermeabilización losas (incluye sócalo 20 CM)</t>
  </si>
  <si>
    <t>2.2.2.3</t>
  </si>
  <si>
    <t>Se considera solo las descargas</t>
  </si>
  <si>
    <t>2.2.3</t>
  </si>
  <si>
    <t>2.2.3.1</t>
  </si>
  <si>
    <t>SE ELIMINA</t>
  </si>
  <si>
    <t>2.2.4</t>
  </si>
  <si>
    <t>2.2.4.1</t>
  </si>
  <si>
    <t>2.2.5</t>
  </si>
  <si>
    <t>2.2.5.1</t>
  </si>
  <si>
    <t>PROFORMA cubo ajustable</t>
  </si>
  <si>
    <t>TERMINACIONES</t>
  </si>
  <si>
    <t>3.1</t>
  </si>
  <si>
    <t>Pavimentos</t>
  </si>
  <si>
    <t>3.1.1</t>
  </si>
  <si>
    <t>3.1.1.1</t>
  </si>
  <si>
    <t>Porcelanato 30x60 (provisión $25.000/m2)</t>
  </si>
  <si>
    <t>Valor provisión = $25.000.-</t>
  </si>
  <si>
    <t>3.1.2</t>
  </si>
  <si>
    <t>3.1.2.1</t>
  </si>
  <si>
    <t>Porcelanato</t>
  </si>
  <si>
    <t>Se actualiza a 10,86 x 520 (valor dólar observado)</t>
  </si>
  <si>
    <t>3.1.3</t>
  </si>
  <si>
    <t>3.1.3.1</t>
  </si>
  <si>
    <t>Alfombra color 1</t>
  </si>
  <si>
    <t>3.1.3.2</t>
  </si>
  <si>
    <t>Alfombra color 2</t>
  </si>
  <si>
    <t>3.1.4</t>
  </si>
  <si>
    <t>3.1.4.1</t>
  </si>
  <si>
    <t>Alfombra color 2 (30% superficie) Se ocupa 900 de los pasillos</t>
  </si>
  <si>
    <t>Se actualizan cantidades utilizando un 40% de los 900 m2 teóricos a reutilizar de los pasillos</t>
  </si>
  <si>
    <t>3.1.4.2</t>
  </si>
  <si>
    <t>Instalación de alfombra reutilizada</t>
  </si>
  <si>
    <t>3.1.4.3</t>
  </si>
  <si>
    <t>Suministro de alfombra adicional</t>
  </si>
  <si>
    <r>
      <t xml:space="preserve">Solo provisión. Se compra con el v/b del hotel. </t>
    </r>
    <r>
      <rPr>
        <b/>
        <sz val="10"/>
        <color indexed="8"/>
        <rFont val="Calibri"/>
        <family val="2"/>
        <scheme val="minor"/>
      </rPr>
      <t>Se deberá reconfirmar precio al momento de la compra.</t>
    </r>
  </si>
  <si>
    <t>3.1.5</t>
  </si>
  <si>
    <t>3.1.5.1</t>
  </si>
  <si>
    <t>3.1.5.1.1</t>
  </si>
  <si>
    <t>Pavimento 1 a elegir (provisión $25.000/m2)</t>
  </si>
  <si>
    <t>revisar PU por provisión porcelanato  (considerar porcelanato brooklyn grey de MK)</t>
  </si>
  <si>
    <t>3.1.5.2</t>
  </si>
  <si>
    <t>3.1.5.2.1</t>
  </si>
  <si>
    <t>Pavimento 2(Bar-restaurant): Alfombra vinílica (provisión $15.000/m2)</t>
  </si>
  <si>
    <t>Se actualiza precio con un piso vinílico de 8.000 x m2</t>
  </si>
  <si>
    <t>3.1.5.2.2</t>
  </si>
  <si>
    <t>Pavimento 3(terraza):a elegir (provisión $15.000/m2)</t>
  </si>
  <si>
    <t>Se elimina partida</t>
  </si>
  <si>
    <t>3.1.5.3</t>
  </si>
  <si>
    <t>3.1.5.3.1</t>
  </si>
  <si>
    <t>Pavimento 1(en escalera) a elegir (provisión $25.000/m2)</t>
  </si>
  <si>
    <t>3.1.5.3.2</t>
  </si>
  <si>
    <t>Pavimento 4: alfombra interface 50x50 (áreas comunes y salones)</t>
  </si>
  <si>
    <t>3.2</t>
  </si>
  <si>
    <t>Revestimientos muros / Pinturas muros</t>
  </si>
  <si>
    <t>3.2.1</t>
  </si>
  <si>
    <t>3.2.1.1</t>
  </si>
  <si>
    <t>Porcelanato 30x60 (provisión $12.000/m2)</t>
  </si>
  <si>
    <t>3.2.1.2</t>
  </si>
  <si>
    <t>Papel</t>
  </si>
  <si>
    <t>3.2.2</t>
  </si>
  <si>
    <t>3.2.2.1</t>
  </si>
  <si>
    <t>3.2.2.2</t>
  </si>
  <si>
    <t>3.2.3</t>
  </si>
  <si>
    <t>3.2.3.1</t>
  </si>
  <si>
    <t>3.2.3.2</t>
  </si>
  <si>
    <t>Revestimiento madera (muros y cielo)</t>
  </si>
  <si>
    <t>3.2.4</t>
  </si>
  <si>
    <t>3.2.4.1</t>
  </si>
  <si>
    <t>Esmalte al agua</t>
  </si>
  <si>
    <t>3.2.5</t>
  </si>
  <si>
    <t>3.2.5.1</t>
  </si>
  <si>
    <t>3.2.5.1.1</t>
  </si>
  <si>
    <t>Limpieza enchape ladrillo existente</t>
  </si>
  <si>
    <t>3.2.5.1.2</t>
  </si>
  <si>
    <t>3.2.5.1.3</t>
  </si>
  <si>
    <t>Revestimiento 4 (provisión $40.000/m2)</t>
  </si>
  <si>
    <t>3.2.5.2</t>
  </si>
  <si>
    <t>3.2.5.2.1</t>
  </si>
  <si>
    <t>3.2.5.2.2</t>
  </si>
  <si>
    <t>Pintura</t>
  </si>
  <si>
    <t>3.2.5.3</t>
  </si>
  <si>
    <t>3.2.5.3.1</t>
  </si>
  <si>
    <t>3.3</t>
  </si>
  <si>
    <t>Terminaciones Cielo</t>
  </si>
  <si>
    <t>3.3.1</t>
  </si>
  <si>
    <t>3.3.1.1</t>
  </si>
  <si>
    <t>3.3.2</t>
  </si>
  <si>
    <t>3.3.2.1</t>
  </si>
  <si>
    <t>3.3.3</t>
  </si>
  <si>
    <t>3.3.3.1</t>
  </si>
  <si>
    <t>Esmalte al agua (losa y cenefas yeso cartón)</t>
  </si>
  <si>
    <t>3.3.3.2</t>
  </si>
  <si>
    <t>Barniz poliuretano</t>
  </si>
  <si>
    <t>3.3.4</t>
  </si>
  <si>
    <t>3.3.4.1</t>
  </si>
  <si>
    <t>3.3.5</t>
  </si>
  <si>
    <t>3.3.5.1</t>
  </si>
  <si>
    <t>3.3.5.1.1</t>
  </si>
  <si>
    <t>3.3.5.2</t>
  </si>
  <si>
    <t>3.3.5.2.1</t>
  </si>
  <si>
    <t>3.3.5.3</t>
  </si>
  <si>
    <t>3.3.5.3.1</t>
  </si>
  <si>
    <t>3.4</t>
  </si>
  <si>
    <t>Guardapolvos</t>
  </si>
  <si>
    <t>3.4.1</t>
  </si>
  <si>
    <t>3.4.1.1</t>
  </si>
  <si>
    <t>Porcelanato  (provisión $12.000/m2)</t>
  </si>
  <si>
    <t>3.4.2</t>
  </si>
  <si>
    <t>3.4.2.1</t>
  </si>
  <si>
    <t>3.4.3</t>
  </si>
  <si>
    <t>3.4.3.1</t>
  </si>
  <si>
    <t>3.4.3.2</t>
  </si>
  <si>
    <t>Se actualiza Precio a 3.500 material + 600 por instalación. (proveedor de hotel). Si hay algún cambio en el precio deberá agregarse al presupuesto</t>
  </si>
  <si>
    <t>3.4.4</t>
  </si>
  <si>
    <t>3.4.4.1</t>
  </si>
  <si>
    <t xml:space="preserve">alfombra color 2 </t>
  </si>
  <si>
    <t>3.4.5</t>
  </si>
  <si>
    <t>3.4.5.1</t>
  </si>
  <si>
    <t>3.4.5.1.1</t>
  </si>
  <si>
    <t>Ídem Pavimento 1 a elegir (provisión $25.000/m2)</t>
  </si>
  <si>
    <t>3.4.5.2</t>
  </si>
  <si>
    <t>3.4.5.2.1</t>
  </si>
  <si>
    <t>ídem Pavimento 2(Bar-restaurant): Alfombra vinílica (provisión $15.000/m2)</t>
  </si>
  <si>
    <t>3.4.5.2.2</t>
  </si>
  <si>
    <t>Ídem Pavimento 3(terraza):a elegir (provisión $15.000/m2)</t>
  </si>
  <si>
    <t>3.4.5.3</t>
  </si>
  <si>
    <t>3.4.5.3.1</t>
  </si>
  <si>
    <t>Alfombra</t>
  </si>
  <si>
    <t>3.5</t>
  </si>
  <si>
    <t>Puertas y carpinterías</t>
  </si>
  <si>
    <t>3.5.1</t>
  </si>
  <si>
    <t>3.5.1.1</t>
  </si>
  <si>
    <t>Puerta acceso baño</t>
  </si>
  <si>
    <t>3.5.1.2</t>
  </si>
  <si>
    <t>Marco puerta y endolado</t>
  </si>
  <si>
    <t xml:space="preserve">Marco de coigue o madera similar de 90 x 45, F30, proveedor tecnomanderas. Endolado enchape cedro de proveedor tecnomaderas. </t>
  </si>
  <si>
    <t>3.5.2</t>
  </si>
  <si>
    <t>3.5.2.1</t>
  </si>
  <si>
    <t>3.5.2.2</t>
  </si>
  <si>
    <t>Endolado</t>
  </si>
  <si>
    <t>3.5.3</t>
  </si>
  <si>
    <t>3.5.3.1</t>
  </si>
  <si>
    <t>Puerta acceso habitación</t>
  </si>
  <si>
    <t>3.5.3.2</t>
  </si>
  <si>
    <t>Puerta acceso linen</t>
  </si>
  <si>
    <t>3.5.3.3</t>
  </si>
  <si>
    <t>Puerta acceso zona ascensor servicio</t>
  </si>
  <si>
    <t>3.5.3.4</t>
  </si>
  <si>
    <t>Puerta  red húmeda (provisión $40.000 por puerta)</t>
  </si>
  <si>
    <t>3.5.3.5</t>
  </si>
  <si>
    <t>Puerta  shaft</t>
  </si>
  <si>
    <t>3.5.3.6</t>
  </si>
  <si>
    <t>Marco puerta y endolado habitación</t>
  </si>
  <si>
    <t>3.5.3.7</t>
  </si>
  <si>
    <t>Marco puerta y endolado linen</t>
  </si>
  <si>
    <t>3.5.3.8</t>
  </si>
  <si>
    <t>Marco puerta y endolado zona ascensor servicio</t>
  </si>
  <si>
    <t>3.5.4</t>
  </si>
  <si>
    <t>3.5.4.1</t>
  </si>
  <si>
    <t>Pilastras puertas closet</t>
  </si>
  <si>
    <t>3.5.5</t>
  </si>
  <si>
    <t>3.5.5.1</t>
  </si>
  <si>
    <t>3.5.5.1.1</t>
  </si>
  <si>
    <t>Puerta acceso backoffice</t>
  </si>
  <si>
    <t>3.5.5.1.2</t>
  </si>
  <si>
    <t>Puerta acceso recursos humanos</t>
  </si>
  <si>
    <t>3.5.5.1.3</t>
  </si>
  <si>
    <t>3.5.5.1.4</t>
  </si>
  <si>
    <t>Puerta acceso maletero</t>
  </si>
  <si>
    <t>3.5.5.1.5</t>
  </si>
  <si>
    <t>Puerta acceso sala equipos eléctricos</t>
  </si>
  <si>
    <t>3.5.5.1.6</t>
  </si>
  <si>
    <t>Puerta acceso shaft</t>
  </si>
  <si>
    <t>3.5.5.1.7</t>
  </si>
  <si>
    <t>Marco puerta y endoladobackoffice</t>
  </si>
  <si>
    <t>3.5.5.1.8</t>
  </si>
  <si>
    <t>Marco puerta y endolado rrhh</t>
  </si>
  <si>
    <t>3.5.5.1.9</t>
  </si>
  <si>
    <t>3.5.5.1.10</t>
  </si>
  <si>
    <t>Marco puerta y endolado maletero</t>
  </si>
  <si>
    <t>3.5.5.1.11</t>
  </si>
  <si>
    <t>Marco puerta y endolado sala equipos eléctricos</t>
  </si>
  <si>
    <t>3.5.5.1.12</t>
  </si>
  <si>
    <t>Marco puerta y endolado shaft</t>
  </si>
  <si>
    <t>3.5.5.2</t>
  </si>
  <si>
    <t>3.5.5.2.1</t>
  </si>
  <si>
    <t>Puerta acceso restaurant (proforma provisión $400.000)</t>
  </si>
  <si>
    <t>3.5.5.2.2</t>
  </si>
  <si>
    <t>marco y Endolado puerta acceso restaurant  (proforma provisión $70.000)</t>
  </si>
  <si>
    <t>3.5.5.2.3</t>
  </si>
  <si>
    <t>Puerta acceso cocina  (proforma provisión $70.000)</t>
  </si>
  <si>
    <t>3.5.5.2.4</t>
  </si>
  <si>
    <t>marco y Endolado puerta acceso cocina  (proforma provisión $50.000)</t>
  </si>
  <si>
    <t>3.5.5.3</t>
  </si>
  <si>
    <t>3.5.5.3.1</t>
  </si>
  <si>
    <t xml:space="preserve">Puerta acceso salones </t>
  </si>
  <si>
    <t>3.5.5.3.2</t>
  </si>
  <si>
    <t>3.5.5.3.3</t>
  </si>
  <si>
    <t>Puerta acceso eventos</t>
  </si>
  <si>
    <t>3.5.5.3.4</t>
  </si>
  <si>
    <t>3.5.5.3.5</t>
  </si>
  <si>
    <t>Puerta acceso cocina</t>
  </si>
  <si>
    <t>3.5.5.3.6</t>
  </si>
  <si>
    <t>Puerta acceso guardarropa</t>
  </si>
  <si>
    <t>3.5.5.3.7</t>
  </si>
  <si>
    <t>Puerta acceso bodega</t>
  </si>
  <si>
    <t>3.5.5.3.8</t>
  </si>
  <si>
    <t>Marco puerta y endolado salones</t>
  </si>
  <si>
    <t>3.5.5.3.9</t>
  </si>
  <si>
    <t>3.5.5.3.10</t>
  </si>
  <si>
    <t>Marco puerta y endolado oficina eventos</t>
  </si>
  <si>
    <t>3.5.5.3.11</t>
  </si>
  <si>
    <t>Marco puerta y endolado zona ascensor servicios</t>
  </si>
  <si>
    <t>3.5.5.3.12</t>
  </si>
  <si>
    <t>Marco puerta y endolado cocina</t>
  </si>
  <si>
    <t>3.5.5.3.13</t>
  </si>
  <si>
    <t>Marco puerta y endolado guardarropa</t>
  </si>
  <si>
    <t>3.5.5.3.14</t>
  </si>
  <si>
    <t>Marco puerta y endolado bodega</t>
  </si>
  <si>
    <t>3.6</t>
  </si>
  <si>
    <t>Pinturas</t>
  </si>
  <si>
    <t>3.6.1</t>
  </si>
  <si>
    <t>3.6.1.1</t>
  </si>
  <si>
    <t>cielo: esmalte al agua</t>
  </si>
  <si>
    <t>n/a</t>
  </si>
  <si>
    <t>3.6.1.2</t>
  </si>
  <si>
    <t>puerta y marco acceso: barniz poliuretano</t>
  </si>
  <si>
    <t>3.6.2</t>
  </si>
  <si>
    <t>3.6.2.1</t>
  </si>
  <si>
    <t>3.6.2.2</t>
  </si>
  <si>
    <t>puerta y marco acceso: esmalte al agua</t>
  </si>
  <si>
    <t>3.6.3</t>
  </si>
  <si>
    <t>3.6.3.1</t>
  </si>
  <si>
    <t>losa y cenefa: esmalte al agua</t>
  </si>
  <si>
    <t>3.6.3.2</t>
  </si>
  <si>
    <t>3.6.3.3</t>
  </si>
  <si>
    <t>Revestimiento madera: barniz poliuretano</t>
  </si>
  <si>
    <t>3.6.4</t>
  </si>
  <si>
    <t>3.6.4.1</t>
  </si>
  <si>
    <t>3.6.4.2</t>
  </si>
  <si>
    <t>muros: esmalte al agua</t>
  </si>
  <si>
    <t>3.6.4.3</t>
  </si>
  <si>
    <t>Puerta closet y marco: Esmalte al agua</t>
  </si>
  <si>
    <t>3.6.5</t>
  </si>
  <si>
    <t>3.6.5.1</t>
  </si>
  <si>
    <t>3.6.5.1.1</t>
  </si>
  <si>
    <t>3.6.5.1.2</t>
  </si>
  <si>
    <t>elementos madera, puerta y marco acceso: barniz poliuretano</t>
  </si>
  <si>
    <t>3.6.5.2</t>
  </si>
  <si>
    <t>3.6.5.2.1</t>
  </si>
  <si>
    <t>3.6.5.2.2</t>
  </si>
  <si>
    <t>muros que no llevan papel: esmalte al agua</t>
  </si>
  <si>
    <t>3.6.5.2.3</t>
  </si>
  <si>
    <t>3.6.5.3</t>
  </si>
  <si>
    <t>3.6.5.3.1</t>
  </si>
  <si>
    <t>3.6.5.3.2</t>
  </si>
  <si>
    <t>3.6.5.3.3</t>
  </si>
  <si>
    <t>3.7</t>
  </si>
  <si>
    <t>Quincallería</t>
  </si>
  <si>
    <t>3.7.1</t>
  </si>
  <si>
    <t>3.7.1.1</t>
  </si>
  <si>
    <t>Cerradura puerta acceso (provisión $20.000/cu)</t>
  </si>
  <si>
    <t>3.7.1.2</t>
  </si>
  <si>
    <t>Bisagras</t>
  </si>
  <si>
    <t>3 bisagras 3.5 x 3.5 x 2.5mm BB inox marca Yale o similar</t>
  </si>
  <si>
    <t>3.7.1.3</t>
  </si>
  <si>
    <t>Brazo hidráulico cierre (provisión $30.000/su)</t>
  </si>
  <si>
    <t>Quicio mecánico.</t>
  </si>
  <si>
    <t>3.7.1.4</t>
  </si>
  <si>
    <t>Topes de puerta</t>
  </si>
  <si>
    <t>3.7.2</t>
  </si>
  <si>
    <t>3.7.2.1</t>
  </si>
  <si>
    <t xml:space="preserve">Cerradura puerta </t>
  </si>
  <si>
    <t>3.7.2.2</t>
  </si>
  <si>
    <t>3.7.2.3</t>
  </si>
  <si>
    <t>Tope de puerta</t>
  </si>
  <si>
    <t>3.7.2.4</t>
  </si>
  <si>
    <t>Esquinero aluminio</t>
  </si>
  <si>
    <t>3.7.3</t>
  </si>
  <si>
    <t>3.7.3.1</t>
  </si>
  <si>
    <t>Cerradura puerta  acceso</t>
  </si>
  <si>
    <t>PROVEE E INSTALA EL HOTEL</t>
  </si>
  <si>
    <t>3.7.3.2</t>
  </si>
  <si>
    <t>Cerradura puerta  acceso linen (provisión $20.000/cu)</t>
  </si>
  <si>
    <t>3.7.3.3</t>
  </si>
  <si>
    <t>Cerradura puerta acceso ascensor (provisión $20.000/cu)</t>
  </si>
  <si>
    <t>3.7.3.4</t>
  </si>
  <si>
    <t>Cerradura puerta shaft (provisión $10.000/cu)</t>
  </si>
  <si>
    <t>3.7.3.5</t>
  </si>
  <si>
    <t>Bisagras puertas acceso habitaciones, linen y ascensor</t>
  </si>
  <si>
    <t>1 bisagras 3.5 x 3.5 x 2.5mm BB inox marca Yale o similar + 2 bisagras 3.5 x 3.5 c/resorte, canto recto</t>
  </si>
  <si>
    <t>3.7.3.6</t>
  </si>
  <si>
    <t>Bisagras puertas shaft</t>
  </si>
  <si>
    <t>Bisagra clip top 120º o similar</t>
  </si>
  <si>
    <t>3.7.3.7</t>
  </si>
  <si>
    <t>topes de puerta</t>
  </si>
  <si>
    <t>3.7.3.8</t>
  </si>
  <si>
    <t>Tipo y color de esquinero similar al instalado en piloto.</t>
  </si>
  <si>
    <t>3.7.3.9</t>
  </si>
  <si>
    <t>Esquinero acero inox</t>
  </si>
  <si>
    <t>3.7.4</t>
  </si>
  <si>
    <t>3.7.4.1</t>
  </si>
  <si>
    <t>Cerradura pomo puerta closet</t>
  </si>
  <si>
    <t>Cerradura tubular urbano para closet c/llave inox marca Poli</t>
  </si>
  <si>
    <t>3.7.4.2</t>
  </si>
  <si>
    <t>Bisagras puerta closet</t>
  </si>
  <si>
    <t>3.7.5</t>
  </si>
  <si>
    <t>3.7.5.1</t>
  </si>
  <si>
    <t>3.7.5.1.1</t>
  </si>
  <si>
    <t>Cerradura Puerta acceso backoffice (provisión $20.000/cu)</t>
  </si>
  <si>
    <t>3.7.5.1.2</t>
  </si>
  <si>
    <t>Cerradura Puerta acceso recursos humanos (provisión $20.000/cu)</t>
  </si>
  <si>
    <t>3.7.5.1.3</t>
  </si>
  <si>
    <t>Cerradura Puerta acceso zona ascensor servicio (provisión $20.000/cu)</t>
  </si>
  <si>
    <t>3.7.5.1.4</t>
  </si>
  <si>
    <t>Cerradura Puerta acceso maletero (provisión $20.000/cu)</t>
  </si>
  <si>
    <t>3.7.5.1.5</t>
  </si>
  <si>
    <t>Cerradura Puerta acceso sala equipos eléctricos (provisión $20.000/cu)</t>
  </si>
  <si>
    <t>3.7.5.1.6</t>
  </si>
  <si>
    <t>Cerradura Puerta acceso shaft (provisión $20.000/cu)</t>
  </si>
  <si>
    <t>3.7.5.1.7</t>
  </si>
  <si>
    <t>Bisagras puerta backoffice</t>
  </si>
  <si>
    <t>3.7.5.1.8</t>
  </si>
  <si>
    <t>Bisagras puertas rrhh</t>
  </si>
  <si>
    <t>3.7.5.1.9</t>
  </si>
  <si>
    <t>Bisagras puerta zona ascensor servicio</t>
  </si>
  <si>
    <t>3.7.5.1.10</t>
  </si>
  <si>
    <t>Bisagras puerta maletero</t>
  </si>
  <si>
    <t>3.7.5.1.11</t>
  </si>
  <si>
    <t>Bisagras sala equipos eléctricos</t>
  </si>
  <si>
    <t>3.7.5.1.12</t>
  </si>
  <si>
    <t>Bisagras puerta shaft</t>
  </si>
  <si>
    <t>3.7.5.1.13</t>
  </si>
  <si>
    <t>3.7.5.2</t>
  </si>
  <si>
    <t>3.7.5.2.1</t>
  </si>
  <si>
    <t>Cerradura Puerta acceso restaurant (provisión $40.000/cu)</t>
  </si>
  <si>
    <t>3.7.5.2.2</t>
  </si>
  <si>
    <t>Bisagras puerta acceso restaurant</t>
  </si>
  <si>
    <t>3.7.5.2.3</t>
  </si>
  <si>
    <t>Cerradura Puerta acceso cocina (provisión $20.000/cu)</t>
  </si>
  <si>
    <t>3.7.5.2.4</t>
  </si>
  <si>
    <t>Bisagras puerta acceso cocina</t>
  </si>
  <si>
    <t>3.7.5.2.5</t>
  </si>
  <si>
    <t>3.7.5.3</t>
  </si>
  <si>
    <t>3.7.5.3.1</t>
  </si>
  <si>
    <t>Cerradura Puerta acceso salones</t>
  </si>
  <si>
    <t>3.7.5.3.2</t>
  </si>
  <si>
    <t>Cerradura Puerta acceso recursos humanos(provisión $20.000/cu)</t>
  </si>
  <si>
    <t>3.7.5.3.3</t>
  </si>
  <si>
    <t>Cerradura Puerta acceso eventos (provisión $20.000/cu)</t>
  </si>
  <si>
    <t>3.7.5.3.4</t>
  </si>
  <si>
    <t>3.7.5.3.5</t>
  </si>
  <si>
    <t>3.7.5.3.6</t>
  </si>
  <si>
    <t>Cerradura Puerta acceso guardarropa(provisión $20.000/cu)</t>
  </si>
  <si>
    <t>3.7.5.3.7</t>
  </si>
  <si>
    <t>Cerradura Puerta acceso bodega(provisión $20.000/cu)</t>
  </si>
  <si>
    <t>3.7.5.3.8</t>
  </si>
  <si>
    <t>Bisagras puerta salones</t>
  </si>
  <si>
    <t>3.7.5.3.9</t>
  </si>
  <si>
    <t>Bisagras puerta RR.HH.</t>
  </si>
  <si>
    <t>3.7.5.3.10</t>
  </si>
  <si>
    <t>Bisagras puerta oficina eventos</t>
  </si>
  <si>
    <t>3.7.5.3.11</t>
  </si>
  <si>
    <t>Bisagras puerta zona ascensor servicios</t>
  </si>
  <si>
    <t>3.7.5.3.12</t>
  </si>
  <si>
    <t>Bisagras puerta cocina</t>
  </si>
  <si>
    <t>3.7.5.3.13</t>
  </si>
  <si>
    <t>Bisagras puerta guardarropa</t>
  </si>
  <si>
    <t>3.7.5.3.14</t>
  </si>
  <si>
    <t>Bisagras puerta bodega</t>
  </si>
  <si>
    <t>3.7.5.3.15</t>
  </si>
  <si>
    <t>3.8</t>
  </si>
  <si>
    <t>Artefactos</t>
  </si>
  <si>
    <t>3.8.1</t>
  </si>
  <si>
    <t>3.8.1.1</t>
  </si>
  <si>
    <t>Urinarios</t>
  </si>
  <si>
    <t>3.8.1.2</t>
  </si>
  <si>
    <t>Wc</t>
  </si>
  <si>
    <t>3.8.1.3</t>
  </si>
  <si>
    <t>Lavamanos</t>
  </si>
  <si>
    <t>3.8.2</t>
  </si>
  <si>
    <t>3.8.2.1</t>
  </si>
  <si>
    <t>Tinas (solo instalación, provee Atton)</t>
  </si>
  <si>
    <t>3.8.2.2</t>
  </si>
  <si>
    <t>3.8.2.3</t>
  </si>
  <si>
    <t>3.8.3</t>
  </si>
  <si>
    <t>3.8.3.1</t>
  </si>
  <si>
    <t>Lavaplatos</t>
  </si>
  <si>
    <t>3.9</t>
  </si>
  <si>
    <t>Griferías</t>
  </si>
  <si>
    <t>3.9.1</t>
  </si>
  <si>
    <t>3.9.1.1</t>
  </si>
  <si>
    <t>Fluxómetro p/ urinario con sensor elect.</t>
  </si>
  <si>
    <t>3.9.1.2</t>
  </si>
  <si>
    <t xml:space="preserve">Fluxómetro para wc </t>
  </si>
  <si>
    <t>3.9.1.3</t>
  </si>
  <si>
    <t>Mezclador lavamanos con sensor elect.</t>
  </si>
  <si>
    <t>3.9.1.4</t>
  </si>
  <si>
    <t>Sifón cromado lavamanos</t>
  </si>
  <si>
    <t>3.9.2</t>
  </si>
  <si>
    <t>3.9.2.1</t>
  </si>
  <si>
    <t>Mezclador lavamanos</t>
  </si>
  <si>
    <t>3.9.2.2</t>
  </si>
  <si>
    <t>Mezclador ducha</t>
  </si>
  <si>
    <t>3.9.2.3</t>
  </si>
  <si>
    <t>Barra ducha con flexible y ducha teléfono</t>
  </si>
  <si>
    <t>3.9.2.4</t>
  </si>
  <si>
    <t>Desagüe y embellecedor rebalse</t>
  </si>
  <si>
    <t>3.9.2.5</t>
  </si>
  <si>
    <t>3.9.3</t>
  </si>
  <si>
    <t>3.9.3.1</t>
  </si>
  <si>
    <t>Mezclador lavaplatos (provisión $30.000/cu)</t>
  </si>
  <si>
    <t>3.10</t>
  </si>
  <si>
    <t>Accesorios</t>
  </si>
  <si>
    <t>3.10.1</t>
  </si>
  <si>
    <t>3.10.1.1</t>
  </si>
  <si>
    <t>Perchas</t>
  </si>
  <si>
    <t>3.10.1.2</t>
  </si>
  <si>
    <t>Espejos</t>
  </si>
  <si>
    <t>3.10.1.3</t>
  </si>
  <si>
    <t>Barra minusválidos</t>
  </si>
  <si>
    <t>3.10.2</t>
  </si>
  <si>
    <t>3.10.2.1</t>
  </si>
  <si>
    <t>3.10.2.2</t>
  </si>
  <si>
    <t>Portarrollos</t>
  </si>
  <si>
    <t>3.10.2.3</t>
  </si>
  <si>
    <t>3.10.2.4</t>
  </si>
  <si>
    <t>Barra apoyo nicho ducha</t>
  </si>
  <si>
    <t>3.10.2.5</t>
  </si>
  <si>
    <t>Secador de pelo</t>
  </si>
  <si>
    <t>3.10.2.6</t>
  </si>
  <si>
    <t>Shower door</t>
  </si>
  <si>
    <t>Se actualiza precio achicando 10 cm el paño fijo</t>
  </si>
  <si>
    <t>3.11</t>
  </si>
  <si>
    <t>Mobiliario</t>
  </si>
  <si>
    <t>3.11.1</t>
  </si>
  <si>
    <t>3.11.1.1</t>
  </si>
  <si>
    <t>Cubierta lavamanos staron</t>
  </si>
  <si>
    <t>Se deberá corroborar tiempos de entrega por parte del proveedor. Si hay alguna desviación se deberá buscar una solución en conjunto. Cualquier cambio de precio se deberá agregar al presupuesto</t>
  </si>
  <si>
    <t>3.11.1.2</t>
  </si>
  <si>
    <t>Tabiques divisorios wc y urinarios</t>
  </si>
  <si>
    <t>3.11.2</t>
  </si>
  <si>
    <t>3.11.2.1</t>
  </si>
  <si>
    <t>un</t>
  </si>
  <si>
    <t>3.11.2.2</t>
  </si>
  <si>
    <t>Marco fotografía</t>
  </si>
  <si>
    <t>3.11.2.3</t>
  </si>
  <si>
    <t>Repisa revestida en roble oscuro</t>
  </si>
  <si>
    <t>Repisa en melamina roble oscuro con doble nariz, chapacanto en dos partes</t>
  </si>
  <si>
    <t>3.11.3</t>
  </si>
  <si>
    <t>3.11.3.1</t>
  </si>
  <si>
    <t>Restauración credenza, velador</t>
  </si>
  <si>
    <r>
      <t xml:space="preserve">Solo se barniza sobre lo existente. Si hay cambios de piezas deberá agregarse al presupuesto. </t>
    </r>
    <r>
      <rPr>
        <b/>
        <sz val="10"/>
        <color indexed="8"/>
        <rFont val="Calibri"/>
        <family val="2"/>
        <scheme val="minor"/>
      </rPr>
      <t>REVISAR TRASLADO CON HOTEL.</t>
    </r>
  </si>
  <si>
    <t>3.11.3.2</t>
  </si>
  <si>
    <t>3.11.3.3</t>
  </si>
  <si>
    <t>Pantallas lámparas</t>
  </si>
  <si>
    <t>3.11.4</t>
  </si>
  <si>
    <t>Lobby</t>
  </si>
  <si>
    <t>3.11.4.1</t>
  </si>
  <si>
    <t>Mueble front desk (Proforma)</t>
  </si>
  <si>
    <t>Valor Proforma</t>
  </si>
  <si>
    <t>3.11.5</t>
  </si>
  <si>
    <t>3.11.5.1</t>
  </si>
  <si>
    <t>Mueble bar (proforma)</t>
  </si>
  <si>
    <t>3.11.5.2</t>
  </si>
  <si>
    <t>Cortina tipo Luxaflex(proforma)</t>
  </si>
  <si>
    <t>3.12</t>
  </si>
  <si>
    <t>Barandas</t>
  </si>
  <si>
    <t>3.12.1</t>
  </si>
  <si>
    <t xml:space="preserve"> Zonas Comunes piso 1 y 2</t>
  </si>
  <si>
    <t>3.12.1.1</t>
  </si>
  <si>
    <t>Baranda cristal templado mezzanine (2º PISO)</t>
  </si>
  <si>
    <t>3.12.1.2</t>
  </si>
  <si>
    <t>Baranda cristal templado curva escala caracol.</t>
  </si>
  <si>
    <t>3.13</t>
  </si>
  <si>
    <t>Iluminación</t>
  </si>
  <si>
    <t>3.13.1</t>
  </si>
  <si>
    <t>3.13.1.1</t>
  </si>
  <si>
    <t>Iluminación baños comunes</t>
  </si>
  <si>
    <t>Esta actualizado. Ver opciones con Hotel. Detalle en hoja adjunta</t>
  </si>
  <si>
    <t>3.13.2</t>
  </si>
  <si>
    <t>3.13.2.1</t>
  </si>
  <si>
    <t>Iluminación baños habitaciones</t>
  </si>
  <si>
    <t>3.13.2.2</t>
  </si>
  <si>
    <t>Adicional ampolletas</t>
  </si>
  <si>
    <t>3.13.3</t>
  </si>
  <si>
    <t>3.13.3.1</t>
  </si>
  <si>
    <t>Iluminación pasillos/ hall ascensores pisos 3 a 18</t>
  </si>
  <si>
    <t>3.13.4</t>
  </si>
  <si>
    <t>3.13.4.1</t>
  </si>
  <si>
    <t>No se consulta (sólo pantallas, ver ítem 3.11.3.3)</t>
  </si>
  <si>
    <t>3.13.5</t>
  </si>
  <si>
    <t>3.13.5.1</t>
  </si>
  <si>
    <t>3.13.5.1.1</t>
  </si>
  <si>
    <t>Iluminación Hall Acceso, hall Ascensores, Circulaciones primer piso</t>
  </si>
  <si>
    <t>Valor proforma</t>
  </si>
  <si>
    <t>3.13.5.2</t>
  </si>
  <si>
    <t xml:space="preserve">Restaurant, Bar </t>
  </si>
  <si>
    <t>3.13.5.2.1</t>
  </si>
  <si>
    <t>Iluminación restaurant y bar</t>
  </si>
  <si>
    <t>3.13.5.3</t>
  </si>
  <si>
    <t>3.13.5.3.1</t>
  </si>
  <si>
    <t xml:space="preserve"> Iluminación Hall Ascensores, Circulaciones, áreas comunes y salones segundo piso</t>
  </si>
  <si>
    <t>INSTALACIONES</t>
  </si>
  <si>
    <t>4.1</t>
  </si>
  <si>
    <t>Agua Potable y Alcantarillado</t>
  </si>
  <si>
    <t>4.1.1</t>
  </si>
  <si>
    <t>4.1.1.1</t>
  </si>
  <si>
    <t>Trabajos AP/ALC</t>
  </si>
  <si>
    <t>4.1.2</t>
  </si>
  <si>
    <t>4.1.2.1</t>
  </si>
  <si>
    <t>4.1.3</t>
  </si>
  <si>
    <t>4.1.3.1</t>
  </si>
  <si>
    <t>4.1.4</t>
  </si>
  <si>
    <t>OTROS</t>
  </si>
  <si>
    <t>4.1.4.1</t>
  </si>
  <si>
    <t>Planos asbuilt Sanitarios</t>
  </si>
  <si>
    <t>4.1.4.2</t>
  </si>
  <si>
    <t>Imprevistos  Sanitarios</t>
  </si>
  <si>
    <t>4.2</t>
  </si>
  <si>
    <t>Electricidad</t>
  </si>
  <si>
    <t>4.2.1</t>
  </si>
  <si>
    <t>4.2.1.1</t>
  </si>
  <si>
    <t>Trabajos eléctricos para iluminación</t>
  </si>
  <si>
    <t>4.2.2.1</t>
  </si>
  <si>
    <t>4.2.3</t>
  </si>
  <si>
    <t>4.2.3.1</t>
  </si>
  <si>
    <t>4.2.4</t>
  </si>
  <si>
    <t>4.2.4.1</t>
  </si>
  <si>
    <t>Regularización eléctrica</t>
  </si>
  <si>
    <t>4.2.5</t>
  </si>
  <si>
    <t>4.2.5.1</t>
  </si>
  <si>
    <t>4.2.5.1.1</t>
  </si>
  <si>
    <t>Trabajos eléctricos para iluminación (proforma)</t>
  </si>
  <si>
    <t>4.2.5.2</t>
  </si>
  <si>
    <t>4.2.5.2.1</t>
  </si>
  <si>
    <t>4.2.5.2.2</t>
  </si>
  <si>
    <t>Trabajos eléctricos reubicación puntos red fuerza(proforma)</t>
  </si>
  <si>
    <t>4.2.5.3</t>
  </si>
  <si>
    <t>4.2.5.3.1</t>
  </si>
  <si>
    <t>4.3</t>
  </si>
  <si>
    <t>Corrientes Débiles</t>
  </si>
  <si>
    <t>4.3.1</t>
  </si>
  <si>
    <t>4.3.1.1</t>
  </si>
  <si>
    <t>Ductos enlauchados por cenefa perimetral pasillos</t>
  </si>
  <si>
    <t>4.3.2</t>
  </si>
  <si>
    <t>4.3.2.1</t>
  </si>
  <si>
    <t>Mover punto conexión tv cable</t>
  </si>
  <si>
    <t>4.4</t>
  </si>
  <si>
    <t>Climatización</t>
  </si>
  <si>
    <t>4.4.1</t>
  </si>
  <si>
    <t>4.4.1.1</t>
  </si>
  <si>
    <t>Cambio matrices horizontales clima</t>
  </si>
  <si>
    <t>4.5</t>
  </si>
  <si>
    <t>Red Protección Incendio</t>
  </si>
  <si>
    <t>4.5.1</t>
  </si>
  <si>
    <t>4.5.1.1</t>
  </si>
  <si>
    <t>Modificación altura sprinklers pasillos</t>
  </si>
  <si>
    <t>4.5.1.2</t>
  </si>
  <si>
    <t>Coordinación instalación luz estoboscópica y parlantes audio evacuación</t>
  </si>
  <si>
    <t>OTRAS PARTIDAS</t>
  </si>
  <si>
    <t>5.1</t>
  </si>
  <si>
    <t>Numeración</t>
  </si>
  <si>
    <t>5.1.1</t>
  </si>
  <si>
    <t>Numeración y señalética (provee e instala Atton)</t>
  </si>
  <si>
    <t>5.2</t>
  </si>
  <si>
    <t>Aseo y limpieza</t>
  </si>
  <si>
    <t>5.2.1</t>
  </si>
  <si>
    <t>Aseo permanente obra</t>
  </si>
  <si>
    <t>5.2.2</t>
  </si>
  <si>
    <t>Aseo para entrega habitaciones</t>
  </si>
  <si>
    <t>5.2.3</t>
  </si>
  <si>
    <t>Aseo para entrega pasillos</t>
  </si>
  <si>
    <t>5.3</t>
  </si>
  <si>
    <t>Partidas omitidas</t>
  </si>
  <si>
    <t>5.3.1</t>
  </si>
  <si>
    <t>Elevador montacargas exterior fachada</t>
  </si>
  <si>
    <t>5.3.2</t>
  </si>
  <si>
    <t>Permiso de instalación de faenas</t>
  </si>
  <si>
    <t>5.3.3</t>
  </si>
  <si>
    <t>Consumo energía eléctrica obra</t>
  </si>
  <si>
    <t>POR CUENTA DEL HOTEL</t>
  </si>
  <si>
    <t>5.3.4</t>
  </si>
  <si>
    <t>Consumo de agua obra</t>
  </si>
  <si>
    <t>5.3.5</t>
  </si>
  <si>
    <t>Refuerzo alzaprimado subterráneo</t>
  </si>
  <si>
    <t>Se agrega partida. Se deja como proforma a la espera de la respuesta del calculista</t>
  </si>
  <si>
    <t>5.3.6</t>
  </si>
  <si>
    <t>Conexión y pasada Sanitarias baños trabajadores</t>
  </si>
  <si>
    <t>5.3.7</t>
  </si>
  <si>
    <t>Espejo vertical especial baños Hab</t>
  </si>
  <si>
    <t>5.3.8</t>
  </si>
  <si>
    <t>Retiro de escombros</t>
  </si>
  <si>
    <t>5.3.9</t>
  </si>
  <si>
    <t>Revestimiento de madera ascensor</t>
  </si>
  <si>
    <t>5.3.10</t>
  </si>
  <si>
    <t>Barniz revestimiento de madera</t>
  </si>
  <si>
    <t>5.3.11</t>
  </si>
  <si>
    <t>Cubrejunta perfil C/10 moldumet</t>
  </si>
  <si>
    <t>5.3.12</t>
  </si>
  <si>
    <t>Puertas interconexión entre habitaciones</t>
  </si>
  <si>
    <t>5.3.13</t>
  </si>
  <si>
    <t>Marco puertas interconexión habitaciones</t>
  </si>
  <si>
    <t>5.3.14</t>
  </si>
  <si>
    <t>Cerradura puertas interconexión habitaciones</t>
  </si>
  <si>
    <t>5.3.15</t>
  </si>
  <si>
    <t>Bisagras puertas interconexión habitaciones</t>
  </si>
  <si>
    <t>5.3.16</t>
  </si>
  <si>
    <t>Pintura puertas interconexión habitaciones</t>
  </si>
  <si>
    <t>5.3.17</t>
  </si>
  <si>
    <t>Tope de puertas s interconexión habitaciones</t>
  </si>
  <si>
    <t>5.3.18</t>
  </si>
  <si>
    <t>Trabajos complementarios 1º y 2º piso</t>
  </si>
  <si>
    <t>VALORES PROFORMA</t>
  </si>
  <si>
    <t>TOTAL COSTO DIRECTO (subtotal 1+2+3+4+5)</t>
  </si>
  <si>
    <t>Gastos Generales</t>
  </si>
  <si>
    <t>Utilidades</t>
  </si>
  <si>
    <t>Aportes materiales</t>
  </si>
  <si>
    <t>TPN</t>
  </si>
  <si>
    <t>Total Presupuesto Neto</t>
  </si>
  <si>
    <t>GASTOS GENERALES</t>
  </si>
  <si>
    <t>OBRA REMODELACIÓN HABITACIONES - PASILLOS Y  BAÑOS PÚBLICOS</t>
  </si>
  <si>
    <t>HOTEL ATTON LAS CONDES</t>
  </si>
  <si>
    <t>DETALLE</t>
  </si>
  <si>
    <t>CARGO</t>
  </si>
  <si>
    <t>MESES</t>
  </si>
  <si>
    <t>COSTO UNITARIO</t>
  </si>
  <si>
    <t>COSTO MENSUAL</t>
  </si>
  <si>
    <t>PROFESIONALES - AYUDANTES - MANO DE OBRA</t>
  </si>
  <si>
    <t>EQUIPO PRINCIPAL</t>
  </si>
  <si>
    <t>Visitador de obra</t>
  </si>
  <si>
    <t>Administrador de obra</t>
  </si>
  <si>
    <t>EQUIPO TÉCNICO</t>
  </si>
  <si>
    <t>Profesional oficina Técnica</t>
  </si>
  <si>
    <t>Administrativo de obra</t>
  </si>
  <si>
    <t>Profesional de Control de calidad</t>
  </si>
  <si>
    <t>Técnico en Seguridad (prevencionista de riesgo)</t>
  </si>
  <si>
    <t>Jefe de Bodega</t>
  </si>
  <si>
    <t>1.2.6</t>
  </si>
  <si>
    <t>Ayudante de bodega</t>
  </si>
  <si>
    <t>1.3</t>
  </si>
  <si>
    <t>EQUIPO DE TERRENO</t>
  </si>
  <si>
    <t>1.3.1</t>
  </si>
  <si>
    <t>Jefe de terreno</t>
  </si>
  <si>
    <t>1.3.2</t>
  </si>
  <si>
    <t xml:space="preserve">Capataz </t>
  </si>
  <si>
    <t>1.3.3</t>
  </si>
  <si>
    <t>Trazador</t>
  </si>
  <si>
    <t>1.3.4</t>
  </si>
  <si>
    <t>Ayudante Trazador</t>
  </si>
  <si>
    <t>1.4</t>
  </si>
  <si>
    <t>EQUIPO DE CONTROL DE ACCESO</t>
  </si>
  <si>
    <t>1.4.1</t>
  </si>
  <si>
    <t>Jornales / equipo de patio y limpieza</t>
  </si>
  <si>
    <t>1.4.2</t>
  </si>
  <si>
    <t>Mantención</t>
  </si>
  <si>
    <t>1.4.3</t>
  </si>
  <si>
    <t>Ayudante mantención</t>
  </si>
  <si>
    <t>1.4.4</t>
  </si>
  <si>
    <t>Portero</t>
  </si>
  <si>
    <t>1.5</t>
  </si>
  <si>
    <t>LLSS</t>
  </si>
  <si>
    <t>1.5.1</t>
  </si>
  <si>
    <t>Leyes Sociales</t>
  </si>
  <si>
    <t>%</t>
  </si>
  <si>
    <t>1.6</t>
  </si>
  <si>
    <t>COSTO PAGO REMUNERACIONES</t>
  </si>
  <si>
    <t>1.6.1</t>
  </si>
  <si>
    <t>Pago por previred</t>
  </si>
  <si>
    <t xml:space="preserve">Sub-Total </t>
  </si>
  <si>
    <t>2.</t>
  </si>
  <si>
    <t>SEGURIDAD</t>
  </si>
  <si>
    <t>MATERIALES PARA SEGURIDAD DE OBRA</t>
  </si>
  <si>
    <t>Implementos de Seguridad Personal</t>
  </si>
  <si>
    <t>Implementos seguridad obra</t>
  </si>
  <si>
    <t>3.</t>
  </si>
  <si>
    <t>GASTOS IMAGEN DE TRABAJADORES</t>
  </si>
  <si>
    <t xml:space="preserve">Ropa de trabajo </t>
  </si>
  <si>
    <t>4.</t>
  </si>
  <si>
    <t>TRANSPORTE Y FLETES</t>
  </si>
  <si>
    <t>Fletes básico</t>
  </si>
  <si>
    <t>Fletes camión 3/4</t>
  </si>
  <si>
    <t>Fletes externos</t>
  </si>
  <si>
    <t>Fletes especiales denro de Stgo por guardado hotel C/Carga y descarga</t>
  </si>
  <si>
    <t>5.</t>
  </si>
  <si>
    <t>ARRIENDO DE EQUIPOS Y HERRAMIENTAS</t>
  </si>
  <si>
    <t>Cocina Industrial</t>
  </si>
  <si>
    <t>5.1.2</t>
  </si>
  <si>
    <t>Computador c/ impresora</t>
  </si>
  <si>
    <t>5.1.3</t>
  </si>
  <si>
    <t>Extensiones y tableros</t>
  </si>
  <si>
    <t>5.1.4</t>
  </si>
  <si>
    <t>Equipos de comunicación (radios)</t>
  </si>
  <si>
    <t>HERRAMIENTAS DE TERRENO</t>
  </si>
  <si>
    <t>Taladros - rotomartillos - esmeriles</t>
  </si>
  <si>
    <t>Herramientas Menores</t>
  </si>
  <si>
    <t>ANDAMIOS - PLATAFORMAS</t>
  </si>
  <si>
    <t>Plataformas con ruedas</t>
  </si>
  <si>
    <t>Elevador de plataforma</t>
  </si>
  <si>
    <t>6.</t>
  </si>
  <si>
    <t xml:space="preserve">GASTOS DE OBRA Y OFICINA </t>
  </si>
  <si>
    <t>6.1</t>
  </si>
  <si>
    <t>Equipamiento Oficina</t>
  </si>
  <si>
    <t>6.2</t>
  </si>
  <si>
    <t>Movilización Oficina</t>
  </si>
  <si>
    <t>6.3</t>
  </si>
  <si>
    <t>Librería</t>
  </si>
  <si>
    <t>6.4</t>
  </si>
  <si>
    <t>Telefonía - Internet</t>
  </si>
  <si>
    <t>6.5</t>
  </si>
  <si>
    <t>Viáticos - Peajes</t>
  </si>
  <si>
    <t>6.6</t>
  </si>
  <si>
    <t>Combustible</t>
  </si>
  <si>
    <t>6.7</t>
  </si>
  <si>
    <t>Gastos Notariales</t>
  </si>
  <si>
    <t>6.8</t>
  </si>
  <si>
    <t>Copias e impresión planos</t>
  </si>
  <si>
    <t>7.</t>
  </si>
  <si>
    <t>GASTOS FINANCIEROS Y SEGUROS</t>
  </si>
  <si>
    <t>7.1</t>
  </si>
  <si>
    <t>Gastos boletas de garantías</t>
  </si>
  <si>
    <t>7.2</t>
  </si>
  <si>
    <t>Seguro de obra</t>
  </si>
  <si>
    <t>TOTAL GASTOS GENERALES MES</t>
  </si>
  <si>
    <t>TOTAL GASTOS GENERALES PROYECTADO OBRA (10 MESES)</t>
  </si>
  <si>
    <t>Total UF</t>
  </si>
  <si>
    <t>TPM</t>
  </si>
  <si>
    <t>TOTAL PRESUPUESTO EN MONEDA (UF)</t>
  </si>
  <si>
    <t>VRM</t>
  </si>
  <si>
    <t>Valor Referencial Moneda (UF) (fecha)</t>
  </si>
  <si>
    <t>4.2.2</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</si>
</sst>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4" formatCode="_-&quot;$&quot;\ * #,##0.00_-;\-&quot;$&quot;\ * #,##0.00_-;_-&quot;$&quot;\ * &quot;-&quot;??_-;_-@_-"/>
    <numFmt numFmtId="43" formatCode="_-* #,##0.00_-;\-* #,##0.00_-;_-* &quot;-&quot;??_-;_-@_-"/>
    <numFmt numFmtId="164" formatCode="&quot;$&quot;#,##0.00_);\(&quot;$&quot;#,##0.00\)"/>
    <numFmt numFmtId="165" formatCode="_(&quot;$&quot;* #,##0.00_);_(&quot;$&quot;* \(#,##0.00\);_(&quot;$&quot;* &quot;-&quot;??_);_(@_)"/>
    <numFmt numFmtId="166" formatCode="_(* #,##0.00_);_(* \(#,##0.00\);_(* &quot;-&quot;??_);_(@_)"/>
    <numFmt numFmtId="167" formatCode="_ * #,##0_ ;_ * \-#,##0_ ;_ * &quot;-&quot;_ ;_ @_ "/>
    <numFmt numFmtId="168" formatCode="#,##0.0"/>
    <numFmt numFmtId="169" formatCode="&quot;$&quot;##,#00,000.00_);\(&quot;$&quot;###,000\)"/>
    <numFmt numFmtId="170" formatCode="\$#,##0\ ;\(\$#,##0\)"/>
    <numFmt numFmtId="171" formatCode="_-* #,##0.00\ [$€-1]_-;\-* #,##0.00\ [$€-1]_-;_-* &quot;-&quot;??\ [$€-1]_-"/>
    <numFmt numFmtId="172" formatCode="#,"/>
    <numFmt numFmtId="173" formatCode="_-* #,##0&quot; pta&quot;_-;\-* #,##0&quot; pta&quot;_-;_-* &quot;- pta&quot;_-;_-@_-"/>
    <numFmt numFmtId="174" formatCode="0.0000"/>
    <numFmt numFmtId="175" formatCode="_-* #,##0\ _€_-;\-* #,##0\ _€_-;_-* &quot;-&quot;??\ _€_-;_-@_-"/>
    <numFmt numFmtId="176" formatCode="_-* #,##0\ \-;\-* #,##0\ _-;_-* &quot;-&quot;\ _-;_-@_-"/>
    <numFmt numFmtId="177" formatCode="&quot;$ &quot;#,##0.00_);&quot;($ &quot;#,##0.00\)"/>
    <numFmt numFmtId="178" formatCode="&quot;Ch$&quot;#,##0.00_);\(&quot;Ch$&quot;#,##0.00\)"/>
    <numFmt numFmtId="179" formatCode="\$#,##0_);[Red]&quot;($&quot;#,##0\)"/>
    <numFmt numFmtId="180" formatCode="&quot;UF &quot;#,##0.00;[Red]&quot;-UF &quot;#,##0.00"/>
    <numFmt numFmtId="181" formatCode="_ * #,##0.00_ ;_ * \-#,##0.00_ ;_ * &quot;-&quot;_ ;_ @_ "/>
    <numFmt numFmtId="182" formatCode="#,##0.0_$"/>
    <numFmt numFmtId="183" formatCode="#,##0_$"/>
    <numFmt numFmtId="184" formatCode="_-* #,##0_-;\-* #,##0_-;_-* &quot;-&quot;??_-;_-@_-"/>
  </numFmts>
  <fonts count="44">
    <font>
      <sz val="11"/>
      <color theme="1"/>
      <name val="Calibri"/>
      <family val="2"/>
      <scheme val="minor"/>
    </font>
    <font>
      <sz val="11"/>
      <color theme="1"/>
      <name val="Calibri"/>
      <family val="2"/>
      <scheme val="minor"/>
    </font>
    <font>
      <sz val="12"/>
      <color theme="1"/>
      <name val="Calibri"/>
      <family val="2"/>
      <charset val="128"/>
      <scheme val="minor"/>
    </font>
    <font>
      <sz val="11"/>
      <color indexed="8"/>
      <name val="Calibri"/>
      <family val="2"/>
    </font>
    <font>
      <sz val="10"/>
      <name val="Helvetica"/>
      <family val="2"/>
    </font>
    <font>
      <b/>
      <sz val="10"/>
      <name val="Calibri"/>
      <family val="2"/>
      <scheme val="minor"/>
    </font>
    <font>
      <sz val="10"/>
      <name val="Calibri"/>
      <family val="2"/>
      <scheme val="minor"/>
    </font>
    <font>
      <sz val="10"/>
      <name val="Arial"/>
      <family val="2"/>
    </font>
    <font>
      <sz val="11"/>
      <name val="돋움"/>
      <family val="3"/>
      <charset val="129"/>
    </font>
    <font>
      <sz val="11"/>
      <color indexed="9"/>
      <name val="Calibri"/>
      <family val="2"/>
    </font>
    <font>
      <sz val="11"/>
      <color indexed="20"/>
      <name val="Calibri"/>
      <family val="2"/>
    </font>
    <font>
      <b/>
      <sz val="18"/>
      <color indexed="24"/>
      <name val="Arial"/>
      <family val="2"/>
    </font>
    <font>
      <b/>
      <sz val="12"/>
      <color indexed="24"/>
      <name val="Arial"/>
      <family val="2"/>
    </font>
    <font>
      <b/>
      <sz val="11"/>
      <color indexed="52"/>
      <name val="Calibri"/>
      <family val="2"/>
    </font>
    <font>
      <b/>
      <sz val="11"/>
      <color indexed="9"/>
      <name val="Calibri"/>
      <family val="2"/>
    </font>
    <font>
      <sz val="10"/>
      <color indexed="24"/>
      <name val="Arial"/>
      <family val="2"/>
    </font>
    <font>
      <b/>
      <sz val="18"/>
      <name val="Arial"/>
      <family val="2"/>
    </font>
    <font>
      <b/>
      <sz val="12"/>
      <name val="Arial"/>
      <family val="2"/>
    </font>
    <font>
      <sz val="10"/>
      <name val="MS Sans Serif"/>
      <family val="2"/>
    </font>
    <font>
      <sz val="10"/>
      <color indexed="8"/>
      <name val="Arial"/>
      <family val="2"/>
    </font>
    <font>
      <i/>
      <sz val="11"/>
      <color indexed="23"/>
      <name val="Calibri"/>
      <family val="2"/>
    </font>
    <font>
      <sz val="1"/>
      <color indexed="16"/>
      <name val="Courier"/>
      <family val="3"/>
    </font>
    <font>
      <i/>
      <sz val="1"/>
      <color indexed="16"/>
      <name val="Courier"/>
      <family val="3"/>
    </font>
    <font>
      <sz val="11"/>
      <color indexed="17"/>
      <name val="Calibri"/>
      <family val="2"/>
    </font>
    <font>
      <sz val="18"/>
      <color indexed="24"/>
      <name val="Arial"/>
      <family val="2"/>
    </font>
    <font>
      <sz val="6"/>
      <color indexed="24"/>
      <name val="Arial"/>
      <family val="2"/>
    </font>
    <font>
      <b/>
      <sz val="11"/>
      <color indexed="56"/>
      <name val="Calibri"/>
      <family val="2"/>
    </font>
    <font>
      <b/>
      <i/>
      <sz val="11"/>
      <name val="Arial Narrow"/>
      <family val="2"/>
    </font>
    <font>
      <sz val="11"/>
      <color indexed="62"/>
      <name val="Calibri"/>
      <family val="2"/>
    </font>
    <font>
      <sz val="11"/>
      <color indexed="52"/>
      <name val="Calibri"/>
      <family val="2"/>
    </font>
    <font>
      <sz val="12"/>
      <name val="Helv"/>
    </font>
    <font>
      <sz val="8"/>
      <name val="Arial"/>
      <family val="2"/>
    </font>
    <font>
      <sz val="10"/>
      <name val="Courier"/>
      <family val="3"/>
    </font>
    <font>
      <b/>
      <sz val="11"/>
      <color indexed="63"/>
      <name val="Calibri"/>
      <family val="2"/>
    </font>
    <font>
      <sz val="10"/>
      <name val="Helv"/>
      <charset val="204"/>
    </font>
    <font>
      <b/>
      <sz val="18"/>
      <color indexed="56"/>
      <name val="Cambria"/>
      <family val="2"/>
    </font>
    <font>
      <sz val="11"/>
      <color indexed="10"/>
      <name val="Calibri"/>
      <family val="2"/>
    </font>
    <font>
      <sz val="10"/>
      <color theme="1"/>
      <name val="Calibri"/>
      <family val="2"/>
      <scheme val="minor"/>
    </font>
    <font>
      <sz val="10"/>
      <color indexed="8"/>
      <name val="Calibri"/>
      <family val="2"/>
      <scheme val="minor"/>
    </font>
    <font>
      <b/>
      <sz val="10"/>
      <color indexed="8"/>
      <name val="Calibri"/>
      <family val="2"/>
      <scheme val="minor"/>
    </font>
    <font>
      <b/>
      <sz val="10"/>
      <color theme="1"/>
      <name val="Calibri"/>
      <family val="2"/>
      <scheme val="minor"/>
    </font>
    <font>
      <sz val="10"/>
      <name val="Comic Sans MS"/>
      <family val="4"/>
    </font>
    <font>
      <b/>
      <sz val="16"/>
      <name val="Calibri"/>
      <family val="2"/>
      <scheme val="minor"/>
    </font>
    <font>
      <sz val="8"/>
      <name val="MS Sans Serif"/>
      <family val="2"/>
    </font>
  </fonts>
  <fills count="38">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3"/>
        <bgColor indexed="34"/>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indexed="41"/>
        <bgColor indexed="64"/>
      </patternFill>
    </fill>
    <fill>
      <patternFill patternType="solid">
        <fgColor indexed="43"/>
        <bgColor indexed="64"/>
      </patternFill>
    </fill>
    <fill>
      <patternFill patternType="solid">
        <fgColor rgb="FFFFFFFF"/>
        <bgColor indexed="64"/>
      </patternFill>
    </fill>
    <fill>
      <patternFill patternType="solid">
        <fgColor theme="0"/>
        <bgColor rgb="FF000000"/>
      </patternFill>
    </fill>
    <fill>
      <patternFill patternType="solid">
        <fgColor theme="9" tint="0.39997558519241921"/>
        <bgColor indexed="64"/>
      </patternFill>
    </fill>
  </fills>
  <borders count="1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style="medium">
        <color indexed="8"/>
      </left>
      <right style="medium">
        <color indexed="8"/>
      </right>
      <top style="medium">
        <color indexed="8"/>
      </top>
      <bottom style="medium">
        <color indexed="8"/>
      </bottom>
      <diagonal/>
    </border>
    <border>
      <left/>
      <right/>
      <top/>
      <bottom style="double">
        <color indexed="52"/>
      </bottom>
      <diagonal/>
    </border>
    <border>
      <left/>
      <right style="thin">
        <color indexed="8"/>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1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4" fillId="0" borderId="0"/>
    <xf numFmtId="0" fontId="7" fillId="0" borderId="0"/>
    <xf numFmtId="0" fontId="8" fillId="0" borderId="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22" borderId="4" applyNumberFormat="0" applyAlignment="0" applyProtection="0"/>
    <xf numFmtId="0" fontId="14" fillId="23" borderId="5" applyNumberFormat="0" applyAlignment="0" applyProtection="0"/>
    <xf numFmtId="169" fontId="7" fillId="0" borderId="0" applyFont="0" applyFill="0" applyBorder="0" applyAlignment="0" applyProtection="0"/>
    <xf numFmtId="0" fontId="7" fillId="0" borderId="0" applyFont="0" applyFill="0" applyBorder="0" applyAlignment="0" applyProtection="0"/>
    <xf numFmtId="3" fontId="15" fillId="0" borderId="0" applyFont="0" applyFill="0" applyBorder="0" applyAlignment="0" applyProtection="0"/>
    <xf numFmtId="164" fontId="7" fillId="0" borderId="0" applyFill="0" applyBorder="0" applyAlignment="0" applyProtection="0"/>
    <xf numFmtId="170" fontId="15" fillId="0" borderId="0" applyFont="0" applyFill="0" applyBorder="0" applyAlignment="0" applyProtection="0"/>
    <xf numFmtId="0" fontId="15"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xf numFmtId="171" fontId="7" fillId="0" borderId="0" applyFont="0" applyFill="0" applyBorder="0" applyAlignment="0" applyProtection="0"/>
    <xf numFmtId="0" fontId="19" fillId="0" borderId="0"/>
    <xf numFmtId="0" fontId="20" fillId="0" borderId="0" applyNumberFormat="0" applyFill="0" applyBorder="0" applyAlignment="0" applyProtection="0"/>
    <xf numFmtId="172" fontId="21" fillId="0" borderId="0">
      <protection locked="0"/>
    </xf>
    <xf numFmtId="172" fontId="21" fillId="0" borderId="0">
      <protection locked="0"/>
    </xf>
    <xf numFmtId="172" fontId="22" fillId="0" borderId="0">
      <protection locked="0"/>
    </xf>
    <xf numFmtId="172" fontId="21" fillId="0" borderId="0">
      <protection locked="0"/>
    </xf>
    <xf numFmtId="172" fontId="21" fillId="0" borderId="0">
      <protection locked="0"/>
    </xf>
    <xf numFmtId="172" fontId="21" fillId="0" borderId="0">
      <protection locked="0"/>
    </xf>
    <xf numFmtId="172" fontId="22" fillId="0" borderId="0">
      <protection locked="0"/>
    </xf>
    <xf numFmtId="0" fontId="7" fillId="0" borderId="0" applyFont="0" applyFill="0" applyBorder="0" applyAlignment="0" applyProtection="0"/>
    <xf numFmtId="2" fontId="7" fillId="0" borderId="0" applyFont="0" applyFill="0" applyBorder="0" applyAlignment="0" applyProtection="0"/>
    <xf numFmtId="2" fontId="15" fillId="0" borderId="0" applyFont="0" applyFill="0" applyBorder="0" applyAlignment="0" applyProtection="0"/>
    <xf numFmtId="0" fontId="23" fillId="6" borderId="0" applyNumberFormat="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6" applyNumberFormat="0" applyFill="0" applyAlignment="0" applyProtection="0"/>
    <xf numFmtId="0" fontId="26" fillId="0" borderId="0" applyNumberFormat="0" applyFill="0" applyBorder="0" applyAlignment="0" applyProtection="0"/>
    <xf numFmtId="0" fontId="27" fillId="24" borderId="7" applyNumberFormat="0" applyAlignment="0" applyProtection="0"/>
    <xf numFmtId="0" fontId="28" fillId="9" borderId="4" applyNumberFormat="0" applyAlignment="0" applyProtection="0"/>
    <xf numFmtId="0" fontId="29" fillId="0" borderId="8" applyNumberFormat="0" applyFill="0" applyAlignment="0" applyProtection="0"/>
    <xf numFmtId="173" fontId="7" fillId="0" borderId="0" applyFill="0" applyBorder="0" applyAlignment="0" applyProtection="0"/>
    <xf numFmtId="174" fontId="7" fillId="0" borderId="0" applyFill="0" applyBorder="0" applyAlignment="0" applyProtection="0"/>
    <xf numFmtId="175" fontId="1" fillId="0" borderId="0" applyFont="0" applyFill="0" applyBorder="0" applyAlignment="0" applyProtection="0"/>
    <xf numFmtId="175" fontId="1"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176" fontId="30" fillId="0" borderId="9" applyFont="0" applyBorder="0" applyAlignment="0"/>
    <xf numFmtId="3" fontId="7" fillId="0" borderId="0"/>
    <xf numFmtId="177" fontId="7" fillId="0" borderId="0" applyFill="0" applyBorder="0" applyAlignment="0" applyProtection="0"/>
    <xf numFmtId="178" fontId="31" fillId="0" borderId="0" applyFont="0" applyFill="0" applyBorder="0" applyAlignment="0" applyProtection="0"/>
    <xf numFmtId="0" fontId="7" fillId="0" borderId="0"/>
    <xf numFmtId="0" fontId="7" fillId="0" borderId="0"/>
    <xf numFmtId="0" fontId="3" fillId="0" borderId="0"/>
    <xf numFmtId="0" fontId="7" fillId="0" borderId="0"/>
    <xf numFmtId="0" fontId="7" fillId="0" borderId="0"/>
    <xf numFmtId="0" fontId="7" fillId="0" borderId="0"/>
    <xf numFmtId="0" fontId="7" fillId="0" borderId="0"/>
    <xf numFmtId="0" fontId="32" fillId="0" borderId="0"/>
    <xf numFmtId="0" fontId="7" fillId="25" borderId="10" applyNumberFormat="0" applyFont="0" applyAlignment="0" applyProtection="0"/>
    <xf numFmtId="0" fontId="33" fillId="22" borderId="11" applyNumberFormat="0" applyAlignment="0" applyProtection="0"/>
    <xf numFmtId="179" fontId="7" fillId="0" borderId="0" applyFill="0" applyBorder="0" applyAlignment="0" applyProtection="0"/>
    <xf numFmtId="9" fontId="7" fillId="0" borderId="0" applyFont="0" applyFill="0" applyBorder="0" applyAlignment="0" applyProtection="0"/>
    <xf numFmtId="10" fontId="7" fillId="0" borderId="0" applyFill="0" applyBorder="0" applyAlignment="0" applyProtection="0"/>
    <xf numFmtId="9" fontId="7" fillId="0" borderId="0" applyFill="0" applyBorder="0" applyAlignment="0" applyProtection="0"/>
    <xf numFmtId="9" fontId="3" fillId="0" borderId="0" applyFont="0" applyFill="0" applyBorder="0" applyAlignment="0" applyProtection="0"/>
    <xf numFmtId="4" fontId="7" fillId="0" borderId="2">
      <alignment wrapText="1"/>
    </xf>
    <xf numFmtId="0" fontId="7" fillId="0" borderId="0" applyFill="0" applyBorder="0" applyAlignment="0" applyProtection="0"/>
    <xf numFmtId="3" fontId="15" fillId="0" borderId="0" applyFont="0" applyFill="0" applyBorder="0" applyAlignment="0" applyProtection="0"/>
    <xf numFmtId="0" fontId="18" fillId="0" borderId="0"/>
    <xf numFmtId="0" fontId="34" fillId="0" borderId="0"/>
    <xf numFmtId="0" fontId="7" fillId="0" borderId="0" applyNumberFormat="0" applyFont="0" applyFill="0" applyBorder="0" applyProtection="0">
      <alignment vertical="top" wrapText="1"/>
    </xf>
    <xf numFmtId="0" fontId="35" fillId="0" borderId="0" applyNumberFormat="0" applyFill="0" applyBorder="0" applyAlignment="0" applyProtection="0"/>
    <xf numFmtId="180" fontId="7" fillId="0" borderId="0" applyFill="0" applyBorder="0" applyAlignment="0" applyProtection="0"/>
    <xf numFmtId="0" fontId="36" fillId="0" borderId="0" applyNumberFormat="0" applyFill="0" applyBorder="0" applyAlignment="0" applyProtection="0"/>
    <xf numFmtId="0" fontId="7" fillId="0" borderId="0"/>
    <xf numFmtId="37" fontId="7" fillId="0" borderId="0"/>
    <xf numFmtId="167" fontId="1" fillId="0" borderId="0" applyFont="0" applyFill="0" applyBorder="0" applyAlignment="0" applyProtection="0"/>
    <xf numFmtId="0" fontId="13" fillId="22" borderId="4" applyNumberFormat="0" applyAlignment="0" applyProtection="0"/>
    <xf numFmtId="0" fontId="28" fillId="9" borderId="4" applyNumberFormat="0" applyAlignment="0" applyProtection="0"/>
    <xf numFmtId="0" fontId="7" fillId="25" borderId="10" applyNumberFormat="0" applyFont="0" applyAlignment="0" applyProtection="0"/>
    <xf numFmtId="0" fontId="33" fillId="22" borderId="11" applyNumberFormat="0" applyAlignment="0" applyProtection="0"/>
    <xf numFmtId="4" fontId="7" fillId="0" borderId="2">
      <alignment wrapText="1"/>
    </xf>
    <xf numFmtId="0" fontId="41" fillId="0" borderId="0"/>
    <xf numFmtId="0" fontId="2" fillId="0" borderId="0"/>
    <xf numFmtId="167" fontId="2" fillId="0" borderId="0" applyFont="0" applyFill="0" applyBorder="0" applyAlignment="0" applyProtection="0"/>
    <xf numFmtId="0" fontId="43" fillId="31" borderId="0">
      <alignment vertical="center" wrapText="1"/>
    </xf>
    <xf numFmtId="165" fontId="7" fillId="0" borderId="0" applyFont="0" applyFill="0" applyBorder="0" applyAlignment="0" applyProtection="0">
      <alignment vertical="center"/>
    </xf>
    <xf numFmtId="166" fontId="7" fillId="0" borderId="0" applyFont="0" applyFill="0" applyBorder="0" applyAlignment="0" applyProtection="0"/>
    <xf numFmtId="0" fontId="7" fillId="0" borderId="0"/>
  </cellStyleXfs>
  <cellXfs count="218">
    <xf numFmtId="0" fontId="0" fillId="0" borderId="0" xfId="0"/>
    <xf numFmtId="0" fontId="0" fillId="0" borderId="0" xfId="0"/>
    <xf numFmtId="0" fontId="5" fillId="2" borderId="2" xfId="4" applyFont="1" applyFill="1" applyBorder="1" applyAlignment="1">
      <alignment vertical="center" wrapText="1"/>
    </xf>
    <xf numFmtId="0" fontId="6" fillId="2" borderId="2" xfId="4" applyFont="1" applyFill="1" applyBorder="1" applyAlignment="1">
      <alignment horizontal="center" vertical="center" wrapText="1"/>
    </xf>
    <xf numFmtId="0" fontId="5" fillId="3" borderId="2" xfId="3" applyFont="1" applyFill="1" applyBorder="1" applyAlignment="1">
      <alignment horizontal="center"/>
    </xf>
    <xf numFmtId="0" fontId="39" fillId="26" borderId="2" xfId="3" applyFont="1" applyFill="1" applyBorder="1" applyAlignment="1">
      <alignment wrapText="1"/>
    </xf>
    <xf numFmtId="4" fontId="5" fillId="3" borderId="2" xfId="3" applyNumberFormat="1" applyFont="1" applyFill="1" applyBorder="1" applyAlignment="1">
      <alignment horizontal="center"/>
    </xf>
    <xf numFmtId="0" fontId="39" fillId="27" borderId="2" xfId="3" applyFont="1" applyFill="1" applyBorder="1" applyAlignment="1">
      <alignment wrapText="1"/>
    </xf>
    <xf numFmtId="0" fontId="38" fillId="27" borderId="2" xfId="3" applyFont="1" applyFill="1" applyBorder="1" applyAlignment="1">
      <alignment horizontal="center"/>
    </xf>
    <xf numFmtId="0" fontId="37" fillId="2" borderId="2" xfId="0" applyFont="1" applyFill="1" applyBorder="1"/>
    <xf numFmtId="0" fontId="38" fillId="26" borderId="2" xfId="3" applyFont="1" applyFill="1" applyBorder="1" applyAlignment="1">
      <alignment wrapText="1"/>
    </xf>
    <xf numFmtId="0" fontId="38" fillId="26" borderId="2" xfId="3" applyFont="1" applyFill="1" applyBorder="1" applyAlignment="1">
      <alignment horizontal="center"/>
    </xf>
    <xf numFmtId="0" fontId="37" fillId="26" borderId="2" xfId="0" applyFont="1" applyFill="1" applyBorder="1"/>
    <xf numFmtId="0" fontId="38" fillId="26" borderId="2" xfId="3" applyFont="1" applyFill="1" applyBorder="1" applyAlignment="1">
      <alignment horizontal="left" wrapText="1"/>
    </xf>
    <xf numFmtId="0" fontId="37" fillId="26" borderId="0" xfId="0" applyFont="1" applyFill="1"/>
    <xf numFmtId="0" fontId="39" fillId="27" borderId="2" xfId="3" applyFont="1" applyFill="1" applyBorder="1" applyAlignment="1">
      <alignment horizontal="left"/>
    </xf>
    <xf numFmtId="0" fontId="5" fillId="2" borderId="2" xfId="4" applyFont="1" applyFill="1" applyBorder="1" applyAlignment="1">
      <alignment horizontal="left" vertical="center" wrapText="1"/>
    </xf>
    <xf numFmtId="0" fontId="37" fillId="26" borderId="2" xfId="0" applyFont="1" applyFill="1" applyBorder="1" applyAlignment="1">
      <alignment horizontal="left"/>
    </xf>
    <xf numFmtId="0" fontId="5" fillId="26" borderId="2" xfId="4" applyFont="1" applyFill="1" applyBorder="1" applyAlignment="1">
      <alignment horizontal="left" vertical="center" wrapText="1"/>
    </xf>
    <xf numFmtId="0" fontId="37" fillId="26" borderId="0" xfId="0" applyFont="1" applyFill="1" applyAlignment="1">
      <alignment horizontal="left"/>
    </xf>
    <xf numFmtId="0" fontId="40" fillId="28" borderId="2" xfId="0" applyFont="1" applyFill="1" applyBorder="1" applyAlignment="1">
      <alignment horizontal="left"/>
    </xf>
    <xf numFmtId="0" fontId="39" fillId="28" borderId="2" xfId="3" applyFont="1" applyFill="1" applyBorder="1" applyAlignment="1">
      <alignment wrapText="1"/>
    </xf>
    <xf numFmtId="0" fontId="37" fillId="28" borderId="2" xfId="0" applyFont="1" applyFill="1" applyBorder="1"/>
    <xf numFmtId="0" fontId="40" fillId="29" borderId="2" xfId="0" applyFont="1" applyFill="1" applyBorder="1" applyAlignment="1">
      <alignment horizontal="left"/>
    </xf>
    <xf numFmtId="0" fontId="39" fillId="29" borderId="2" xfId="3" applyFont="1" applyFill="1" applyBorder="1" applyAlignment="1">
      <alignment wrapText="1"/>
    </xf>
    <xf numFmtId="0" fontId="37" fillId="29" borderId="2" xfId="0" applyFont="1" applyFill="1" applyBorder="1"/>
    <xf numFmtId="167" fontId="37" fillId="26" borderId="2" xfId="102" applyFont="1" applyFill="1" applyBorder="1"/>
    <xf numFmtId="167" fontId="37" fillId="2" borderId="2" xfId="102" applyFont="1" applyFill="1" applyBorder="1"/>
    <xf numFmtId="167" fontId="37" fillId="28" borderId="2" xfId="102" applyFont="1" applyFill="1" applyBorder="1"/>
    <xf numFmtId="167" fontId="37" fillId="29" borderId="2" xfId="102" applyFont="1" applyFill="1" applyBorder="1"/>
    <xf numFmtId="4" fontId="37" fillId="26" borderId="2" xfId="0" applyNumberFormat="1" applyFont="1" applyFill="1" applyBorder="1"/>
    <xf numFmtId="4" fontId="37" fillId="2" borderId="2" xfId="0" applyNumberFormat="1" applyFont="1" applyFill="1" applyBorder="1"/>
    <xf numFmtId="4" fontId="37" fillId="28" borderId="2" xfId="0" applyNumberFormat="1" applyFont="1" applyFill="1" applyBorder="1"/>
    <xf numFmtId="4" fontId="37" fillId="29" borderId="2" xfId="0" applyNumberFormat="1" applyFont="1" applyFill="1" applyBorder="1"/>
    <xf numFmtId="4" fontId="38" fillId="27" borderId="2" xfId="3" applyNumberFormat="1" applyFont="1" applyFill="1" applyBorder="1" applyAlignment="1">
      <alignment horizontal="center"/>
    </xf>
    <xf numFmtId="4" fontId="38" fillId="26" borderId="2" xfId="3" applyNumberFormat="1" applyFont="1" applyFill="1" applyBorder="1" applyAlignment="1">
      <alignment horizontal="center"/>
    </xf>
    <xf numFmtId="167" fontId="37" fillId="26" borderId="0" xfId="102" applyFont="1" applyFill="1"/>
    <xf numFmtId="167" fontId="40" fillId="26" borderId="2" xfId="102" applyFont="1" applyFill="1" applyBorder="1"/>
    <xf numFmtId="181" fontId="37" fillId="26" borderId="2" xfId="102" applyNumberFormat="1" applyFont="1" applyFill="1" applyBorder="1"/>
    <xf numFmtId="181" fontId="40" fillId="26" borderId="2" xfId="102" applyNumberFormat="1" applyFont="1" applyFill="1" applyBorder="1"/>
    <xf numFmtId="0" fontId="0" fillId="26" borderId="0" xfId="0" applyFill="1"/>
    <xf numFmtId="167" fontId="6" fillId="26" borderId="2" xfId="102" applyFont="1" applyFill="1" applyBorder="1" applyAlignment="1">
      <alignment horizontal="right" vertical="center" wrapText="1"/>
    </xf>
    <xf numFmtId="4" fontId="37" fillId="26" borderId="2" xfId="0" applyNumberFormat="1" applyFont="1" applyFill="1" applyBorder="1" applyAlignment="1">
      <alignment horizontal="center"/>
    </xf>
    <xf numFmtId="4" fontId="37" fillId="28" borderId="2" xfId="0" applyNumberFormat="1" applyFont="1" applyFill="1" applyBorder="1" applyAlignment="1">
      <alignment horizontal="center"/>
    </xf>
    <xf numFmtId="0" fontId="6" fillId="26" borderId="2" xfId="4" applyFont="1" applyFill="1" applyBorder="1" applyAlignment="1">
      <alignment horizontal="left" vertical="center" wrapText="1"/>
    </xf>
    <xf numFmtId="0" fontId="6" fillId="26" borderId="2" xfId="0" applyFont="1" applyFill="1" applyBorder="1" applyAlignment="1">
      <alignment horizontal="left"/>
    </xf>
    <xf numFmtId="0" fontId="6" fillId="26" borderId="2" xfId="3" applyFont="1" applyFill="1" applyBorder="1" applyAlignment="1">
      <alignment horizontal="left" wrapText="1"/>
    </xf>
    <xf numFmtId="0" fontId="6" fillId="26" borderId="2" xfId="3" applyFont="1" applyFill="1" applyBorder="1" applyAlignment="1">
      <alignment horizontal="center"/>
    </xf>
    <xf numFmtId="4" fontId="6" fillId="26" borderId="2" xfId="0" applyNumberFormat="1" applyFont="1" applyFill="1" applyBorder="1"/>
    <xf numFmtId="167" fontId="6" fillId="26" borderId="2" xfId="102" applyFont="1" applyFill="1" applyBorder="1"/>
    <xf numFmtId="0" fontId="38" fillId="0" borderId="2" xfId="3" applyFont="1" applyFill="1" applyBorder="1" applyAlignment="1">
      <alignment wrapText="1"/>
    </xf>
    <xf numFmtId="4" fontId="38" fillId="26" borderId="2" xfId="3" applyNumberFormat="1" applyFont="1" applyFill="1" applyBorder="1" applyAlignment="1">
      <alignment horizontal="right"/>
    </xf>
    <xf numFmtId="0" fontId="6" fillId="26" borderId="2" xfId="4" applyFont="1" applyFill="1" applyBorder="1" applyAlignment="1">
      <alignment horizontal="center" vertical="center" wrapText="1"/>
    </xf>
    <xf numFmtId="4" fontId="6" fillId="26" borderId="2" xfId="4" applyNumberFormat="1" applyFont="1" applyFill="1" applyBorder="1" applyAlignment="1" applyProtection="1">
      <alignment horizontal="right" vertical="center" wrapText="1"/>
      <protection locked="0"/>
    </xf>
    <xf numFmtId="167" fontId="6" fillId="0" borderId="2" xfId="102" applyFont="1" applyFill="1" applyBorder="1"/>
    <xf numFmtId="167" fontId="6" fillId="26" borderId="2" xfId="102" applyFont="1" applyFill="1" applyBorder="1" applyAlignment="1" applyProtection="1">
      <alignment horizontal="right" vertical="center" wrapText="1"/>
      <protection locked="0"/>
    </xf>
    <xf numFmtId="167" fontId="6" fillId="28" borderId="2" xfId="102" applyFont="1" applyFill="1" applyBorder="1"/>
    <xf numFmtId="167" fontId="6" fillId="2" borderId="2" xfId="102" applyFont="1" applyFill="1" applyBorder="1"/>
    <xf numFmtId="167" fontId="6" fillId="29" borderId="2" xfId="102" applyFont="1" applyFill="1" applyBorder="1"/>
    <xf numFmtId="167" fontId="6" fillId="27" borderId="2" xfId="102" applyFont="1" applyFill="1" applyBorder="1"/>
    <xf numFmtId="167" fontId="6" fillId="35" borderId="0" xfId="102" applyFont="1" applyFill="1" applyAlignment="1">
      <alignment horizontal="right"/>
    </xf>
    <xf numFmtId="167" fontId="6" fillId="26" borderId="0" xfId="102" applyFont="1" applyFill="1"/>
    <xf numFmtId="167" fontId="5" fillId="3" borderId="2" xfId="102" applyFont="1" applyFill="1" applyBorder="1" applyAlignment="1">
      <alignment horizontal="center"/>
    </xf>
    <xf numFmtId="167" fontId="5" fillId="29" borderId="2" xfId="102" applyFont="1" applyFill="1" applyBorder="1" applyAlignment="1">
      <alignment wrapText="1"/>
    </xf>
    <xf numFmtId="167" fontId="6" fillId="35" borderId="2" xfId="102" applyFont="1" applyFill="1" applyBorder="1" applyAlignment="1">
      <alignment horizontal="right"/>
    </xf>
    <xf numFmtId="167" fontId="6" fillId="26" borderId="0" xfId="102" applyFont="1" applyFill="1" applyAlignment="1">
      <alignment horizontal="right"/>
    </xf>
    <xf numFmtId="167" fontId="39" fillId="29" borderId="2" xfId="102" applyFont="1" applyFill="1" applyBorder="1" applyAlignment="1">
      <alignment wrapText="1"/>
    </xf>
    <xf numFmtId="10" fontId="6" fillId="26" borderId="2" xfId="2" applyNumberFormat="1" applyFont="1" applyFill="1" applyBorder="1"/>
    <xf numFmtId="4" fontId="6" fillId="28" borderId="2" xfId="0" applyNumberFormat="1" applyFont="1" applyFill="1" applyBorder="1"/>
    <xf numFmtId="4" fontId="6" fillId="29" borderId="2" xfId="0" applyNumberFormat="1" applyFont="1" applyFill="1" applyBorder="1"/>
    <xf numFmtId="167" fontId="6" fillId="26" borderId="2" xfId="102" applyFont="1" applyFill="1" applyBorder="1" applyAlignment="1">
      <alignment horizontal="right"/>
    </xf>
    <xf numFmtId="167" fontId="6" fillId="36" borderId="2" xfId="0" applyNumberFormat="1" applyFont="1" applyFill="1" applyBorder="1" applyAlignment="1">
      <alignment horizontal="right"/>
    </xf>
    <xf numFmtId="4" fontId="6" fillId="26" borderId="2" xfId="0" applyNumberFormat="1" applyFont="1" applyFill="1" applyBorder="1" applyAlignment="1">
      <alignment horizontal="right"/>
    </xf>
    <xf numFmtId="0" fontId="38" fillId="26" borderId="2" xfId="3" applyFont="1" applyFill="1" applyBorder="1" applyAlignment="1">
      <alignment horizontal="left"/>
    </xf>
    <xf numFmtId="0" fontId="6" fillId="2" borderId="2" xfId="4" applyFont="1" applyFill="1" applyBorder="1" applyAlignment="1">
      <alignment horizontal="left" vertical="center" wrapText="1"/>
    </xf>
    <xf numFmtId="0" fontId="39" fillId="29" borderId="2" xfId="3" applyFont="1" applyFill="1" applyBorder="1" applyAlignment="1">
      <alignment horizontal="left" wrapText="1"/>
    </xf>
    <xf numFmtId="0" fontId="38" fillId="27" borderId="2" xfId="3" applyFont="1" applyFill="1" applyBorder="1" applyAlignment="1">
      <alignment horizontal="left" wrapText="1"/>
    </xf>
    <xf numFmtId="0" fontId="37" fillId="28" borderId="2" xfId="0" applyFont="1" applyFill="1" applyBorder="1" applyAlignment="1">
      <alignment horizontal="left" wrapText="1"/>
    </xf>
    <xf numFmtId="0" fontId="37" fillId="29" borderId="2" xfId="0" applyFont="1" applyFill="1" applyBorder="1" applyAlignment="1">
      <alignment horizontal="left" wrapText="1"/>
    </xf>
    <xf numFmtId="0" fontId="37" fillId="28" borderId="2" xfId="0" applyFont="1" applyFill="1" applyBorder="1" applyAlignment="1">
      <alignment wrapText="1"/>
    </xf>
    <xf numFmtId="0" fontId="37" fillId="26" borderId="2" xfId="0" applyFont="1" applyFill="1" applyBorder="1" applyAlignment="1">
      <alignment horizontal="left" wrapText="1"/>
    </xf>
    <xf numFmtId="0" fontId="37" fillId="26" borderId="0" xfId="0" applyFont="1" applyFill="1" applyAlignment="1">
      <alignment horizontal="left" wrapText="1"/>
    </xf>
    <xf numFmtId="0" fontId="5" fillId="3" borderId="2" xfId="3" applyFont="1" applyFill="1" applyBorder="1" applyAlignment="1">
      <alignment horizontal="center" wrapText="1"/>
    </xf>
    <xf numFmtId="167" fontId="37" fillId="26" borderId="2" xfId="102" applyFont="1" applyFill="1" applyBorder="1" applyAlignment="1">
      <alignment wrapText="1"/>
    </xf>
    <xf numFmtId="39" fontId="6" fillId="26" borderId="2" xfId="102" applyNumberFormat="1" applyFont="1" applyFill="1" applyBorder="1"/>
    <xf numFmtId="167" fontId="6" fillId="26" borderId="2" xfId="102" applyFont="1" applyFill="1" applyBorder="1" applyAlignment="1">
      <alignment wrapText="1"/>
    </xf>
    <xf numFmtId="0" fontId="37" fillId="37" borderId="2" xfId="0" applyFont="1" applyFill="1" applyBorder="1" applyAlignment="1">
      <alignment horizontal="left"/>
    </xf>
    <xf numFmtId="0" fontId="38" fillId="37" borderId="2" xfId="3" applyFont="1" applyFill="1" applyBorder="1" applyAlignment="1">
      <alignment wrapText="1"/>
    </xf>
    <xf numFmtId="167" fontId="6" fillId="26" borderId="2" xfId="102" applyFont="1" applyFill="1" applyBorder="1" applyAlignment="1">
      <alignment horizontal="left" vertical="center" wrapText="1"/>
    </xf>
    <xf numFmtId="0" fontId="38" fillId="26" borderId="2" xfId="3" applyFont="1" applyFill="1" applyBorder="1" applyAlignment="1">
      <alignment horizontal="left" vertical="center" wrapText="1"/>
    </xf>
    <xf numFmtId="167" fontId="37" fillId="26" borderId="2" xfId="102" applyFont="1" applyFill="1" applyBorder="1" applyAlignment="1">
      <alignment horizontal="left" vertical="center"/>
    </xf>
    <xf numFmtId="4" fontId="37" fillId="26" borderId="2" xfId="0" applyNumberFormat="1" applyFont="1" applyFill="1" applyBorder="1" applyAlignment="1">
      <alignment horizontal="right" vertical="center"/>
    </xf>
    <xf numFmtId="0" fontId="37" fillId="26" borderId="2" xfId="0" applyFont="1" applyFill="1" applyBorder="1" applyAlignment="1">
      <alignment horizontal="left" vertical="center"/>
    </xf>
    <xf numFmtId="167" fontId="6" fillId="26" borderId="2" xfId="102" applyFont="1" applyFill="1" applyBorder="1" applyAlignment="1">
      <alignment horizontal="left" wrapText="1"/>
    </xf>
    <xf numFmtId="184" fontId="0" fillId="26" borderId="0" xfId="1" applyNumberFormat="1" applyFont="1" applyFill="1"/>
    <xf numFmtId="0" fontId="37" fillId="0" borderId="2" xfId="0" applyFont="1" applyFill="1" applyBorder="1" applyAlignment="1">
      <alignment horizontal="left"/>
    </xf>
    <xf numFmtId="0" fontId="38" fillId="37" borderId="2" xfId="3" applyFont="1" applyFill="1" applyBorder="1" applyAlignment="1">
      <alignment horizontal="left" vertical="center" wrapText="1"/>
    </xf>
    <xf numFmtId="43" fontId="37" fillId="26" borderId="2" xfId="1" applyFont="1" applyFill="1" applyBorder="1" applyAlignment="1">
      <alignment horizontal="left" vertical="center"/>
    </xf>
    <xf numFmtId="43" fontId="6" fillId="26" borderId="2" xfId="1" applyFont="1" applyFill="1" applyBorder="1" applyAlignment="1">
      <alignment horizontal="right" vertical="center" wrapText="1"/>
    </xf>
    <xf numFmtId="43" fontId="39" fillId="29" borderId="2" xfId="1" applyFont="1" applyFill="1" applyBorder="1" applyAlignment="1">
      <alignment wrapText="1"/>
    </xf>
    <xf numFmtId="43" fontId="6" fillId="29" borderId="2" xfId="1" applyFont="1" applyFill="1" applyBorder="1"/>
    <xf numFmtId="43" fontId="6" fillId="28" borderId="2" xfId="1" applyFont="1" applyFill="1" applyBorder="1"/>
    <xf numFmtId="43" fontId="6" fillId="26" borderId="2" xfId="1" applyFont="1" applyFill="1" applyBorder="1"/>
    <xf numFmtId="43" fontId="37" fillId="29" borderId="2" xfId="1" applyFont="1" applyFill="1" applyBorder="1"/>
    <xf numFmtId="43" fontId="37" fillId="28" borderId="2" xfId="1" applyFont="1" applyFill="1" applyBorder="1"/>
    <xf numFmtId="43" fontId="37" fillId="2" borderId="2" xfId="1" applyFont="1" applyFill="1" applyBorder="1"/>
    <xf numFmtId="43" fontId="37" fillId="26" borderId="2" xfId="1" applyFont="1" applyFill="1" applyBorder="1"/>
    <xf numFmtId="167" fontId="5" fillId="27" borderId="2" xfId="102" applyFont="1" applyFill="1" applyBorder="1"/>
    <xf numFmtId="0" fontId="0" fillId="0" borderId="0" xfId="0"/>
    <xf numFmtId="167" fontId="37" fillId="26" borderId="2" xfId="102" applyFont="1" applyFill="1" applyBorder="1"/>
    <xf numFmtId="167" fontId="37" fillId="2" borderId="2" xfId="102" applyFont="1" applyFill="1" applyBorder="1"/>
    <xf numFmtId="4" fontId="37" fillId="26" borderId="2" xfId="0" applyNumberFormat="1" applyFont="1" applyFill="1" applyBorder="1"/>
    <xf numFmtId="167" fontId="37" fillId="26" borderId="0" xfId="102" applyFont="1" applyFill="1"/>
    <xf numFmtId="181" fontId="37" fillId="26" borderId="2" xfId="102" applyNumberFormat="1" applyFont="1" applyFill="1" applyBorder="1"/>
    <xf numFmtId="181" fontId="40" fillId="26" borderId="2" xfId="102" applyNumberFormat="1" applyFont="1" applyFill="1" applyBorder="1"/>
    <xf numFmtId="167" fontId="6" fillId="26" borderId="2" xfId="102" applyFont="1" applyFill="1" applyBorder="1"/>
    <xf numFmtId="0" fontId="6" fillId="26" borderId="0" xfId="108" applyFont="1" applyFill="1" applyBorder="1" applyAlignment="1">
      <alignment horizontal="left"/>
    </xf>
    <xf numFmtId="0" fontId="6" fillId="31" borderId="0" xfId="108" applyFont="1" applyFill="1" applyBorder="1"/>
    <xf numFmtId="2" fontId="6" fillId="31" borderId="0" xfId="108" applyNumberFormat="1" applyFont="1" applyFill="1" applyBorder="1"/>
    <xf numFmtId="0" fontId="6" fillId="31" borderId="0" xfId="108" applyFont="1" applyFill="1" applyBorder="1" applyAlignment="1">
      <alignment horizontal="center"/>
    </xf>
    <xf numFmtId="4" fontId="6" fillId="31" borderId="0" xfId="108" applyNumberFormat="1" applyFont="1" applyFill="1" applyBorder="1" applyAlignment="1">
      <alignment horizontal="center"/>
    </xf>
    <xf numFmtId="168" fontId="6" fillId="31" borderId="0" xfId="108" applyNumberFormat="1" applyFont="1" applyFill="1" applyBorder="1" applyAlignment="1">
      <alignment horizontal="center"/>
    </xf>
    <xf numFmtId="182" fontId="6" fillId="26" borderId="0" xfId="108" applyNumberFormat="1" applyFont="1" applyFill="1" applyBorder="1"/>
    <xf numFmtId="2" fontId="5" fillId="31" borderId="0" xfId="108" applyNumberFormat="1" applyFont="1" applyFill="1" applyBorder="1" applyAlignment="1" applyProtection="1">
      <alignment horizontal="left"/>
    </xf>
    <xf numFmtId="0" fontId="5" fillId="31" borderId="0" xfId="108" applyFont="1" applyFill="1" applyBorder="1" applyAlignment="1" applyProtection="1">
      <alignment horizontal="center"/>
    </xf>
    <xf numFmtId="4" fontId="5" fillId="31" borderId="0" xfId="108" applyNumberFormat="1" applyFont="1" applyFill="1" applyBorder="1" applyAlignment="1">
      <alignment horizontal="center"/>
    </xf>
    <xf numFmtId="182" fontId="5" fillId="31" borderId="0" xfId="108" applyNumberFormat="1" applyFont="1" applyFill="1" applyBorder="1" applyAlignment="1">
      <alignment horizontal="center"/>
    </xf>
    <xf numFmtId="0" fontId="5" fillId="30" borderId="2" xfId="108" applyFont="1" applyFill="1" applyBorder="1" applyAlignment="1" applyProtection="1">
      <alignment horizontal="center"/>
    </xf>
    <xf numFmtId="2" fontId="5" fillId="30" borderId="2" xfId="108" applyNumberFormat="1" applyFont="1" applyFill="1" applyBorder="1" applyAlignment="1" applyProtection="1">
      <alignment horizontal="center"/>
    </xf>
    <xf numFmtId="4" fontId="5" fillId="30" borderId="2" xfId="108" applyNumberFormat="1" applyFont="1" applyFill="1" applyBorder="1" applyAlignment="1">
      <alignment horizontal="center"/>
    </xf>
    <xf numFmtId="168" fontId="5" fillId="30" borderId="2" xfId="108" applyNumberFormat="1" applyFont="1" applyFill="1" applyBorder="1" applyAlignment="1">
      <alignment horizontal="center"/>
    </xf>
    <xf numFmtId="182" fontId="5" fillId="30" borderId="2" xfId="108" applyNumberFormat="1" applyFont="1" applyFill="1" applyBorder="1" applyAlignment="1">
      <alignment horizontal="center"/>
    </xf>
    <xf numFmtId="0" fontId="5" fillId="32" borderId="2" xfId="108" applyFont="1" applyFill="1" applyBorder="1" applyAlignment="1">
      <alignment horizontal="left"/>
    </xf>
    <xf numFmtId="2" fontId="5" fillId="32" borderId="2" xfId="108" applyNumberFormat="1" applyFont="1" applyFill="1" applyBorder="1" applyAlignment="1">
      <alignment horizontal="left"/>
    </xf>
    <xf numFmtId="0" fontId="5" fillId="32" borderId="2" xfId="108" applyFont="1" applyFill="1" applyBorder="1" applyAlignment="1">
      <alignment horizontal="center"/>
    </xf>
    <xf numFmtId="4" fontId="6" fillId="32" borderId="2" xfId="108" applyNumberFormat="1" applyFont="1" applyFill="1" applyBorder="1" applyAlignment="1">
      <alignment horizontal="center"/>
    </xf>
    <xf numFmtId="168" fontId="6" fillId="32" borderId="2" xfId="108" applyNumberFormat="1" applyFont="1" applyFill="1" applyBorder="1" applyAlignment="1">
      <alignment horizontal="center"/>
    </xf>
    <xf numFmtId="182" fontId="6" fillId="32" borderId="2" xfId="108" applyNumberFormat="1" applyFont="1" applyFill="1" applyBorder="1"/>
    <xf numFmtId="0" fontId="5" fillId="33" borderId="3" xfId="108" applyFont="1" applyFill="1" applyBorder="1" applyAlignment="1">
      <alignment horizontal="left"/>
    </xf>
    <xf numFmtId="0" fontId="5" fillId="33" borderId="2" xfId="108" applyFont="1" applyFill="1" applyBorder="1" applyAlignment="1">
      <alignment horizontal="left"/>
    </xf>
    <xf numFmtId="2" fontId="5" fillId="33" borderId="2" xfId="108" applyNumberFormat="1" applyFont="1" applyFill="1" applyBorder="1" applyAlignment="1">
      <alignment horizontal="left"/>
    </xf>
    <xf numFmtId="0" fontId="5" fillId="33" borderId="2" xfId="108" applyFont="1" applyFill="1" applyBorder="1" applyAlignment="1">
      <alignment horizontal="center"/>
    </xf>
    <xf numFmtId="4" fontId="6" fillId="33" borderId="2" xfId="108" applyNumberFormat="1" applyFont="1" applyFill="1" applyBorder="1" applyAlignment="1">
      <alignment horizontal="center"/>
    </xf>
    <xf numFmtId="183" fontId="6" fillId="33" borderId="2" xfId="108" applyNumberFormat="1" applyFont="1" applyFill="1" applyBorder="1" applyAlignment="1">
      <alignment horizontal="right"/>
    </xf>
    <xf numFmtId="0" fontId="6" fillId="31" borderId="3" xfId="108" applyFont="1" applyFill="1" applyBorder="1" applyAlignment="1">
      <alignment horizontal="left"/>
    </xf>
    <xf numFmtId="0" fontId="6" fillId="26" borderId="2" xfId="108" applyFont="1" applyFill="1" applyBorder="1" applyAlignment="1" applyProtection="1">
      <alignment horizontal="left"/>
    </xf>
    <xf numFmtId="2" fontId="6" fillId="26" borderId="2" xfId="108" applyNumberFormat="1" applyFont="1" applyFill="1" applyBorder="1" applyAlignment="1" applyProtection="1">
      <alignment horizontal="right"/>
    </xf>
    <xf numFmtId="0" fontId="6" fillId="26" borderId="2" xfId="108" applyFont="1" applyFill="1" applyBorder="1" applyAlignment="1" applyProtection="1">
      <alignment horizontal="center"/>
    </xf>
    <xf numFmtId="4" fontId="6" fillId="26" borderId="2" xfId="108" applyNumberFormat="1" applyFont="1" applyFill="1" applyBorder="1" applyAlignment="1">
      <alignment horizontal="center"/>
    </xf>
    <xf numFmtId="183" fontId="6" fillId="26" borderId="2" xfId="108" applyNumberFormat="1" applyFont="1" applyFill="1" applyBorder="1" applyAlignment="1">
      <alignment horizontal="right"/>
    </xf>
    <xf numFmtId="2" fontId="5" fillId="33" borderId="2" xfId="108" applyNumberFormat="1" applyFont="1" applyFill="1" applyBorder="1" applyAlignment="1">
      <alignment horizontal="right"/>
    </xf>
    <xf numFmtId="0" fontId="6" fillId="26" borderId="2" xfId="108" applyFont="1" applyFill="1" applyBorder="1" applyAlignment="1">
      <alignment horizontal="left"/>
    </xf>
    <xf numFmtId="0" fontId="5" fillId="33" borderId="2" xfId="108" applyFont="1" applyFill="1" applyBorder="1" applyAlignment="1" applyProtection="1">
      <alignment horizontal="left"/>
    </xf>
    <xf numFmtId="2" fontId="5" fillId="33" borderId="2" xfId="108" applyNumberFormat="1" applyFont="1" applyFill="1" applyBorder="1" applyAlignment="1" applyProtection="1">
      <alignment horizontal="right"/>
    </xf>
    <xf numFmtId="0" fontId="6" fillId="33" borderId="2" xfId="108" applyFont="1" applyFill="1" applyBorder="1" applyAlignment="1" applyProtection="1">
      <alignment horizontal="center"/>
    </xf>
    <xf numFmtId="0" fontId="6" fillId="26" borderId="2" xfId="108" applyFont="1" applyFill="1" applyBorder="1"/>
    <xf numFmtId="0" fontId="5" fillId="33" borderId="2" xfId="108" applyFont="1" applyFill="1" applyBorder="1"/>
    <xf numFmtId="0" fontId="6" fillId="33" borderId="2" xfId="108" applyFont="1" applyFill="1" applyBorder="1" applyAlignment="1">
      <alignment horizontal="center"/>
    </xf>
    <xf numFmtId="2" fontId="6" fillId="26" borderId="2" xfId="108" applyNumberFormat="1" applyFont="1" applyFill="1" applyBorder="1" applyAlignment="1">
      <alignment horizontal="right"/>
    </xf>
    <xf numFmtId="10" fontId="6" fillId="31" borderId="2" xfId="108" applyNumberFormat="1" applyFont="1" applyFill="1" applyBorder="1" applyAlignment="1">
      <alignment horizontal="right"/>
    </xf>
    <xf numFmtId="0" fontId="6" fillId="26" borderId="0" xfId="108" applyFont="1" applyFill="1" applyBorder="1" applyAlignment="1">
      <alignment horizontal="center"/>
    </xf>
    <xf numFmtId="0" fontId="6" fillId="26" borderId="1" xfId="108" applyFont="1" applyFill="1" applyBorder="1" applyAlignment="1">
      <alignment horizontal="left"/>
    </xf>
    <xf numFmtId="0" fontId="6" fillId="26" borderId="1" xfId="108" applyFont="1" applyFill="1" applyBorder="1" applyAlignment="1" applyProtection="1">
      <alignment horizontal="left"/>
    </xf>
    <xf numFmtId="2" fontId="6" fillId="26" borderId="1" xfId="108" applyNumberFormat="1" applyFont="1" applyFill="1" applyBorder="1" applyAlignment="1" applyProtection="1">
      <alignment horizontal="right"/>
    </xf>
    <xf numFmtId="4" fontId="6" fillId="31" borderId="1" xfId="108" applyNumberFormat="1" applyFont="1" applyFill="1" applyBorder="1" applyAlignment="1">
      <alignment horizontal="center"/>
    </xf>
    <xf numFmtId="183" fontId="6" fillId="26" borderId="1" xfId="108" applyNumberFormat="1" applyFont="1" applyFill="1" applyBorder="1" applyAlignment="1">
      <alignment horizontal="right"/>
    </xf>
    <xf numFmtId="0" fontId="6" fillId="31" borderId="12" xfId="108" applyFont="1" applyFill="1" applyBorder="1" applyAlignment="1">
      <alignment horizontal="left"/>
    </xf>
    <xf numFmtId="0" fontId="5" fillId="31" borderId="13" xfId="108" applyFont="1" applyFill="1" applyBorder="1"/>
    <xf numFmtId="2" fontId="5" fillId="26" borderId="13" xfId="108" applyNumberFormat="1" applyFont="1" applyFill="1" applyBorder="1" applyAlignment="1">
      <alignment horizontal="left"/>
    </xf>
    <xf numFmtId="4" fontId="5" fillId="26" borderId="13" xfId="108" applyNumberFormat="1" applyFont="1" applyFill="1" applyBorder="1"/>
    <xf numFmtId="0" fontId="5" fillId="26" borderId="13" xfId="108" applyFont="1" applyFill="1" applyBorder="1" applyAlignment="1">
      <alignment horizontal="center"/>
    </xf>
    <xf numFmtId="183" fontId="6" fillId="31" borderId="13" xfId="108" applyNumberFormat="1" applyFont="1" applyFill="1" applyBorder="1" applyAlignment="1">
      <alignment horizontal="right"/>
    </xf>
    <xf numFmtId="183" fontId="5" fillId="26" borderId="14" xfId="108" applyNumberFormat="1" applyFont="1" applyFill="1" applyBorder="1" applyAlignment="1">
      <alignment horizontal="right"/>
    </xf>
    <xf numFmtId="0" fontId="6" fillId="31" borderId="0" xfId="108" applyFont="1" applyFill="1" applyBorder="1" applyAlignment="1">
      <alignment horizontal="left"/>
    </xf>
    <xf numFmtId="0" fontId="6" fillId="26" borderId="0" xfId="108" applyFont="1" applyFill="1" applyBorder="1"/>
    <xf numFmtId="2" fontId="6" fillId="31" borderId="0" xfId="108" applyNumberFormat="1" applyFont="1" applyFill="1" applyBorder="1" applyAlignment="1">
      <alignment horizontal="center"/>
    </xf>
    <xf numFmtId="4" fontId="6" fillId="31" borderId="0" xfId="108" applyNumberFormat="1" applyFont="1" applyFill="1" applyBorder="1"/>
    <xf numFmtId="183" fontId="6" fillId="31" borderId="0" xfId="108" applyNumberFormat="1" applyFont="1" applyFill="1" applyBorder="1" applyAlignment="1">
      <alignment horizontal="right"/>
    </xf>
    <xf numFmtId="183" fontId="6" fillId="26" borderId="0" xfId="108" applyNumberFormat="1" applyFont="1" applyFill="1" applyBorder="1" applyAlignment="1">
      <alignment horizontal="right"/>
    </xf>
    <xf numFmtId="183" fontId="6" fillId="32" borderId="2" xfId="108" applyNumberFormat="1" applyFont="1" applyFill="1" applyBorder="1" applyAlignment="1">
      <alignment horizontal="right"/>
    </xf>
    <xf numFmtId="2" fontId="5" fillId="33" borderId="2" xfId="108" applyNumberFormat="1" applyFont="1" applyFill="1" applyBorder="1"/>
    <xf numFmtId="2" fontId="6" fillId="26" borderId="2" xfId="108" applyNumberFormat="1" applyFont="1" applyFill="1" applyBorder="1" applyAlignment="1" applyProtection="1">
      <alignment horizontal="left"/>
    </xf>
    <xf numFmtId="0" fontId="5" fillId="31" borderId="12" xfId="108" applyFont="1" applyFill="1" applyBorder="1" applyAlignment="1">
      <alignment horizontal="left"/>
    </xf>
    <xf numFmtId="2" fontId="5" fillId="31" borderId="13" xfId="108" applyNumberFormat="1" applyFont="1" applyFill="1" applyBorder="1"/>
    <xf numFmtId="4" fontId="5" fillId="31" borderId="13" xfId="108" applyNumberFormat="1" applyFont="1" applyFill="1" applyBorder="1" applyAlignment="1">
      <alignment horizontal="center"/>
    </xf>
    <xf numFmtId="2" fontId="6" fillId="26" borderId="0" xfId="108" applyNumberFormat="1" applyFont="1" applyFill="1" applyBorder="1"/>
    <xf numFmtId="0" fontId="6" fillId="26" borderId="1" xfId="108" applyFont="1" applyFill="1" applyBorder="1"/>
    <xf numFmtId="2" fontId="6" fillId="26" borderId="1" xfId="108" applyNumberFormat="1" applyFont="1" applyFill="1" applyBorder="1"/>
    <xf numFmtId="0" fontId="6" fillId="26" borderId="1" xfId="108" applyFont="1" applyFill="1" applyBorder="1" applyAlignment="1">
      <alignment horizontal="center"/>
    </xf>
    <xf numFmtId="4" fontId="6" fillId="26" borderId="1" xfId="108" applyNumberFormat="1" applyFont="1" applyFill="1" applyBorder="1" applyAlignment="1">
      <alignment horizontal="center"/>
    </xf>
    <xf numFmtId="0" fontId="5" fillId="26" borderId="12" xfId="108" applyFont="1" applyFill="1" applyBorder="1" applyAlignment="1">
      <alignment horizontal="left"/>
    </xf>
    <xf numFmtId="0" fontId="5" fillId="31" borderId="13" xfId="108" applyFont="1" applyFill="1" applyBorder="1" applyAlignment="1">
      <alignment horizontal="center"/>
    </xf>
    <xf numFmtId="0" fontId="6" fillId="31" borderId="0" xfId="108" applyFont="1" applyFill="1" applyBorder="1" applyAlignment="1" applyProtection="1">
      <alignment horizontal="left"/>
    </xf>
    <xf numFmtId="2" fontId="6" fillId="31" borderId="0" xfId="108" applyNumberFormat="1" applyFont="1" applyFill="1" applyBorder="1" applyAlignment="1" applyProtection="1">
      <alignment horizontal="left"/>
    </xf>
    <xf numFmtId="0" fontId="6" fillId="31" borderId="0" xfId="108" applyFont="1" applyFill="1" applyBorder="1" applyAlignment="1" applyProtection="1">
      <alignment horizontal="center"/>
    </xf>
    <xf numFmtId="4" fontId="5" fillId="32" borderId="2" xfId="108" applyNumberFormat="1" applyFont="1" applyFill="1" applyBorder="1" applyAlignment="1">
      <alignment horizontal="center"/>
    </xf>
    <xf numFmtId="183" fontId="5" fillId="32" borderId="2" xfId="108" applyNumberFormat="1" applyFont="1" applyFill="1" applyBorder="1" applyAlignment="1">
      <alignment horizontal="right"/>
    </xf>
    <xf numFmtId="0" fontId="6" fillId="31" borderId="2" xfId="108" applyFont="1" applyFill="1" applyBorder="1" applyAlignment="1" applyProtection="1">
      <alignment horizontal="left"/>
    </xf>
    <xf numFmtId="2" fontId="6" fillId="26" borderId="2" xfId="108" applyNumberFormat="1" applyFont="1" applyFill="1" applyBorder="1" applyAlignment="1">
      <alignment horizontal="left"/>
    </xf>
    <xf numFmtId="0" fontId="6" fillId="26" borderId="2" xfId="108" applyFont="1" applyFill="1" applyBorder="1" applyAlignment="1">
      <alignment horizontal="center"/>
    </xf>
    <xf numFmtId="4" fontId="6" fillId="31" borderId="2" xfId="108" applyNumberFormat="1" applyFont="1" applyFill="1" applyBorder="1" applyAlignment="1">
      <alignment horizontal="center"/>
    </xf>
    <xf numFmtId="2" fontId="6" fillId="26" borderId="1" xfId="108" applyNumberFormat="1" applyFont="1" applyFill="1" applyBorder="1" applyAlignment="1" applyProtection="1">
      <alignment horizontal="left"/>
    </xf>
    <xf numFmtId="0" fontId="6" fillId="26" borderId="1" xfId="108" applyFont="1" applyFill="1" applyBorder="1" applyAlignment="1" applyProtection="1">
      <alignment horizontal="center"/>
    </xf>
    <xf numFmtId="0" fontId="5" fillId="26" borderId="13" xfId="108" applyFont="1" applyFill="1" applyBorder="1"/>
    <xf numFmtId="2" fontId="5" fillId="26" borderId="13" xfId="108" applyNumberFormat="1" applyFont="1" applyFill="1" applyBorder="1"/>
    <xf numFmtId="0" fontId="5" fillId="26" borderId="0" xfId="108" applyFont="1" applyFill="1" applyBorder="1" applyAlignment="1">
      <alignment horizontal="left"/>
    </xf>
    <xf numFmtId="0" fontId="5" fillId="31" borderId="0" xfId="108" applyFont="1" applyFill="1" applyBorder="1"/>
    <xf numFmtId="183" fontId="5" fillId="31" borderId="0" xfId="108" applyNumberFormat="1" applyFont="1" applyFill="1" applyBorder="1" applyAlignment="1">
      <alignment horizontal="right"/>
    </xf>
    <xf numFmtId="183" fontId="5" fillId="31" borderId="2" xfId="108" applyNumberFormat="1" applyFont="1" applyFill="1" applyBorder="1" applyAlignment="1">
      <alignment horizontal="right"/>
    </xf>
    <xf numFmtId="182" fontId="5" fillId="34" borderId="15" xfId="108" applyNumberFormat="1" applyFont="1" applyFill="1" applyBorder="1"/>
    <xf numFmtId="10" fontId="7" fillId="26" borderId="0" xfId="87" applyNumberFormat="1" applyFont="1" applyFill="1" applyBorder="1"/>
    <xf numFmtId="10" fontId="6" fillId="31" borderId="1" xfId="108" applyNumberFormat="1" applyFont="1" applyFill="1" applyBorder="1" applyAlignment="1">
      <alignment horizontal="center"/>
    </xf>
    <xf numFmtId="167" fontId="5" fillId="3" borderId="2" xfId="102" applyFont="1" applyFill="1" applyBorder="1" applyAlignment="1">
      <alignment horizontal="center"/>
    </xf>
    <xf numFmtId="167" fontId="6" fillId="35" borderId="2" xfId="102" applyFont="1" applyFill="1" applyBorder="1" applyAlignment="1">
      <alignment horizontal="right"/>
    </xf>
    <xf numFmtId="0" fontId="34" fillId="0" borderId="0" xfId="95"/>
    <xf numFmtId="0" fontId="42" fillId="31" borderId="0" xfId="108" applyFont="1" applyFill="1" applyBorder="1" applyAlignment="1" applyProtection="1">
      <alignment horizontal="center"/>
    </xf>
    <xf numFmtId="0" fontId="5" fillId="31" borderId="0" xfId="108" applyFont="1" applyFill="1" applyBorder="1" applyAlignment="1" applyProtection="1">
      <alignment horizontal="center"/>
    </xf>
    <xf numFmtId="0" fontId="5" fillId="31" borderId="0" xfId="108" applyFont="1" applyFill="1" applyBorder="1" applyAlignment="1" applyProtection="1">
      <alignment horizontal="left"/>
    </xf>
  </cellXfs>
  <cellStyles count="115">
    <cellStyle name="_HOSPITAL DE LOTA - CORONEL" xfId="5"/>
    <cellStyle name="0,0_x000d__x000a_NA_x000d__x000a_" xfId="6"/>
    <cellStyle name="20% - Accent1" xfId="7"/>
    <cellStyle name="20% - Accent2" xfId="8"/>
    <cellStyle name="20% - Accent3" xfId="9"/>
    <cellStyle name="20% - Accent4" xfId="10"/>
    <cellStyle name="20% - Accent5" xfId="11"/>
    <cellStyle name="20% - Accent6" xfId="12"/>
    <cellStyle name="40% - Accent1" xfId="13"/>
    <cellStyle name="40% - Accent2" xfId="14"/>
    <cellStyle name="40% - Accent3" xfId="15"/>
    <cellStyle name="40% - Accent4" xfId="16"/>
    <cellStyle name="40% - Accent5" xfId="17"/>
    <cellStyle name="40% - Accent6" xfId="18"/>
    <cellStyle name="60% - Accent1" xfId="19"/>
    <cellStyle name="60% - Accent2" xfId="20"/>
    <cellStyle name="60% - Accent3" xfId="21"/>
    <cellStyle name="60% - Accent4" xfId="22"/>
    <cellStyle name="60% - Accent5" xfId="23"/>
    <cellStyle name="60% - Accent6" xfId="24"/>
    <cellStyle name="Accent1" xfId="25"/>
    <cellStyle name="Accent2" xfId="26"/>
    <cellStyle name="Accent3" xfId="27"/>
    <cellStyle name="Accent4" xfId="28"/>
    <cellStyle name="Accent5" xfId="29"/>
    <cellStyle name="Accent6" xfId="30"/>
    <cellStyle name="Bad" xfId="31"/>
    <cellStyle name="Cabecera 1" xfId="32"/>
    <cellStyle name="Cabecera 2" xfId="33"/>
    <cellStyle name="Calculation" xfId="34"/>
    <cellStyle name="Calculation 2" xfId="103"/>
    <cellStyle name="Check Cell" xfId="35"/>
    <cellStyle name="Comma" xfId="1"/>
    <cellStyle name="Comma 2" xfId="36"/>
    <cellStyle name="Comma 3" xfId="37"/>
    <cellStyle name="Comma0" xfId="38"/>
    <cellStyle name="Currency" xfId="39"/>
    <cellStyle name="Currency0" xfId="40"/>
    <cellStyle name="Date" xfId="41"/>
    <cellStyle name="Encabezado 1" xfId="42"/>
    <cellStyle name="Encabezado 2" xfId="43"/>
    <cellStyle name="Estilo 1" xfId="44"/>
    <cellStyle name="Euro" xfId="45"/>
    <cellStyle name="Excel Built-in Normal" xfId="46"/>
    <cellStyle name="Explanatory Text" xfId="47"/>
    <cellStyle name="F2" xfId="48"/>
    <cellStyle name="F3" xfId="49"/>
    <cellStyle name="F4" xfId="50"/>
    <cellStyle name="F5" xfId="51"/>
    <cellStyle name="F6" xfId="52"/>
    <cellStyle name="F7" xfId="53"/>
    <cellStyle name="F8" xfId="54"/>
    <cellStyle name="Fecha" xfId="55"/>
    <cellStyle name="Fijo" xfId="56"/>
    <cellStyle name="Fixed" xfId="57"/>
    <cellStyle name="Good" xfId="58"/>
    <cellStyle name="Heading 1" xfId="59"/>
    <cellStyle name="Heading 2" xfId="60"/>
    <cellStyle name="Heading 3" xfId="61"/>
    <cellStyle name="Heading 4" xfId="62"/>
    <cellStyle name="HOMOLOGADO" xfId="63"/>
    <cellStyle name="Input" xfId="64"/>
    <cellStyle name="Input 2" xfId="104"/>
    <cellStyle name="Linked Cell" xfId="65"/>
    <cellStyle name="Millares [0] 2" xfId="66"/>
    <cellStyle name="Millares [0] 3" xfId="67"/>
    <cellStyle name="Millares [0] 4" xfId="110"/>
    <cellStyle name="Millares [0] 5" xfId="102"/>
    <cellStyle name="Millares 2" xfId="68"/>
    <cellStyle name="Millares 3" xfId="69"/>
    <cellStyle name="Millares 4" xfId="70"/>
    <cellStyle name="Millares 4 3" xfId="113"/>
    <cellStyle name="Moneda 2" xfId="71"/>
    <cellStyle name="Moneda 2 2" xfId="112"/>
    <cellStyle name="moneda(" xfId="72"/>
    <cellStyle name="Moneda0" xfId="73"/>
    <cellStyle name="Monetario" xfId="74"/>
    <cellStyle name="Monetario0" xfId="75"/>
    <cellStyle name="Normal" xfId="0" builtinId="0"/>
    <cellStyle name="Normal 2" xfId="76"/>
    <cellStyle name="Normal 2 2" xfId="77"/>
    <cellStyle name="Normal 2 2 3" xfId="114"/>
    <cellStyle name="Normal 2 3" xfId="111"/>
    <cellStyle name="Normal 2_Itemizado Clima" xfId="78"/>
    <cellStyle name="Normal 3" xfId="3"/>
    <cellStyle name="Normal 3 2" xfId="79"/>
    <cellStyle name="Normal 3_Presupuesto_Detallado" xfId="80"/>
    <cellStyle name="Normal 4" xfId="81"/>
    <cellStyle name="Normal 5" xfId="82"/>
    <cellStyle name="Normal 6" xfId="83"/>
    <cellStyle name="Normal 7" xfId="109"/>
    <cellStyle name="Normal_GG Sack 2007" xfId="108"/>
    <cellStyle name="Normal_Hoja1" xfId="4"/>
    <cellStyle name="Note" xfId="84"/>
    <cellStyle name="Note 2" xfId="105"/>
    <cellStyle name="Output" xfId="85"/>
    <cellStyle name="Output 2" xfId="106"/>
    <cellStyle name="Percent" xfId="2"/>
    <cellStyle name="PESOS" xfId="86"/>
    <cellStyle name="Porcentual 2" xfId="87"/>
    <cellStyle name="Porcentual 3" xfId="88"/>
    <cellStyle name="Porcentual 4" xfId="89"/>
    <cellStyle name="Porcentual 5" xfId="90"/>
    <cellStyle name="Price Line" xfId="91"/>
    <cellStyle name="Price Line 2" xfId="107"/>
    <cellStyle name="Punto" xfId="92"/>
    <cellStyle name="Punto0" xfId="93"/>
    <cellStyle name="Standard_aktuell" xfId="94"/>
    <cellStyle name="Style 1" xfId="95"/>
    <cellStyle name="Texto" xfId="96"/>
    <cellStyle name="Title" xfId="97"/>
    <cellStyle name="UF" xfId="98"/>
    <cellStyle name="Warning Text" xfId="99"/>
    <cellStyle name="常规_Sheet1" xfId="100"/>
    <cellStyle name="標準_印尼2002-2A" xfId="1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9"/>
  <sheetViews>
    <sheetView tabSelected="1" topLeftCell="A322" workbookViewId="0">
      <selection activeCell="D347" sqref="D347"/>
    </sheetView>
  </sheetViews>
  <sheetFormatPr defaultColWidth="11.42578125" defaultRowHeight="15"/>
  <cols>
    <col min="1" max="1" width="9.42578125" bestFit="1" customWidth="1"/>
    <col min="2" max="2" width="54.7109375" customWidth="1"/>
    <col min="3" max="3" width="19.28515625" bestFit="1" customWidth="1"/>
    <col min="4" max="4" width="9.28515625" customWidth="1"/>
    <col min="5" max="5" width="11.28515625" bestFit="1" customWidth="1"/>
    <col min="6" max="6" width="13.140625" bestFit="1" customWidth="1"/>
    <col min="7" max="7" width="12.7109375" style="108" bestFit="1" customWidth="1"/>
    <col min="8" max="8" width="52.140625" customWidth="1"/>
  </cols>
  <sheetData>
    <row r="1" spans="1:8">
      <c r="A1" s="4" t="s">
        <v>0</v>
      </c>
      <c r="B1" s="4" t="s">
        <v>1</v>
      </c>
      <c r="C1" s="4" t="s">
        <v>2</v>
      </c>
      <c r="D1" s="6" t="s">
        <v>3</v>
      </c>
      <c r="E1" s="62" t="s">
        <v>4</v>
      </c>
      <c r="F1" s="62" t="s">
        <v>5</v>
      </c>
      <c r="G1" s="212" t="s">
        <v>942</v>
      </c>
      <c r="H1" s="82" t="s">
        <v>6</v>
      </c>
    </row>
    <row r="2" spans="1:8">
      <c r="A2" s="15">
        <v>1</v>
      </c>
      <c r="B2" s="7" t="s">
        <v>8</v>
      </c>
      <c r="C2" s="8"/>
      <c r="D2" s="8"/>
      <c r="E2" s="59"/>
      <c r="F2" s="107"/>
      <c r="G2" s="107"/>
      <c r="H2" s="76"/>
    </row>
    <row r="3" spans="1:8">
      <c r="A3" s="16" t="s">
        <v>9</v>
      </c>
      <c r="B3" s="2" t="s">
        <v>10</v>
      </c>
      <c r="C3" s="3" t="s">
        <v>11</v>
      </c>
      <c r="D3" s="9"/>
      <c r="E3" s="57"/>
      <c r="F3" s="27"/>
      <c r="G3" s="110"/>
      <c r="H3" s="74"/>
    </row>
    <row r="4" spans="1:8">
      <c r="A4" s="17" t="s">
        <v>12</v>
      </c>
      <c r="B4" s="10" t="s">
        <v>13</v>
      </c>
      <c r="C4" s="11" t="s">
        <v>14</v>
      </c>
      <c r="D4" s="30">
        <v>10</v>
      </c>
      <c r="E4" s="49">
        <v>1000</v>
      </c>
      <c r="F4" s="26">
        <f>+E4*D4</f>
        <v>10000</v>
      </c>
      <c r="G4" s="106">
        <f>+F4/$F$495</f>
        <v>0.40605674236917871</v>
      </c>
      <c r="H4" s="13"/>
    </row>
    <row r="5" spans="1:8">
      <c r="A5" s="17" t="s">
        <v>15</v>
      </c>
      <c r="B5" s="10" t="s">
        <v>16</v>
      </c>
      <c r="C5" s="11" t="s">
        <v>14</v>
      </c>
      <c r="D5" s="111">
        <v>10</v>
      </c>
      <c r="E5" s="49">
        <v>50000</v>
      </c>
      <c r="F5" s="26">
        <f t="shared" ref="F5:F67" si="0">+E5*D5</f>
        <v>500000</v>
      </c>
      <c r="G5" s="106">
        <f t="shared" ref="G5:G59" si="1">+F5/$F$495</f>
        <v>20.302837118458935</v>
      </c>
      <c r="H5" s="13"/>
    </row>
    <row r="6" spans="1:8">
      <c r="A6" s="17" t="s">
        <v>17</v>
      </c>
      <c r="B6" s="10" t="s">
        <v>18</v>
      </c>
      <c r="C6" s="11" t="s">
        <v>19</v>
      </c>
      <c r="D6" s="111">
        <v>10</v>
      </c>
      <c r="E6" s="49">
        <v>1500</v>
      </c>
      <c r="F6" s="26">
        <f t="shared" si="0"/>
        <v>15000</v>
      </c>
      <c r="G6" s="106">
        <f t="shared" si="1"/>
        <v>0.60908511355376804</v>
      </c>
      <c r="H6" s="13"/>
    </row>
    <row r="7" spans="1:8">
      <c r="A7" s="17" t="s">
        <v>20</v>
      </c>
      <c r="B7" s="10" t="s">
        <v>21</v>
      </c>
      <c r="C7" s="11" t="s">
        <v>22</v>
      </c>
      <c r="D7" s="111">
        <v>10</v>
      </c>
      <c r="E7" s="49">
        <v>1500</v>
      </c>
      <c r="F7" s="26">
        <f t="shared" si="0"/>
        <v>15000</v>
      </c>
      <c r="G7" s="106">
        <f t="shared" si="1"/>
        <v>0.60908511355376804</v>
      </c>
      <c r="H7" s="13"/>
    </row>
    <row r="8" spans="1:8">
      <c r="A8" s="17" t="s">
        <v>23</v>
      </c>
      <c r="B8" s="10" t="s">
        <v>24</v>
      </c>
      <c r="C8" s="11" t="s">
        <v>19</v>
      </c>
      <c r="D8" s="111">
        <v>10</v>
      </c>
      <c r="E8" s="49">
        <v>1000</v>
      </c>
      <c r="F8" s="26">
        <f t="shared" si="0"/>
        <v>10000</v>
      </c>
      <c r="G8" s="106">
        <f t="shared" si="1"/>
        <v>0.40605674236917871</v>
      </c>
      <c r="H8" s="13"/>
    </row>
    <row r="9" spans="1:8">
      <c r="A9" s="17" t="s">
        <v>25</v>
      </c>
      <c r="B9" s="10" t="s">
        <v>26</v>
      </c>
      <c r="C9" s="11" t="s">
        <v>22</v>
      </c>
      <c r="D9" s="111">
        <v>10</v>
      </c>
      <c r="E9" s="49">
        <v>2500</v>
      </c>
      <c r="F9" s="26">
        <f t="shared" si="0"/>
        <v>25000</v>
      </c>
      <c r="G9" s="106">
        <f t="shared" si="1"/>
        <v>1.0151418559229468</v>
      </c>
      <c r="H9" s="13"/>
    </row>
    <row r="10" spans="1:8">
      <c r="A10" s="17" t="s">
        <v>27</v>
      </c>
      <c r="B10" s="10" t="s">
        <v>28</v>
      </c>
      <c r="C10" s="11"/>
      <c r="D10" s="30"/>
      <c r="E10" s="49"/>
      <c r="F10" s="26">
        <f t="shared" si="0"/>
        <v>0</v>
      </c>
      <c r="G10" s="106">
        <f t="shared" si="1"/>
        <v>0</v>
      </c>
      <c r="H10" s="13"/>
    </row>
    <row r="11" spans="1:8">
      <c r="A11" s="17" t="s">
        <v>29</v>
      </c>
      <c r="B11" s="10" t="s">
        <v>30</v>
      </c>
      <c r="C11" s="11" t="s">
        <v>22</v>
      </c>
      <c r="D11" s="30">
        <v>100</v>
      </c>
      <c r="E11" s="49">
        <v>1000</v>
      </c>
      <c r="F11" s="26">
        <f t="shared" si="0"/>
        <v>100000</v>
      </c>
      <c r="G11" s="106">
        <f t="shared" si="1"/>
        <v>4.0605674236917872</v>
      </c>
      <c r="H11" s="13"/>
    </row>
    <row r="12" spans="1:8">
      <c r="A12" s="17" t="s">
        <v>31</v>
      </c>
      <c r="B12" s="10" t="s">
        <v>32</v>
      </c>
      <c r="C12" s="11" t="s">
        <v>33</v>
      </c>
      <c r="D12" s="30">
        <v>100</v>
      </c>
      <c r="E12" s="49">
        <v>10000</v>
      </c>
      <c r="F12" s="26">
        <f t="shared" si="0"/>
        <v>1000000</v>
      </c>
      <c r="G12" s="106">
        <f t="shared" si="1"/>
        <v>40.605674236917871</v>
      </c>
      <c r="H12" s="13"/>
    </row>
    <row r="13" spans="1:8">
      <c r="A13" s="17" t="s">
        <v>34</v>
      </c>
      <c r="B13" s="10" t="s">
        <v>35</v>
      </c>
      <c r="C13" s="11" t="s">
        <v>33</v>
      </c>
      <c r="D13" s="111">
        <v>100</v>
      </c>
      <c r="E13" s="49">
        <v>1000</v>
      </c>
      <c r="F13" s="26">
        <f t="shared" si="0"/>
        <v>100000</v>
      </c>
      <c r="G13" s="106">
        <f t="shared" si="1"/>
        <v>4.0605674236917872</v>
      </c>
      <c r="H13" s="13"/>
    </row>
    <row r="14" spans="1:8">
      <c r="A14" s="16" t="s">
        <v>36</v>
      </c>
      <c r="B14" s="2" t="s">
        <v>37</v>
      </c>
      <c r="C14" s="3"/>
      <c r="D14" s="31"/>
      <c r="E14" s="57"/>
      <c r="F14" s="27">
        <f t="shared" si="0"/>
        <v>0</v>
      </c>
      <c r="G14" s="105">
        <f t="shared" si="1"/>
        <v>0</v>
      </c>
      <c r="H14" s="74"/>
    </row>
    <row r="15" spans="1:8">
      <c r="A15" s="20" t="s">
        <v>38</v>
      </c>
      <c r="B15" s="21" t="s">
        <v>39</v>
      </c>
      <c r="C15" s="22"/>
      <c r="D15" s="32"/>
      <c r="E15" s="56"/>
      <c r="F15" s="28">
        <f t="shared" si="0"/>
        <v>0</v>
      </c>
      <c r="G15" s="104">
        <f t="shared" si="1"/>
        <v>0</v>
      </c>
      <c r="H15" s="77"/>
    </row>
    <row r="16" spans="1:8">
      <c r="A16" s="17" t="s">
        <v>40</v>
      </c>
      <c r="B16" s="10" t="s">
        <v>41</v>
      </c>
      <c r="C16" s="11" t="s">
        <v>42</v>
      </c>
      <c r="D16" s="111">
        <v>100</v>
      </c>
      <c r="E16" s="49">
        <v>50000</v>
      </c>
      <c r="F16" s="26">
        <f t="shared" si="0"/>
        <v>5000000</v>
      </c>
      <c r="G16" s="106">
        <f t="shared" si="1"/>
        <v>203.02837118458936</v>
      </c>
      <c r="H16" s="13"/>
    </row>
    <row r="17" spans="1:8">
      <c r="A17" s="17" t="s">
        <v>43</v>
      </c>
      <c r="B17" s="10" t="s">
        <v>44</v>
      </c>
      <c r="C17" s="11" t="s">
        <v>45</v>
      </c>
      <c r="D17" s="30">
        <v>444</v>
      </c>
      <c r="E17" s="49">
        <v>1500</v>
      </c>
      <c r="F17" s="26">
        <f t="shared" si="0"/>
        <v>666000</v>
      </c>
      <c r="G17" s="106">
        <f t="shared" si="1"/>
        <v>27.043379041787301</v>
      </c>
      <c r="H17" s="13"/>
    </row>
    <row r="18" spans="1:8">
      <c r="A18" s="17" t="s">
        <v>46</v>
      </c>
      <c r="B18" s="10" t="s">
        <v>47</v>
      </c>
      <c r="C18" s="11" t="s">
        <v>45</v>
      </c>
      <c r="D18" s="111">
        <v>100</v>
      </c>
      <c r="E18" s="49">
        <v>1000</v>
      </c>
      <c r="F18" s="26">
        <f t="shared" si="0"/>
        <v>100000</v>
      </c>
      <c r="G18" s="106">
        <f t="shared" si="1"/>
        <v>4.0605674236917872</v>
      </c>
      <c r="H18" s="13"/>
    </row>
    <row r="19" spans="1:8">
      <c r="A19" s="17" t="s">
        <v>48</v>
      </c>
      <c r="B19" s="10" t="s">
        <v>49</v>
      </c>
      <c r="C19" s="11" t="s">
        <v>45</v>
      </c>
      <c r="D19" s="30">
        <v>15</v>
      </c>
      <c r="E19" s="49">
        <v>1500</v>
      </c>
      <c r="F19" s="26">
        <f t="shared" si="0"/>
        <v>22500</v>
      </c>
      <c r="G19" s="106">
        <f t="shared" si="1"/>
        <v>0.91362767033065206</v>
      </c>
      <c r="H19" s="13"/>
    </row>
    <row r="20" spans="1:8">
      <c r="A20" s="20" t="s">
        <v>50</v>
      </c>
      <c r="B20" s="21" t="s">
        <v>51</v>
      </c>
      <c r="C20" s="22"/>
      <c r="D20" s="32"/>
      <c r="E20" s="56"/>
      <c r="F20" s="28">
        <f t="shared" si="0"/>
        <v>0</v>
      </c>
      <c r="G20" s="104">
        <f t="shared" si="1"/>
        <v>0</v>
      </c>
      <c r="H20" s="77"/>
    </row>
    <row r="21" spans="1:8">
      <c r="A21" s="17" t="s">
        <v>52</v>
      </c>
      <c r="B21" s="10" t="s">
        <v>41</v>
      </c>
      <c r="C21" s="11" t="s">
        <v>42</v>
      </c>
      <c r="D21" s="111">
        <v>100</v>
      </c>
      <c r="E21" s="49">
        <v>1000</v>
      </c>
      <c r="F21" s="26">
        <f t="shared" si="0"/>
        <v>100000</v>
      </c>
      <c r="G21" s="106">
        <f t="shared" si="1"/>
        <v>4.0605674236917872</v>
      </c>
      <c r="H21" s="13"/>
    </row>
    <row r="22" spans="1:8">
      <c r="A22" s="17" t="s">
        <v>53</v>
      </c>
      <c r="B22" s="10" t="s">
        <v>44</v>
      </c>
      <c r="C22" s="11" t="s">
        <v>45</v>
      </c>
      <c r="D22" s="30">
        <v>1000</v>
      </c>
      <c r="E22" s="49">
        <v>1000</v>
      </c>
      <c r="F22" s="26">
        <f t="shared" si="0"/>
        <v>1000000</v>
      </c>
      <c r="G22" s="106">
        <f t="shared" si="1"/>
        <v>40.605674236917871</v>
      </c>
      <c r="H22" s="13"/>
    </row>
    <row r="23" spans="1:8">
      <c r="A23" s="17" t="s">
        <v>54</v>
      </c>
      <c r="B23" s="10" t="s">
        <v>47</v>
      </c>
      <c r="C23" s="11" t="s">
        <v>45</v>
      </c>
      <c r="D23" s="111">
        <v>1000</v>
      </c>
      <c r="E23" s="49">
        <v>2500</v>
      </c>
      <c r="F23" s="26">
        <f t="shared" si="0"/>
        <v>2500000</v>
      </c>
      <c r="G23" s="106">
        <f t="shared" si="1"/>
        <v>101.51418559229468</v>
      </c>
      <c r="H23" s="13"/>
    </row>
    <row r="24" spans="1:8">
      <c r="A24" s="17" t="s">
        <v>55</v>
      </c>
      <c r="B24" s="10" t="s">
        <v>49</v>
      </c>
      <c r="C24" s="11" t="s">
        <v>45</v>
      </c>
      <c r="D24" s="30">
        <v>21</v>
      </c>
      <c r="E24" s="49">
        <v>1500</v>
      </c>
      <c r="F24" s="26">
        <f t="shared" si="0"/>
        <v>31500</v>
      </c>
      <c r="G24" s="106">
        <f t="shared" si="1"/>
        <v>1.279078738462913</v>
      </c>
      <c r="H24" s="13"/>
    </row>
    <row r="25" spans="1:8">
      <c r="A25" s="17" t="s">
        <v>56</v>
      </c>
      <c r="B25" s="10" t="s">
        <v>57</v>
      </c>
      <c r="C25" s="11" t="s">
        <v>33</v>
      </c>
      <c r="D25" s="111">
        <v>1000</v>
      </c>
      <c r="E25" s="49">
        <v>1500</v>
      </c>
      <c r="F25" s="26">
        <f t="shared" si="0"/>
        <v>1500000</v>
      </c>
      <c r="G25" s="106">
        <f t="shared" si="1"/>
        <v>60.908511355376802</v>
      </c>
      <c r="H25" s="13"/>
    </row>
    <row r="26" spans="1:8">
      <c r="A26" s="20" t="s">
        <v>58</v>
      </c>
      <c r="B26" s="21" t="s">
        <v>59</v>
      </c>
      <c r="C26" s="22"/>
      <c r="D26" s="32"/>
      <c r="E26" s="56"/>
      <c r="F26" s="28">
        <f t="shared" si="0"/>
        <v>0</v>
      </c>
      <c r="G26" s="104">
        <f t="shared" si="1"/>
        <v>0</v>
      </c>
      <c r="H26" s="77"/>
    </row>
    <row r="27" spans="1:8">
      <c r="A27" s="17" t="s">
        <v>60</v>
      </c>
      <c r="B27" s="10" t="s">
        <v>61</v>
      </c>
      <c r="C27" s="11" t="s">
        <v>45</v>
      </c>
      <c r="D27" s="111">
        <v>1000</v>
      </c>
      <c r="E27" s="49">
        <v>1500</v>
      </c>
      <c r="F27" s="26">
        <f t="shared" si="0"/>
        <v>1500000</v>
      </c>
      <c r="G27" s="106">
        <f t="shared" si="1"/>
        <v>60.908511355376802</v>
      </c>
      <c r="H27" s="13"/>
    </row>
    <row r="28" spans="1:8">
      <c r="A28" s="17" t="s">
        <v>62</v>
      </c>
      <c r="B28" s="10" t="s">
        <v>63</v>
      </c>
      <c r="C28" s="11" t="s">
        <v>45</v>
      </c>
      <c r="D28" s="111">
        <v>1000</v>
      </c>
      <c r="E28" s="49">
        <v>1500</v>
      </c>
      <c r="F28" s="26">
        <f t="shared" si="0"/>
        <v>1500000</v>
      </c>
      <c r="G28" s="106">
        <f t="shared" si="1"/>
        <v>60.908511355376802</v>
      </c>
      <c r="H28" s="13"/>
    </row>
    <row r="29" spans="1:8">
      <c r="A29" s="17" t="s">
        <v>64</v>
      </c>
      <c r="B29" s="10" t="s">
        <v>65</v>
      </c>
      <c r="C29" s="11" t="s">
        <v>45</v>
      </c>
      <c r="D29" s="111">
        <v>1000</v>
      </c>
      <c r="E29" s="49">
        <v>1500</v>
      </c>
      <c r="F29" s="26">
        <f t="shared" si="0"/>
        <v>1500000</v>
      </c>
      <c r="G29" s="106">
        <f t="shared" si="1"/>
        <v>60.908511355376802</v>
      </c>
      <c r="H29" s="13"/>
    </row>
    <row r="30" spans="1:8">
      <c r="A30" s="17" t="s">
        <v>66</v>
      </c>
      <c r="B30" s="10" t="s">
        <v>67</v>
      </c>
      <c r="C30" s="11" t="s">
        <v>68</v>
      </c>
      <c r="D30" s="111">
        <v>1000</v>
      </c>
      <c r="E30" s="49">
        <v>1000</v>
      </c>
      <c r="F30" s="26">
        <f t="shared" si="0"/>
        <v>1000000</v>
      </c>
      <c r="G30" s="106">
        <f t="shared" si="1"/>
        <v>40.605674236917871</v>
      </c>
      <c r="H30" s="13"/>
    </row>
    <row r="31" spans="1:8" ht="26.25">
      <c r="A31" s="17" t="s">
        <v>69</v>
      </c>
      <c r="B31" s="10" t="s">
        <v>70</v>
      </c>
      <c r="C31" s="11" t="s">
        <v>71</v>
      </c>
      <c r="D31" s="30">
        <v>21</v>
      </c>
      <c r="E31" s="49">
        <v>1500</v>
      </c>
      <c r="F31" s="26">
        <f t="shared" si="0"/>
        <v>31500</v>
      </c>
      <c r="G31" s="106">
        <f t="shared" si="1"/>
        <v>1.279078738462913</v>
      </c>
      <c r="H31" s="13"/>
    </row>
    <row r="32" spans="1:8">
      <c r="A32" s="17" t="s">
        <v>72</v>
      </c>
      <c r="B32" s="10" t="s">
        <v>73</v>
      </c>
      <c r="C32" s="11" t="s">
        <v>71</v>
      </c>
      <c r="D32" s="111">
        <v>1000</v>
      </c>
      <c r="E32" s="49">
        <v>50000</v>
      </c>
      <c r="F32" s="26">
        <f t="shared" si="0"/>
        <v>50000000</v>
      </c>
      <c r="G32" s="106">
        <f t="shared" si="1"/>
        <v>2030.2837118458935</v>
      </c>
      <c r="H32" s="13"/>
    </row>
    <row r="33" spans="1:8">
      <c r="A33" s="17" t="s">
        <v>74</v>
      </c>
      <c r="B33" s="10" t="s">
        <v>75</v>
      </c>
      <c r="C33" s="11" t="s">
        <v>45</v>
      </c>
      <c r="D33" s="30">
        <v>100</v>
      </c>
      <c r="E33" s="49">
        <v>1000</v>
      </c>
      <c r="F33" s="26">
        <f t="shared" si="0"/>
        <v>100000</v>
      </c>
      <c r="G33" s="106">
        <f t="shared" si="1"/>
        <v>4.0605674236917872</v>
      </c>
      <c r="H33" s="13"/>
    </row>
    <row r="34" spans="1:8">
      <c r="A34" s="20" t="s">
        <v>76</v>
      </c>
      <c r="B34" s="21" t="s">
        <v>77</v>
      </c>
      <c r="C34" s="22"/>
      <c r="D34" s="32"/>
      <c r="E34" s="56"/>
      <c r="F34" s="28">
        <f t="shared" si="0"/>
        <v>0</v>
      </c>
      <c r="G34" s="104">
        <f t="shared" si="1"/>
        <v>0</v>
      </c>
      <c r="H34" s="77"/>
    </row>
    <row r="35" spans="1:8">
      <c r="A35" s="17" t="s">
        <v>78</v>
      </c>
      <c r="B35" s="10" t="s">
        <v>79</v>
      </c>
      <c r="C35" s="11" t="s">
        <v>45</v>
      </c>
      <c r="D35" s="30">
        <v>100</v>
      </c>
      <c r="E35" s="49">
        <v>1000</v>
      </c>
      <c r="F35" s="26">
        <f t="shared" si="0"/>
        <v>100000</v>
      </c>
      <c r="G35" s="106">
        <f t="shared" si="1"/>
        <v>4.0605674236917872</v>
      </c>
      <c r="H35" s="13"/>
    </row>
    <row r="36" spans="1:8">
      <c r="A36" s="17" t="s">
        <v>80</v>
      </c>
      <c r="B36" s="10" t="s">
        <v>81</v>
      </c>
      <c r="C36" s="11" t="s">
        <v>45</v>
      </c>
      <c r="D36" s="30">
        <v>100</v>
      </c>
      <c r="E36" s="49">
        <v>12000</v>
      </c>
      <c r="F36" s="26">
        <f t="shared" si="0"/>
        <v>1200000</v>
      </c>
      <c r="G36" s="106">
        <f t="shared" si="1"/>
        <v>48.726809084301443</v>
      </c>
      <c r="H36" s="13"/>
    </row>
    <row r="37" spans="1:8">
      <c r="A37" s="17" t="s">
        <v>82</v>
      </c>
      <c r="B37" s="10" t="s">
        <v>67</v>
      </c>
      <c r="C37" s="11" t="s">
        <v>68</v>
      </c>
      <c r="D37" s="30">
        <v>70</v>
      </c>
      <c r="E37" s="49">
        <v>50000</v>
      </c>
      <c r="F37" s="26">
        <f t="shared" si="0"/>
        <v>3500000</v>
      </c>
      <c r="G37" s="106">
        <f t="shared" si="1"/>
        <v>142.11985982921254</v>
      </c>
      <c r="H37" s="13"/>
    </row>
    <row r="38" spans="1:8">
      <c r="A38" s="17" t="s">
        <v>83</v>
      </c>
      <c r="B38" s="10" t="s">
        <v>84</v>
      </c>
      <c r="C38" s="11" t="s">
        <v>85</v>
      </c>
      <c r="D38" s="30">
        <v>100</v>
      </c>
      <c r="E38" s="49">
        <v>4000</v>
      </c>
      <c r="F38" s="26">
        <f t="shared" si="0"/>
        <v>400000</v>
      </c>
      <c r="G38" s="106">
        <f t="shared" si="1"/>
        <v>16.242269694767149</v>
      </c>
      <c r="H38" s="13"/>
    </row>
    <row r="39" spans="1:8">
      <c r="A39" s="20" t="s">
        <v>86</v>
      </c>
      <c r="B39" s="21" t="s">
        <v>87</v>
      </c>
      <c r="C39" s="22"/>
      <c r="D39" s="32"/>
      <c r="E39" s="56"/>
      <c r="F39" s="28">
        <f t="shared" si="0"/>
        <v>0</v>
      </c>
      <c r="G39" s="104">
        <f t="shared" si="1"/>
        <v>0</v>
      </c>
      <c r="H39" s="77"/>
    </row>
    <row r="40" spans="1:8">
      <c r="A40" s="23" t="s">
        <v>88</v>
      </c>
      <c r="B40" s="24" t="s">
        <v>89</v>
      </c>
      <c r="C40" s="25"/>
      <c r="D40" s="33"/>
      <c r="E40" s="58"/>
      <c r="F40" s="29">
        <f t="shared" si="0"/>
        <v>0</v>
      </c>
      <c r="G40" s="103">
        <f t="shared" si="1"/>
        <v>0</v>
      </c>
      <c r="H40" s="78"/>
    </row>
    <row r="41" spans="1:8">
      <c r="A41" s="17" t="s">
        <v>90</v>
      </c>
      <c r="B41" s="10" t="s">
        <v>61</v>
      </c>
      <c r="C41" s="11" t="s">
        <v>45</v>
      </c>
      <c r="D41" s="30">
        <v>1000</v>
      </c>
      <c r="E41" s="49">
        <v>5600</v>
      </c>
      <c r="F41" s="26">
        <f t="shared" si="0"/>
        <v>5600000</v>
      </c>
      <c r="G41" s="106">
        <f t="shared" si="1"/>
        <v>227.39177572674006</v>
      </c>
      <c r="H41" s="13"/>
    </row>
    <row r="42" spans="1:8">
      <c r="A42" s="17" t="s">
        <v>91</v>
      </c>
      <c r="B42" s="10" t="s">
        <v>92</v>
      </c>
      <c r="C42" s="11" t="s">
        <v>45</v>
      </c>
      <c r="D42" s="30">
        <v>100</v>
      </c>
      <c r="E42" s="49">
        <v>23000</v>
      </c>
      <c r="F42" s="26">
        <f t="shared" si="0"/>
        <v>2300000</v>
      </c>
      <c r="G42" s="106">
        <f t="shared" si="1"/>
        <v>93.393050744911093</v>
      </c>
      <c r="H42" s="13"/>
    </row>
    <row r="43" spans="1:8">
      <c r="A43" s="17" t="s">
        <v>93</v>
      </c>
      <c r="B43" s="10" t="s">
        <v>94</v>
      </c>
      <c r="C43" s="11" t="s">
        <v>45</v>
      </c>
      <c r="D43" s="30">
        <v>1000</v>
      </c>
      <c r="E43" s="49">
        <v>15000</v>
      </c>
      <c r="F43" s="26">
        <f t="shared" si="0"/>
        <v>15000000</v>
      </c>
      <c r="G43" s="106">
        <f t="shared" si="1"/>
        <v>609.085113553768</v>
      </c>
      <c r="H43" s="13"/>
    </row>
    <row r="44" spans="1:8">
      <c r="A44" s="17" t="s">
        <v>95</v>
      </c>
      <c r="B44" s="10" t="s">
        <v>96</v>
      </c>
      <c r="C44" s="11" t="s">
        <v>45</v>
      </c>
      <c r="D44" s="30">
        <v>70</v>
      </c>
      <c r="E44" s="49">
        <v>50000</v>
      </c>
      <c r="F44" s="26">
        <f t="shared" si="0"/>
        <v>3500000</v>
      </c>
      <c r="G44" s="106">
        <f t="shared" si="1"/>
        <v>142.11985982921254</v>
      </c>
      <c r="H44" s="13"/>
    </row>
    <row r="45" spans="1:8">
      <c r="A45" s="17" t="s">
        <v>97</v>
      </c>
      <c r="B45" s="10" t="s">
        <v>67</v>
      </c>
      <c r="C45" s="11" t="s">
        <v>68</v>
      </c>
      <c r="D45" s="30">
        <v>70</v>
      </c>
      <c r="E45" s="49">
        <v>50000</v>
      </c>
      <c r="F45" s="26">
        <f t="shared" si="0"/>
        <v>3500000</v>
      </c>
      <c r="G45" s="106">
        <f t="shared" si="1"/>
        <v>142.11985982921254</v>
      </c>
      <c r="H45" s="13"/>
    </row>
    <row r="46" spans="1:8">
      <c r="A46" s="23" t="s">
        <v>98</v>
      </c>
      <c r="B46" s="24" t="s">
        <v>99</v>
      </c>
      <c r="C46" s="25"/>
      <c r="D46" s="33"/>
      <c r="E46" s="58"/>
      <c r="F46" s="29">
        <f t="shared" si="0"/>
        <v>0</v>
      </c>
      <c r="G46" s="103">
        <f t="shared" si="1"/>
        <v>0</v>
      </c>
      <c r="H46" s="78"/>
    </row>
    <row r="47" spans="1:8">
      <c r="A47" s="17" t="s">
        <v>100</v>
      </c>
      <c r="B47" s="10" t="s">
        <v>61</v>
      </c>
      <c r="C47" s="11" t="s">
        <v>45</v>
      </c>
      <c r="D47" s="30">
        <v>1000</v>
      </c>
      <c r="E47" s="49">
        <v>1222</v>
      </c>
      <c r="F47" s="26">
        <f t="shared" si="0"/>
        <v>1222000</v>
      </c>
      <c r="G47" s="106">
        <f t="shared" si="1"/>
        <v>49.620133917513634</v>
      </c>
      <c r="H47" s="13"/>
    </row>
    <row r="48" spans="1:8">
      <c r="A48" s="17" t="s">
        <v>101</v>
      </c>
      <c r="B48" s="10" t="s">
        <v>92</v>
      </c>
      <c r="C48" s="11" t="s">
        <v>45</v>
      </c>
      <c r="D48" s="30">
        <v>70</v>
      </c>
      <c r="E48" s="49">
        <v>5000</v>
      </c>
      <c r="F48" s="26">
        <f t="shared" si="0"/>
        <v>350000</v>
      </c>
      <c r="G48" s="106">
        <f t="shared" si="1"/>
        <v>14.211985982921254</v>
      </c>
      <c r="H48" s="13"/>
    </row>
    <row r="49" spans="1:8">
      <c r="A49" s="17" t="s">
        <v>102</v>
      </c>
      <c r="B49" s="10" t="s">
        <v>94</v>
      </c>
      <c r="C49" s="11" t="s">
        <v>45</v>
      </c>
      <c r="D49" s="30">
        <v>1000</v>
      </c>
      <c r="E49" s="115">
        <v>5000</v>
      </c>
      <c r="F49" s="26">
        <f t="shared" si="0"/>
        <v>5000000</v>
      </c>
      <c r="G49" s="106">
        <f t="shared" si="1"/>
        <v>203.02837118458936</v>
      </c>
      <c r="H49" s="13"/>
    </row>
    <row r="50" spans="1:8">
      <c r="A50" s="17" t="s">
        <v>103</v>
      </c>
      <c r="B50" s="10" t="s">
        <v>96</v>
      </c>
      <c r="C50" s="11" t="s">
        <v>45</v>
      </c>
      <c r="D50" s="30">
        <v>1000</v>
      </c>
      <c r="E50" s="49">
        <v>1000</v>
      </c>
      <c r="F50" s="26">
        <f t="shared" si="0"/>
        <v>1000000</v>
      </c>
      <c r="G50" s="106">
        <f t="shared" si="1"/>
        <v>40.605674236917871</v>
      </c>
      <c r="H50" s="13"/>
    </row>
    <row r="51" spans="1:8">
      <c r="A51" s="17" t="s">
        <v>104</v>
      </c>
      <c r="B51" s="10" t="s">
        <v>67</v>
      </c>
      <c r="C51" s="11" t="s">
        <v>68</v>
      </c>
      <c r="D51" s="30">
        <v>1000</v>
      </c>
      <c r="E51" s="49">
        <v>12000</v>
      </c>
      <c r="F51" s="26">
        <f t="shared" si="0"/>
        <v>12000000</v>
      </c>
      <c r="G51" s="106">
        <f t="shared" si="1"/>
        <v>487.26809084301442</v>
      </c>
      <c r="H51" s="13"/>
    </row>
    <row r="52" spans="1:8">
      <c r="A52" s="17" t="s">
        <v>105</v>
      </c>
      <c r="B52" s="10" t="s">
        <v>106</v>
      </c>
      <c r="C52" s="11" t="s">
        <v>42</v>
      </c>
      <c r="D52" s="30">
        <v>1000</v>
      </c>
      <c r="E52" s="115">
        <v>5000</v>
      </c>
      <c r="F52" s="26">
        <f t="shared" si="0"/>
        <v>5000000</v>
      </c>
      <c r="G52" s="106">
        <f t="shared" si="1"/>
        <v>203.02837118458936</v>
      </c>
      <c r="H52" s="13"/>
    </row>
    <row r="53" spans="1:8" ht="26.25">
      <c r="A53" s="23" t="s">
        <v>107</v>
      </c>
      <c r="B53" s="24" t="s">
        <v>108</v>
      </c>
      <c r="C53" s="25"/>
      <c r="D53" s="33"/>
      <c r="E53" s="58"/>
      <c r="F53" s="29">
        <f t="shared" si="0"/>
        <v>0</v>
      </c>
      <c r="G53" s="103">
        <f t="shared" si="1"/>
        <v>0</v>
      </c>
      <c r="H53" s="78"/>
    </row>
    <row r="54" spans="1:8">
      <c r="A54" s="17" t="s">
        <v>109</v>
      </c>
      <c r="B54" s="10" t="s">
        <v>110</v>
      </c>
      <c r="C54" s="11" t="s">
        <v>45</v>
      </c>
      <c r="D54" s="30">
        <v>500</v>
      </c>
      <c r="E54" s="49">
        <v>50000</v>
      </c>
      <c r="F54" s="26">
        <f t="shared" si="0"/>
        <v>25000000</v>
      </c>
      <c r="G54" s="106">
        <f t="shared" si="1"/>
        <v>1015.1418559229468</v>
      </c>
      <c r="H54" s="13"/>
    </row>
    <row r="55" spans="1:8">
      <c r="A55" s="17" t="s">
        <v>111</v>
      </c>
      <c r="B55" s="10" t="s">
        <v>112</v>
      </c>
      <c r="C55" s="11" t="s">
        <v>45</v>
      </c>
      <c r="D55" s="30">
        <v>100</v>
      </c>
      <c r="E55" s="49">
        <v>50000</v>
      </c>
      <c r="F55" s="26">
        <f t="shared" si="0"/>
        <v>5000000</v>
      </c>
      <c r="G55" s="106">
        <f t="shared" si="1"/>
        <v>203.02837118458936</v>
      </c>
      <c r="H55" s="13"/>
    </row>
    <row r="56" spans="1:8">
      <c r="A56" s="17" t="s">
        <v>113</v>
      </c>
      <c r="B56" s="10" t="s">
        <v>94</v>
      </c>
      <c r="C56" s="11" t="s">
        <v>45</v>
      </c>
      <c r="D56" s="30">
        <v>70</v>
      </c>
      <c r="E56" s="49">
        <v>50000</v>
      </c>
      <c r="F56" s="26">
        <f t="shared" si="0"/>
        <v>3500000</v>
      </c>
      <c r="G56" s="106">
        <f t="shared" si="1"/>
        <v>142.11985982921254</v>
      </c>
      <c r="H56" s="13"/>
    </row>
    <row r="57" spans="1:8">
      <c r="A57" s="17" t="s">
        <v>114</v>
      </c>
      <c r="B57" s="10" t="s">
        <v>96</v>
      </c>
      <c r="C57" s="11" t="s">
        <v>45</v>
      </c>
      <c r="D57" s="30">
        <v>100</v>
      </c>
      <c r="E57" s="49">
        <v>1000</v>
      </c>
      <c r="F57" s="26">
        <f t="shared" si="0"/>
        <v>100000</v>
      </c>
      <c r="G57" s="106">
        <f t="shared" si="1"/>
        <v>4.0605674236917872</v>
      </c>
      <c r="H57" s="13"/>
    </row>
    <row r="58" spans="1:8">
      <c r="A58" s="17" t="s">
        <v>115</v>
      </c>
      <c r="B58" s="10" t="s">
        <v>67</v>
      </c>
      <c r="C58" s="11" t="s">
        <v>68</v>
      </c>
      <c r="D58" s="30">
        <v>100</v>
      </c>
      <c r="E58" s="49">
        <v>1000</v>
      </c>
      <c r="F58" s="26">
        <f t="shared" si="0"/>
        <v>100000</v>
      </c>
      <c r="G58" s="106">
        <f t="shared" si="1"/>
        <v>4.0605674236917872</v>
      </c>
      <c r="H58" s="13"/>
    </row>
    <row r="59" spans="1:8">
      <c r="A59" s="17" t="s">
        <v>116</v>
      </c>
      <c r="B59" s="10" t="s">
        <v>117</v>
      </c>
      <c r="C59" s="11" t="s">
        <v>68</v>
      </c>
      <c r="D59" s="30">
        <v>70</v>
      </c>
      <c r="E59" s="49">
        <v>12000</v>
      </c>
      <c r="F59" s="26">
        <f t="shared" si="0"/>
        <v>840000</v>
      </c>
      <c r="G59" s="106">
        <f t="shared" si="1"/>
        <v>34.108766359011007</v>
      </c>
      <c r="H59" s="13"/>
    </row>
    <row r="60" spans="1:8">
      <c r="A60" s="15">
        <v>2</v>
      </c>
      <c r="B60" s="7" t="s">
        <v>118</v>
      </c>
      <c r="C60" s="8"/>
      <c r="D60" s="34"/>
      <c r="E60" s="59"/>
      <c r="F60" s="107"/>
      <c r="G60" s="107"/>
      <c r="H60" s="76"/>
    </row>
    <row r="61" spans="1:8">
      <c r="A61" s="16" t="s">
        <v>119</v>
      </c>
      <c r="B61" s="2" t="s">
        <v>120</v>
      </c>
      <c r="C61" s="3"/>
      <c r="D61" s="31"/>
      <c r="E61" s="57"/>
      <c r="F61" s="27">
        <f t="shared" si="0"/>
        <v>0</v>
      </c>
      <c r="G61" s="105">
        <f t="shared" ref="G61:G124" si="2">+F61/$F$495</f>
        <v>0</v>
      </c>
      <c r="H61" s="74"/>
    </row>
    <row r="62" spans="1:8">
      <c r="A62" s="20" t="s">
        <v>121</v>
      </c>
      <c r="B62" s="21" t="s">
        <v>39</v>
      </c>
      <c r="C62" s="22"/>
      <c r="D62" s="32"/>
      <c r="E62" s="56"/>
      <c r="F62" s="28">
        <f t="shared" si="0"/>
        <v>0</v>
      </c>
      <c r="G62" s="104">
        <f t="shared" si="2"/>
        <v>0</v>
      </c>
      <c r="H62" s="77"/>
    </row>
    <row r="63" spans="1:8">
      <c r="A63" s="17" t="s">
        <v>122</v>
      </c>
      <c r="B63" s="10" t="s">
        <v>123</v>
      </c>
      <c r="C63" s="11" t="s">
        <v>45</v>
      </c>
      <c r="D63" s="30">
        <v>100</v>
      </c>
      <c r="E63" s="49">
        <v>2500</v>
      </c>
      <c r="F63" s="26">
        <f t="shared" si="0"/>
        <v>250000</v>
      </c>
      <c r="G63" s="106">
        <f t="shared" si="2"/>
        <v>10.151418559229468</v>
      </c>
      <c r="H63" s="13"/>
    </row>
    <row r="64" spans="1:8">
      <c r="A64" s="17" t="s">
        <v>124</v>
      </c>
      <c r="B64" s="10" t="s">
        <v>125</v>
      </c>
      <c r="C64" s="11" t="s">
        <v>45</v>
      </c>
      <c r="D64" s="30">
        <v>70</v>
      </c>
      <c r="E64" s="49">
        <v>12000</v>
      </c>
      <c r="F64" s="26">
        <f t="shared" si="0"/>
        <v>840000</v>
      </c>
      <c r="G64" s="106">
        <f t="shared" si="2"/>
        <v>34.108766359011007</v>
      </c>
      <c r="H64" s="13"/>
    </row>
    <row r="65" spans="1:8">
      <c r="A65" s="17" t="s">
        <v>126</v>
      </c>
      <c r="B65" s="10" t="s">
        <v>127</v>
      </c>
      <c r="C65" s="11" t="s">
        <v>85</v>
      </c>
      <c r="D65" s="30">
        <v>100</v>
      </c>
      <c r="E65" s="49">
        <v>1000</v>
      </c>
      <c r="F65" s="26">
        <f t="shared" si="0"/>
        <v>100000</v>
      </c>
      <c r="G65" s="106">
        <f t="shared" si="2"/>
        <v>4.0605674236917872</v>
      </c>
      <c r="H65" s="13"/>
    </row>
    <row r="66" spans="1:8">
      <c r="A66" s="17" t="s">
        <v>128</v>
      </c>
      <c r="B66" s="10" t="s">
        <v>129</v>
      </c>
      <c r="C66" s="11" t="s">
        <v>68</v>
      </c>
      <c r="D66" s="30">
        <v>100</v>
      </c>
      <c r="E66" s="49">
        <v>1000</v>
      </c>
      <c r="F66" s="26">
        <f t="shared" si="0"/>
        <v>100000</v>
      </c>
      <c r="G66" s="106">
        <f t="shared" si="2"/>
        <v>4.0605674236917872</v>
      </c>
      <c r="H66" s="13"/>
    </row>
    <row r="67" spans="1:8">
      <c r="A67" s="17" t="s">
        <v>130</v>
      </c>
      <c r="B67" s="10" t="s">
        <v>131</v>
      </c>
      <c r="C67" s="11" t="s">
        <v>42</v>
      </c>
      <c r="D67" s="30">
        <v>500</v>
      </c>
      <c r="E67" s="49">
        <v>1000</v>
      </c>
      <c r="F67" s="26">
        <f t="shared" si="0"/>
        <v>500000</v>
      </c>
      <c r="G67" s="106">
        <f t="shared" si="2"/>
        <v>20.302837118458935</v>
      </c>
      <c r="H67" s="13"/>
    </row>
    <row r="68" spans="1:8">
      <c r="A68" s="17" t="s">
        <v>132</v>
      </c>
      <c r="B68" s="10" t="s">
        <v>133</v>
      </c>
      <c r="C68" s="11" t="s">
        <v>45</v>
      </c>
      <c r="D68" s="30">
        <v>70</v>
      </c>
      <c r="E68" s="49">
        <v>12000</v>
      </c>
      <c r="F68" s="26">
        <f t="shared" ref="F68:F130" si="3">+E68*D68</f>
        <v>840000</v>
      </c>
      <c r="G68" s="106">
        <f t="shared" si="2"/>
        <v>34.108766359011007</v>
      </c>
      <c r="H68" s="13"/>
    </row>
    <row r="69" spans="1:8">
      <c r="A69" s="17" t="s">
        <v>134</v>
      </c>
      <c r="B69" s="10" t="s">
        <v>135</v>
      </c>
      <c r="C69" s="11" t="s">
        <v>45</v>
      </c>
      <c r="D69" s="30">
        <v>500</v>
      </c>
      <c r="E69" s="49">
        <v>1000</v>
      </c>
      <c r="F69" s="26">
        <f t="shared" si="3"/>
        <v>500000</v>
      </c>
      <c r="G69" s="106">
        <f t="shared" si="2"/>
        <v>20.302837118458935</v>
      </c>
      <c r="H69" s="13"/>
    </row>
    <row r="70" spans="1:8">
      <c r="A70" s="17" t="s">
        <v>136</v>
      </c>
      <c r="B70" s="10" t="s">
        <v>137</v>
      </c>
      <c r="C70" s="11" t="s">
        <v>45</v>
      </c>
      <c r="D70" s="30">
        <v>500</v>
      </c>
      <c r="E70" s="49">
        <v>1500</v>
      </c>
      <c r="F70" s="26">
        <f t="shared" si="3"/>
        <v>750000</v>
      </c>
      <c r="G70" s="106">
        <f t="shared" si="2"/>
        <v>30.454255677688401</v>
      </c>
      <c r="H70" s="13"/>
    </row>
    <row r="71" spans="1:8">
      <c r="A71" s="20" t="s">
        <v>138</v>
      </c>
      <c r="B71" s="21" t="s">
        <v>51</v>
      </c>
      <c r="C71" s="22"/>
      <c r="D71" s="32"/>
      <c r="E71" s="56"/>
      <c r="F71" s="28">
        <f t="shared" si="3"/>
        <v>0</v>
      </c>
      <c r="G71" s="104">
        <f t="shared" si="2"/>
        <v>0</v>
      </c>
      <c r="H71" s="77"/>
    </row>
    <row r="72" spans="1:8">
      <c r="A72" s="17" t="s">
        <v>139</v>
      </c>
      <c r="B72" s="10" t="s">
        <v>140</v>
      </c>
      <c r="C72" s="11" t="s">
        <v>45</v>
      </c>
      <c r="D72" s="30">
        <v>500</v>
      </c>
      <c r="E72" s="49">
        <v>1500</v>
      </c>
      <c r="F72" s="26">
        <f t="shared" si="3"/>
        <v>750000</v>
      </c>
      <c r="G72" s="106">
        <f t="shared" si="2"/>
        <v>30.454255677688401</v>
      </c>
      <c r="H72" s="13"/>
    </row>
    <row r="73" spans="1:8">
      <c r="A73" s="17" t="s">
        <v>141</v>
      </c>
      <c r="B73" s="10" t="s">
        <v>125</v>
      </c>
      <c r="C73" s="11" t="s">
        <v>45</v>
      </c>
      <c r="D73" s="30">
        <v>500</v>
      </c>
      <c r="E73" s="49">
        <v>1500</v>
      </c>
      <c r="F73" s="26">
        <f t="shared" si="3"/>
        <v>750000</v>
      </c>
      <c r="G73" s="106">
        <f t="shared" si="2"/>
        <v>30.454255677688401</v>
      </c>
      <c r="H73" s="13"/>
    </row>
    <row r="74" spans="1:8">
      <c r="A74" s="17" t="s">
        <v>142</v>
      </c>
      <c r="B74" s="10" t="s">
        <v>143</v>
      </c>
      <c r="C74" s="11" t="s">
        <v>71</v>
      </c>
      <c r="D74" s="30">
        <v>88</v>
      </c>
      <c r="E74" s="49">
        <v>1500</v>
      </c>
      <c r="F74" s="26">
        <f t="shared" si="3"/>
        <v>132000</v>
      </c>
      <c r="G74" s="106">
        <f t="shared" si="2"/>
        <v>5.3599489992731586</v>
      </c>
      <c r="H74" s="13"/>
    </row>
    <row r="75" spans="1:8">
      <c r="A75" s="17" t="s">
        <v>144</v>
      </c>
      <c r="B75" s="10" t="s">
        <v>129</v>
      </c>
      <c r="C75" s="11" t="s">
        <v>68</v>
      </c>
      <c r="D75" s="30">
        <v>70</v>
      </c>
      <c r="E75" s="49">
        <v>1500</v>
      </c>
      <c r="F75" s="26">
        <f t="shared" si="3"/>
        <v>105000</v>
      </c>
      <c r="G75" s="106">
        <f t="shared" si="2"/>
        <v>4.2635957948763759</v>
      </c>
      <c r="H75" s="13"/>
    </row>
    <row r="76" spans="1:8">
      <c r="A76" s="17" t="s">
        <v>145</v>
      </c>
      <c r="B76" s="10" t="s">
        <v>146</v>
      </c>
      <c r="C76" s="11" t="s">
        <v>33</v>
      </c>
      <c r="D76" s="30">
        <v>100</v>
      </c>
      <c r="E76" s="49">
        <v>5600</v>
      </c>
      <c r="F76" s="26">
        <f t="shared" si="3"/>
        <v>560000</v>
      </c>
      <c r="G76" s="106">
        <f t="shared" si="2"/>
        <v>22.739177572674006</v>
      </c>
      <c r="H76" s="13"/>
    </row>
    <row r="77" spans="1:8">
      <c r="A77" s="17" t="s">
        <v>147</v>
      </c>
      <c r="B77" s="10" t="s">
        <v>133</v>
      </c>
      <c r="C77" s="11" t="s">
        <v>45</v>
      </c>
      <c r="D77" s="30">
        <v>100</v>
      </c>
      <c r="E77" s="49">
        <v>50000</v>
      </c>
      <c r="F77" s="26">
        <f t="shared" si="3"/>
        <v>5000000</v>
      </c>
      <c r="G77" s="106">
        <f t="shared" si="2"/>
        <v>203.02837118458936</v>
      </c>
      <c r="H77" s="13"/>
    </row>
    <row r="78" spans="1:8">
      <c r="A78" s="17" t="s">
        <v>148</v>
      </c>
      <c r="B78" s="10" t="s">
        <v>135</v>
      </c>
      <c r="C78" s="11" t="s">
        <v>45</v>
      </c>
      <c r="D78" s="30">
        <v>1500</v>
      </c>
      <c r="E78" s="49">
        <v>1500</v>
      </c>
      <c r="F78" s="26">
        <f t="shared" si="3"/>
        <v>2250000</v>
      </c>
      <c r="G78" s="106">
        <f t="shared" si="2"/>
        <v>91.362767033065211</v>
      </c>
      <c r="H78" s="13"/>
    </row>
    <row r="79" spans="1:8">
      <c r="A79" s="17" t="s">
        <v>149</v>
      </c>
      <c r="B79" s="10" t="s">
        <v>150</v>
      </c>
      <c r="C79" s="11" t="s">
        <v>45</v>
      </c>
      <c r="D79" s="30">
        <v>1500</v>
      </c>
      <c r="E79" s="49">
        <v>12000</v>
      </c>
      <c r="F79" s="26">
        <f t="shared" si="3"/>
        <v>18000000</v>
      </c>
      <c r="G79" s="106">
        <f t="shared" si="2"/>
        <v>730.90213626452169</v>
      </c>
      <c r="H79" s="13"/>
    </row>
    <row r="80" spans="1:8">
      <c r="A80" s="17" t="s">
        <v>151</v>
      </c>
      <c r="B80" s="10" t="s">
        <v>137</v>
      </c>
      <c r="C80" s="11" t="s">
        <v>45</v>
      </c>
      <c r="D80" s="30">
        <v>1500</v>
      </c>
      <c r="E80" s="49">
        <v>12000</v>
      </c>
      <c r="F80" s="26">
        <f t="shared" si="3"/>
        <v>18000000</v>
      </c>
      <c r="G80" s="106">
        <f t="shared" si="2"/>
        <v>730.90213626452169</v>
      </c>
      <c r="H80" s="13"/>
    </row>
    <row r="81" spans="1:8">
      <c r="A81" s="20" t="s">
        <v>152</v>
      </c>
      <c r="B81" s="21" t="s">
        <v>59</v>
      </c>
      <c r="C81" s="22"/>
      <c r="D81" s="32"/>
      <c r="E81" s="56"/>
      <c r="F81" s="28">
        <f t="shared" si="3"/>
        <v>0</v>
      </c>
      <c r="G81" s="104">
        <f t="shared" si="2"/>
        <v>0</v>
      </c>
      <c r="H81" s="77"/>
    </row>
    <row r="82" spans="1:8">
      <c r="A82" s="17" t="s">
        <v>153</v>
      </c>
      <c r="B82" s="10" t="s">
        <v>154</v>
      </c>
      <c r="C82" s="11" t="s">
        <v>45</v>
      </c>
      <c r="D82" s="30">
        <v>1500</v>
      </c>
      <c r="E82" s="49">
        <v>1000</v>
      </c>
      <c r="F82" s="26">
        <f t="shared" si="3"/>
        <v>1500000</v>
      </c>
      <c r="G82" s="106">
        <f t="shared" si="2"/>
        <v>60.908511355376802</v>
      </c>
      <c r="H82" s="13"/>
    </row>
    <row r="83" spans="1:8">
      <c r="A83" s="17" t="s">
        <v>155</v>
      </c>
      <c r="B83" s="10" t="s">
        <v>156</v>
      </c>
      <c r="C83" s="11" t="s">
        <v>157</v>
      </c>
      <c r="D83" s="30">
        <v>400</v>
      </c>
      <c r="E83" s="49">
        <v>12000</v>
      </c>
      <c r="F83" s="26">
        <f t="shared" si="3"/>
        <v>4800000</v>
      </c>
      <c r="G83" s="106">
        <f t="shared" si="2"/>
        <v>194.90723633720577</v>
      </c>
      <c r="H83" s="13"/>
    </row>
    <row r="84" spans="1:8">
      <c r="A84" s="17" t="s">
        <v>158</v>
      </c>
      <c r="B84" s="10" t="s">
        <v>159</v>
      </c>
      <c r="C84" s="11" t="s">
        <v>45</v>
      </c>
      <c r="D84" s="30">
        <v>100</v>
      </c>
      <c r="E84" s="49">
        <v>12000</v>
      </c>
      <c r="F84" s="26">
        <f t="shared" si="3"/>
        <v>1200000</v>
      </c>
      <c r="G84" s="106">
        <f t="shared" si="2"/>
        <v>48.726809084301443</v>
      </c>
      <c r="H84" s="13"/>
    </row>
    <row r="85" spans="1:8">
      <c r="A85" s="17" t="s">
        <v>160</v>
      </c>
      <c r="B85" s="10" t="s">
        <v>161</v>
      </c>
      <c r="C85" s="11" t="s">
        <v>68</v>
      </c>
      <c r="D85" s="30">
        <v>66</v>
      </c>
      <c r="E85" s="49">
        <v>12000</v>
      </c>
      <c r="F85" s="26">
        <f t="shared" si="3"/>
        <v>792000</v>
      </c>
      <c r="G85" s="106">
        <f t="shared" si="2"/>
        <v>32.159693995638953</v>
      </c>
      <c r="H85" s="13"/>
    </row>
    <row r="86" spans="1:8">
      <c r="A86" s="17" t="s">
        <v>162</v>
      </c>
      <c r="B86" s="10" t="s">
        <v>135</v>
      </c>
      <c r="C86" s="11" t="s">
        <v>45</v>
      </c>
      <c r="D86" s="30">
        <v>1</v>
      </c>
      <c r="E86" s="49">
        <v>12000</v>
      </c>
      <c r="F86" s="26">
        <f t="shared" si="3"/>
        <v>12000</v>
      </c>
      <c r="G86" s="106">
        <f t="shared" si="2"/>
        <v>0.48726809084301442</v>
      </c>
      <c r="H86" s="13"/>
    </row>
    <row r="87" spans="1:8">
      <c r="A87" s="17" t="s">
        <v>163</v>
      </c>
      <c r="B87" s="10" t="s">
        <v>137</v>
      </c>
      <c r="C87" s="11" t="s">
        <v>45</v>
      </c>
      <c r="D87" s="30">
        <v>100</v>
      </c>
      <c r="E87" s="49">
        <v>12000</v>
      </c>
      <c r="F87" s="26">
        <f t="shared" si="3"/>
        <v>1200000</v>
      </c>
      <c r="G87" s="106">
        <f t="shared" si="2"/>
        <v>48.726809084301443</v>
      </c>
      <c r="H87" s="13"/>
    </row>
    <row r="88" spans="1:8">
      <c r="A88" s="20" t="s">
        <v>164</v>
      </c>
      <c r="B88" s="21" t="s">
        <v>77</v>
      </c>
      <c r="C88" s="22"/>
      <c r="D88" s="32">
        <v>1</v>
      </c>
      <c r="E88" s="56">
        <v>12000</v>
      </c>
      <c r="F88" s="28">
        <f t="shared" si="3"/>
        <v>12000</v>
      </c>
      <c r="G88" s="104">
        <f t="shared" si="2"/>
        <v>0.48726809084301442</v>
      </c>
      <c r="H88" s="77"/>
    </row>
    <row r="89" spans="1:8">
      <c r="A89" s="17" t="s">
        <v>165</v>
      </c>
      <c r="B89" s="10" t="s">
        <v>166</v>
      </c>
      <c r="C89" s="11" t="s">
        <v>71</v>
      </c>
      <c r="D89" s="30">
        <v>1</v>
      </c>
      <c r="E89" s="49">
        <v>12000</v>
      </c>
      <c r="F89" s="26">
        <f t="shared" si="3"/>
        <v>12000</v>
      </c>
      <c r="G89" s="106">
        <f t="shared" si="2"/>
        <v>0.48726809084301442</v>
      </c>
      <c r="H89" s="13"/>
    </row>
    <row r="90" spans="1:8">
      <c r="A90" s="17" t="s">
        <v>167</v>
      </c>
      <c r="B90" s="10" t="s">
        <v>168</v>
      </c>
      <c r="C90" s="11" t="s">
        <v>71</v>
      </c>
      <c r="D90" s="30">
        <v>100</v>
      </c>
      <c r="E90" s="49">
        <v>12000</v>
      </c>
      <c r="F90" s="26">
        <f t="shared" si="3"/>
        <v>1200000</v>
      </c>
      <c r="G90" s="106">
        <f t="shared" si="2"/>
        <v>48.726809084301443</v>
      </c>
      <c r="H90" s="13"/>
    </row>
    <row r="91" spans="1:8" ht="26.25">
      <c r="A91" s="17" t="s">
        <v>169</v>
      </c>
      <c r="B91" s="10" t="s">
        <v>170</v>
      </c>
      <c r="C91" s="11" t="s">
        <v>45</v>
      </c>
      <c r="D91" s="30">
        <v>100</v>
      </c>
      <c r="E91" s="49">
        <v>12000</v>
      </c>
      <c r="F91" s="26">
        <f t="shared" si="3"/>
        <v>1200000</v>
      </c>
      <c r="G91" s="106">
        <f t="shared" si="2"/>
        <v>48.726809084301443</v>
      </c>
      <c r="H91" s="13"/>
    </row>
    <row r="92" spans="1:8" ht="51.75">
      <c r="A92" s="17" t="s">
        <v>171</v>
      </c>
      <c r="B92" s="10" t="s">
        <v>172</v>
      </c>
      <c r="C92" s="11" t="s">
        <v>45</v>
      </c>
      <c r="D92" s="30">
        <v>100</v>
      </c>
      <c r="E92" s="49">
        <v>2500</v>
      </c>
      <c r="F92" s="26">
        <f t="shared" si="3"/>
        <v>250000</v>
      </c>
      <c r="G92" s="106">
        <f t="shared" si="2"/>
        <v>10.151418559229468</v>
      </c>
      <c r="H92" s="13" t="s">
        <v>173</v>
      </c>
    </row>
    <row r="93" spans="1:8">
      <c r="A93" s="17" t="s">
        <v>174</v>
      </c>
      <c r="B93" s="10" t="s">
        <v>137</v>
      </c>
      <c r="C93" s="11" t="s">
        <v>45</v>
      </c>
      <c r="D93" s="30">
        <v>1500</v>
      </c>
      <c r="E93" s="49">
        <v>1000</v>
      </c>
      <c r="F93" s="26">
        <f t="shared" si="3"/>
        <v>1500000</v>
      </c>
      <c r="G93" s="106">
        <f t="shared" si="2"/>
        <v>60.908511355376802</v>
      </c>
      <c r="H93" s="13"/>
    </row>
    <row r="94" spans="1:8">
      <c r="A94" s="20" t="s">
        <v>175</v>
      </c>
      <c r="B94" s="21" t="s">
        <v>87</v>
      </c>
      <c r="C94" s="22"/>
      <c r="D94" s="32"/>
      <c r="E94" s="56"/>
      <c r="F94" s="28">
        <f t="shared" si="3"/>
        <v>0</v>
      </c>
      <c r="G94" s="104">
        <f t="shared" si="2"/>
        <v>0</v>
      </c>
      <c r="H94" s="77"/>
    </row>
    <row r="95" spans="1:8">
      <c r="A95" s="23" t="s">
        <v>176</v>
      </c>
      <c r="B95" s="24" t="s">
        <v>89</v>
      </c>
      <c r="C95" s="25"/>
      <c r="D95" s="33"/>
      <c r="E95" s="58"/>
      <c r="F95" s="29">
        <f t="shared" si="3"/>
        <v>0</v>
      </c>
      <c r="G95" s="103">
        <f t="shared" si="2"/>
        <v>0</v>
      </c>
      <c r="H95" s="78"/>
    </row>
    <row r="96" spans="1:8">
      <c r="A96" s="17" t="s">
        <v>177</v>
      </c>
      <c r="B96" s="10" t="s">
        <v>178</v>
      </c>
      <c r="C96" s="11" t="s">
        <v>45</v>
      </c>
      <c r="D96" s="30">
        <v>70</v>
      </c>
      <c r="E96" s="49">
        <v>12000</v>
      </c>
      <c r="F96" s="26">
        <f t="shared" si="3"/>
        <v>840000</v>
      </c>
      <c r="G96" s="106">
        <f t="shared" si="2"/>
        <v>34.108766359011007</v>
      </c>
      <c r="H96" s="13"/>
    </row>
    <row r="97" spans="1:8">
      <c r="A97" s="17" t="s">
        <v>179</v>
      </c>
      <c r="B97" s="10" t="s">
        <v>125</v>
      </c>
      <c r="C97" s="11" t="s">
        <v>45</v>
      </c>
      <c r="D97" s="30">
        <v>1500</v>
      </c>
      <c r="E97" s="49">
        <v>50000</v>
      </c>
      <c r="F97" s="26">
        <f t="shared" si="3"/>
        <v>75000000</v>
      </c>
      <c r="G97" s="106">
        <f t="shared" si="2"/>
        <v>3045.4255677688402</v>
      </c>
      <c r="H97" s="13"/>
    </row>
    <row r="98" spans="1:8">
      <c r="A98" s="17" t="s">
        <v>180</v>
      </c>
      <c r="B98" s="10" t="s">
        <v>181</v>
      </c>
      <c r="C98" s="47" t="s">
        <v>45</v>
      </c>
      <c r="D98" s="48">
        <v>33</v>
      </c>
      <c r="E98" s="49">
        <v>12000</v>
      </c>
      <c r="F98" s="49">
        <f t="shared" si="3"/>
        <v>396000</v>
      </c>
      <c r="G98" s="102">
        <f t="shared" si="2"/>
        <v>16.079846997819477</v>
      </c>
      <c r="H98" s="46"/>
    </row>
    <row r="99" spans="1:8">
      <c r="A99" s="17" t="s">
        <v>182</v>
      </c>
      <c r="B99" s="10" t="s">
        <v>183</v>
      </c>
      <c r="C99" s="47" t="s">
        <v>45</v>
      </c>
      <c r="D99" s="48">
        <v>70</v>
      </c>
      <c r="E99" s="49">
        <v>50000</v>
      </c>
      <c r="F99" s="49">
        <f t="shared" si="3"/>
        <v>3500000</v>
      </c>
      <c r="G99" s="102">
        <f t="shared" si="2"/>
        <v>142.11985982921254</v>
      </c>
      <c r="H99" s="46"/>
    </row>
    <row r="100" spans="1:8">
      <c r="A100" s="17" t="s">
        <v>184</v>
      </c>
      <c r="B100" s="10" t="s">
        <v>185</v>
      </c>
      <c r="C100" s="47" t="s">
        <v>45</v>
      </c>
      <c r="D100" s="48">
        <v>23</v>
      </c>
      <c r="E100" s="49">
        <v>1500</v>
      </c>
      <c r="F100" s="49">
        <f t="shared" si="3"/>
        <v>34500</v>
      </c>
      <c r="G100" s="102">
        <f t="shared" si="2"/>
        <v>1.4008957611736665</v>
      </c>
      <c r="H100" s="46"/>
    </row>
    <row r="101" spans="1:8">
      <c r="A101" s="23" t="s">
        <v>186</v>
      </c>
      <c r="B101" s="24" t="s">
        <v>99</v>
      </c>
      <c r="C101" s="25"/>
      <c r="D101" s="33"/>
      <c r="E101" s="58"/>
      <c r="F101" s="29">
        <f t="shared" si="3"/>
        <v>0</v>
      </c>
      <c r="G101" s="103">
        <f t="shared" si="2"/>
        <v>0</v>
      </c>
      <c r="H101" s="78"/>
    </row>
    <row r="102" spans="1:8">
      <c r="A102" s="17" t="s">
        <v>187</v>
      </c>
      <c r="B102" s="10" t="s">
        <v>178</v>
      </c>
      <c r="C102" s="11" t="s">
        <v>45</v>
      </c>
      <c r="D102" s="30">
        <v>1500</v>
      </c>
      <c r="E102" s="49">
        <v>1000</v>
      </c>
      <c r="F102" s="26">
        <f t="shared" si="3"/>
        <v>1500000</v>
      </c>
      <c r="G102" s="106">
        <f t="shared" si="2"/>
        <v>60.908511355376802</v>
      </c>
      <c r="H102" s="13" t="s">
        <v>188</v>
      </c>
    </row>
    <row r="103" spans="1:8">
      <c r="A103" s="17" t="s">
        <v>189</v>
      </c>
      <c r="B103" s="10" t="s">
        <v>125</v>
      </c>
      <c r="C103" s="11" t="s">
        <v>45</v>
      </c>
      <c r="D103" s="30">
        <v>21</v>
      </c>
      <c r="E103" s="49">
        <v>1500</v>
      </c>
      <c r="F103" s="26">
        <f t="shared" si="3"/>
        <v>31500</v>
      </c>
      <c r="G103" s="106">
        <f t="shared" si="2"/>
        <v>1.279078738462913</v>
      </c>
      <c r="H103" s="13"/>
    </row>
    <row r="104" spans="1:8">
      <c r="A104" s="17" t="s">
        <v>190</v>
      </c>
      <c r="B104" s="10" t="s">
        <v>181</v>
      </c>
      <c r="C104" s="11"/>
      <c r="D104" s="30"/>
      <c r="E104" s="49"/>
      <c r="F104" s="26">
        <f t="shared" si="3"/>
        <v>0</v>
      </c>
      <c r="G104" s="106">
        <f t="shared" si="2"/>
        <v>0</v>
      </c>
      <c r="H104" s="13"/>
    </row>
    <row r="105" spans="1:8">
      <c r="A105" s="17" t="s">
        <v>191</v>
      </c>
      <c r="B105" s="10" t="s">
        <v>183</v>
      </c>
      <c r="C105" s="11" t="s">
        <v>45</v>
      </c>
      <c r="D105" s="30">
        <v>1000</v>
      </c>
      <c r="E105" s="49">
        <v>1000</v>
      </c>
      <c r="F105" s="26">
        <f t="shared" si="3"/>
        <v>1000000</v>
      </c>
      <c r="G105" s="106">
        <f t="shared" si="2"/>
        <v>40.605674236917871</v>
      </c>
      <c r="H105" s="13"/>
    </row>
    <row r="106" spans="1:8">
      <c r="A106" s="17" t="s">
        <v>192</v>
      </c>
      <c r="B106" s="10" t="s">
        <v>185</v>
      </c>
      <c r="C106" s="11" t="s">
        <v>45</v>
      </c>
      <c r="D106" s="30">
        <v>1000</v>
      </c>
      <c r="E106" s="49">
        <v>1000</v>
      </c>
      <c r="F106" s="26">
        <f t="shared" si="3"/>
        <v>1000000</v>
      </c>
      <c r="G106" s="106">
        <f t="shared" si="2"/>
        <v>40.605674236917871</v>
      </c>
      <c r="H106" s="13"/>
    </row>
    <row r="107" spans="1:8" ht="26.25">
      <c r="A107" s="23" t="s">
        <v>193</v>
      </c>
      <c r="B107" s="24" t="s">
        <v>108</v>
      </c>
      <c r="C107" s="25"/>
      <c r="D107" s="33"/>
      <c r="E107" s="58"/>
      <c r="F107" s="29">
        <f t="shared" si="3"/>
        <v>0</v>
      </c>
      <c r="G107" s="103">
        <f t="shared" si="2"/>
        <v>0</v>
      </c>
      <c r="H107" s="78"/>
    </row>
    <row r="108" spans="1:8">
      <c r="A108" s="17" t="s">
        <v>194</v>
      </c>
      <c r="B108" s="10" t="s">
        <v>178</v>
      </c>
      <c r="C108" s="11" t="s">
        <v>45</v>
      </c>
      <c r="D108" s="30">
        <v>21</v>
      </c>
      <c r="E108" s="49">
        <v>1500</v>
      </c>
      <c r="F108" s="26">
        <f t="shared" si="3"/>
        <v>31500</v>
      </c>
      <c r="G108" s="106">
        <f t="shared" si="2"/>
        <v>1.279078738462913</v>
      </c>
      <c r="H108" s="13" t="s">
        <v>195</v>
      </c>
    </row>
    <row r="109" spans="1:8" ht="26.25">
      <c r="A109" s="17" t="s">
        <v>196</v>
      </c>
      <c r="B109" s="10" t="s">
        <v>197</v>
      </c>
      <c r="C109" s="11" t="s">
        <v>45</v>
      </c>
      <c r="D109" s="30">
        <v>1000</v>
      </c>
      <c r="E109" s="49">
        <v>1000</v>
      </c>
      <c r="F109" s="26">
        <f t="shared" si="3"/>
        <v>1000000</v>
      </c>
      <c r="G109" s="106">
        <f t="shared" si="2"/>
        <v>40.605674236917871</v>
      </c>
      <c r="H109" s="13"/>
    </row>
    <row r="110" spans="1:8">
      <c r="A110" s="17" t="s">
        <v>198</v>
      </c>
      <c r="B110" s="10" t="s">
        <v>181</v>
      </c>
      <c r="C110" s="11" t="s">
        <v>45</v>
      </c>
      <c r="D110" s="30">
        <v>1000</v>
      </c>
      <c r="E110" s="49">
        <v>1222</v>
      </c>
      <c r="F110" s="26">
        <f t="shared" si="3"/>
        <v>1222000</v>
      </c>
      <c r="G110" s="106">
        <f t="shared" si="2"/>
        <v>49.620133917513634</v>
      </c>
      <c r="H110" s="13"/>
    </row>
    <row r="111" spans="1:8">
      <c r="A111" s="17" t="s">
        <v>199</v>
      </c>
      <c r="B111" s="10" t="s">
        <v>183</v>
      </c>
      <c r="C111" s="11" t="s">
        <v>45</v>
      </c>
      <c r="D111" s="30">
        <v>21</v>
      </c>
      <c r="E111" s="49">
        <v>1500</v>
      </c>
      <c r="F111" s="26">
        <f t="shared" si="3"/>
        <v>31500</v>
      </c>
      <c r="G111" s="106">
        <f t="shared" si="2"/>
        <v>1.279078738462913</v>
      </c>
      <c r="H111" s="13"/>
    </row>
    <row r="112" spans="1:8">
      <c r="A112" s="17" t="s">
        <v>200</v>
      </c>
      <c r="B112" s="10" t="s">
        <v>185</v>
      </c>
      <c r="C112" s="11" t="s">
        <v>45</v>
      </c>
      <c r="D112" s="30">
        <v>1000</v>
      </c>
      <c r="E112" s="49">
        <v>1000</v>
      </c>
      <c r="F112" s="26">
        <f t="shared" si="3"/>
        <v>1000000</v>
      </c>
      <c r="G112" s="106">
        <f t="shared" si="2"/>
        <v>40.605674236917871</v>
      </c>
      <c r="H112" s="13"/>
    </row>
    <row r="113" spans="1:8">
      <c r="A113" s="16" t="s">
        <v>201</v>
      </c>
      <c r="B113" s="2" t="s">
        <v>202</v>
      </c>
      <c r="C113" s="3"/>
      <c r="D113" s="31"/>
      <c r="E113" s="57"/>
      <c r="F113" s="27">
        <f t="shared" si="3"/>
        <v>0</v>
      </c>
      <c r="G113" s="105">
        <f t="shared" si="2"/>
        <v>0</v>
      </c>
      <c r="H113" s="74"/>
    </row>
    <row r="114" spans="1:8">
      <c r="A114" s="20" t="s">
        <v>203</v>
      </c>
      <c r="B114" s="21" t="s">
        <v>39</v>
      </c>
      <c r="C114" s="22"/>
      <c r="D114" s="32"/>
      <c r="E114" s="56"/>
      <c r="F114" s="28">
        <f t="shared" si="3"/>
        <v>0</v>
      </c>
      <c r="G114" s="104">
        <f t="shared" si="2"/>
        <v>0</v>
      </c>
      <c r="H114" s="77"/>
    </row>
    <row r="115" spans="1:8">
      <c r="A115" s="17" t="s">
        <v>204</v>
      </c>
      <c r="B115" s="10" t="s">
        <v>205</v>
      </c>
      <c r="C115" s="11" t="s">
        <v>45</v>
      </c>
      <c r="D115" s="30">
        <v>1000</v>
      </c>
      <c r="E115" s="49">
        <v>1500</v>
      </c>
      <c r="F115" s="26">
        <f t="shared" si="3"/>
        <v>1500000</v>
      </c>
      <c r="G115" s="106">
        <f t="shared" si="2"/>
        <v>60.908511355376802</v>
      </c>
      <c r="H115" s="13" t="s">
        <v>206</v>
      </c>
    </row>
    <row r="116" spans="1:8">
      <c r="A116" s="17" t="s">
        <v>207</v>
      </c>
      <c r="B116" s="10" t="s">
        <v>208</v>
      </c>
      <c r="C116" s="11" t="s">
        <v>45</v>
      </c>
      <c r="D116" s="30">
        <v>1500</v>
      </c>
      <c r="E116" s="49">
        <v>1500</v>
      </c>
      <c r="F116" s="26">
        <f t="shared" si="3"/>
        <v>2250000</v>
      </c>
      <c r="G116" s="106">
        <f t="shared" si="2"/>
        <v>91.362767033065211</v>
      </c>
      <c r="H116" s="13" t="s">
        <v>206</v>
      </c>
    </row>
    <row r="117" spans="1:8">
      <c r="A117" s="17" t="s">
        <v>209</v>
      </c>
      <c r="B117" s="10" t="s">
        <v>210</v>
      </c>
      <c r="C117" s="11" t="s">
        <v>45</v>
      </c>
      <c r="D117" s="30">
        <v>21</v>
      </c>
      <c r="E117" s="49">
        <v>100000</v>
      </c>
      <c r="F117" s="26">
        <f t="shared" si="3"/>
        <v>2100000</v>
      </c>
      <c r="G117" s="106">
        <f t="shared" si="2"/>
        <v>85.271915897527521</v>
      </c>
      <c r="H117" s="13"/>
    </row>
    <row r="118" spans="1:8">
      <c r="A118" s="17" t="s">
        <v>211</v>
      </c>
      <c r="B118" s="10" t="s">
        <v>212</v>
      </c>
      <c r="C118" s="11" t="s">
        <v>45</v>
      </c>
      <c r="D118" s="30">
        <v>1500</v>
      </c>
      <c r="E118" s="49">
        <v>100000</v>
      </c>
      <c r="F118" s="26">
        <f t="shared" si="3"/>
        <v>150000000</v>
      </c>
      <c r="G118" s="106">
        <f t="shared" si="2"/>
        <v>6090.8511355376804</v>
      </c>
      <c r="H118" s="13"/>
    </row>
    <row r="119" spans="1:8">
      <c r="A119" s="20" t="s">
        <v>213</v>
      </c>
      <c r="B119" s="21" t="s">
        <v>51</v>
      </c>
      <c r="C119" s="22"/>
      <c r="D119" s="32"/>
      <c r="E119" s="56"/>
      <c r="F119" s="28">
        <f t="shared" si="3"/>
        <v>0</v>
      </c>
      <c r="G119" s="104">
        <f t="shared" si="2"/>
        <v>0</v>
      </c>
      <c r="H119" s="77"/>
    </row>
    <row r="120" spans="1:8">
      <c r="A120" s="17" t="s">
        <v>214</v>
      </c>
      <c r="B120" s="10" t="s">
        <v>205</v>
      </c>
      <c r="C120" s="11" t="s">
        <v>45</v>
      </c>
      <c r="D120" s="30">
        <v>1500</v>
      </c>
      <c r="E120" s="49">
        <v>15000</v>
      </c>
      <c r="F120" s="26">
        <f t="shared" si="3"/>
        <v>22500000</v>
      </c>
      <c r="G120" s="106">
        <f t="shared" si="2"/>
        <v>913.62767033065211</v>
      </c>
      <c r="H120" s="13" t="s">
        <v>206</v>
      </c>
    </row>
    <row r="121" spans="1:8">
      <c r="A121" s="17" t="s">
        <v>215</v>
      </c>
      <c r="B121" s="10" t="s">
        <v>216</v>
      </c>
      <c r="C121" s="11" t="s">
        <v>45</v>
      </c>
      <c r="D121" s="30">
        <v>1500</v>
      </c>
      <c r="E121" s="49">
        <v>1000</v>
      </c>
      <c r="F121" s="26">
        <f t="shared" si="3"/>
        <v>1500000</v>
      </c>
      <c r="G121" s="106">
        <f t="shared" si="2"/>
        <v>60.908511355376802</v>
      </c>
      <c r="H121" s="13" t="s">
        <v>206</v>
      </c>
    </row>
    <row r="122" spans="1:8">
      <c r="A122" s="17" t="s">
        <v>217</v>
      </c>
      <c r="B122" s="10" t="s">
        <v>210</v>
      </c>
      <c r="C122" s="11" t="s">
        <v>45</v>
      </c>
      <c r="D122" s="30">
        <v>1500</v>
      </c>
      <c r="E122" s="49">
        <v>2500</v>
      </c>
      <c r="F122" s="26">
        <f t="shared" si="3"/>
        <v>3750000</v>
      </c>
      <c r="G122" s="106">
        <f t="shared" si="2"/>
        <v>152.271278388442</v>
      </c>
      <c r="H122" s="83" t="s">
        <v>218</v>
      </c>
    </row>
    <row r="123" spans="1:8">
      <c r="A123" s="20" t="s">
        <v>219</v>
      </c>
      <c r="B123" s="21" t="s">
        <v>89</v>
      </c>
      <c r="C123" s="22"/>
      <c r="D123" s="32"/>
      <c r="E123" s="56"/>
      <c r="F123" s="28">
        <f t="shared" si="3"/>
        <v>0</v>
      </c>
      <c r="G123" s="104">
        <f t="shared" si="2"/>
        <v>0</v>
      </c>
      <c r="H123" s="77"/>
    </row>
    <row r="124" spans="1:8">
      <c r="A124" s="17" t="s">
        <v>220</v>
      </c>
      <c r="B124" s="10" t="s">
        <v>210</v>
      </c>
      <c r="C124" s="11" t="s">
        <v>45</v>
      </c>
      <c r="D124" s="30">
        <v>100</v>
      </c>
      <c r="E124" s="49">
        <v>1222</v>
      </c>
      <c r="F124" s="26">
        <f t="shared" si="3"/>
        <v>122200</v>
      </c>
      <c r="G124" s="106">
        <f t="shared" si="2"/>
        <v>4.9620133917513636</v>
      </c>
      <c r="H124" s="13" t="s">
        <v>221</v>
      </c>
    </row>
    <row r="125" spans="1:8">
      <c r="A125" s="20" t="s">
        <v>222</v>
      </c>
      <c r="B125" s="21" t="s">
        <v>99</v>
      </c>
      <c r="C125" s="22"/>
      <c r="D125" s="32"/>
      <c r="E125" s="56"/>
      <c r="F125" s="28">
        <f t="shared" si="3"/>
        <v>0</v>
      </c>
      <c r="G125" s="104">
        <f t="shared" ref="G125:G128" si="4">+F125/$F$495</f>
        <v>0</v>
      </c>
      <c r="H125" s="77"/>
    </row>
    <row r="126" spans="1:8">
      <c r="A126" s="17" t="s">
        <v>223</v>
      </c>
      <c r="B126" s="10" t="s">
        <v>210</v>
      </c>
      <c r="C126" s="11" t="s">
        <v>45</v>
      </c>
      <c r="D126" s="30">
        <v>100</v>
      </c>
      <c r="E126" s="49">
        <v>1222</v>
      </c>
      <c r="F126" s="26">
        <f t="shared" si="3"/>
        <v>122200</v>
      </c>
      <c r="G126" s="106">
        <f t="shared" si="4"/>
        <v>4.9620133917513636</v>
      </c>
      <c r="H126" s="13"/>
    </row>
    <row r="127" spans="1:8" ht="26.25">
      <c r="A127" s="20" t="s">
        <v>224</v>
      </c>
      <c r="B127" s="21" t="s">
        <v>108</v>
      </c>
      <c r="C127" s="22"/>
      <c r="D127" s="32"/>
      <c r="E127" s="56"/>
      <c r="F127" s="28">
        <f t="shared" si="3"/>
        <v>0</v>
      </c>
      <c r="G127" s="104">
        <f t="shared" si="4"/>
        <v>0</v>
      </c>
      <c r="H127" s="77"/>
    </row>
    <row r="128" spans="1:8">
      <c r="A128" s="86" t="s">
        <v>225</v>
      </c>
      <c r="B128" s="10" t="s">
        <v>210</v>
      </c>
      <c r="C128" s="11" t="s">
        <v>45</v>
      </c>
      <c r="D128" s="30">
        <v>100</v>
      </c>
      <c r="E128" s="49">
        <v>1000</v>
      </c>
      <c r="F128" s="26">
        <f t="shared" si="3"/>
        <v>100000</v>
      </c>
      <c r="G128" s="106">
        <f t="shared" si="4"/>
        <v>4.0605674236917872</v>
      </c>
      <c r="H128" s="13" t="s">
        <v>226</v>
      </c>
    </row>
    <row r="129" spans="1:10">
      <c r="A129" s="15">
        <v>3</v>
      </c>
      <c r="B129" s="7" t="s">
        <v>227</v>
      </c>
      <c r="C129" s="8"/>
      <c r="D129" s="34"/>
      <c r="E129" s="59"/>
      <c r="F129" s="107"/>
      <c r="G129" s="107"/>
      <c r="H129" s="76"/>
    </row>
    <row r="130" spans="1:10">
      <c r="A130" s="16" t="s">
        <v>228</v>
      </c>
      <c r="B130" s="2" t="s">
        <v>229</v>
      </c>
      <c r="C130" s="3"/>
      <c r="D130" s="31"/>
      <c r="E130" s="57"/>
      <c r="F130" s="27">
        <f t="shared" si="3"/>
        <v>0</v>
      </c>
      <c r="G130" s="105">
        <f t="shared" ref="G130:G193" si="5">+F130/$F$495</f>
        <v>0</v>
      </c>
      <c r="H130" s="74"/>
    </row>
    <row r="131" spans="1:10">
      <c r="A131" s="20" t="s">
        <v>230</v>
      </c>
      <c r="B131" s="21" t="s">
        <v>39</v>
      </c>
      <c r="C131" s="22"/>
      <c r="D131" s="32"/>
      <c r="E131" s="56"/>
      <c r="F131" s="28">
        <f t="shared" ref="F131:F194" si="6">+E131*D131</f>
        <v>0</v>
      </c>
      <c r="G131" s="104">
        <f t="shared" si="5"/>
        <v>0</v>
      </c>
      <c r="H131" s="77"/>
    </row>
    <row r="132" spans="1:10">
      <c r="A132" s="86" t="s">
        <v>231</v>
      </c>
      <c r="B132" s="10" t="s">
        <v>232</v>
      </c>
      <c r="C132" s="11" t="s">
        <v>45</v>
      </c>
      <c r="D132" s="30">
        <v>100</v>
      </c>
      <c r="E132" s="49">
        <v>1000</v>
      </c>
      <c r="F132" s="26">
        <f t="shared" si="6"/>
        <v>100000</v>
      </c>
      <c r="G132" s="106">
        <f t="shared" si="5"/>
        <v>4.0605674236917872</v>
      </c>
      <c r="H132" s="13" t="s">
        <v>233</v>
      </c>
    </row>
    <row r="133" spans="1:10">
      <c r="A133" s="20" t="s">
        <v>234</v>
      </c>
      <c r="B133" s="21" t="s">
        <v>51</v>
      </c>
      <c r="C133" s="22"/>
      <c r="D133" s="32"/>
      <c r="E133" s="56"/>
      <c r="F133" s="28">
        <f t="shared" si="6"/>
        <v>0</v>
      </c>
      <c r="G133" s="104">
        <f t="shared" si="5"/>
        <v>0</v>
      </c>
      <c r="H133" s="77"/>
    </row>
    <row r="134" spans="1:10">
      <c r="A134" s="17" t="s">
        <v>235</v>
      </c>
      <c r="B134" s="10" t="s">
        <v>236</v>
      </c>
      <c r="C134" s="11" t="s">
        <v>45</v>
      </c>
      <c r="D134" s="30">
        <v>500</v>
      </c>
      <c r="E134" s="49">
        <v>1000</v>
      </c>
      <c r="F134" s="26">
        <f t="shared" si="6"/>
        <v>500000</v>
      </c>
      <c r="G134" s="106">
        <f t="shared" si="5"/>
        <v>20.302837118458935</v>
      </c>
      <c r="H134" s="13" t="s">
        <v>237</v>
      </c>
      <c r="I134" s="1"/>
      <c r="J134" s="1"/>
    </row>
    <row r="135" spans="1:10">
      <c r="A135" s="20" t="s">
        <v>238</v>
      </c>
      <c r="B135" s="21" t="s">
        <v>59</v>
      </c>
      <c r="C135" s="22"/>
      <c r="D135" s="32"/>
      <c r="E135" s="56"/>
      <c r="F135" s="28">
        <f t="shared" si="6"/>
        <v>0</v>
      </c>
      <c r="G135" s="104">
        <f t="shared" si="5"/>
        <v>0</v>
      </c>
      <c r="H135" s="77"/>
      <c r="I135" s="1"/>
      <c r="J135" s="1"/>
    </row>
    <row r="136" spans="1:10">
      <c r="A136" s="17" t="s">
        <v>239</v>
      </c>
      <c r="B136" s="10" t="s">
        <v>240</v>
      </c>
      <c r="C136" s="11" t="s">
        <v>45</v>
      </c>
      <c r="D136" s="30">
        <v>500</v>
      </c>
      <c r="E136" s="49">
        <v>100000</v>
      </c>
      <c r="F136" s="26">
        <f t="shared" si="6"/>
        <v>50000000</v>
      </c>
      <c r="G136" s="106">
        <f t="shared" si="5"/>
        <v>2030.2837118458935</v>
      </c>
      <c r="H136" s="13"/>
      <c r="I136" s="1"/>
      <c r="J136" s="1"/>
    </row>
    <row r="137" spans="1:10">
      <c r="A137" s="95" t="s">
        <v>241</v>
      </c>
      <c r="B137" s="10" t="s">
        <v>242</v>
      </c>
      <c r="C137" s="11" t="s">
        <v>45</v>
      </c>
      <c r="D137" s="30">
        <v>500</v>
      </c>
      <c r="E137" s="70">
        <v>15000</v>
      </c>
      <c r="F137" s="26">
        <f t="shared" si="6"/>
        <v>7500000</v>
      </c>
      <c r="G137" s="106">
        <f t="shared" si="5"/>
        <v>304.542556776884</v>
      </c>
      <c r="H137" s="13"/>
      <c r="I137" s="94"/>
      <c r="J137" s="94"/>
    </row>
    <row r="138" spans="1:10">
      <c r="A138" s="20" t="s">
        <v>243</v>
      </c>
      <c r="B138" s="21" t="s">
        <v>77</v>
      </c>
      <c r="C138" s="22"/>
      <c r="D138" s="32"/>
      <c r="E138" s="56"/>
      <c r="F138" s="28">
        <f t="shared" si="6"/>
        <v>0</v>
      </c>
      <c r="G138" s="104">
        <f t="shared" si="5"/>
        <v>0</v>
      </c>
      <c r="H138" s="77"/>
      <c r="I138" s="1"/>
      <c r="J138" s="1"/>
    </row>
    <row r="139" spans="1:10" ht="26.25">
      <c r="A139" s="17" t="s">
        <v>244</v>
      </c>
      <c r="B139" s="10" t="s">
        <v>245</v>
      </c>
      <c r="C139" s="11" t="s">
        <v>45</v>
      </c>
      <c r="D139" s="84">
        <v>1000</v>
      </c>
      <c r="E139" s="49">
        <v>5600</v>
      </c>
      <c r="F139" s="49">
        <f t="shared" si="6"/>
        <v>5600000</v>
      </c>
      <c r="G139" s="102">
        <f t="shared" si="5"/>
        <v>227.39177572674006</v>
      </c>
      <c r="H139" s="13" t="s">
        <v>246</v>
      </c>
      <c r="I139" s="1"/>
      <c r="J139" s="1"/>
    </row>
    <row r="140" spans="1:10">
      <c r="A140" s="17" t="s">
        <v>247</v>
      </c>
      <c r="B140" s="10" t="s">
        <v>248</v>
      </c>
      <c r="C140" s="11" t="s">
        <v>45</v>
      </c>
      <c r="D140" s="84">
        <v>9999</v>
      </c>
      <c r="E140" s="49">
        <v>5600</v>
      </c>
      <c r="F140" s="49">
        <f t="shared" si="6"/>
        <v>55994400</v>
      </c>
      <c r="G140" s="102">
        <f t="shared" si="5"/>
        <v>2273.6903654916741</v>
      </c>
      <c r="H140" s="13"/>
      <c r="I140" s="1"/>
      <c r="J140" s="1"/>
    </row>
    <row r="141" spans="1:10" ht="26.25">
      <c r="A141" s="86" t="s">
        <v>249</v>
      </c>
      <c r="B141" s="49" t="s">
        <v>250</v>
      </c>
      <c r="C141" s="11" t="s">
        <v>45</v>
      </c>
      <c r="D141" s="84">
        <v>21</v>
      </c>
      <c r="E141" s="49">
        <v>1500</v>
      </c>
      <c r="F141" s="49">
        <f t="shared" si="6"/>
        <v>31500</v>
      </c>
      <c r="G141" s="102">
        <f t="shared" si="5"/>
        <v>1.279078738462913</v>
      </c>
      <c r="H141" s="13" t="s">
        <v>251</v>
      </c>
      <c r="I141" s="1"/>
      <c r="J141" s="1"/>
    </row>
    <row r="142" spans="1:10">
      <c r="A142" s="20" t="s">
        <v>252</v>
      </c>
      <c r="B142" s="21" t="s">
        <v>87</v>
      </c>
      <c r="C142" s="22"/>
      <c r="D142" s="32"/>
      <c r="E142" s="56"/>
      <c r="F142" s="28">
        <f t="shared" si="6"/>
        <v>0</v>
      </c>
      <c r="G142" s="104">
        <f t="shared" si="5"/>
        <v>0</v>
      </c>
      <c r="H142" s="77"/>
      <c r="I142" s="1"/>
      <c r="J142" s="1"/>
    </row>
    <row r="143" spans="1:10">
      <c r="A143" s="23" t="s">
        <v>253</v>
      </c>
      <c r="B143" s="24" t="s">
        <v>89</v>
      </c>
      <c r="C143" s="25"/>
      <c r="D143" s="33"/>
      <c r="E143" s="58"/>
      <c r="F143" s="29">
        <f t="shared" si="6"/>
        <v>0</v>
      </c>
      <c r="G143" s="103">
        <f t="shared" si="5"/>
        <v>0</v>
      </c>
      <c r="H143" s="78"/>
      <c r="I143" s="1"/>
      <c r="J143" s="1"/>
    </row>
    <row r="144" spans="1:10" ht="26.25">
      <c r="A144" s="17" t="s">
        <v>254</v>
      </c>
      <c r="B144" s="13" t="s">
        <v>255</v>
      </c>
      <c r="C144" s="11" t="s">
        <v>45</v>
      </c>
      <c r="D144" s="30">
        <v>1000</v>
      </c>
      <c r="E144" s="65">
        <v>1500</v>
      </c>
      <c r="F144" s="26">
        <f t="shared" si="6"/>
        <v>1500000</v>
      </c>
      <c r="G144" s="106">
        <f t="shared" si="5"/>
        <v>60.908511355376802</v>
      </c>
      <c r="H144" s="13" t="s">
        <v>256</v>
      </c>
      <c r="I144" s="1"/>
      <c r="J144" s="1"/>
    </row>
    <row r="145" spans="1:10">
      <c r="A145" s="23" t="s">
        <v>257</v>
      </c>
      <c r="B145" s="24" t="s">
        <v>99</v>
      </c>
      <c r="C145" s="25"/>
      <c r="D145" s="33"/>
      <c r="E145" s="58"/>
      <c r="F145" s="29">
        <f t="shared" si="6"/>
        <v>0</v>
      </c>
      <c r="G145" s="103">
        <f t="shared" si="5"/>
        <v>0</v>
      </c>
      <c r="H145" s="78"/>
      <c r="I145" s="1"/>
      <c r="J145" s="1"/>
    </row>
    <row r="146" spans="1:10" ht="26.25">
      <c r="A146" s="17" t="s">
        <v>258</v>
      </c>
      <c r="B146" s="13" t="s">
        <v>259</v>
      </c>
      <c r="C146" s="11" t="s">
        <v>45</v>
      </c>
      <c r="D146" s="30">
        <v>1000</v>
      </c>
      <c r="E146" s="70">
        <v>1500</v>
      </c>
      <c r="F146" s="26">
        <f t="shared" si="6"/>
        <v>1500000</v>
      </c>
      <c r="G146" s="106">
        <f t="shared" si="5"/>
        <v>60.908511355376802</v>
      </c>
      <c r="H146" s="13" t="s">
        <v>260</v>
      </c>
      <c r="I146" s="1"/>
      <c r="J146" s="1"/>
    </row>
    <row r="147" spans="1:10">
      <c r="A147" s="17" t="s">
        <v>261</v>
      </c>
      <c r="B147" s="13" t="s">
        <v>262</v>
      </c>
      <c r="C147" s="11"/>
      <c r="D147" s="30"/>
      <c r="E147" s="65"/>
      <c r="F147" s="26">
        <f t="shared" si="6"/>
        <v>0</v>
      </c>
      <c r="G147" s="106">
        <f t="shared" si="5"/>
        <v>0</v>
      </c>
      <c r="H147" s="13" t="s">
        <v>263</v>
      </c>
      <c r="I147" s="1"/>
      <c r="J147" s="1"/>
    </row>
    <row r="148" spans="1:10" ht="26.25">
      <c r="A148" s="23" t="s">
        <v>264</v>
      </c>
      <c r="B148" s="24" t="s">
        <v>108</v>
      </c>
      <c r="C148" s="25"/>
      <c r="D148" s="33"/>
      <c r="E148" s="58"/>
      <c r="F148" s="29">
        <f t="shared" si="6"/>
        <v>0</v>
      </c>
      <c r="G148" s="103">
        <f t="shared" si="5"/>
        <v>0</v>
      </c>
      <c r="H148" s="78"/>
      <c r="I148" s="1"/>
      <c r="J148" s="1"/>
    </row>
    <row r="149" spans="1:10">
      <c r="A149" s="17" t="s">
        <v>265</v>
      </c>
      <c r="B149" s="13" t="s">
        <v>266</v>
      </c>
      <c r="C149" s="11" t="s">
        <v>157</v>
      </c>
      <c r="D149" s="30">
        <v>100</v>
      </c>
      <c r="E149" s="49">
        <v>5600</v>
      </c>
      <c r="F149" s="26">
        <f t="shared" si="6"/>
        <v>560000</v>
      </c>
      <c r="G149" s="106">
        <f t="shared" si="5"/>
        <v>22.739177572674006</v>
      </c>
      <c r="H149" s="13"/>
      <c r="I149" s="1"/>
      <c r="J149" s="1"/>
    </row>
    <row r="150" spans="1:10">
      <c r="A150" s="17" t="s">
        <v>267</v>
      </c>
      <c r="B150" s="13" t="s">
        <v>268</v>
      </c>
      <c r="C150" s="11" t="s">
        <v>45</v>
      </c>
      <c r="D150" s="30">
        <v>1200</v>
      </c>
      <c r="E150" s="71">
        <v>12000</v>
      </c>
      <c r="F150" s="26">
        <f t="shared" si="6"/>
        <v>14400000</v>
      </c>
      <c r="G150" s="106">
        <f t="shared" si="5"/>
        <v>584.72170901161735</v>
      </c>
      <c r="H150" s="13"/>
      <c r="I150" s="1"/>
    </row>
    <row r="151" spans="1:10">
      <c r="A151" s="16" t="s">
        <v>269</v>
      </c>
      <c r="B151" s="2" t="s">
        <v>270</v>
      </c>
      <c r="C151" s="3"/>
      <c r="D151" s="31"/>
      <c r="E151" s="57"/>
      <c r="F151" s="27">
        <f t="shared" si="6"/>
        <v>0</v>
      </c>
      <c r="G151" s="105">
        <f t="shared" si="5"/>
        <v>0</v>
      </c>
      <c r="H151" s="74"/>
      <c r="I151" s="1"/>
    </row>
    <row r="152" spans="1:10">
      <c r="A152" s="20" t="s">
        <v>271</v>
      </c>
      <c r="B152" s="21" t="s">
        <v>39</v>
      </c>
      <c r="C152" s="22"/>
      <c r="D152" s="32"/>
      <c r="E152" s="56"/>
      <c r="F152" s="28">
        <f t="shared" si="6"/>
        <v>0</v>
      </c>
      <c r="G152" s="104">
        <f t="shared" si="5"/>
        <v>0</v>
      </c>
      <c r="H152" s="77"/>
      <c r="I152" s="1"/>
    </row>
    <row r="153" spans="1:10">
      <c r="A153" s="17" t="s">
        <v>272</v>
      </c>
      <c r="B153" s="13" t="s">
        <v>273</v>
      </c>
      <c r="C153" s="11" t="s">
        <v>45</v>
      </c>
      <c r="D153" s="30">
        <v>21</v>
      </c>
      <c r="E153" s="49">
        <v>12000</v>
      </c>
      <c r="F153" s="26">
        <f t="shared" si="6"/>
        <v>252000</v>
      </c>
      <c r="G153" s="106">
        <f t="shared" si="5"/>
        <v>10.232629907703304</v>
      </c>
      <c r="H153" s="13"/>
      <c r="I153" s="1"/>
    </row>
    <row r="154" spans="1:10">
      <c r="A154" s="17" t="s">
        <v>274</v>
      </c>
      <c r="B154" s="13" t="s">
        <v>275</v>
      </c>
      <c r="C154" s="11" t="s">
        <v>45</v>
      </c>
      <c r="D154" s="30">
        <v>100</v>
      </c>
      <c r="E154" s="49">
        <v>12000</v>
      </c>
      <c r="F154" s="26">
        <f t="shared" si="6"/>
        <v>1200000</v>
      </c>
      <c r="G154" s="106">
        <f t="shared" si="5"/>
        <v>48.726809084301443</v>
      </c>
      <c r="H154" s="13"/>
      <c r="I154" s="1"/>
    </row>
    <row r="155" spans="1:10">
      <c r="A155" s="20" t="s">
        <v>276</v>
      </c>
      <c r="B155" s="21" t="s">
        <v>51</v>
      </c>
      <c r="C155" s="22"/>
      <c r="D155" s="32"/>
      <c r="E155" s="56"/>
      <c r="F155" s="28">
        <f t="shared" si="6"/>
        <v>0</v>
      </c>
      <c r="G155" s="104">
        <f t="shared" si="5"/>
        <v>0</v>
      </c>
      <c r="H155" s="77"/>
      <c r="I155" s="1"/>
    </row>
    <row r="156" spans="1:10">
      <c r="A156" s="17" t="s">
        <v>277</v>
      </c>
      <c r="B156" s="13" t="s">
        <v>236</v>
      </c>
      <c r="C156" s="11" t="s">
        <v>45</v>
      </c>
      <c r="D156" s="48">
        <v>66</v>
      </c>
      <c r="E156" s="70">
        <v>12000</v>
      </c>
      <c r="F156" s="49">
        <f t="shared" si="6"/>
        <v>792000</v>
      </c>
      <c r="G156" s="102">
        <f t="shared" si="5"/>
        <v>32.159693995638953</v>
      </c>
      <c r="H156" s="13"/>
      <c r="I156" s="1"/>
    </row>
    <row r="157" spans="1:10">
      <c r="A157" s="95" t="s">
        <v>278</v>
      </c>
      <c r="B157" s="13" t="s">
        <v>275</v>
      </c>
      <c r="C157" s="11" t="s">
        <v>45</v>
      </c>
      <c r="D157" s="48">
        <v>20</v>
      </c>
      <c r="E157" s="49">
        <v>12000</v>
      </c>
      <c r="F157" s="49">
        <f t="shared" si="6"/>
        <v>240000</v>
      </c>
      <c r="G157" s="102">
        <f t="shared" si="5"/>
        <v>9.7453618168602887</v>
      </c>
      <c r="H157" s="13"/>
      <c r="I157" s="94"/>
    </row>
    <row r="158" spans="1:10">
      <c r="A158" s="20" t="s">
        <v>279</v>
      </c>
      <c r="B158" s="21" t="s">
        <v>59</v>
      </c>
      <c r="C158" s="22"/>
      <c r="D158" s="68"/>
      <c r="E158" s="56"/>
      <c r="F158" s="56">
        <f t="shared" si="6"/>
        <v>0</v>
      </c>
      <c r="G158" s="101">
        <f t="shared" si="5"/>
        <v>0</v>
      </c>
      <c r="H158" s="77"/>
      <c r="I158" s="1"/>
    </row>
    <row r="159" spans="1:10">
      <c r="A159" s="95" t="s">
        <v>280</v>
      </c>
      <c r="B159" s="13" t="s">
        <v>275</v>
      </c>
      <c r="C159" s="11" t="s">
        <v>45</v>
      </c>
      <c r="D159" s="48">
        <v>55</v>
      </c>
      <c r="E159" s="49">
        <v>12000</v>
      </c>
      <c r="F159" s="49">
        <f t="shared" si="6"/>
        <v>660000</v>
      </c>
      <c r="G159" s="102">
        <f t="shared" si="5"/>
        <v>26.799744996365792</v>
      </c>
      <c r="H159" s="13"/>
      <c r="I159" s="94"/>
    </row>
    <row r="160" spans="1:10">
      <c r="A160" s="17" t="s">
        <v>281</v>
      </c>
      <c r="B160" s="13" t="s">
        <v>282</v>
      </c>
      <c r="C160" s="11" t="s">
        <v>45</v>
      </c>
      <c r="D160" s="72">
        <v>100</v>
      </c>
      <c r="E160" s="70">
        <v>1000</v>
      </c>
      <c r="F160" s="49">
        <f t="shared" si="6"/>
        <v>100000</v>
      </c>
      <c r="G160" s="102">
        <f t="shared" si="5"/>
        <v>4.0605674236917872</v>
      </c>
      <c r="H160" s="13"/>
      <c r="I160" s="1"/>
    </row>
    <row r="161" spans="1:9">
      <c r="A161" s="20" t="s">
        <v>283</v>
      </c>
      <c r="B161" s="21" t="s">
        <v>77</v>
      </c>
      <c r="C161" s="22"/>
      <c r="D161" s="68">
        <v>1</v>
      </c>
      <c r="E161" s="56">
        <v>12000</v>
      </c>
      <c r="F161" s="56">
        <f t="shared" si="6"/>
        <v>12000</v>
      </c>
      <c r="G161" s="101">
        <f t="shared" si="5"/>
        <v>0.48726809084301442</v>
      </c>
      <c r="H161" s="77"/>
      <c r="I161" s="1"/>
    </row>
    <row r="162" spans="1:9">
      <c r="A162" s="17" t="s">
        <v>284</v>
      </c>
      <c r="B162" s="13" t="s">
        <v>285</v>
      </c>
      <c r="C162" s="11" t="s">
        <v>45</v>
      </c>
      <c r="D162" s="48">
        <v>1</v>
      </c>
      <c r="E162" s="64">
        <v>12000</v>
      </c>
      <c r="F162" s="49">
        <f t="shared" si="6"/>
        <v>12000</v>
      </c>
      <c r="G162" s="102">
        <f t="shared" si="5"/>
        <v>0.48726809084301442</v>
      </c>
      <c r="H162" s="13"/>
      <c r="I162" s="1"/>
    </row>
    <row r="163" spans="1:9">
      <c r="A163" s="20" t="s">
        <v>286</v>
      </c>
      <c r="B163" s="21" t="s">
        <v>87</v>
      </c>
      <c r="C163" s="22"/>
      <c r="D163" s="68">
        <v>1</v>
      </c>
      <c r="E163" s="56">
        <v>12000</v>
      </c>
      <c r="F163" s="56">
        <f t="shared" si="6"/>
        <v>12000</v>
      </c>
      <c r="G163" s="101">
        <f t="shared" si="5"/>
        <v>0.48726809084301442</v>
      </c>
      <c r="H163" s="77"/>
      <c r="I163" s="1"/>
    </row>
    <row r="164" spans="1:9">
      <c r="A164" s="23" t="s">
        <v>287</v>
      </c>
      <c r="B164" s="24" t="s">
        <v>89</v>
      </c>
      <c r="C164" s="25"/>
      <c r="D164" s="69">
        <v>1</v>
      </c>
      <c r="E164" s="58">
        <v>12000</v>
      </c>
      <c r="F164" s="58">
        <f t="shared" si="6"/>
        <v>12000</v>
      </c>
      <c r="G164" s="100">
        <f t="shared" si="5"/>
        <v>0.48726809084301442</v>
      </c>
      <c r="H164" s="78"/>
      <c r="I164" s="1"/>
    </row>
    <row r="165" spans="1:9">
      <c r="A165" s="17" t="s">
        <v>288</v>
      </c>
      <c r="B165" s="13" t="s">
        <v>289</v>
      </c>
      <c r="C165" s="11" t="s">
        <v>45</v>
      </c>
      <c r="D165" s="48">
        <v>21</v>
      </c>
      <c r="E165" s="70">
        <v>12000</v>
      </c>
      <c r="F165" s="49">
        <f t="shared" si="6"/>
        <v>252000</v>
      </c>
      <c r="G165" s="102">
        <f t="shared" si="5"/>
        <v>10.232629907703304</v>
      </c>
      <c r="H165" s="13"/>
      <c r="I165" s="1"/>
    </row>
    <row r="166" spans="1:9">
      <c r="A166" s="17" t="s">
        <v>290</v>
      </c>
      <c r="B166" s="13" t="s">
        <v>275</v>
      </c>
      <c r="C166" s="11" t="s">
        <v>45</v>
      </c>
      <c r="D166" s="72">
        <v>100</v>
      </c>
      <c r="E166" s="49">
        <v>12000</v>
      </c>
      <c r="F166" s="49">
        <f t="shared" si="6"/>
        <v>1200000</v>
      </c>
      <c r="G166" s="102">
        <f t="shared" si="5"/>
        <v>48.726809084301443</v>
      </c>
      <c r="H166" s="13"/>
    </row>
    <row r="167" spans="1:9">
      <c r="A167" s="17" t="s">
        <v>291</v>
      </c>
      <c r="B167" s="13" t="s">
        <v>292</v>
      </c>
      <c r="C167" s="11" t="s">
        <v>45</v>
      </c>
      <c r="D167" s="48">
        <v>500</v>
      </c>
      <c r="E167" s="49">
        <v>12000</v>
      </c>
      <c r="F167" s="49">
        <f t="shared" si="6"/>
        <v>6000000</v>
      </c>
      <c r="G167" s="102">
        <f t="shared" si="5"/>
        <v>243.63404542150721</v>
      </c>
      <c r="H167" s="13"/>
    </row>
    <row r="168" spans="1:9">
      <c r="A168" s="23" t="s">
        <v>293</v>
      </c>
      <c r="B168" s="24" t="s">
        <v>99</v>
      </c>
      <c r="C168" s="25"/>
      <c r="D168" s="25"/>
      <c r="E168" s="25"/>
      <c r="F168" s="58">
        <f t="shared" si="6"/>
        <v>0</v>
      </c>
      <c r="G168" s="100">
        <f t="shared" si="5"/>
        <v>0</v>
      </c>
      <c r="H168" s="78"/>
    </row>
    <row r="169" spans="1:9">
      <c r="A169" s="17" t="s">
        <v>294</v>
      </c>
      <c r="B169" s="13" t="s">
        <v>275</v>
      </c>
      <c r="C169" s="11" t="s">
        <v>45</v>
      </c>
      <c r="D169" s="48">
        <v>45</v>
      </c>
      <c r="E169" s="49">
        <v>12000</v>
      </c>
      <c r="F169" s="49">
        <f t="shared" si="6"/>
        <v>540000</v>
      </c>
      <c r="G169" s="102">
        <f t="shared" si="5"/>
        <v>21.927064087935648</v>
      </c>
      <c r="H169" s="13"/>
    </row>
    <row r="170" spans="1:9">
      <c r="A170" s="17" t="s">
        <v>295</v>
      </c>
      <c r="B170" s="13" t="s">
        <v>296</v>
      </c>
      <c r="C170" s="11" t="s">
        <v>45</v>
      </c>
      <c r="D170" s="48">
        <v>500</v>
      </c>
      <c r="E170" s="49">
        <v>1000</v>
      </c>
      <c r="F170" s="49">
        <f t="shared" si="6"/>
        <v>500000</v>
      </c>
      <c r="G170" s="102">
        <f t="shared" si="5"/>
        <v>20.302837118458935</v>
      </c>
      <c r="H170" s="13"/>
    </row>
    <row r="171" spans="1:9" ht="26.25">
      <c r="A171" s="23" t="s">
        <v>297</v>
      </c>
      <c r="B171" s="24" t="s">
        <v>108</v>
      </c>
      <c r="C171" s="25"/>
      <c r="D171" s="25"/>
      <c r="E171" s="25"/>
      <c r="F171" s="58">
        <f t="shared" si="6"/>
        <v>0</v>
      </c>
      <c r="G171" s="100">
        <f t="shared" si="5"/>
        <v>0</v>
      </c>
      <c r="H171" s="78"/>
    </row>
    <row r="172" spans="1:9">
      <c r="A172" s="17" t="s">
        <v>298</v>
      </c>
      <c r="B172" s="13" t="s">
        <v>275</v>
      </c>
      <c r="C172" s="11" t="s">
        <v>45</v>
      </c>
      <c r="D172" s="30">
        <v>45</v>
      </c>
      <c r="E172" s="49">
        <v>12000</v>
      </c>
      <c r="F172" s="26">
        <f t="shared" si="6"/>
        <v>540000</v>
      </c>
      <c r="G172" s="106">
        <f t="shared" si="5"/>
        <v>21.927064087935648</v>
      </c>
      <c r="H172" s="13"/>
    </row>
    <row r="173" spans="1:9">
      <c r="A173" s="16" t="s">
        <v>299</v>
      </c>
      <c r="B173" s="2" t="s">
        <v>300</v>
      </c>
      <c r="C173" s="3"/>
      <c r="D173" s="31"/>
      <c r="E173" s="57"/>
      <c r="F173" s="27">
        <f t="shared" si="6"/>
        <v>0</v>
      </c>
      <c r="G173" s="105">
        <f t="shared" si="5"/>
        <v>0</v>
      </c>
      <c r="H173" s="74"/>
    </row>
    <row r="174" spans="1:9">
      <c r="A174" s="20" t="s">
        <v>301</v>
      </c>
      <c r="B174" s="21" t="s">
        <v>39</v>
      </c>
      <c r="C174" s="22"/>
      <c r="D174" s="32"/>
      <c r="E174" s="56"/>
      <c r="F174" s="28">
        <f t="shared" si="6"/>
        <v>0</v>
      </c>
      <c r="G174" s="104">
        <f t="shared" si="5"/>
        <v>0</v>
      </c>
      <c r="H174" s="77"/>
    </row>
    <row r="175" spans="1:9">
      <c r="A175" s="17" t="s">
        <v>302</v>
      </c>
      <c r="B175" s="13" t="s">
        <v>285</v>
      </c>
      <c r="C175" s="11" t="s">
        <v>45</v>
      </c>
      <c r="D175" s="30">
        <v>23</v>
      </c>
      <c r="E175" s="64">
        <v>1500</v>
      </c>
      <c r="F175" s="26">
        <f t="shared" si="6"/>
        <v>34500</v>
      </c>
      <c r="G175" s="106">
        <f t="shared" si="5"/>
        <v>1.4008957611736665</v>
      </c>
      <c r="H175" s="13"/>
    </row>
    <row r="176" spans="1:9">
      <c r="A176" s="20" t="s">
        <v>303</v>
      </c>
      <c r="B176" s="21" t="s">
        <v>51</v>
      </c>
      <c r="C176" s="22"/>
      <c r="D176" s="32"/>
      <c r="E176" s="56"/>
      <c r="F176" s="28">
        <f t="shared" si="6"/>
        <v>0</v>
      </c>
      <c r="G176" s="104">
        <f t="shared" si="5"/>
        <v>0</v>
      </c>
      <c r="H176" s="77"/>
    </row>
    <row r="177" spans="1:10">
      <c r="A177" s="17" t="s">
        <v>304</v>
      </c>
      <c r="B177" s="13" t="s">
        <v>285</v>
      </c>
      <c r="C177" s="11" t="s">
        <v>45</v>
      </c>
      <c r="D177" s="30">
        <v>222</v>
      </c>
      <c r="E177" s="64">
        <v>1500</v>
      </c>
      <c r="F177" s="26">
        <f t="shared" si="6"/>
        <v>333000</v>
      </c>
      <c r="G177" s="106">
        <f t="shared" si="5"/>
        <v>13.52168952089365</v>
      </c>
      <c r="H177" s="13"/>
    </row>
    <row r="178" spans="1:10">
      <c r="A178" s="20" t="s">
        <v>305</v>
      </c>
      <c r="B178" s="21" t="s">
        <v>59</v>
      </c>
      <c r="C178" s="22"/>
      <c r="D178" s="32"/>
      <c r="E178" s="56"/>
      <c r="F178" s="28">
        <f t="shared" si="6"/>
        <v>0</v>
      </c>
      <c r="G178" s="104">
        <f t="shared" si="5"/>
        <v>0</v>
      </c>
      <c r="H178" s="77"/>
    </row>
    <row r="179" spans="1:10">
      <c r="A179" s="17" t="s">
        <v>306</v>
      </c>
      <c r="B179" s="13" t="s">
        <v>307</v>
      </c>
      <c r="C179" s="11" t="s">
        <v>45</v>
      </c>
      <c r="D179" s="30">
        <v>1500</v>
      </c>
      <c r="E179" s="64">
        <v>1500</v>
      </c>
      <c r="F179" s="26">
        <f t="shared" si="6"/>
        <v>2250000</v>
      </c>
      <c r="G179" s="106">
        <f t="shared" si="5"/>
        <v>91.362767033065211</v>
      </c>
      <c r="H179" s="13"/>
    </row>
    <row r="180" spans="1:10">
      <c r="A180" s="17" t="s">
        <v>308</v>
      </c>
      <c r="B180" s="13" t="s">
        <v>309</v>
      </c>
      <c r="C180" s="11" t="s">
        <v>45</v>
      </c>
      <c r="D180" s="30">
        <v>40</v>
      </c>
      <c r="E180" s="49">
        <v>1500</v>
      </c>
      <c r="F180" s="26">
        <f t="shared" si="6"/>
        <v>60000</v>
      </c>
      <c r="G180" s="106">
        <f t="shared" si="5"/>
        <v>2.4363404542150722</v>
      </c>
      <c r="H180" s="13"/>
    </row>
    <row r="181" spans="1:10">
      <c r="A181" s="20" t="s">
        <v>310</v>
      </c>
      <c r="B181" s="21" t="s">
        <v>77</v>
      </c>
      <c r="C181" s="22"/>
      <c r="D181" s="32"/>
      <c r="E181" s="56"/>
      <c r="F181" s="28">
        <f t="shared" si="6"/>
        <v>0</v>
      </c>
      <c r="G181" s="104">
        <f t="shared" si="5"/>
        <v>0</v>
      </c>
      <c r="H181" s="77"/>
    </row>
    <row r="182" spans="1:10">
      <c r="A182" s="17" t="s">
        <v>311</v>
      </c>
      <c r="B182" s="13" t="s">
        <v>285</v>
      </c>
      <c r="C182" s="11" t="s">
        <v>45</v>
      </c>
      <c r="D182" s="30">
        <v>1500</v>
      </c>
      <c r="E182" s="64">
        <v>1000</v>
      </c>
      <c r="F182" s="26">
        <f t="shared" si="6"/>
        <v>1500000</v>
      </c>
      <c r="G182" s="106">
        <f t="shared" si="5"/>
        <v>60.908511355376802</v>
      </c>
      <c r="H182" s="13"/>
      <c r="I182" s="1"/>
      <c r="J182" s="1"/>
    </row>
    <row r="183" spans="1:10">
      <c r="A183" s="20" t="s">
        <v>312</v>
      </c>
      <c r="B183" s="21" t="s">
        <v>87</v>
      </c>
      <c r="C183" s="22"/>
      <c r="D183" s="32"/>
      <c r="E183" s="56"/>
      <c r="F183" s="28">
        <f t="shared" si="6"/>
        <v>0</v>
      </c>
      <c r="G183" s="104">
        <f t="shared" si="5"/>
        <v>0</v>
      </c>
      <c r="H183" s="77"/>
      <c r="I183" s="1"/>
      <c r="J183" s="1"/>
    </row>
    <row r="184" spans="1:10">
      <c r="A184" s="23" t="s">
        <v>313</v>
      </c>
      <c r="B184" s="24" t="s">
        <v>89</v>
      </c>
      <c r="C184" s="25"/>
      <c r="D184" s="33"/>
      <c r="E184" s="58"/>
      <c r="F184" s="29">
        <f t="shared" si="6"/>
        <v>0</v>
      </c>
      <c r="G184" s="103">
        <f t="shared" si="5"/>
        <v>0</v>
      </c>
      <c r="H184" s="78"/>
      <c r="I184" s="1"/>
      <c r="J184" s="1"/>
    </row>
    <row r="185" spans="1:10">
      <c r="A185" s="17" t="s">
        <v>314</v>
      </c>
      <c r="B185" s="13" t="s">
        <v>285</v>
      </c>
      <c r="C185" s="11" t="s">
        <v>45</v>
      </c>
      <c r="D185" s="30">
        <v>30</v>
      </c>
      <c r="E185" s="64">
        <v>5600</v>
      </c>
      <c r="F185" s="26">
        <f t="shared" si="6"/>
        <v>168000</v>
      </c>
      <c r="G185" s="106">
        <f t="shared" si="5"/>
        <v>6.8217532718022023</v>
      </c>
      <c r="H185" s="13"/>
      <c r="I185" s="1"/>
      <c r="J185" s="1"/>
    </row>
    <row r="186" spans="1:10">
      <c r="A186" s="23" t="s">
        <v>315</v>
      </c>
      <c r="B186" s="24" t="s">
        <v>99</v>
      </c>
      <c r="C186" s="25"/>
      <c r="D186" s="33"/>
      <c r="E186" s="58"/>
      <c r="F186" s="29">
        <f t="shared" si="6"/>
        <v>0</v>
      </c>
      <c r="G186" s="103">
        <f t="shared" si="5"/>
        <v>0</v>
      </c>
      <c r="H186" s="78"/>
      <c r="I186" s="1"/>
      <c r="J186" s="1"/>
    </row>
    <row r="187" spans="1:10">
      <c r="A187" s="17" t="s">
        <v>316</v>
      </c>
      <c r="B187" s="13" t="s">
        <v>285</v>
      </c>
      <c r="C187" s="11" t="s">
        <v>45</v>
      </c>
      <c r="D187" s="30">
        <v>1500</v>
      </c>
      <c r="E187" s="115">
        <v>5000</v>
      </c>
      <c r="F187" s="26">
        <f t="shared" si="6"/>
        <v>7500000</v>
      </c>
      <c r="G187" s="106">
        <f t="shared" si="5"/>
        <v>304.542556776884</v>
      </c>
      <c r="H187" s="13"/>
      <c r="I187" s="1"/>
      <c r="J187" s="1"/>
    </row>
    <row r="188" spans="1:10" ht="26.25">
      <c r="A188" s="23" t="s">
        <v>317</v>
      </c>
      <c r="B188" s="24" t="s">
        <v>108</v>
      </c>
      <c r="C188" s="25"/>
      <c r="D188" s="33"/>
      <c r="E188" s="58"/>
      <c r="F188" s="29">
        <f t="shared" si="6"/>
        <v>0</v>
      </c>
      <c r="G188" s="103">
        <f t="shared" si="5"/>
        <v>0</v>
      </c>
      <c r="H188" s="78"/>
      <c r="I188" s="1"/>
      <c r="J188" s="1"/>
    </row>
    <row r="189" spans="1:10">
      <c r="A189" s="17" t="s">
        <v>318</v>
      </c>
      <c r="B189" s="13" t="s">
        <v>285</v>
      </c>
      <c r="C189" s="11" t="s">
        <v>45</v>
      </c>
      <c r="D189" s="30">
        <v>1500</v>
      </c>
      <c r="E189" s="115">
        <v>5000</v>
      </c>
      <c r="F189" s="26">
        <f t="shared" si="6"/>
        <v>7500000</v>
      </c>
      <c r="G189" s="106">
        <f t="shared" si="5"/>
        <v>304.542556776884</v>
      </c>
      <c r="H189" s="13"/>
      <c r="I189" s="1"/>
      <c r="J189" s="1"/>
    </row>
    <row r="190" spans="1:10">
      <c r="A190" s="16" t="s">
        <v>319</v>
      </c>
      <c r="B190" s="2" t="s">
        <v>320</v>
      </c>
      <c r="C190" s="3"/>
      <c r="D190" s="31"/>
      <c r="E190" s="57"/>
      <c r="F190" s="27">
        <f t="shared" si="6"/>
        <v>0</v>
      </c>
      <c r="G190" s="105">
        <f t="shared" si="5"/>
        <v>0</v>
      </c>
      <c r="H190" s="74"/>
      <c r="I190" s="1"/>
      <c r="J190" s="1"/>
    </row>
    <row r="191" spans="1:10">
      <c r="A191" s="20" t="s">
        <v>321</v>
      </c>
      <c r="B191" s="21" t="s">
        <v>39</v>
      </c>
      <c r="C191" s="22"/>
      <c r="D191" s="32"/>
      <c r="E191" s="56"/>
      <c r="F191" s="28">
        <f t="shared" si="6"/>
        <v>0</v>
      </c>
      <c r="G191" s="104">
        <f t="shared" si="5"/>
        <v>0</v>
      </c>
      <c r="H191" s="77"/>
      <c r="I191" s="1"/>
      <c r="J191" s="1"/>
    </row>
    <row r="192" spans="1:10">
      <c r="A192" s="17" t="s">
        <v>322</v>
      </c>
      <c r="B192" s="13" t="s">
        <v>323</v>
      </c>
      <c r="C192" s="11" t="s">
        <v>68</v>
      </c>
      <c r="D192" s="30">
        <v>400</v>
      </c>
      <c r="E192" s="64">
        <v>12000</v>
      </c>
      <c r="F192" s="26">
        <f t="shared" si="6"/>
        <v>4800000</v>
      </c>
      <c r="G192" s="106">
        <f t="shared" si="5"/>
        <v>194.90723633720577</v>
      </c>
      <c r="H192" s="13"/>
      <c r="I192" s="1"/>
      <c r="J192" s="1"/>
    </row>
    <row r="193" spans="1:10">
      <c r="A193" s="20" t="s">
        <v>324</v>
      </c>
      <c r="B193" s="21" t="s">
        <v>51</v>
      </c>
      <c r="C193" s="22"/>
      <c r="D193" s="32"/>
      <c r="E193" s="56"/>
      <c r="F193" s="28">
        <f t="shared" si="6"/>
        <v>0</v>
      </c>
      <c r="G193" s="104">
        <f t="shared" si="5"/>
        <v>0</v>
      </c>
      <c r="H193" s="77"/>
      <c r="I193" s="1"/>
      <c r="J193" s="1"/>
    </row>
    <row r="194" spans="1:10">
      <c r="A194" s="17" t="s">
        <v>325</v>
      </c>
      <c r="B194" s="13" t="s">
        <v>236</v>
      </c>
      <c r="C194" s="11" t="s">
        <v>68</v>
      </c>
      <c r="D194" s="30">
        <v>400</v>
      </c>
      <c r="E194" s="64">
        <v>1000</v>
      </c>
      <c r="F194" s="26">
        <f t="shared" si="6"/>
        <v>400000</v>
      </c>
      <c r="G194" s="106">
        <f t="shared" ref="G194:G257" si="7">+F194/$F$495</f>
        <v>16.242269694767149</v>
      </c>
      <c r="H194" s="13"/>
      <c r="I194" s="1"/>
      <c r="J194" s="1"/>
    </row>
    <row r="195" spans="1:10">
      <c r="A195" s="20" t="s">
        <v>326</v>
      </c>
      <c r="B195" s="21" t="s">
        <v>59</v>
      </c>
      <c r="C195" s="22"/>
      <c r="D195" s="32"/>
      <c r="E195" s="56"/>
      <c r="F195" s="28">
        <f t="shared" ref="F195:F258" si="8">+E195*D195</f>
        <v>0</v>
      </c>
      <c r="G195" s="104">
        <f t="shared" si="7"/>
        <v>0</v>
      </c>
      <c r="H195" s="77"/>
      <c r="I195" s="1"/>
      <c r="J195" s="1"/>
    </row>
    <row r="196" spans="1:10">
      <c r="A196" s="17" t="s">
        <v>327</v>
      </c>
      <c r="B196" s="13" t="s">
        <v>240</v>
      </c>
      <c r="C196" s="11" t="s">
        <v>68</v>
      </c>
      <c r="D196" s="30">
        <v>400</v>
      </c>
      <c r="E196" s="49">
        <v>1222</v>
      </c>
      <c r="F196" s="26">
        <f t="shared" si="8"/>
        <v>488800</v>
      </c>
      <c r="G196" s="106">
        <f t="shared" si="7"/>
        <v>19.848053567005454</v>
      </c>
      <c r="H196" s="13"/>
      <c r="I196" s="1"/>
      <c r="J196" s="1"/>
    </row>
    <row r="197" spans="1:10" ht="39">
      <c r="A197" s="86" t="s">
        <v>328</v>
      </c>
      <c r="B197" s="13" t="s">
        <v>242</v>
      </c>
      <c r="C197" s="11" t="s">
        <v>68</v>
      </c>
      <c r="D197" s="30">
        <v>3233</v>
      </c>
      <c r="E197" s="213">
        <v>12000</v>
      </c>
      <c r="F197" s="26">
        <f t="shared" si="8"/>
        <v>38796000</v>
      </c>
      <c r="G197" s="106">
        <f t="shared" si="7"/>
        <v>1575.3377376954656</v>
      </c>
      <c r="H197" s="93" t="s">
        <v>329</v>
      </c>
      <c r="I197" s="40"/>
      <c r="J197" s="40"/>
    </row>
    <row r="198" spans="1:10">
      <c r="A198" s="20" t="s">
        <v>330</v>
      </c>
      <c r="B198" s="21" t="s">
        <v>77</v>
      </c>
      <c r="C198" s="22"/>
      <c r="D198" s="32"/>
      <c r="E198" s="56"/>
      <c r="F198" s="28">
        <f t="shared" si="8"/>
        <v>0</v>
      </c>
      <c r="G198" s="104">
        <f t="shared" si="7"/>
        <v>0</v>
      </c>
      <c r="H198" s="79"/>
      <c r="I198" s="1"/>
      <c r="J198" s="1"/>
    </row>
    <row r="199" spans="1:10" ht="39">
      <c r="A199" s="86" t="s">
        <v>331</v>
      </c>
      <c r="B199" s="13" t="s">
        <v>332</v>
      </c>
      <c r="C199" s="11" t="s">
        <v>68</v>
      </c>
      <c r="D199" s="30">
        <v>70</v>
      </c>
      <c r="E199" s="70">
        <v>1500</v>
      </c>
      <c r="F199" s="26">
        <f t="shared" si="8"/>
        <v>105000</v>
      </c>
      <c r="G199" s="106">
        <f t="shared" si="7"/>
        <v>4.2635957948763759</v>
      </c>
      <c r="H199" s="93" t="s">
        <v>329</v>
      </c>
      <c r="I199" s="40"/>
      <c r="J199" s="40"/>
    </row>
    <row r="200" spans="1:10">
      <c r="A200" s="20" t="s">
        <v>333</v>
      </c>
      <c r="B200" s="21" t="s">
        <v>87</v>
      </c>
      <c r="C200" s="22"/>
      <c r="D200" s="32"/>
      <c r="E200" s="56"/>
      <c r="F200" s="28">
        <f t="shared" si="8"/>
        <v>0</v>
      </c>
      <c r="G200" s="104">
        <f t="shared" si="7"/>
        <v>0</v>
      </c>
      <c r="H200" s="79"/>
      <c r="I200" s="1"/>
      <c r="J200" s="1"/>
    </row>
    <row r="201" spans="1:10">
      <c r="A201" s="23" t="s">
        <v>334</v>
      </c>
      <c r="B201" s="24" t="s">
        <v>89</v>
      </c>
      <c r="C201" s="25"/>
      <c r="D201" s="33"/>
      <c r="E201" s="58"/>
      <c r="F201" s="29">
        <f t="shared" si="8"/>
        <v>0</v>
      </c>
      <c r="G201" s="103">
        <f t="shared" si="7"/>
        <v>0</v>
      </c>
      <c r="H201" s="78"/>
      <c r="I201" s="1"/>
      <c r="J201" s="1"/>
    </row>
    <row r="202" spans="1:10">
      <c r="A202" s="17" t="s">
        <v>335</v>
      </c>
      <c r="B202" s="13" t="s">
        <v>336</v>
      </c>
      <c r="C202" s="11" t="s">
        <v>68</v>
      </c>
      <c r="D202" s="30">
        <v>90</v>
      </c>
      <c r="E202" s="64">
        <v>1500</v>
      </c>
      <c r="F202" s="26">
        <f t="shared" si="8"/>
        <v>135000</v>
      </c>
      <c r="G202" s="106">
        <f t="shared" si="7"/>
        <v>5.4817660219839119</v>
      </c>
      <c r="H202" s="13"/>
      <c r="I202" s="1"/>
      <c r="J202" s="1"/>
    </row>
    <row r="203" spans="1:10">
      <c r="A203" s="23" t="s">
        <v>337</v>
      </c>
      <c r="B203" s="24" t="s">
        <v>99</v>
      </c>
      <c r="C203" s="25"/>
      <c r="D203" s="33"/>
      <c r="E203" s="58"/>
      <c r="F203" s="29">
        <f t="shared" si="8"/>
        <v>0</v>
      </c>
      <c r="G203" s="103">
        <f t="shared" si="7"/>
        <v>0</v>
      </c>
      <c r="H203" s="78"/>
      <c r="I203" s="1"/>
      <c r="J203" s="1"/>
    </row>
    <row r="204" spans="1:10" ht="26.25">
      <c r="A204" s="17" t="s">
        <v>338</v>
      </c>
      <c r="B204" s="13" t="s">
        <v>339</v>
      </c>
      <c r="C204" s="11" t="s">
        <v>68</v>
      </c>
      <c r="D204" s="30">
        <v>400</v>
      </c>
      <c r="E204" s="49">
        <v>50000</v>
      </c>
      <c r="F204" s="26">
        <f t="shared" si="8"/>
        <v>20000000</v>
      </c>
      <c r="G204" s="106">
        <f t="shared" si="7"/>
        <v>812.11348473835744</v>
      </c>
      <c r="H204" s="13"/>
      <c r="I204" s="1"/>
      <c r="J204" s="1"/>
    </row>
    <row r="205" spans="1:10">
      <c r="A205" s="17" t="s">
        <v>340</v>
      </c>
      <c r="B205" s="13" t="s">
        <v>341</v>
      </c>
      <c r="C205" s="11" t="s">
        <v>68</v>
      </c>
      <c r="D205" s="30">
        <v>100</v>
      </c>
      <c r="E205" s="49">
        <v>50000</v>
      </c>
      <c r="F205" s="26">
        <f t="shared" si="8"/>
        <v>5000000</v>
      </c>
      <c r="G205" s="106">
        <f t="shared" si="7"/>
        <v>203.02837118458936</v>
      </c>
      <c r="H205" s="13"/>
      <c r="I205" s="1"/>
      <c r="J205" s="1"/>
    </row>
    <row r="206" spans="1:10" ht="26.25">
      <c r="A206" s="23" t="s">
        <v>342</v>
      </c>
      <c r="B206" s="24" t="s">
        <v>108</v>
      </c>
      <c r="C206" s="25"/>
      <c r="D206" s="33"/>
      <c r="E206" s="58"/>
      <c r="F206" s="29">
        <f t="shared" si="8"/>
        <v>0</v>
      </c>
      <c r="G206" s="103">
        <f t="shared" si="7"/>
        <v>0</v>
      </c>
      <c r="H206" s="78"/>
      <c r="I206" s="1"/>
      <c r="J206" s="1"/>
    </row>
    <row r="207" spans="1:10">
      <c r="A207" s="17" t="s">
        <v>343</v>
      </c>
      <c r="B207" s="13" t="s">
        <v>344</v>
      </c>
      <c r="C207" s="11" t="s">
        <v>68</v>
      </c>
      <c r="D207" s="30">
        <v>100</v>
      </c>
      <c r="E207" s="49">
        <v>50000</v>
      </c>
      <c r="F207" s="26">
        <f t="shared" si="8"/>
        <v>5000000</v>
      </c>
      <c r="G207" s="106">
        <f t="shared" si="7"/>
        <v>203.02837118458936</v>
      </c>
      <c r="H207" s="13"/>
      <c r="I207" s="1"/>
      <c r="J207" s="1"/>
    </row>
    <row r="208" spans="1:10">
      <c r="A208" s="16" t="s">
        <v>345</v>
      </c>
      <c r="B208" s="2" t="s">
        <v>346</v>
      </c>
      <c r="C208" s="3"/>
      <c r="D208" s="31"/>
      <c r="E208" s="57"/>
      <c r="F208" s="27">
        <f t="shared" si="8"/>
        <v>0</v>
      </c>
      <c r="G208" s="105">
        <f t="shared" si="7"/>
        <v>0</v>
      </c>
      <c r="H208" s="74"/>
      <c r="I208" s="1"/>
      <c r="J208" s="1"/>
    </row>
    <row r="209" spans="1:10">
      <c r="A209" s="20" t="s">
        <v>347</v>
      </c>
      <c r="B209" s="21" t="s">
        <v>39</v>
      </c>
      <c r="C209" s="22"/>
      <c r="D209" s="32"/>
      <c r="E209" s="56"/>
      <c r="F209" s="28">
        <f t="shared" si="8"/>
        <v>0</v>
      </c>
      <c r="G209" s="104">
        <f t="shared" si="7"/>
        <v>0</v>
      </c>
      <c r="H209" s="77"/>
      <c r="I209" s="1"/>
      <c r="J209" s="1"/>
    </row>
    <row r="210" spans="1:10">
      <c r="A210" s="17" t="s">
        <v>348</v>
      </c>
      <c r="B210" s="13" t="s">
        <v>349</v>
      </c>
      <c r="C210" s="11" t="s">
        <v>71</v>
      </c>
      <c r="D210" s="30">
        <v>100</v>
      </c>
      <c r="E210" s="49">
        <v>50000</v>
      </c>
      <c r="F210" s="26">
        <f t="shared" si="8"/>
        <v>5000000</v>
      </c>
      <c r="G210" s="106">
        <f t="shared" si="7"/>
        <v>203.02837118458936</v>
      </c>
      <c r="H210" s="13"/>
      <c r="I210" s="1"/>
      <c r="J210" s="1"/>
    </row>
    <row r="211" spans="1:10" ht="39">
      <c r="A211" s="17" t="s">
        <v>350</v>
      </c>
      <c r="B211" s="13" t="s">
        <v>351</v>
      </c>
      <c r="C211" s="11" t="s">
        <v>71</v>
      </c>
      <c r="D211" s="30">
        <v>100</v>
      </c>
      <c r="E211" s="49">
        <v>1222</v>
      </c>
      <c r="F211" s="26">
        <f t="shared" si="8"/>
        <v>122200</v>
      </c>
      <c r="G211" s="106">
        <f t="shared" si="7"/>
        <v>4.9620133917513636</v>
      </c>
      <c r="H211" s="13" t="s">
        <v>352</v>
      </c>
      <c r="I211" s="1"/>
      <c r="J211" s="1"/>
    </row>
    <row r="212" spans="1:10">
      <c r="A212" s="20" t="s">
        <v>353</v>
      </c>
      <c r="B212" s="21" t="s">
        <v>51</v>
      </c>
      <c r="C212" s="22"/>
      <c r="D212" s="32"/>
      <c r="E212" s="56"/>
      <c r="F212" s="28">
        <f t="shared" si="8"/>
        <v>0</v>
      </c>
      <c r="G212" s="104">
        <f t="shared" si="7"/>
        <v>0</v>
      </c>
      <c r="H212" s="77"/>
      <c r="I212" s="1"/>
      <c r="J212" s="1"/>
    </row>
    <row r="213" spans="1:10">
      <c r="A213" s="17" t="s">
        <v>354</v>
      </c>
      <c r="B213" s="13" t="s">
        <v>349</v>
      </c>
      <c r="C213" s="11" t="s">
        <v>71</v>
      </c>
      <c r="D213" s="30">
        <v>35</v>
      </c>
      <c r="E213" s="49">
        <v>1500</v>
      </c>
      <c r="F213" s="26">
        <f t="shared" si="8"/>
        <v>52500</v>
      </c>
      <c r="G213" s="106">
        <f t="shared" si="7"/>
        <v>2.1317978974381879</v>
      </c>
      <c r="H213" s="13"/>
      <c r="I213" s="1"/>
      <c r="J213" s="1"/>
    </row>
    <row r="214" spans="1:10">
      <c r="A214" s="17" t="s">
        <v>355</v>
      </c>
      <c r="B214" s="13" t="s">
        <v>356</v>
      </c>
      <c r="C214" s="11" t="s">
        <v>71</v>
      </c>
      <c r="D214" s="30">
        <v>80</v>
      </c>
      <c r="E214" s="49">
        <v>1500</v>
      </c>
      <c r="F214" s="26">
        <f t="shared" si="8"/>
        <v>120000</v>
      </c>
      <c r="G214" s="106">
        <f t="shared" si="7"/>
        <v>4.8726809084301443</v>
      </c>
      <c r="H214" s="13"/>
      <c r="I214" s="1"/>
    </row>
    <row r="215" spans="1:10">
      <c r="A215" s="20" t="s">
        <v>357</v>
      </c>
      <c r="B215" s="21" t="s">
        <v>59</v>
      </c>
      <c r="C215" s="22"/>
      <c r="D215" s="32"/>
      <c r="E215" s="56"/>
      <c r="F215" s="28">
        <f t="shared" si="8"/>
        <v>0</v>
      </c>
      <c r="G215" s="104">
        <f t="shared" si="7"/>
        <v>0</v>
      </c>
      <c r="H215" s="77"/>
      <c r="I215" s="1"/>
    </row>
    <row r="216" spans="1:10">
      <c r="A216" s="95" t="s">
        <v>358</v>
      </c>
      <c r="B216" s="13" t="s">
        <v>359</v>
      </c>
      <c r="C216" s="11" t="s">
        <v>71</v>
      </c>
      <c r="D216" s="30">
        <v>56</v>
      </c>
      <c r="E216" s="49">
        <v>50000</v>
      </c>
      <c r="F216" s="26">
        <f t="shared" si="8"/>
        <v>2800000</v>
      </c>
      <c r="G216" s="106">
        <f t="shared" si="7"/>
        <v>113.69588786337003</v>
      </c>
      <c r="H216" s="13"/>
      <c r="I216" s="1"/>
    </row>
    <row r="217" spans="1:10">
      <c r="A217" s="95" t="s">
        <v>360</v>
      </c>
      <c r="B217" s="13" t="s">
        <v>361</v>
      </c>
      <c r="C217" s="11" t="s">
        <v>71</v>
      </c>
      <c r="D217" s="30">
        <v>56</v>
      </c>
      <c r="E217" s="49">
        <v>5600</v>
      </c>
      <c r="F217" s="26">
        <f t="shared" si="8"/>
        <v>313600</v>
      </c>
      <c r="G217" s="106">
        <f t="shared" si="7"/>
        <v>12.733939440697444</v>
      </c>
      <c r="H217" s="13"/>
      <c r="I217" s="1"/>
    </row>
    <row r="218" spans="1:10">
      <c r="A218" s="95" t="s">
        <v>362</v>
      </c>
      <c r="B218" s="13" t="s">
        <v>363</v>
      </c>
      <c r="C218" s="11" t="s">
        <v>71</v>
      </c>
      <c r="D218" s="30">
        <v>100</v>
      </c>
      <c r="E218" s="49">
        <v>15000</v>
      </c>
      <c r="F218" s="26">
        <f t="shared" si="8"/>
        <v>1500000</v>
      </c>
      <c r="G218" s="106">
        <f t="shared" si="7"/>
        <v>60.908511355376802</v>
      </c>
      <c r="H218" s="13"/>
      <c r="I218" s="94"/>
    </row>
    <row r="219" spans="1:10">
      <c r="A219" s="17" t="s">
        <v>364</v>
      </c>
      <c r="B219" s="13" t="s">
        <v>365</v>
      </c>
      <c r="C219" s="11" t="s">
        <v>71</v>
      </c>
      <c r="D219" s="30">
        <v>68</v>
      </c>
      <c r="E219" s="49">
        <v>15000</v>
      </c>
      <c r="F219" s="26">
        <f t="shared" si="8"/>
        <v>1020000</v>
      </c>
      <c r="G219" s="106">
        <f t="shared" si="7"/>
        <v>41.417787721656225</v>
      </c>
      <c r="H219" s="13"/>
      <c r="I219" s="1"/>
    </row>
    <row r="220" spans="1:10">
      <c r="A220" s="17" t="s">
        <v>366</v>
      </c>
      <c r="B220" s="13" t="s">
        <v>367</v>
      </c>
      <c r="C220" s="11" t="s">
        <v>71</v>
      </c>
      <c r="D220" s="30">
        <v>768</v>
      </c>
      <c r="E220" s="49">
        <v>4000</v>
      </c>
      <c r="F220" s="26">
        <f t="shared" si="8"/>
        <v>3072000</v>
      </c>
      <c r="G220" s="106">
        <f t="shared" si="7"/>
        <v>124.74063125581169</v>
      </c>
      <c r="H220" s="13"/>
      <c r="I220" s="1"/>
    </row>
    <row r="221" spans="1:10" ht="39">
      <c r="A221" s="95" t="s">
        <v>368</v>
      </c>
      <c r="B221" s="13" t="s">
        <v>369</v>
      </c>
      <c r="C221" s="11" t="s">
        <v>71</v>
      </c>
      <c r="D221" s="30">
        <v>768</v>
      </c>
      <c r="E221" s="49">
        <v>1500</v>
      </c>
      <c r="F221" s="26">
        <f t="shared" si="8"/>
        <v>1152000</v>
      </c>
      <c r="G221" s="106">
        <f t="shared" si="7"/>
        <v>46.777736720929383</v>
      </c>
      <c r="H221" s="13" t="s">
        <v>352</v>
      </c>
      <c r="I221" s="1"/>
    </row>
    <row r="222" spans="1:10" ht="39">
      <c r="A222" s="95" t="s">
        <v>370</v>
      </c>
      <c r="B222" s="13" t="s">
        <v>371</v>
      </c>
      <c r="C222" s="11" t="s">
        <v>71</v>
      </c>
      <c r="D222" s="30">
        <v>76</v>
      </c>
      <c r="E222" s="49">
        <v>1500</v>
      </c>
      <c r="F222" s="26">
        <f t="shared" si="8"/>
        <v>114000</v>
      </c>
      <c r="G222" s="106">
        <f t="shared" si="7"/>
        <v>4.6290468630086368</v>
      </c>
      <c r="H222" s="13" t="s">
        <v>352</v>
      </c>
      <c r="I222" s="1"/>
    </row>
    <row r="223" spans="1:10" ht="39">
      <c r="A223" s="95" t="s">
        <v>372</v>
      </c>
      <c r="B223" s="13" t="s">
        <v>373</v>
      </c>
      <c r="C223" s="11" t="s">
        <v>71</v>
      </c>
      <c r="D223" s="30">
        <v>500</v>
      </c>
      <c r="E223" s="49">
        <v>12000</v>
      </c>
      <c r="F223" s="26">
        <f t="shared" si="8"/>
        <v>6000000</v>
      </c>
      <c r="G223" s="106">
        <f t="shared" si="7"/>
        <v>243.63404542150721</v>
      </c>
      <c r="H223" s="13" t="s">
        <v>352</v>
      </c>
      <c r="I223" s="1"/>
    </row>
    <row r="224" spans="1:10">
      <c r="A224" s="20" t="s">
        <v>374</v>
      </c>
      <c r="B224" s="21" t="s">
        <v>77</v>
      </c>
      <c r="C224" s="22"/>
      <c r="D224" s="32"/>
      <c r="E224" s="56"/>
      <c r="F224" s="28">
        <f t="shared" si="8"/>
        <v>0</v>
      </c>
      <c r="G224" s="104">
        <f t="shared" si="7"/>
        <v>0</v>
      </c>
      <c r="H224" s="77"/>
      <c r="I224" s="1"/>
    </row>
    <row r="225" spans="1:9">
      <c r="A225" s="17" t="s">
        <v>375</v>
      </c>
      <c r="B225" s="13" t="s">
        <v>376</v>
      </c>
      <c r="C225" s="11" t="s">
        <v>33</v>
      </c>
      <c r="D225" s="30">
        <v>500</v>
      </c>
      <c r="E225" s="49">
        <v>12000</v>
      </c>
      <c r="F225" s="26">
        <f t="shared" si="8"/>
        <v>6000000</v>
      </c>
      <c r="G225" s="106">
        <f t="shared" si="7"/>
        <v>243.63404542150721</v>
      </c>
      <c r="H225" s="13"/>
      <c r="I225" s="1"/>
    </row>
    <row r="226" spans="1:9">
      <c r="A226" s="20" t="s">
        <v>377</v>
      </c>
      <c r="B226" s="21" t="s">
        <v>87</v>
      </c>
      <c r="C226" s="22"/>
      <c r="D226" s="32"/>
      <c r="E226" s="56"/>
      <c r="F226" s="28">
        <f t="shared" si="8"/>
        <v>0</v>
      </c>
      <c r="G226" s="104">
        <f t="shared" si="7"/>
        <v>0</v>
      </c>
      <c r="H226" s="77"/>
      <c r="I226" s="1"/>
    </row>
    <row r="227" spans="1:9">
      <c r="A227" s="23" t="s">
        <v>378</v>
      </c>
      <c r="B227" s="24" t="s">
        <v>89</v>
      </c>
      <c r="C227" s="25"/>
      <c r="D227" s="33"/>
      <c r="E227" s="58"/>
      <c r="F227" s="29">
        <f t="shared" si="8"/>
        <v>0</v>
      </c>
      <c r="G227" s="103">
        <f t="shared" si="7"/>
        <v>0</v>
      </c>
      <c r="H227" s="78"/>
      <c r="I227" s="1"/>
    </row>
    <row r="228" spans="1:9">
      <c r="A228" s="17" t="s">
        <v>379</v>
      </c>
      <c r="B228" s="13" t="s">
        <v>380</v>
      </c>
      <c r="C228" s="11" t="s">
        <v>71</v>
      </c>
      <c r="D228" s="30">
        <v>670</v>
      </c>
      <c r="E228" s="49">
        <v>12000</v>
      </c>
      <c r="F228" s="26">
        <f t="shared" si="8"/>
        <v>8040000</v>
      </c>
      <c r="G228" s="106">
        <f t="shared" si="7"/>
        <v>326.46962086481966</v>
      </c>
      <c r="H228" s="13"/>
      <c r="I228" s="1"/>
    </row>
    <row r="229" spans="1:9">
      <c r="A229" s="17" t="s">
        <v>381</v>
      </c>
      <c r="B229" s="13" t="s">
        <v>382</v>
      </c>
      <c r="C229" s="11" t="s">
        <v>71</v>
      </c>
      <c r="D229" s="30">
        <v>567</v>
      </c>
      <c r="E229" s="49">
        <v>12000</v>
      </c>
      <c r="F229" s="26">
        <f t="shared" si="8"/>
        <v>6804000</v>
      </c>
      <c r="G229" s="106">
        <f t="shared" si="7"/>
        <v>276.28100750798916</v>
      </c>
      <c r="H229" s="13"/>
      <c r="I229" s="1"/>
    </row>
    <row r="230" spans="1:9">
      <c r="A230" s="17" t="s">
        <v>383</v>
      </c>
      <c r="B230" s="13" t="s">
        <v>363</v>
      </c>
      <c r="C230" s="11" t="s">
        <v>71</v>
      </c>
      <c r="D230" s="30">
        <v>45</v>
      </c>
      <c r="E230" s="49">
        <v>12000</v>
      </c>
      <c r="F230" s="26">
        <f t="shared" si="8"/>
        <v>540000</v>
      </c>
      <c r="G230" s="106">
        <f t="shared" si="7"/>
        <v>21.927064087935648</v>
      </c>
      <c r="H230" s="13"/>
    </row>
    <row r="231" spans="1:9">
      <c r="A231" s="17" t="s">
        <v>384</v>
      </c>
      <c r="B231" s="13" t="s">
        <v>385</v>
      </c>
      <c r="C231" s="11" t="s">
        <v>71</v>
      </c>
      <c r="D231" s="30">
        <v>34</v>
      </c>
      <c r="E231" s="49">
        <v>12000</v>
      </c>
      <c r="F231" s="26">
        <f t="shared" si="8"/>
        <v>408000</v>
      </c>
      <c r="G231" s="106">
        <f t="shared" si="7"/>
        <v>16.56711508866249</v>
      </c>
      <c r="H231" s="13"/>
    </row>
    <row r="232" spans="1:9">
      <c r="A232" s="17" t="s">
        <v>386</v>
      </c>
      <c r="B232" s="13" t="s">
        <v>387</v>
      </c>
      <c r="C232" s="11" t="s">
        <v>71</v>
      </c>
      <c r="D232" s="30">
        <v>100</v>
      </c>
      <c r="E232" s="49">
        <v>1000</v>
      </c>
      <c r="F232" s="26">
        <f t="shared" si="8"/>
        <v>100000</v>
      </c>
      <c r="G232" s="106">
        <f t="shared" si="7"/>
        <v>4.0605674236917872</v>
      </c>
      <c r="H232" s="13"/>
    </row>
    <row r="233" spans="1:9">
      <c r="A233" s="17" t="s">
        <v>388</v>
      </c>
      <c r="B233" s="13" t="s">
        <v>389</v>
      </c>
      <c r="C233" s="11" t="s">
        <v>71</v>
      </c>
      <c r="D233" s="30">
        <v>34</v>
      </c>
      <c r="E233" s="49">
        <v>4000</v>
      </c>
      <c r="F233" s="26">
        <f t="shared" si="8"/>
        <v>136000</v>
      </c>
      <c r="G233" s="106">
        <f t="shared" si="7"/>
        <v>5.52237169622083</v>
      </c>
      <c r="H233" s="13"/>
    </row>
    <row r="234" spans="1:9" ht="39">
      <c r="A234" s="17" t="s">
        <v>390</v>
      </c>
      <c r="B234" s="13" t="s">
        <v>391</v>
      </c>
      <c r="C234" s="11" t="s">
        <v>71</v>
      </c>
      <c r="D234" s="30">
        <v>100</v>
      </c>
      <c r="E234" s="49">
        <v>5600</v>
      </c>
      <c r="F234" s="26">
        <f t="shared" si="8"/>
        <v>560000</v>
      </c>
      <c r="G234" s="106">
        <f t="shared" si="7"/>
        <v>22.739177572674006</v>
      </c>
      <c r="H234" s="13" t="s">
        <v>352</v>
      </c>
    </row>
    <row r="235" spans="1:9" ht="39">
      <c r="A235" s="17" t="s">
        <v>392</v>
      </c>
      <c r="B235" s="13" t="s">
        <v>393</v>
      </c>
      <c r="C235" s="11" t="s">
        <v>71</v>
      </c>
      <c r="D235" s="30">
        <v>345</v>
      </c>
      <c r="E235" s="49">
        <v>50000</v>
      </c>
      <c r="F235" s="26">
        <f t="shared" si="8"/>
        <v>17250000</v>
      </c>
      <c r="G235" s="106">
        <f t="shared" si="7"/>
        <v>700.44788058683321</v>
      </c>
      <c r="H235" s="13" t="s">
        <v>352</v>
      </c>
    </row>
    <row r="236" spans="1:9" ht="39">
      <c r="A236" s="17" t="s">
        <v>394</v>
      </c>
      <c r="B236" s="13" t="s">
        <v>373</v>
      </c>
      <c r="C236" s="11" t="s">
        <v>71</v>
      </c>
      <c r="D236" s="30">
        <v>56</v>
      </c>
      <c r="E236" s="49">
        <v>50000</v>
      </c>
      <c r="F236" s="26">
        <f t="shared" si="8"/>
        <v>2800000</v>
      </c>
      <c r="G236" s="106">
        <f t="shared" si="7"/>
        <v>113.69588786337003</v>
      </c>
      <c r="H236" s="13" t="s">
        <v>352</v>
      </c>
    </row>
    <row r="237" spans="1:9" ht="39">
      <c r="A237" s="17" t="s">
        <v>395</v>
      </c>
      <c r="B237" s="13" t="s">
        <v>396</v>
      </c>
      <c r="C237" s="11" t="s">
        <v>71</v>
      </c>
      <c r="D237" s="30">
        <v>457</v>
      </c>
      <c r="E237" s="49">
        <v>1500</v>
      </c>
      <c r="F237" s="26">
        <f t="shared" si="8"/>
        <v>685500</v>
      </c>
      <c r="G237" s="106">
        <f t="shared" si="7"/>
        <v>27.835189689407198</v>
      </c>
      <c r="H237" s="13" t="s">
        <v>352</v>
      </c>
    </row>
    <row r="238" spans="1:9" ht="39">
      <c r="A238" s="17" t="s">
        <v>397</v>
      </c>
      <c r="B238" s="13" t="s">
        <v>398</v>
      </c>
      <c r="C238" s="11" t="s">
        <v>71</v>
      </c>
      <c r="D238" s="30">
        <v>100</v>
      </c>
      <c r="E238" s="49">
        <v>1000</v>
      </c>
      <c r="F238" s="26">
        <f t="shared" si="8"/>
        <v>100000</v>
      </c>
      <c r="G238" s="106">
        <f t="shared" si="7"/>
        <v>4.0605674236917872</v>
      </c>
      <c r="H238" s="13" t="s">
        <v>352</v>
      </c>
    </row>
    <row r="239" spans="1:9" ht="39">
      <c r="A239" s="17" t="s">
        <v>399</v>
      </c>
      <c r="B239" s="13" t="s">
        <v>400</v>
      </c>
      <c r="C239" s="11" t="s">
        <v>71</v>
      </c>
      <c r="D239" s="30">
        <v>1000</v>
      </c>
      <c r="E239" s="49">
        <v>1500</v>
      </c>
      <c r="F239" s="26">
        <f t="shared" si="8"/>
        <v>1500000</v>
      </c>
      <c r="G239" s="106">
        <f t="shared" si="7"/>
        <v>60.908511355376802</v>
      </c>
      <c r="H239" s="13" t="s">
        <v>352</v>
      </c>
    </row>
    <row r="240" spans="1:9">
      <c r="A240" s="23" t="s">
        <v>401</v>
      </c>
      <c r="B240" s="24" t="s">
        <v>99</v>
      </c>
      <c r="C240" s="25"/>
      <c r="D240" s="33"/>
      <c r="E240" s="58"/>
      <c r="F240" s="29">
        <f t="shared" si="8"/>
        <v>0</v>
      </c>
      <c r="G240" s="103">
        <f t="shared" si="7"/>
        <v>0</v>
      </c>
      <c r="H240" s="78"/>
    </row>
    <row r="241" spans="1:8">
      <c r="A241" s="17" t="s">
        <v>402</v>
      </c>
      <c r="B241" s="13" t="s">
        <v>403</v>
      </c>
      <c r="C241" s="11" t="s">
        <v>71</v>
      </c>
      <c r="D241" s="30">
        <v>1000</v>
      </c>
      <c r="E241" s="49">
        <v>1500</v>
      </c>
      <c r="F241" s="26">
        <f t="shared" si="8"/>
        <v>1500000</v>
      </c>
      <c r="G241" s="106">
        <f t="shared" si="7"/>
        <v>60.908511355376802</v>
      </c>
      <c r="H241" s="13"/>
    </row>
    <row r="242" spans="1:8" ht="26.25">
      <c r="A242" s="17" t="s">
        <v>404</v>
      </c>
      <c r="B242" s="13" t="s">
        <v>405</v>
      </c>
      <c r="C242" s="11" t="s">
        <v>71</v>
      </c>
      <c r="D242" s="30">
        <v>90</v>
      </c>
      <c r="E242" s="49">
        <v>1500</v>
      </c>
      <c r="F242" s="26">
        <f t="shared" si="8"/>
        <v>135000</v>
      </c>
      <c r="G242" s="106">
        <f t="shared" si="7"/>
        <v>5.4817660219839119</v>
      </c>
      <c r="H242" s="13"/>
    </row>
    <row r="243" spans="1:8">
      <c r="A243" s="17" t="s">
        <v>406</v>
      </c>
      <c r="B243" s="13" t="s">
        <v>407</v>
      </c>
      <c r="C243" s="11" t="s">
        <v>71</v>
      </c>
      <c r="D243" s="30">
        <v>1000</v>
      </c>
      <c r="E243" s="49">
        <v>5600</v>
      </c>
      <c r="F243" s="26">
        <f t="shared" si="8"/>
        <v>5600000</v>
      </c>
      <c r="G243" s="106">
        <f t="shared" si="7"/>
        <v>227.39177572674006</v>
      </c>
      <c r="H243" s="13"/>
    </row>
    <row r="244" spans="1:8" ht="26.25">
      <c r="A244" s="17" t="s">
        <v>408</v>
      </c>
      <c r="B244" s="13" t="s">
        <v>409</v>
      </c>
      <c r="C244" s="11" t="s">
        <v>71</v>
      </c>
      <c r="D244" s="30">
        <v>457</v>
      </c>
      <c r="E244" s="49">
        <v>5600</v>
      </c>
      <c r="F244" s="26">
        <f t="shared" si="8"/>
        <v>2559200</v>
      </c>
      <c r="G244" s="106">
        <f t="shared" si="7"/>
        <v>103.91804150712021</v>
      </c>
      <c r="H244" s="13"/>
    </row>
    <row r="245" spans="1:8" ht="26.25">
      <c r="A245" s="23" t="s">
        <v>410</v>
      </c>
      <c r="B245" s="24" t="s">
        <v>108</v>
      </c>
      <c r="C245" s="25"/>
      <c r="D245" s="33"/>
      <c r="E245" s="58"/>
      <c r="F245" s="29">
        <f t="shared" si="8"/>
        <v>0</v>
      </c>
      <c r="G245" s="103">
        <f t="shared" si="7"/>
        <v>0</v>
      </c>
      <c r="H245" s="78"/>
    </row>
    <row r="246" spans="1:8">
      <c r="A246" s="17" t="s">
        <v>411</v>
      </c>
      <c r="B246" s="13" t="s">
        <v>412</v>
      </c>
      <c r="C246" s="11" t="s">
        <v>71</v>
      </c>
      <c r="D246" s="30">
        <v>56</v>
      </c>
      <c r="E246" s="49">
        <v>4000</v>
      </c>
      <c r="F246" s="26">
        <f t="shared" si="8"/>
        <v>224000</v>
      </c>
      <c r="G246" s="106">
        <f t="shared" si="7"/>
        <v>9.095671029069603</v>
      </c>
      <c r="H246" s="13"/>
    </row>
    <row r="247" spans="1:8">
      <c r="A247" s="17" t="s">
        <v>413</v>
      </c>
      <c r="B247" s="13" t="s">
        <v>382</v>
      </c>
      <c r="C247" s="11" t="s">
        <v>71</v>
      </c>
      <c r="D247" s="30">
        <v>34</v>
      </c>
      <c r="E247" s="49">
        <v>4000</v>
      </c>
      <c r="F247" s="26">
        <f t="shared" si="8"/>
        <v>136000</v>
      </c>
      <c r="G247" s="106">
        <f t="shared" si="7"/>
        <v>5.52237169622083</v>
      </c>
      <c r="H247" s="13"/>
    </row>
    <row r="248" spans="1:8">
      <c r="A248" s="17" t="s">
        <v>414</v>
      </c>
      <c r="B248" s="13" t="s">
        <v>415</v>
      </c>
      <c r="C248" s="11" t="s">
        <v>71</v>
      </c>
      <c r="D248" s="30">
        <v>1000</v>
      </c>
      <c r="E248" s="49">
        <v>4000</v>
      </c>
      <c r="F248" s="26">
        <f t="shared" si="8"/>
        <v>4000000</v>
      </c>
      <c r="G248" s="106">
        <f t="shared" si="7"/>
        <v>162.42269694767148</v>
      </c>
      <c r="H248" s="13"/>
    </row>
    <row r="249" spans="1:8">
      <c r="A249" s="17" t="s">
        <v>416</v>
      </c>
      <c r="B249" s="13" t="s">
        <v>363</v>
      </c>
      <c r="C249" s="11" t="s">
        <v>71</v>
      </c>
      <c r="D249" s="30">
        <v>98</v>
      </c>
      <c r="E249" s="49">
        <v>4000</v>
      </c>
      <c r="F249" s="26">
        <f t="shared" si="8"/>
        <v>392000</v>
      </c>
      <c r="G249" s="106">
        <f t="shared" si="7"/>
        <v>15.917424300871804</v>
      </c>
      <c r="H249" s="13"/>
    </row>
    <row r="250" spans="1:8">
      <c r="A250" s="17" t="s">
        <v>417</v>
      </c>
      <c r="B250" s="13" t="s">
        <v>418</v>
      </c>
      <c r="C250" s="11" t="s">
        <v>71</v>
      </c>
      <c r="D250" s="30">
        <v>346</v>
      </c>
      <c r="E250" s="49">
        <v>100000</v>
      </c>
      <c r="F250" s="26">
        <f t="shared" si="8"/>
        <v>34600000</v>
      </c>
      <c r="G250" s="106">
        <f t="shared" si="7"/>
        <v>1404.9563285973584</v>
      </c>
      <c r="H250" s="13"/>
    </row>
    <row r="251" spans="1:8">
      <c r="A251" s="17" t="s">
        <v>419</v>
      </c>
      <c r="B251" s="13" t="s">
        <v>420</v>
      </c>
      <c r="C251" s="11" t="s">
        <v>71</v>
      </c>
      <c r="D251" s="30">
        <v>46</v>
      </c>
      <c r="E251" s="49">
        <v>15000</v>
      </c>
      <c r="F251" s="26">
        <f t="shared" si="8"/>
        <v>690000</v>
      </c>
      <c r="G251" s="106">
        <f t="shared" si="7"/>
        <v>28.017915223473331</v>
      </c>
      <c r="H251" s="13"/>
    </row>
    <row r="252" spans="1:8">
      <c r="A252" s="17" t="s">
        <v>421</v>
      </c>
      <c r="B252" s="13" t="s">
        <v>422</v>
      </c>
      <c r="C252" s="11" t="s">
        <v>71</v>
      </c>
      <c r="D252" s="30">
        <v>34</v>
      </c>
      <c r="E252" s="49">
        <v>15000</v>
      </c>
      <c r="F252" s="26">
        <f t="shared" si="8"/>
        <v>510000</v>
      </c>
      <c r="G252" s="106">
        <f t="shared" si="7"/>
        <v>20.708893860828113</v>
      </c>
      <c r="H252" s="13"/>
    </row>
    <row r="253" spans="1:8" ht="39">
      <c r="A253" s="17" t="s">
        <v>423</v>
      </c>
      <c r="B253" s="13" t="s">
        <v>424</v>
      </c>
      <c r="C253" s="11" t="s">
        <v>71</v>
      </c>
      <c r="D253" s="30">
        <v>1000</v>
      </c>
      <c r="E253" s="49">
        <v>100000</v>
      </c>
      <c r="F253" s="26">
        <f t="shared" si="8"/>
        <v>100000000</v>
      </c>
      <c r="G253" s="106">
        <f t="shared" si="7"/>
        <v>4060.5674236917871</v>
      </c>
      <c r="H253" s="13" t="s">
        <v>352</v>
      </c>
    </row>
    <row r="254" spans="1:8" ht="39">
      <c r="A254" s="17" t="s">
        <v>425</v>
      </c>
      <c r="B254" s="13" t="s">
        <v>393</v>
      </c>
      <c r="C254" s="11" t="s">
        <v>71</v>
      </c>
      <c r="D254" s="30">
        <v>346</v>
      </c>
      <c r="E254" s="49">
        <v>5600</v>
      </c>
      <c r="F254" s="26">
        <f t="shared" si="8"/>
        <v>1937600</v>
      </c>
      <c r="G254" s="106">
        <f t="shared" si="7"/>
        <v>78.67755440145207</v>
      </c>
      <c r="H254" s="13" t="s">
        <v>352</v>
      </c>
    </row>
    <row r="255" spans="1:8" ht="39">
      <c r="A255" s="17" t="s">
        <v>426</v>
      </c>
      <c r="B255" s="13" t="s">
        <v>427</v>
      </c>
      <c r="C255" s="11" t="s">
        <v>71</v>
      </c>
      <c r="D255" s="30">
        <v>34</v>
      </c>
      <c r="E255" s="49">
        <v>12000</v>
      </c>
      <c r="F255" s="26">
        <f t="shared" si="8"/>
        <v>408000</v>
      </c>
      <c r="G255" s="106">
        <f t="shared" si="7"/>
        <v>16.56711508866249</v>
      </c>
      <c r="H255" s="13" t="s">
        <v>352</v>
      </c>
    </row>
    <row r="256" spans="1:8" ht="39">
      <c r="A256" s="17" t="s">
        <v>428</v>
      </c>
      <c r="B256" s="13" t="s">
        <v>429</v>
      </c>
      <c r="C256" s="11" t="s">
        <v>71</v>
      </c>
      <c r="D256" s="30">
        <v>100</v>
      </c>
      <c r="E256" s="49">
        <v>12000</v>
      </c>
      <c r="F256" s="26">
        <f t="shared" si="8"/>
        <v>1200000</v>
      </c>
      <c r="G256" s="106">
        <f t="shared" si="7"/>
        <v>48.726809084301443</v>
      </c>
      <c r="H256" s="13" t="s">
        <v>352</v>
      </c>
    </row>
    <row r="257" spans="1:8" ht="39">
      <c r="A257" s="17" t="s">
        <v>430</v>
      </c>
      <c r="B257" s="13" t="s">
        <v>431</v>
      </c>
      <c r="C257" s="11" t="s">
        <v>71</v>
      </c>
      <c r="D257" s="30">
        <v>346</v>
      </c>
      <c r="E257" s="49">
        <v>12000</v>
      </c>
      <c r="F257" s="26">
        <f t="shared" si="8"/>
        <v>4152000</v>
      </c>
      <c r="G257" s="106">
        <f t="shared" si="7"/>
        <v>168.594759431683</v>
      </c>
      <c r="H257" s="13" t="s">
        <v>352</v>
      </c>
    </row>
    <row r="258" spans="1:8" ht="39">
      <c r="A258" s="17" t="s">
        <v>432</v>
      </c>
      <c r="B258" s="13" t="s">
        <v>433</v>
      </c>
      <c r="C258" s="11" t="s">
        <v>71</v>
      </c>
      <c r="D258" s="30">
        <v>346</v>
      </c>
      <c r="E258" s="49">
        <v>5600</v>
      </c>
      <c r="F258" s="26">
        <f t="shared" si="8"/>
        <v>1937600</v>
      </c>
      <c r="G258" s="106">
        <f t="shared" ref="G258:G298" si="9">+F258/$F$495</f>
        <v>78.67755440145207</v>
      </c>
      <c r="H258" s="13" t="s">
        <v>352</v>
      </c>
    </row>
    <row r="259" spans="1:8" ht="39">
      <c r="A259" s="17" t="s">
        <v>434</v>
      </c>
      <c r="B259" s="13" t="s">
        <v>435</v>
      </c>
      <c r="C259" s="11" t="s">
        <v>71</v>
      </c>
      <c r="D259" s="30">
        <v>346</v>
      </c>
      <c r="E259" s="49">
        <v>5600</v>
      </c>
      <c r="F259" s="26">
        <f t="shared" ref="F259:F322" si="10">+E259*D259</f>
        <v>1937600</v>
      </c>
      <c r="G259" s="106">
        <f t="shared" si="9"/>
        <v>78.67755440145207</v>
      </c>
      <c r="H259" s="13" t="s">
        <v>352</v>
      </c>
    </row>
    <row r="260" spans="1:8">
      <c r="A260" s="16" t="s">
        <v>436</v>
      </c>
      <c r="B260" s="2" t="s">
        <v>437</v>
      </c>
      <c r="C260" s="3"/>
      <c r="D260" s="31"/>
      <c r="E260" s="57"/>
      <c r="F260" s="27">
        <f t="shared" si="10"/>
        <v>0</v>
      </c>
      <c r="G260" s="105">
        <f t="shared" si="9"/>
        <v>0</v>
      </c>
      <c r="H260" s="74"/>
    </row>
    <row r="261" spans="1:8">
      <c r="A261" s="20" t="s">
        <v>438</v>
      </c>
      <c r="B261" s="21" t="s">
        <v>39</v>
      </c>
      <c r="C261" s="22"/>
      <c r="D261" s="32"/>
      <c r="E261" s="56"/>
      <c r="F261" s="28">
        <f t="shared" si="10"/>
        <v>0</v>
      </c>
      <c r="G261" s="104">
        <f t="shared" si="9"/>
        <v>0</v>
      </c>
      <c r="H261" s="77"/>
    </row>
    <row r="262" spans="1:8">
      <c r="A262" s="17" t="s">
        <v>439</v>
      </c>
      <c r="B262" s="13" t="s">
        <v>440</v>
      </c>
      <c r="C262" s="11" t="s">
        <v>441</v>
      </c>
      <c r="D262" s="30">
        <v>56</v>
      </c>
      <c r="E262" s="49">
        <v>15000</v>
      </c>
      <c r="F262" s="26">
        <f t="shared" si="10"/>
        <v>840000</v>
      </c>
      <c r="G262" s="106">
        <f t="shared" si="9"/>
        <v>34.108766359011007</v>
      </c>
      <c r="H262" s="13"/>
    </row>
    <row r="263" spans="1:8">
      <c r="A263" s="17" t="s">
        <v>442</v>
      </c>
      <c r="B263" s="13" t="s">
        <v>443</v>
      </c>
      <c r="C263" s="11" t="s">
        <v>33</v>
      </c>
      <c r="D263" s="30">
        <v>346</v>
      </c>
      <c r="E263" s="49">
        <v>50000</v>
      </c>
      <c r="F263" s="26">
        <f t="shared" si="10"/>
        <v>17300000</v>
      </c>
      <c r="G263" s="106">
        <f t="shared" si="9"/>
        <v>702.47816429867919</v>
      </c>
      <c r="H263" s="13"/>
    </row>
    <row r="264" spans="1:8">
      <c r="A264" s="20" t="s">
        <v>444</v>
      </c>
      <c r="B264" s="21" t="s">
        <v>51</v>
      </c>
      <c r="C264" s="22"/>
      <c r="D264" s="32"/>
      <c r="E264" s="56"/>
      <c r="F264" s="28">
        <f t="shared" si="10"/>
        <v>0</v>
      </c>
      <c r="G264" s="104">
        <f t="shared" si="9"/>
        <v>0</v>
      </c>
      <c r="H264" s="77"/>
    </row>
    <row r="265" spans="1:8">
      <c r="A265" s="17" t="s">
        <v>445</v>
      </c>
      <c r="B265" s="13" t="s">
        <v>440</v>
      </c>
      <c r="C265" s="11" t="s">
        <v>441</v>
      </c>
      <c r="D265" s="30">
        <v>36</v>
      </c>
      <c r="E265" s="49">
        <v>50000</v>
      </c>
      <c r="F265" s="26">
        <f t="shared" si="10"/>
        <v>1800000</v>
      </c>
      <c r="G265" s="106">
        <f t="shared" si="9"/>
        <v>73.090213626452169</v>
      </c>
      <c r="H265" s="13"/>
    </row>
    <row r="266" spans="1:8">
      <c r="A266" s="17" t="s">
        <v>446</v>
      </c>
      <c r="B266" s="13" t="s">
        <v>447</v>
      </c>
      <c r="C266" s="11" t="s">
        <v>33</v>
      </c>
      <c r="D266" s="30">
        <v>36</v>
      </c>
      <c r="E266" s="49">
        <v>15000</v>
      </c>
      <c r="F266" s="26">
        <f t="shared" si="10"/>
        <v>540000</v>
      </c>
      <c r="G266" s="106">
        <f t="shared" si="9"/>
        <v>21.927064087935648</v>
      </c>
      <c r="H266" s="13"/>
    </row>
    <row r="267" spans="1:8">
      <c r="A267" s="20" t="s">
        <v>448</v>
      </c>
      <c r="B267" s="21" t="s">
        <v>59</v>
      </c>
      <c r="C267" s="22"/>
      <c r="D267" s="32"/>
      <c r="E267" s="56"/>
      <c r="F267" s="28">
        <f t="shared" si="10"/>
        <v>0</v>
      </c>
      <c r="G267" s="104">
        <f t="shared" si="9"/>
        <v>0</v>
      </c>
      <c r="H267" s="77"/>
    </row>
    <row r="268" spans="1:8">
      <c r="A268" s="17" t="s">
        <v>449</v>
      </c>
      <c r="B268" s="13" t="s">
        <v>450</v>
      </c>
      <c r="C268" s="11" t="s">
        <v>441</v>
      </c>
      <c r="D268" s="30">
        <v>100</v>
      </c>
      <c r="E268" s="49">
        <v>700</v>
      </c>
      <c r="F268" s="26">
        <f t="shared" si="10"/>
        <v>70000</v>
      </c>
      <c r="G268" s="106">
        <f t="shared" si="9"/>
        <v>2.8423971965842507</v>
      </c>
      <c r="H268" s="13"/>
    </row>
    <row r="269" spans="1:8">
      <c r="A269" s="17" t="s">
        <v>451</v>
      </c>
      <c r="B269" s="13" t="s">
        <v>443</v>
      </c>
      <c r="C269" s="11" t="s">
        <v>33</v>
      </c>
      <c r="D269" s="30">
        <v>34</v>
      </c>
      <c r="E269" s="49">
        <v>15000</v>
      </c>
      <c r="F269" s="26">
        <f t="shared" si="10"/>
        <v>510000</v>
      </c>
      <c r="G269" s="106">
        <f t="shared" si="9"/>
        <v>20.708893860828113</v>
      </c>
      <c r="H269" s="13"/>
    </row>
    <row r="270" spans="1:8">
      <c r="A270" s="17" t="s">
        <v>452</v>
      </c>
      <c r="B270" s="13" t="s">
        <v>453</v>
      </c>
      <c r="C270" s="11" t="s">
        <v>19</v>
      </c>
      <c r="D270" s="30">
        <v>100</v>
      </c>
      <c r="E270" s="49">
        <v>2500</v>
      </c>
      <c r="F270" s="26">
        <f t="shared" si="10"/>
        <v>250000</v>
      </c>
      <c r="G270" s="106">
        <f t="shared" si="9"/>
        <v>10.151418559229468</v>
      </c>
      <c r="H270" s="13"/>
    </row>
    <row r="271" spans="1:8">
      <c r="A271" s="20" t="s">
        <v>454</v>
      </c>
      <c r="B271" s="21" t="s">
        <v>77</v>
      </c>
      <c r="C271" s="22"/>
      <c r="D271" s="32"/>
      <c r="E271" s="56"/>
      <c r="F271" s="28">
        <f t="shared" si="10"/>
        <v>0</v>
      </c>
      <c r="G271" s="104">
        <f t="shared" si="9"/>
        <v>0</v>
      </c>
      <c r="H271" s="77"/>
    </row>
    <row r="272" spans="1:8">
      <c r="A272" s="45" t="s">
        <v>455</v>
      </c>
      <c r="B272" s="46" t="s">
        <v>440</v>
      </c>
      <c r="C272" s="47" t="s">
        <v>441</v>
      </c>
      <c r="D272" s="48">
        <v>23</v>
      </c>
      <c r="E272" s="49">
        <v>25000</v>
      </c>
      <c r="F272" s="49">
        <f t="shared" si="10"/>
        <v>575000</v>
      </c>
      <c r="G272" s="102">
        <f t="shared" si="9"/>
        <v>23.348262686227773</v>
      </c>
      <c r="H272" s="46"/>
    </row>
    <row r="273" spans="1:8">
      <c r="A273" s="17" t="s">
        <v>456</v>
      </c>
      <c r="B273" s="13" t="s">
        <v>457</v>
      </c>
      <c r="C273" s="11" t="s">
        <v>19</v>
      </c>
      <c r="D273" s="30">
        <v>12</v>
      </c>
      <c r="E273" s="49">
        <v>25000</v>
      </c>
      <c r="F273" s="26">
        <f t="shared" si="10"/>
        <v>300000</v>
      </c>
      <c r="G273" s="106">
        <f t="shared" si="9"/>
        <v>12.181702271075361</v>
      </c>
      <c r="H273" s="13"/>
    </row>
    <row r="274" spans="1:8">
      <c r="A274" s="17" t="s">
        <v>458</v>
      </c>
      <c r="B274" s="13" t="s">
        <v>459</v>
      </c>
      <c r="C274" s="11" t="s">
        <v>19</v>
      </c>
      <c r="D274" s="30">
        <v>312</v>
      </c>
      <c r="E274" s="49">
        <v>25000</v>
      </c>
      <c r="F274" s="26">
        <f t="shared" si="10"/>
        <v>7800000</v>
      </c>
      <c r="G274" s="106">
        <f t="shared" si="9"/>
        <v>316.72425904795938</v>
      </c>
      <c r="H274" s="13"/>
    </row>
    <row r="275" spans="1:8">
      <c r="A275" s="20" t="s">
        <v>460</v>
      </c>
      <c r="B275" s="21" t="s">
        <v>87</v>
      </c>
      <c r="C275" s="22"/>
      <c r="D275" s="32"/>
      <c r="E275" s="56"/>
      <c r="F275" s="28">
        <f t="shared" si="10"/>
        <v>0</v>
      </c>
      <c r="G275" s="104">
        <f t="shared" si="9"/>
        <v>0</v>
      </c>
      <c r="H275" s="77"/>
    </row>
    <row r="276" spans="1:8">
      <c r="A276" s="23" t="s">
        <v>461</v>
      </c>
      <c r="B276" s="24" t="s">
        <v>89</v>
      </c>
      <c r="C276" s="25"/>
      <c r="D276" s="33"/>
      <c r="E276" s="58"/>
      <c r="F276" s="29">
        <f t="shared" si="10"/>
        <v>0</v>
      </c>
      <c r="G276" s="103">
        <f t="shared" si="9"/>
        <v>0</v>
      </c>
      <c r="H276" s="78"/>
    </row>
    <row r="277" spans="1:8">
      <c r="A277" s="17" t="s">
        <v>462</v>
      </c>
      <c r="B277" s="13" t="s">
        <v>440</v>
      </c>
      <c r="C277" s="11" t="s">
        <v>441</v>
      </c>
      <c r="D277" s="35">
        <v>500</v>
      </c>
      <c r="E277" s="49">
        <v>23000</v>
      </c>
      <c r="F277" s="26">
        <f t="shared" si="10"/>
        <v>11500000</v>
      </c>
      <c r="G277" s="106">
        <f t="shared" si="9"/>
        <v>466.96525372455551</v>
      </c>
      <c r="H277" s="13"/>
    </row>
    <row r="278" spans="1:8">
      <c r="A278" s="17" t="s">
        <v>463</v>
      </c>
      <c r="B278" s="13" t="s">
        <v>464</v>
      </c>
      <c r="C278" s="11" t="s">
        <v>33</v>
      </c>
      <c r="D278" s="30">
        <v>124</v>
      </c>
      <c r="E278" s="49">
        <v>25000</v>
      </c>
      <c r="F278" s="26">
        <f t="shared" si="10"/>
        <v>3100000</v>
      </c>
      <c r="G278" s="106">
        <f t="shared" si="9"/>
        <v>125.8775901344454</v>
      </c>
      <c r="H278" s="13"/>
    </row>
    <row r="279" spans="1:8">
      <c r="A279" s="23" t="s">
        <v>465</v>
      </c>
      <c r="B279" s="24" t="s">
        <v>99</v>
      </c>
      <c r="C279" s="25"/>
      <c r="D279" s="33"/>
      <c r="E279" s="58"/>
      <c r="F279" s="29">
        <f t="shared" si="10"/>
        <v>0</v>
      </c>
      <c r="G279" s="103">
        <f t="shared" si="9"/>
        <v>0</v>
      </c>
      <c r="H279" s="78"/>
    </row>
    <row r="280" spans="1:8">
      <c r="A280" s="17" t="s">
        <v>466</v>
      </c>
      <c r="B280" s="13" t="s">
        <v>440</v>
      </c>
      <c r="C280" s="11" t="s">
        <v>441</v>
      </c>
      <c r="D280" s="30">
        <v>500</v>
      </c>
      <c r="E280" s="49">
        <v>1000</v>
      </c>
      <c r="F280" s="26">
        <f t="shared" si="10"/>
        <v>500000</v>
      </c>
      <c r="G280" s="106">
        <f t="shared" si="9"/>
        <v>20.302837118458935</v>
      </c>
      <c r="H280" s="13"/>
    </row>
    <row r="281" spans="1:8">
      <c r="A281" s="17" t="s">
        <v>467</v>
      </c>
      <c r="B281" s="13" t="s">
        <v>468</v>
      </c>
      <c r="C281" s="11" t="s">
        <v>441</v>
      </c>
      <c r="D281" s="30">
        <v>500</v>
      </c>
      <c r="E281" s="49">
        <v>1000</v>
      </c>
      <c r="F281" s="26">
        <f t="shared" si="10"/>
        <v>500000</v>
      </c>
      <c r="G281" s="106">
        <f t="shared" si="9"/>
        <v>20.302837118458935</v>
      </c>
      <c r="H281" s="13"/>
    </row>
    <row r="282" spans="1:8">
      <c r="A282" s="17" t="s">
        <v>469</v>
      </c>
      <c r="B282" s="13" t="s">
        <v>443</v>
      </c>
      <c r="C282" s="11" t="s">
        <v>33</v>
      </c>
      <c r="D282" s="30">
        <v>124</v>
      </c>
      <c r="E282" s="49">
        <v>100000</v>
      </c>
      <c r="F282" s="26">
        <f t="shared" si="10"/>
        <v>12400000</v>
      </c>
      <c r="G282" s="106">
        <f t="shared" si="9"/>
        <v>503.51036053778159</v>
      </c>
      <c r="H282" s="13"/>
    </row>
    <row r="283" spans="1:8" ht="26.25">
      <c r="A283" s="23" t="s">
        <v>470</v>
      </c>
      <c r="B283" s="24" t="s">
        <v>108</v>
      </c>
      <c r="C283" s="25"/>
      <c r="D283" s="33"/>
      <c r="E283" s="58"/>
      <c r="F283" s="29">
        <f t="shared" si="10"/>
        <v>0</v>
      </c>
      <c r="G283" s="103">
        <f t="shared" si="9"/>
        <v>0</v>
      </c>
      <c r="H283" s="78"/>
    </row>
    <row r="284" spans="1:8">
      <c r="A284" s="17" t="s">
        <v>471</v>
      </c>
      <c r="B284" s="13" t="s">
        <v>440</v>
      </c>
      <c r="C284" s="11" t="s">
        <v>441</v>
      </c>
      <c r="D284" s="35">
        <v>500</v>
      </c>
      <c r="E284" s="49">
        <v>12000</v>
      </c>
      <c r="F284" s="26">
        <f t="shared" si="10"/>
        <v>6000000</v>
      </c>
      <c r="G284" s="106">
        <f t="shared" si="9"/>
        <v>243.63404542150721</v>
      </c>
      <c r="H284" s="13"/>
    </row>
    <row r="285" spans="1:8">
      <c r="A285" s="17" t="s">
        <v>472</v>
      </c>
      <c r="B285" s="13" t="s">
        <v>468</v>
      </c>
      <c r="C285" s="11" t="s">
        <v>441</v>
      </c>
      <c r="D285" s="35">
        <v>500</v>
      </c>
      <c r="E285" s="49">
        <v>12000</v>
      </c>
      <c r="F285" s="26">
        <f t="shared" si="10"/>
        <v>6000000</v>
      </c>
      <c r="G285" s="106">
        <f t="shared" si="9"/>
        <v>243.63404542150721</v>
      </c>
      <c r="H285" s="13"/>
    </row>
    <row r="286" spans="1:8">
      <c r="A286" s="17" t="s">
        <v>473</v>
      </c>
      <c r="B286" s="13" t="s">
        <v>443</v>
      </c>
      <c r="C286" s="11" t="s">
        <v>33</v>
      </c>
      <c r="D286" s="30">
        <v>1000</v>
      </c>
      <c r="E286" s="49">
        <v>12000</v>
      </c>
      <c r="F286" s="26">
        <f t="shared" si="10"/>
        <v>12000000</v>
      </c>
      <c r="G286" s="106">
        <f t="shared" si="9"/>
        <v>487.26809084301442</v>
      </c>
      <c r="H286" s="13"/>
    </row>
    <row r="287" spans="1:8">
      <c r="A287" s="16" t="s">
        <v>474</v>
      </c>
      <c r="B287" s="2" t="s">
        <v>475</v>
      </c>
      <c r="C287" s="3"/>
      <c r="D287" s="31">
        <v>1</v>
      </c>
      <c r="E287" s="57">
        <v>12000</v>
      </c>
      <c r="F287" s="27">
        <f t="shared" si="10"/>
        <v>12000</v>
      </c>
      <c r="G287" s="105">
        <f t="shared" si="9"/>
        <v>0.48726809084301442</v>
      </c>
      <c r="H287" s="74"/>
    </row>
    <row r="288" spans="1:8">
      <c r="A288" s="20" t="s">
        <v>476</v>
      </c>
      <c r="B288" s="21" t="s">
        <v>39</v>
      </c>
      <c r="C288" s="22"/>
      <c r="D288" s="32">
        <v>1</v>
      </c>
      <c r="E288" s="56">
        <v>12000</v>
      </c>
      <c r="F288" s="28">
        <f t="shared" si="10"/>
        <v>12000</v>
      </c>
      <c r="G288" s="104">
        <f t="shared" si="9"/>
        <v>0.48726809084301442</v>
      </c>
      <c r="H288" s="77"/>
    </row>
    <row r="289" spans="1:8">
      <c r="A289" s="17" t="s">
        <v>477</v>
      </c>
      <c r="B289" s="13" t="s">
        <v>478</v>
      </c>
      <c r="C289" s="11" t="s">
        <v>71</v>
      </c>
      <c r="D289" s="30">
        <v>1000</v>
      </c>
      <c r="E289" s="49">
        <v>12000</v>
      </c>
      <c r="F289" s="26">
        <f t="shared" si="10"/>
        <v>12000000</v>
      </c>
      <c r="G289" s="106">
        <f t="shared" si="9"/>
        <v>487.26809084301442</v>
      </c>
      <c r="H289" s="13"/>
    </row>
    <row r="290" spans="1:8">
      <c r="A290" s="17" t="s">
        <v>479</v>
      </c>
      <c r="B290" s="13" t="s">
        <v>480</v>
      </c>
      <c r="C290" s="11" t="s">
        <v>71</v>
      </c>
      <c r="D290" s="30">
        <v>76</v>
      </c>
      <c r="E290" s="49">
        <v>12000</v>
      </c>
      <c r="F290" s="26">
        <f t="shared" si="10"/>
        <v>912000</v>
      </c>
      <c r="G290" s="106">
        <f t="shared" si="9"/>
        <v>37.032374904069094</v>
      </c>
      <c r="H290" s="13" t="s">
        <v>481</v>
      </c>
    </row>
    <row r="291" spans="1:8">
      <c r="A291" s="17" t="s">
        <v>482</v>
      </c>
      <c r="B291" s="13" t="s">
        <v>483</v>
      </c>
      <c r="C291" s="11" t="s">
        <v>71</v>
      </c>
      <c r="D291" s="30">
        <v>1000</v>
      </c>
      <c r="E291" s="49">
        <v>12000</v>
      </c>
      <c r="F291" s="26">
        <f t="shared" si="10"/>
        <v>12000000</v>
      </c>
      <c r="G291" s="106">
        <f t="shared" si="9"/>
        <v>487.26809084301442</v>
      </c>
      <c r="H291" s="13" t="s">
        <v>484</v>
      </c>
    </row>
    <row r="292" spans="1:8">
      <c r="A292" s="17" t="s">
        <v>485</v>
      </c>
      <c r="B292" s="13" t="s">
        <v>486</v>
      </c>
      <c r="C292" s="11" t="s">
        <v>71</v>
      </c>
      <c r="D292" s="30">
        <v>1</v>
      </c>
      <c r="E292" s="49">
        <v>12000</v>
      </c>
      <c r="F292" s="26">
        <f t="shared" si="10"/>
        <v>12000</v>
      </c>
      <c r="G292" s="106">
        <f t="shared" si="9"/>
        <v>0.48726809084301442</v>
      </c>
      <c r="H292" s="13"/>
    </row>
    <row r="293" spans="1:8">
      <c r="A293" s="20" t="s">
        <v>487</v>
      </c>
      <c r="B293" s="21" t="s">
        <v>51</v>
      </c>
      <c r="C293" s="22"/>
      <c r="D293" s="32">
        <v>1</v>
      </c>
      <c r="E293" s="56">
        <v>12000</v>
      </c>
      <c r="F293" s="28">
        <f t="shared" si="10"/>
        <v>12000</v>
      </c>
      <c r="G293" s="104">
        <f t="shared" si="9"/>
        <v>0.48726809084301442</v>
      </c>
      <c r="H293" s="77"/>
    </row>
    <row r="294" spans="1:8">
      <c r="A294" s="17" t="s">
        <v>488</v>
      </c>
      <c r="B294" s="13" t="s">
        <v>489</v>
      </c>
      <c r="C294" s="11" t="s">
        <v>33</v>
      </c>
      <c r="D294" s="30">
        <v>79</v>
      </c>
      <c r="E294" s="49">
        <v>12000</v>
      </c>
      <c r="F294" s="26">
        <f t="shared" si="10"/>
        <v>948000</v>
      </c>
      <c r="G294" s="106">
        <f t="shared" si="9"/>
        <v>38.494179176598138</v>
      </c>
      <c r="H294" s="13"/>
    </row>
    <row r="295" spans="1:8">
      <c r="A295" s="17" t="s">
        <v>490</v>
      </c>
      <c r="B295" s="13" t="s">
        <v>480</v>
      </c>
      <c r="C295" s="11" t="s">
        <v>33</v>
      </c>
      <c r="D295" s="30">
        <v>1000</v>
      </c>
      <c r="E295" s="49">
        <v>12000</v>
      </c>
      <c r="F295" s="26">
        <f t="shared" si="10"/>
        <v>12000000</v>
      </c>
      <c r="G295" s="106">
        <f t="shared" si="9"/>
        <v>487.26809084301442</v>
      </c>
      <c r="H295" s="13" t="s">
        <v>481</v>
      </c>
    </row>
    <row r="296" spans="1:8">
      <c r="A296" s="17" t="s">
        <v>491</v>
      </c>
      <c r="B296" s="13" t="s">
        <v>492</v>
      </c>
      <c r="C296" s="11" t="s">
        <v>33</v>
      </c>
      <c r="D296" s="30">
        <v>100</v>
      </c>
      <c r="E296" s="49">
        <v>12000</v>
      </c>
      <c r="F296" s="26">
        <f t="shared" si="10"/>
        <v>1200000</v>
      </c>
      <c r="G296" s="106">
        <f t="shared" si="9"/>
        <v>48.726809084301443</v>
      </c>
      <c r="H296" s="13"/>
    </row>
    <row r="297" spans="1:8">
      <c r="A297" s="17" t="s">
        <v>493</v>
      </c>
      <c r="B297" s="13" t="s">
        <v>494</v>
      </c>
      <c r="C297" s="11" t="s">
        <v>157</v>
      </c>
      <c r="D297" s="30">
        <v>400</v>
      </c>
      <c r="E297" s="49">
        <v>12000</v>
      </c>
      <c r="F297" s="26">
        <f t="shared" si="10"/>
        <v>4800000</v>
      </c>
      <c r="G297" s="106">
        <f t="shared" si="9"/>
        <v>194.90723633720577</v>
      </c>
      <c r="H297" s="13"/>
    </row>
    <row r="298" spans="1:8">
      <c r="A298" s="20" t="s">
        <v>495</v>
      </c>
      <c r="B298" s="21" t="s">
        <v>59</v>
      </c>
      <c r="C298" s="22"/>
      <c r="D298" s="32">
        <v>1</v>
      </c>
      <c r="E298" s="56">
        <v>12000</v>
      </c>
      <c r="F298" s="28">
        <f t="shared" si="10"/>
        <v>12000</v>
      </c>
      <c r="G298" s="104">
        <f t="shared" si="9"/>
        <v>0.48726809084301442</v>
      </c>
      <c r="H298" s="77"/>
    </row>
    <row r="299" spans="1:8">
      <c r="A299" s="17" t="s">
        <v>496</v>
      </c>
      <c r="B299" s="13" t="s">
        <v>497</v>
      </c>
      <c r="C299" s="11"/>
      <c r="E299" s="49"/>
      <c r="F299" s="26"/>
      <c r="G299" s="109"/>
      <c r="H299" s="30" t="s">
        <v>498</v>
      </c>
    </row>
    <row r="300" spans="1:8">
      <c r="A300" s="17" t="s">
        <v>499</v>
      </c>
      <c r="B300" s="13" t="s">
        <v>500</v>
      </c>
      <c r="C300" s="11" t="s">
        <v>71</v>
      </c>
      <c r="D300" s="30">
        <v>400</v>
      </c>
      <c r="E300" s="49">
        <v>12000</v>
      </c>
      <c r="F300" s="26">
        <f t="shared" si="10"/>
        <v>4800000</v>
      </c>
      <c r="G300" s="106">
        <f t="shared" ref="G300:G363" si="11">+F300/$F$495</f>
        <v>194.90723633720577</v>
      </c>
      <c r="H300" s="13"/>
    </row>
    <row r="301" spans="1:8">
      <c r="A301" s="17" t="s">
        <v>501</v>
      </c>
      <c r="B301" s="13" t="s">
        <v>502</v>
      </c>
      <c r="C301" s="11" t="s">
        <v>71</v>
      </c>
      <c r="D301" s="30">
        <v>1</v>
      </c>
      <c r="E301" s="49">
        <v>12000</v>
      </c>
      <c r="F301" s="26">
        <f t="shared" si="10"/>
        <v>12000</v>
      </c>
      <c r="G301" s="106">
        <f t="shared" si="11"/>
        <v>0.48726809084301442</v>
      </c>
      <c r="H301" s="13"/>
    </row>
    <row r="302" spans="1:8">
      <c r="A302" s="17" t="s">
        <v>503</v>
      </c>
      <c r="B302" s="13" t="s">
        <v>504</v>
      </c>
      <c r="C302" s="11" t="s">
        <v>71</v>
      </c>
      <c r="D302" s="30">
        <v>78</v>
      </c>
      <c r="E302" s="49">
        <v>12000</v>
      </c>
      <c r="F302" s="26">
        <f t="shared" si="10"/>
        <v>936000</v>
      </c>
      <c r="G302" s="106">
        <f t="shared" si="11"/>
        <v>38.006911085755128</v>
      </c>
      <c r="H302" s="13"/>
    </row>
    <row r="303" spans="1:8" ht="26.25">
      <c r="A303" s="17" t="s">
        <v>505</v>
      </c>
      <c r="B303" s="13" t="s">
        <v>506</v>
      </c>
      <c r="C303" s="11" t="s">
        <v>42</v>
      </c>
      <c r="D303" s="30">
        <v>978</v>
      </c>
      <c r="E303" s="49">
        <v>12000</v>
      </c>
      <c r="F303" s="26">
        <f t="shared" si="10"/>
        <v>11736000</v>
      </c>
      <c r="G303" s="106">
        <f t="shared" si="11"/>
        <v>476.54819284446813</v>
      </c>
      <c r="H303" s="13" t="s">
        <v>507</v>
      </c>
    </row>
    <row r="304" spans="1:8">
      <c r="A304" s="17" t="s">
        <v>508</v>
      </c>
      <c r="B304" s="13" t="s">
        <v>509</v>
      </c>
      <c r="C304" s="11" t="s">
        <v>42</v>
      </c>
      <c r="D304" s="30">
        <v>97</v>
      </c>
      <c r="E304" s="49">
        <v>12000</v>
      </c>
      <c r="F304" s="26">
        <f t="shared" si="10"/>
        <v>1164000</v>
      </c>
      <c r="G304" s="106">
        <f t="shared" si="11"/>
        <v>47.2650048117724</v>
      </c>
      <c r="H304" s="13" t="s">
        <v>510</v>
      </c>
    </row>
    <row r="305" spans="1:8">
      <c r="A305" s="17" t="s">
        <v>511</v>
      </c>
      <c r="B305" s="13" t="s">
        <v>512</v>
      </c>
      <c r="C305" s="11" t="s">
        <v>71</v>
      </c>
      <c r="D305" s="30">
        <v>69</v>
      </c>
      <c r="E305" s="49">
        <v>12000</v>
      </c>
      <c r="F305" s="26">
        <f t="shared" si="10"/>
        <v>828000</v>
      </c>
      <c r="G305" s="106">
        <f t="shared" si="11"/>
        <v>33.621498268167997</v>
      </c>
      <c r="H305" s="13"/>
    </row>
    <row r="306" spans="1:8">
      <c r="A306" s="17" t="s">
        <v>513</v>
      </c>
      <c r="B306" s="13" t="s">
        <v>494</v>
      </c>
      <c r="C306" s="11" t="s">
        <v>68</v>
      </c>
      <c r="D306" s="30">
        <v>769</v>
      </c>
      <c r="E306" s="49">
        <v>12000</v>
      </c>
      <c r="F306" s="26">
        <f t="shared" si="10"/>
        <v>9228000</v>
      </c>
      <c r="G306" s="106">
        <f t="shared" si="11"/>
        <v>374.70916185827809</v>
      </c>
      <c r="H306" s="13" t="s">
        <v>514</v>
      </c>
    </row>
    <row r="307" spans="1:8">
      <c r="A307" s="17" t="s">
        <v>515</v>
      </c>
      <c r="B307" s="13" t="s">
        <v>516</v>
      </c>
      <c r="C307" s="11" t="s">
        <v>33</v>
      </c>
      <c r="D307" s="30">
        <v>400</v>
      </c>
      <c r="E307" s="49">
        <v>12000</v>
      </c>
      <c r="F307" s="26">
        <f t="shared" si="10"/>
        <v>4800000</v>
      </c>
      <c r="G307" s="106">
        <f t="shared" si="11"/>
        <v>194.90723633720577</v>
      </c>
      <c r="H307" s="13"/>
    </row>
    <row r="308" spans="1:8">
      <c r="A308" s="20" t="s">
        <v>517</v>
      </c>
      <c r="B308" s="21" t="s">
        <v>77</v>
      </c>
      <c r="C308" s="22"/>
      <c r="D308" s="32">
        <v>1</v>
      </c>
      <c r="E308" s="56">
        <v>12000</v>
      </c>
      <c r="F308" s="28">
        <f t="shared" si="10"/>
        <v>12000</v>
      </c>
      <c r="G308" s="104">
        <f t="shared" si="11"/>
        <v>0.48726809084301442</v>
      </c>
      <c r="H308" s="77"/>
    </row>
    <row r="309" spans="1:8">
      <c r="A309" s="17" t="s">
        <v>518</v>
      </c>
      <c r="B309" s="13" t="s">
        <v>519</v>
      </c>
      <c r="C309" s="11" t="s">
        <v>71</v>
      </c>
      <c r="D309" s="30">
        <v>1</v>
      </c>
      <c r="E309" s="49">
        <v>12000</v>
      </c>
      <c r="F309" s="26">
        <f t="shared" si="10"/>
        <v>12000</v>
      </c>
      <c r="G309" s="106">
        <f t="shared" si="11"/>
        <v>0.48726809084301442</v>
      </c>
      <c r="H309" s="13" t="s">
        <v>520</v>
      </c>
    </row>
    <row r="310" spans="1:8">
      <c r="A310" s="17" t="s">
        <v>521</v>
      </c>
      <c r="B310" s="13" t="s">
        <v>522</v>
      </c>
      <c r="C310" s="11" t="s">
        <v>71</v>
      </c>
      <c r="D310" s="30">
        <v>567</v>
      </c>
      <c r="E310" s="49">
        <v>12000</v>
      </c>
      <c r="F310" s="26">
        <f t="shared" si="10"/>
        <v>6804000</v>
      </c>
      <c r="G310" s="106">
        <f t="shared" si="11"/>
        <v>276.28100750798916</v>
      </c>
      <c r="H310" s="13" t="s">
        <v>481</v>
      </c>
    </row>
    <row r="311" spans="1:8">
      <c r="A311" s="20" t="s">
        <v>523</v>
      </c>
      <c r="B311" s="21" t="s">
        <v>87</v>
      </c>
      <c r="C311" s="22"/>
      <c r="D311" s="32">
        <v>1</v>
      </c>
      <c r="E311" s="56">
        <v>12000</v>
      </c>
      <c r="F311" s="28">
        <f t="shared" si="10"/>
        <v>12000</v>
      </c>
      <c r="G311" s="104">
        <f t="shared" si="11"/>
        <v>0.48726809084301442</v>
      </c>
      <c r="H311" s="77"/>
    </row>
    <row r="312" spans="1:8">
      <c r="A312" s="23" t="s">
        <v>524</v>
      </c>
      <c r="B312" s="24" t="s">
        <v>89</v>
      </c>
      <c r="C312" s="25"/>
      <c r="D312" s="33">
        <v>1</v>
      </c>
      <c r="E312" s="58">
        <v>12000</v>
      </c>
      <c r="F312" s="29">
        <f t="shared" si="10"/>
        <v>12000</v>
      </c>
      <c r="G312" s="103">
        <f t="shared" si="11"/>
        <v>0.48726809084301442</v>
      </c>
      <c r="H312" s="78"/>
    </row>
    <row r="313" spans="1:8">
      <c r="A313" s="17" t="s">
        <v>525</v>
      </c>
      <c r="B313" s="13" t="s">
        <v>526</v>
      </c>
      <c r="C313" s="11" t="s">
        <v>71</v>
      </c>
      <c r="D313" s="30">
        <v>56</v>
      </c>
      <c r="E313" s="49">
        <v>12000</v>
      </c>
      <c r="F313" s="26">
        <f t="shared" si="10"/>
        <v>672000</v>
      </c>
      <c r="G313" s="106">
        <f t="shared" si="11"/>
        <v>27.287013087208809</v>
      </c>
      <c r="H313" s="13"/>
    </row>
    <row r="314" spans="1:8" ht="26.25">
      <c r="A314" s="17" t="s">
        <v>527</v>
      </c>
      <c r="B314" s="13" t="s">
        <v>528</v>
      </c>
      <c r="C314" s="11" t="s">
        <v>71</v>
      </c>
      <c r="D314" s="30">
        <v>46</v>
      </c>
      <c r="E314" s="49">
        <v>12000</v>
      </c>
      <c r="F314" s="26">
        <f t="shared" si="10"/>
        <v>552000</v>
      </c>
      <c r="G314" s="106">
        <f t="shared" si="11"/>
        <v>22.414332178778665</v>
      </c>
      <c r="H314" s="13"/>
    </row>
    <row r="315" spans="1:8" ht="26.25">
      <c r="A315" s="17" t="s">
        <v>529</v>
      </c>
      <c r="B315" s="13" t="s">
        <v>530</v>
      </c>
      <c r="C315" s="11" t="s">
        <v>71</v>
      </c>
      <c r="D315" s="30">
        <v>34</v>
      </c>
      <c r="E315" s="49">
        <v>12000</v>
      </c>
      <c r="F315" s="26">
        <f t="shared" si="10"/>
        <v>408000</v>
      </c>
      <c r="G315" s="106">
        <f t="shared" si="11"/>
        <v>16.56711508866249</v>
      </c>
      <c r="H315" s="13"/>
    </row>
    <row r="316" spans="1:8">
      <c r="A316" s="17" t="s">
        <v>531</v>
      </c>
      <c r="B316" s="13" t="s">
        <v>532</v>
      </c>
      <c r="C316" s="11" t="s">
        <v>71</v>
      </c>
      <c r="D316" s="30">
        <v>400</v>
      </c>
      <c r="E316" s="49">
        <v>12000</v>
      </c>
      <c r="F316" s="26">
        <f t="shared" si="10"/>
        <v>4800000</v>
      </c>
      <c r="G316" s="106">
        <f t="shared" si="11"/>
        <v>194.90723633720577</v>
      </c>
      <c r="H316" s="13"/>
    </row>
    <row r="317" spans="1:8" ht="26.25">
      <c r="A317" s="17" t="s">
        <v>533</v>
      </c>
      <c r="B317" s="13" t="s">
        <v>534</v>
      </c>
      <c r="C317" s="11" t="s">
        <v>71</v>
      </c>
      <c r="D317" s="30">
        <v>34</v>
      </c>
      <c r="E317" s="49">
        <v>12000</v>
      </c>
      <c r="F317" s="26">
        <f t="shared" si="10"/>
        <v>408000</v>
      </c>
      <c r="G317" s="106">
        <f t="shared" si="11"/>
        <v>16.56711508866249</v>
      </c>
      <c r="H317" s="13"/>
    </row>
    <row r="318" spans="1:8">
      <c r="A318" s="17" t="s">
        <v>535</v>
      </c>
      <c r="B318" s="13" t="s">
        <v>536</v>
      </c>
      <c r="C318" s="11" t="s">
        <v>71</v>
      </c>
      <c r="D318" s="30">
        <v>634</v>
      </c>
      <c r="E318" s="49">
        <v>12000</v>
      </c>
      <c r="F318" s="26">
        <f t="shared" si="10"/>
        <v>7608000</v>
      </c>
      <c r="G318" s="106">
        <f t="shared" si="11"/>
        <v>308.92796959447116</v>
      </c>
      <c r="H318" s="13"/>
    </row>
    <row r="319" spans="1:8" ht="26.25">
      <c r="A319" s="17" t="s">
        <v>537</v>
      </c>
      <c r="B319" s="13" t="s">
        <v>538</v>
      </c>
      <c r="C319" s="11" t="s">
        <v>71</v>
      </c>
      <c r="D319" s="30">
        <v>634</v>
      </c>
      <c r="E319" s="49">
        <v>12000</v>
      </c>
      <c r="F319" s="26">
        <f t="shared" si="10"/>
        <v>7608000</v>
      </c>
      <c r="G319" s="106">
        <f t="shared" si="11"/>
        <v>308.92796959447116</v>
      </c>
      <c r="H319" s="13" t="s">
        <v>507</v>
      </c>
    </row>
    <row r="320" spans="1:8" ht="26.25">
      <c r="A320" s="17" t="s">
        <v>539</v>
      </c>
      <c r="B320" s="13" t="s">
        <v>540</v>
      </c>
      <c r="C320" s="11" t="s">
        <v>71</v>
      </c>
      <c r="D320" s="30">
        <v>400</v>
      </c>
      <c r="E320" s="49">
        <v>12000</v>
      </c>
      <c r="F320" s="26">
        <f t="shared" si="10"/>
        <v>4800000</v>
      </c>
      <c r="G320" s="106">
        <f t="shared" si="11"/>
        <v>194.90723633720577</v>
      </c>
      <c r="H320" s="13" t="s">
        <v>507</v>
      </c>
    </row>
    <row r="321" spans="1:8" ht="26.25">
      <c r="A321" s="17" t="s">
        <v>541</v>
      </c>
      <c r="B321" s="13" t="s">
        <v>542</v>
      </c>
      <c r="C321" s="11" t="s">
        <v>71</v>
      </c>
      <c r="D321" s="30">
        <v>500</v>
      </c>
      <c r="E321" s="49">
        <v>12000</v>
      </c>
      <c r="F321" s="26">
        <f t="shared" si="10"/>
        <v>6000000</v>
      </c>
      <c r="G321" s="106">
        <f t="shared" si="11"/>
        <v>243.63404542150721</v>
      </c>
      <c r="H321" s="13" t="s">
        <v>507</v>
      </c>
    </row>
    <row r="322" spans="1:8" ht="26.25">
      <c r="A322" s="17" t="s">
        <v>543</v>
      </c>
      <c r="B322" s="13" t="s">
        <v>544</v>
      </c>
      <c r="C322" s="11" t="s">
        <v>71</v>
      </c>
      <c r="D322" s="30">
        <v>346</v>
      </c>
      <c r="E322" s="49">
        <v>12000</v>
      </c>
      <c r="F322" s="26">
        <f t="shared" si="10"/>
        <v>4152000</v>
      </c>
      <c r="G322" s="106">
        <f t="shared" si="11"/>
        <v>168.594759431683</v>
      </c>
      <c r="H322" s="13" t="s">
        <v>507</v>
      </c>
    </row>
    <row r="323" spans="1:8" ht="26.25">
      <c r="A323" s="17" t="s">
        <v>545</v>
      </c>
      <c r="B323" s="13" t="s">
        <v>546</v>
      </c>
      <c r="C323" s="11" t="s">
        <v>71</v>
      </c>
      <c r="D323" s="30">
        <v>100</v>
      </c>
      <c r="E323" s="49">
        <v>12000</v>
      </c>
      <c r="F323" s="26">
        <f t="shared" ref="F323:F386" si="12">+E323*D323</f>
        <v>1200000</v>
      </c>
      <c r="G323" s="106">
        <f t="shared" si="11"/>
        <v>48.726809084301443</v>
      </c>
      <c r="H323" s="13" t="s">
        <v>507</v>
      </c>
    </row>
    <row r="324" spans="1:8" ht="26.25">
      <c r="A324" s="17" t="s">
        <v>547</v>
      </c>
      <c r="B324" s="13" t="s">
        <v>548</v>
      </c>
      <c r="C324" s="11" t="s">
        <v>71</v>
      </c>
      <c r="D324" s="30">
        <v>234</v>
      </c>
      <c r="E324" s="49">
        <v>12000</v>
      </c>
      <c r="F324" s="26">
        <f t="shared" si="12"/>
        <v>2808000</v>
      </c>
      <c r="G324" s="106">
        <f t="shared" si="11"/>
        <v>114.02073325726538</v>
      </c>
      <c r="H324" s="13" t="s">
        <v>507</v>
      </c>
    </row>
    <row r="325" spans="1:8">
      <c r="A325" s="17" t="s">
        <v>549</v>
      </c>
      <c r="B325" s="13" t="s">
        <v>486</v>
      </c>
      <c r="C325" s="11" t="s">
        <v>71</v>
      </c>
      <c r="D325" s="30">
        <v>325</v>
      </c>
      <c r="E325" s="49">
        <v>12000</v>
      </c>
      <c r="F325" s="26">
        <f t="shared" si="12"/>
        <v>3900000</v>
      </c>
      <c r="G325" s="106">
        <f t="shared" si="11"/>
        <v>158.36212952397969</v>
      </c>
      <c r="H325" s="13"/>
    </row>
    <row r="326" spans="1:8">
      <c r="A326" s="23" t="s">
        <v>550</v>
      </c>
      <c r="B326" s="24" t="s">
        <v>99</v>
      </c>
      <c r="C326" s="25"/>
      <c r="D326" s="33">
        <v>1</v>
      </c>
      <c r="E326" s="58">
        <v>12000</v>
      </c>
      <c r="F326" s="29">
        <f t="shared" si="12"/>
        <v>12000</v>
      </c>
      <c r="G326" s="103">
        <f t="shared" si="11"/>
        <v>0.48726809084301442</v>
      </c>
      <c r="H326" s="78"/>
    </row>
    <row r="327" spans="1:8">
      <c r="A327" s="17" t="s">
        <v>551</v>
      </c>
      <c r="B327" s="13" t="s">
        <v>552</v>
      </c>
      <c r="C327" s="11" t="s">
        <v>71</v>
      </c>
      <c r="D327" s="30">
        <v>231</v>
      </c>
      <c r="E327" s="49">
        <v>12000</v>
      </c>
      <c r="F327" s="26">
        <f t="shared" si="12"/>
        <v>2772000</v>
      </c>
      <c r="G327" s="106">
        <f t="shared" si="11"/>
        <v>112.55892898473634</v>
      </c>
      <c r="H327" s="13"/>
    </row>
    <row r="328" spans="1:8">
      <c r="A328" s="17" t="s">
        <v>553</v>
      </c>
      <c r="B328" s="13" t="s">
        <v>554</v>
      </c>
      <c r="C328" s="11" t="s">
        <v>71</v>
      </c>
      <c r="D328" s="30">
        <v>12</v>
      </c>
      <c r="E328" s="49">
        <v>12000</v>
      </c>
      <c r="F328" s="26">
        <f t="shared" si="12"/>
        <v>144000</v>
      </c>
      <c r="G328" s="106">
        <f t="shared" si="11"/>
        <v>5.8472170901161729</v>
      </c>
      <c r="H328" s="13" t="s">
        <v>481</v>
      </c>
    </row>
    <row r="329" spans="1:8">
      <c r="A329" s="17" t="s">
        <v>555</v>
      </c>
      <c r="B329" s="13" t="s">
        <v>556</v>
      </c>
      <c r="C329" s="11" t="s">
        <v>71</v>
      </c>
      <c r="D329" s="30">
        <v>100</v>
      </c>
      <c r="E329" s="49">
        <v>12000</v>
      </c>
      <c r="F329" s="26">
        <f t="shared" si="12"/>
        <v>1200000</v>
      </c>
      <c r="G329" s="106">
        <f t="shared" si="11"/>
        <v>48.726809084301443</v>
      </c>
      <c r="H329" s="13"/>
    </row>
    <row r="330" spans="1:8">
      <c r="A330" s="17" t="s">
        <v>557</v>
      </c>
      <c r="B330" s="13" t="s">
        <v>558</v>
      </c>
      <c r="C330" s="11" t="s">
        <v>71</v>
      </c>
      <c r="D330" s="30">
        <v>100</v>
      </c>
      <c r="E330" s="49">
        <v>12000</v>
      </c>
      <c r="F330" s="26">
        <f t="shared" si="12"/>
        <v>1200000</v>
      </c>
      <c r="G330" s="106">
        <f t="shared" si="11"/>
        <v>48.726809084301443</v>
      </c>
      <c r="H330" s="13" t="s">
        <v>481</v>
      </c>
    </row>
    <row r="331" spans="1:8">
      <c r="A331" s="17" t="s">
        <v>559</v>
      </c>
      <c r="B331" s="13" t="s">
        <v>486</v>
      </c>
      <c r="C331" s="11" t="s">
        <v>71</v>
      </c>
      <c r="D331" s="30">
        <v>2345</v>
      </c>
      <c r="E331" s="49">
        <v>12000</v>
      </c>
      <c r="F331" s="26">
        <f t="shared" si="12"/>
        <v>28140000</v>
      </c>
      <c r="G331" s="106">
        <f t="shared" si="11"/>
        <v>1142.6436730268688</v>
      </c>
      <c r="H331" s="13"/>
    </row>
    <row r="332" spans="1:8" ht="26.25">
      <c r="A332" s="23" t="s">
        <v>560</v>
      </c>
      <c r="B332" s="24" t="s">
        <v>108</v>
      </c>
      <c r="C332" s="25"/>
      <c r="D332" s="33">
        <v>1</v>
      </c>
      <c r="E332" s="58">
        <v>12000</v>
      </c>
      <c r="F332" s="29">
        <f t="shared" si="12"/>
        <v>12000</v>
      </c>
      <c r="G332" s="103">
        <f t="shared" si="11"/>
        <v>0.48726809084301442</v>
      </c>
      <c r="H332" s="78"/>
    </row>
    <row r="333" spans="1:8">
      <c r="A333" s="17" t="s">
        <v>561</v>
      </c>
      <c r="B333" s="13" t="s">
        <v>562</v>
      </c>
      <c r="C333" s="11"/>
      <c r="D333" s="30">
        <v>1</v>
      </c>
      <c r="E333" s="49">
        <v>12000</v>
      </c>
      <c r="F333" s="26">
        <f t="shared" si="12"/>
        <v>12000</v>
      </c>
      <c r="G333" s="106">
        <f t="shared" si="11"/>
        <v>0.48726809084301442</v>
      </c>
      <c r="H333" s="13"/>
    </row>
    <row r="334" spans="1:8" ht="26.25">
      <c r="A334" s="17" t="s">
        <v>563</v>
      </c>
      <c r="B334" s="13" t="s">
        <v>564</v>
      </c>
      <c r="C334" s="11" t="s">
        <v>71</v>
      </c>
      <c r="D334" s="30">
        <v>346</v>
      </c>
      <c r="E334" s="49">
        <v>12000</v>
      </c>
      <c r="F334" s="26">
        <f t="shared" si="12"/>
        <v>4152000</v>
      </c>
      <c r="G334" s="106">
        <f t="shared" si="11"/>
        <v>168.594759431683</v>
      </c>
      <c r="H334" s="13"/>
    </row>
    <row r="335" spans="1:8">
      <c r="A335" s="17" t="s">
        <v>565</v>
      </c>
      <c r="B335" s="13" t="s">
        <v>566</v>
      </c>
      <c r="C335" s="11" t="s">
        <v>71</v>
      </c>
      <c r="D335" s="30">
        <v>500</v>
      </c>
      <c r="E335" s="49">
        <v>12000</v>
      </c>
      <c r="F335" s="26">
        <f t="shared" si="12"/>
        <v>6000000</v>
      </c>
      <c r="G335" s="106">
        <f t="shared" si="11"/>
        <v>243.63404542150721</v>
      </c>
      <c r="H335" s="13"/>
    </row>
    <row r="336" spans="1:8" ht="26.25">
      <c r="A336" s="17" t="s">
        <v>567</v>
      </c>
      <c r="B336" s="13" t="s">
        <v>530</v>
      </c>
      <c r="C336" s="11" t="s">
        <v>71</v>
      </c>
      <c r="D336" s="30">
        <v>57</v>
      </c>
      <c r="E336" s="49">
        <v>12000</v>
      </c>
      <c r="F336" s="26">
        <f t="shared" si="12"/>
        <v>684000</v>
      </c>
      <c r="G336" s="106">
        <f t="shared" si="11"/>
        <v>27.774281178051822</v>
      </c>
      <c r="H336" s="13"/>
    </row>
    <row r="337" spans="1:8">
      <c r="A337" s="17" t="s">
        <v>568</v>
      </c>
      <c r="B337" s="13" t="s">
        <v>556</v>
      </c>
      <c r="C337" s="11" t="s">
        <v>71</v>
      </c>
      <c r="D337" s="30">
        <v>567</v>
      </c>
      <c r="E337" s="49">
        <v>12000</v>
      </c>
      <c r="F337" s="26">
        <f t="shared" si="12"/>
        <v>6804000</v>
      </c>
      <c r="G337" s="106">
        <f t="shared" si="11"/>
        <v>276.28100750798916</v>
      </c>
      <c r="H337" s="13"/>
    </row>
    <row r="338" spans="1:8">
      <c r="A338" s="17" t="s">
        <v>569</v>
      </c>
      <c r="B338" s="13" t="s">
        <v>570</v>
      </c>
      <c r="C338" s="11" t="s">
        <v>71</v>
      </c>
      <c r="D338" s="30">
        <v>1</v>
      </c>
      <c r="E338" s="49">
        <v>12000</v>
      </c>
      <c r="F338" s="26">
        <f t="shared" si="12"/>
        <v>12000</v>
      </c>
      <c r="G338" s="106">
        <f t="shared" si="11"/>
        <v>0.48726809084301442</v>
      </c>
      <c r="H338" s="13"/>
    </row>
    <row r="339" spans="1:8">
      <c r="A339" s="17" t="s">
        <v>571</v>
      </c>
      <c r="B339" s="13" t="s">
        <v>572</v>
      </c>
      <c r="C339" s="11" t="s">
        <v>71</v>
      </c>
      <c r="D339" s="30">
        <v>78</v>
      </c>
      <c r="E339" s="49">
        <v>12000</v>
      </c>
      <c r="F339" s="26">
        <f t="shared" si="12"/>
        <v>936000</v>
      </c>
      <c r="G339" s="106">
        <f t="shared" si="11"/>
        <v>38.006911085755128</v>
      </c>
      <c r="H339" s="13"/>
    </row>
    <row r="340" spans="1:8">
      <c r="A340" s="17" t="s">
        <v>573</v>
      </c>
      <c r="B340" s="13" t="s">
        <v>574</v>
      </c>
      <c r="C340" s="11" t="s">
        <v>71</v>
      </c>
      <c r="D340" s="30">
        <v>769</v>
      </c>
      <c r="E340" s="49">
        <v>12000</v>
      </c>
      <c r="F340" s="26">
        <f t="shared" si="12"/>
        <v>9228000</v>
      </c>
      <c r="G340" s="106">
        <f t="shared" si="11"/>
        <v>374.70916185827809</v>
      </c>
      <c r="H340" s="13" t="s">
        <v>481</v>
      </c>
    </row>
    <row r="341" spans="1:8">
      <c r="A341" s="17" t="s">
        <v>575</v>
      </c>
      <c r="B341" s="13" t="s">
        <v>576</v>
      </c>
      <c r="C341" s="11" t="s">
        <v>71</v>
      </c>
      <c r="D341" s="30">
        <v>78</v>
      </c>
      <c r="E341" s="49">
        <v>12000</v>
      </c>
      <c r="F341" s="26">
        <f t="shared" si="12"/>
        <v>936000</v>
      </c>
      <c r="G341" s="106">
        <f t="shared" si="11"/>
        <v>38.006911085755128</v>
      </c>
      <c r="H341" s="13" t="s">
        <v>481</v>
      </c>
    </row>
    <row r="342" spans="1:8">
      <c r="A342" s="17" t="s">
        <v>577</v>
      </c>
      <c r="B342" s="13" t="s">
        <v>578</v>
      </c>
      <c r="C342" s="11" t="s">
        <v>71</v>
      </c>
      <c r="D342" s="30">
        <v>500</v>
      </c>
      <c r="E342" s="49">
        <v>12000</v>
      </c>
      <c r="F342" s="26">
        <f t="shared" si="12"/>
        <v>6000000</v>
      </c>
      <c r="G342" s="106">
        <f t="shared" si="11"/>
        <v>243.63404542150721</v>
      </c>
      <c r="H342" s="13" t="s">
        <v>481</v>
      </c>
    </row>
    <row r="343" spans="1:8">
      <c r="A343" s="17" t="s">
        <v>579</v>
      </c>
      <c r="B343" s="13" t="s">
        <v>580</v>
      </c>
      <c r="C343" s="11" t="s">
        <v>71</v>
      </c>
      <c r="D343" s="30">
        <v>89</v>
      </c>
      <c r="E343" s="49">
        <v>12000</v>
      </c>
      <c r="F343" s="26">
        <f t="shared" si="12"/>
        <v>1068000</v>
      </c>
      <c r="G343" s="106">
        <f t="shared" si="11"/>
        <v>43.366860085028286</v>
      </c>
      <c r="H343" s="13" t="s">
        <v>481</v>
      </c>
    </row>
    <row r="344" spans="1:8">
      <c r="A344" s="17" t="s">
        <v>581</v>
      </c>
      <c r="B344" s="13" t="s">
        <v>582</v>
      </c>
      <c r="C344" s="11" t="s">
        <v>71</v>
      </c>
      <c r="D344" s="30">
        <v>76</v>
      </c>
      <c r="E344" s="49">
        <v>12000</v>
      </c>
      <c r="F344" s="26">
        <f t="shared" si="12"/>
        <v>912000</v>
      </c>
      <c r="G344" s="106">
        <f t="shared" si="11"/>
        <v>37.032374904069094</v>
      </c>
      <c r="H344" s="13" t="s">
        <v>481</v>
      </c>
    </row>
    <row r="345" spans="1:8">
      <c r="A345" s="17" t="s">
        <v>583</v>
      </c>
      <c r="B345" s="13" t="s">
        <v>584</v>
      </c>
      <c r="C345" s="11" t="s">
        <v>71</v>
      </c>
      <c r="D345" s="30">
        <v>67</v>
      </c>
      <c r="E345" s="49">
        <v>12000</v>
      </c>
      <c r="F345" s="26">
        <f t="shared" si="12"/>
        <v>804000</v>
      </c>
      <c r="G345" s="106">
        <f t="shared" si="11"/>
        <v>32.64696208648197</v>
      </c>
      <c r="H345" s="13" t="s">
        <v>481</v>
      </c>
    </row>
    <row r="346" spans="1:8">
      <c r="A346" s="17" t="s">
        <v>585</v>
      </c>
      <c r="B346" s="13" t="s">
        <v>586</v>
      </c>
      <c r="C346" s="11" t="s">
        <v>71</v>
      </c>
      <c r="D346" s="30">
        <v>1</v>
      </c>
      <c r="E346" s="49">
        <v>12000</v>
      </c>
      <c r="F346" s="26">
        <f t="shared" si="12"/>
        <v>12000</v>
      </c>
      <c r="G346" s="106">
        <f t="shared" si="11"/>
        <v>0.48726809084301442</v>
      </c>
      <c r="H346" s="13" t="s">
        <v>481</v>
      </c>
    </row>
    <row r="347" spans="1:8">
      <c r="A347" s="17" t="s">
        <v>587</v>
      </c>
      <c r="B347" s="13" t="s">
        <v>486</v>
      </c>
      <c r="C347" s="11" t="s">
        <v>71</v>
      </c>
      <c r="D347" s="30">
        <v>57</v>
      </c>
      <c r="E347" s="49">
        <v>12000</v>
      </c>
      <c r="F347" s="26">
        <f t="shared" si="12"/>
        <v>684000</v>
      </c>
      <c r="G347" s="106">
        <f t="shared" si="11"/>
        <v>27.774281178051822</v>
      </c>
      <c r="H347" s="13"/>
    </row>
    <row r="348" spans="1:8">
      <c r="A348" s="16" t="s">
        <v>588</v>
      </c>
      <c r="B348" s="2" t="s">
        <v>589</v>
      </c>
      <c r="C348" s="3"/>
      <c r="D348" s="31">
        <v>1</v>
      </c>
      <c r="E348" s="57">
        <v>12000</v>
      </c>
      <c r="F348" s="27">
        <f t="shared" si="12"/>
        <v>12000</v>
      </c>
      <c r="G348" s="105">
        <f t="shared" si="11"/>
        <v>0.48726809084301442</v>
      </c>
      <c r="H348" s="74"/>
    </row>
    <row r="349" spans="1:8">
      <c r="A349" s="20" t="s">
        <v>590</v>
      </c>
      <c r="B349" s="21" t="s">
        <v>39</v>
      </c>
      <c r="C349" s="22"/>
      <c r="D349" s="32">
        <v>1</v>
      </c>
      <c r="E349" s="56">
        <v>12000</v>
      </c>
      <c r="F349" s="28">
        <f t="shared" si="12"/>
        <v>12000</v>
      </c>
      <c r="G349" s="104">
        <f t="shared" si="11"/>
        <v>0.48726809084301442</v>
      </c>
      <c r="H349" s="77"/>
    </row>
    <row r="350" spans="1:8">
      <c r="A350" s="17" t="s">
        <v>591</v>
      </c>
      <c r="B350" s="13" t="s">
        <v>592</v>
      </c>
      <c r="C350" s="11" t="s">
        <v>71</v>
      </c>
      <c r="D350" s="30">
        <v>500</v>
      </c>
      <c r="E350" s="64">
        <v>12000</v>
      </c>
      <c r="F350" s="26">
        <f t="shared" si="12"/>
        <v>6000000</v>
      </c>
      <c r="G350" s="106">
        <f t="shared" si="11"/>
        <v>243.63404542150721</v>
      </c>
      <c r="H350" s="13"/>
    </row>
    <row r="351" spans="1:8">
      <c r="A351" s="17" t="s">
        <v>593</v>
      </c>
      <c r="B351" s="13" t="s">
        <v>594</v>
      </c>
      <c r="C351" s="11" t="s">
        <v>71</v>
      </c>
      <c r="D351" s="30">
        <v>500</v>
      </c>
      <c r="E351" s="64">
        <v>12000</v>
      </c>
      <c r="F351" s="26">
        <f t="shared" si="12"/>
        <v>6000000</v>
      </c>
      <c r="G351" s="106">
        <f t="shared" si="11"/>
        <v>243.63404542150721</v>
      </c>
      <c r="H351" s="13"/>
    </row>
    <row r="352" spans="1:8">
      <c r="A352" s="17" t="s">
        <v>595</v>
      </c>
      <c r="B352" s="13" t="s">
        <v>596</v>
      </c>
      <c r="C352" s="11" t="s">
        <v>71</v>
      </c>
      <c r="D352" s="30">
        <v>57</v>
      </c>
      <c r="E352" s="64">
        <v>12000</v>
      </c>
      <c r="F352" s="26">
        <f t="shared" si="12"/>
        <v>684000</v>
      </c>
      <c r="G352" s="106">
        <f t="shared" si="11"/>
        <v>27.774281178051822</v>
      </c>
      <c r="H352" s="13"/>
    </row>
    <row r="353" spans="1:8">
      <c r="A353" s="20" t="s">
        <v>597</v>
      </c>
      <c r="B353" s="21" t="s">
        <v>51</v>
      </c>
      <c r="C353" s="22"/>
      <c r="D353" s="32">
        <v>1</v>
      </c>
      <c r="E353" s="56">
        <v>12000</v>
      </c>
      <c r="F353" s="28">
        <f t="shared" si="12"/>
        <v>12000</v>
      </c>
      <c r="G353" s="104">
        <f t="shared" si="11"/>
        <v>0.48726809084301442</v>
      </c>
      <c r="H353" s="77"/>
    </row>
    <row r="354" spans="1:8">
      <c r="A354" s="17" t="s">
        <v>598</v>
      </c>
      <c r="B354" s="13" t="s">
        <v>599</v>
      </c>
      <c r="C354" s="11" t="s">
        <v>71</v>
      </c>
      <c r="D354" s="30">
        <v>200</v>
      </c>
      <c r="E354" s="64">
        <v>12000</v>
      </c>
      <c r="F354" s="26">
        <f t="shared" si="12"/>
        <v>2400000</v>
      </c>
      <c r="G354" s="106">
        <f t="shared" si="11"/>
        <v>97.453618168602887</v>
      </c>
      <c r="H354" s="13"/>
    </row>
    <row r="355" spans="1:8">
      <c r="A355" s="17" t="s">
        <v>600</v>
      </c>
      <c r="B355" s="13" t="s">
        <v>594</v>
      </c>
      <c r="C355" s="11" t="s">
        <v>71</v>
      </c>
      <c r="D355" s="30">
        <v>67</v>
      </c>
      <c r="E355" s="64">
        <v>25000</v>
      </c>
      <c r="F355" s="26">
        <f t="shared" si="12"/>
        <v>1675000</v>
      </c>
      <c r="G355" s="106">
        <f t="shared" si="11"/>
        <v>68.014504346837427</v>
      </c>
      <c r="H355" s="13"/>
    </row>
    <row r="356" spans="1:8">
      <c r="A356" s="17" t="s">
        <v>601</v>
      </c>
      <c r="B356" s="13" t="s">
        <v>596</v>
      </c>
      <c r="C356" s="11" t="s">
        <v>71</v>
      </c>
      <c r="D356" s="30">
        <v>56</v>
      </c>
      <c r="E356" s="54">
        <v>25000</v>
      </c>
      <c r="F356" s="26">
        <f t="shared" si="12"/>
        <v>1400000</v>
      </c>
      <c r="G356" s="106">
        <f t="shared" si="11"/>
        <v>56.847943931685016</v>
      </c>
      <c r="H356" s="13"/>
    </row>
    <row r="357" spans="1:8">
      <c r="A357" s="20" t="s">
        <v>602</v>
      </c>
      <c r="B357" s="21" t="s">
        <v>99</v>
      </c>
      <c r="C357" s="22"/>
      <c r="D357" s="32"/>
      <c r="E357" s="56"/>
      <c r="F357" s="28">
        <f t="shared" si="12"/>
        <v>0</v>
      </c>
      <c r="G357" s="104">
        <f t="shared" si="11"/>
        <v>0</v>
      </c>
      <c r="H357" s="77"/>
    </row>
    <row r="358" spans="1:8">
      <c r="A358" s="17" t="s">
        <v>603</v>
      </c>
      <c r="B358" s="13" t="s">
        <v>604</v>
      </c>
      <c r="C358" s="11" t="s">
        <v>71</v>
      </c>
      <c r="D358" s="30">
        <v>200</v>
      </c>
      <c r="E358" s="49">
        <v>15000</v>
      </c>
      <c r="F358" s="26">
        <f t="shared" si="12"/>
        <v>3000000</v>
      </c>
      <c r="G358" s="106">
        <f t="shared" si="11"/>
        <v>121.8170227107536</v>
      </c>
      <c r="H358" s="13"/>
    </row>
    <row r="359" spans="1:8">
      <c r="A359" s="16" t="s">
        <v>605</v>
      </c>
      <c r="B359" s="2" t="s">
        <v>606</v>
      </c>
      <c r="C359" s="3"/>
      <c r="D359" s="31"/>
      <c r="E359" s="57"/>
      <c r="F359" s="27">
        <f t="shared" si="12"/>
        <v>0</v>
      </c>
      <c r="G359" s="105">
        <f t="shared" si="11"/>
        <v>0</v>
      </c>
      <c r="H359" s="74"/>
    </row>
    <row r="360" spans="1:8">
      <c r="A360" s="20" t="s">
        <v>607</v>
      </c>
      <c r="B360" s="21" t="s">
        <v>39</v>
      </c>
      <c r="C360" s="22"/>
      <c r="D360" s="32"/>
      <c r="E360" s="56"/>
      <c r="F360" s="28">
        <f t="shared" si="12"/>
        <v>0</v>
      </c>
      <c r="G360" s="104">
        <f t="shared" si="11"/>
        <v>0</v>
      </c>
      <c r="H360" s="77"/>
    </row>
    <row r="361" spans="1:8">
      <c r="A361" s="17" t="s">
        <v>608</v>
      </c>
      <c r="B361" s="13" t="s">
        <v>609</v>
      </c>
      <c r="C361" s="11" t="s">
        <v>71</v>
      </c>
      <c r="D361" s="30">
        <v>200</v>
      </c>
      <c r="E361" s="49">
        <v>15000</v>
      </c>
      <c r="F361" s="26">
        <f t="shared" si="12"/>
        <v>3000000</v>
      </c>
      <c r="G361" s="106">
        <f t="shared" si="11"/>
        <v>121.8170227107536</v>
      </c>
      <c r="H361" s="13"/>
    </row>
    <row r="362" spans="1:8">
      <c r="A362" s="17" t="s">
        <v>610</v>
      </c>
      <c r="B362" s="13" t="s">
        <v>611</v>
      </c>
      <c r="C362" s="11" t="s">
        <v>71</v>
      </c>
      <c r="D362" s="30">
        <v>200</v>
      </c>
      <c r="E362" s="49">
        <v>2500</v>
      </c>
      <c r="F362" s="26">
        <f t="shared" si="12"/>
        <v>500000</v>
      </c>
      <c r="G362" s="106">
        <f t="shared" si="11"/>
        <v>20.302837118458935</v>
      </c>
      <c r="H362" s="13"/>
    </row>
    <row r="363" spans="1:8">
      <c r="A363" s="17" t="s">
        <v>612</v>
      </c>
      <c r="B363" s="13" t="s">
        <v>613</v>
      </c>
      <c r="C363" s="11" t="s">
        <v>71</v>
      </c>
      <c r="D363" s="30">
        <v>1000</v>
      </c>
      <c r="E363" s="49">
        <v>15000</v>
      </c>
      <c r="F363" s="26">
        <f t="shared" si="12"/>
        <v>15000000</v>
      </c>
      <c r="G363" s="106">
        <f t="shared" si="11"/>
        <v>609.085113553768</v>
      </c>
      <c r="H363" s="13"/>
    </row>
    <row r="364" spans="1:8">
      <c r="A364" s="17" t="s">
        <v>614</v>
      </c>
      <c r="B364" s="13" t="s">
        <v>615</v>
      </c>
      <c r="C364" s="11" t="s">
        <v>71</v>
      </c>
      <c r="D364" s="30">
        <v>456</v>
      </c>
      <c r="E364" s="49">
        <v>15000</v>
      </c>
      <c r="F364" s="26">
        <f t="shared" si="12"/>
        <v>6840000</v>
      </c>
      <c r="G364" s="106">
        <f t="shared" ref="G364:G422" si="13">+F364/$F$495</f>
        <v>277.74281178051825</v>
      </c>
      <c r="H364" s="13"/>
    </row>
    <row r="365" spans="1:8">
      <c r="A365" s="20" t="s">
        <v>616</v>
      </c>
      <c r="B365" s="21" t="s">
        <v>51</v>
      </c>
      <c r="C365" s="22"/>
      <c r="D365" s="32"/>
      <c r="E365" s="56"/>
      <c r="F365" s="28">
        <f t="shared" si="12"/>
        <v>0</v>
      </c>
      <c r="G365" s="104">
        <f t="shared" si="13"/>
        <v>0</v>
      </c>
      <c r="H365" s="77"/>
    </row>
    <row r="366" spans="1:8">
      <c r="A366" s="17" t="s">
        <v>617</v>
      </c>
      <c r="B366" s="13" t="s">
        <v>618</v>
      </c>
      <c r="C366" s="11" t="s">
        <v>71</v>
      </c>
      <c r="D366" s="51">
        <v>34</v>
      </c>
      <c r="E366" s="49">
        <v>4000</v>
      </c>
      <c r="F366" s="26">
        <f t="shared" si="12"/>
        <v>136000</v>
      </c>
      <c r="G366" s="106">
        <f t="shared" si="13"/>
        <v>5.52237169622083</v>
      </c>
      <c r="H366" s="13"/>
    </row>
    <row r="367" spans="1:8">
      <c r="A367" s="17" t="s">
        <v>619</v>
      </c>
      <c r="B367" s="13" t="s">
        <v>620</v>
      </c>
      <c r="C367" s="11" t="s">
        <v>71</v>
      </c>
      <c r="D367" s="51">
        <v>1000</v>
      </c>
      <c r="E367" s="49">
        <v>4000</v>
      </c>
      <c r="F367" s="26">
        <f t="shared" si="12"/>
        <v>4000000</v>
      </c>
      <c r="G367" s="106">
        <f t="shared" si="13"/>
        <v>162.42269694767148</v>
      </c>
      <c r="H367" s="13"/>
    </row>
    <row r="368" spans="1:8">
      <c r="A368" s="17" t="s">
        <v>621</v>
      </c>
      <c r="B368" s="13" t="s">
        <v>622</v>
      </c>
      <c r="C368" s="11" t="s">
        <v>71</v>
      </c>
      <c r="D368" s="51">
        <v>46</v>
      </c>
      <c r="E368" s="49">
        <v>4000</v>
      </c>
      <c r="F368" s="26">
        <f t="shared" si="12"/>
        <v>184000</v>
      </c>
      <c r="G368" s="106">
        <f t="shared" si="13"/>
        <v>7.4714440595928879</v>
      </c>
      <c r="H368" s="13"/>
    </row>
    <row r="369" spans="1:8">
      <c r="A369" s="17" t="s">
        <v>623</v>
      </c>
      <c r="B369" s="13" t="s">
        <v>624</v>
      </c>
      <c r="C369" s="11" t="s">
        <v>71</v>
      </c>
      <c r="D369" s="51">
        <v>345</v>
      </c>
      <c r="E369" s="49">
        <v>5600</v>
      </c>
      <c r="F369" s="26">
        <f t="shared" si="12"/>
        <v>1932000</v>
      </c>
      <c r="G369" s="106">
        <f t="shared" si="13"/>
        <v>78.450162625725326</v>
      </c>
      <c r="H369" s="13"/>
    </row>
    <row r="370" spans="1:8">
      <c r="A370" s="17" t="s">
        <v>625</v>
      </c>
      <c r="B370" s="13" t="s">
        <v>615</v>
      </c>
      <c r="C370" s="11" t="s">
        <v>71</v>
      </c>
      <c r="D370" s="51">
        <v>345</v>
      </c>
      <c r="E370" s="49">
        <v>12000</v>
      </c>
      <c r="F370" s="26">
        <f t="shared" si="12"/>
        <v>4140000</v>
      </c>
      <c r="G370" s="106">
        <f t="shared" si="13"/>
        <v>168.10749134083997</v>
      </c>
      <c r="H370" s="13"/>
    </row>
    <row r="371" spans="1:8">
      <c r="A371" s="20" t="s">
        <v>626</v>
      </c>
      <c r="B371" s="21" t="s">
        <v>99</v>
      </c>
      <c r="C371" s="22"/>
      <c r="D371" s="32"/>
      <c r="E371" s="56"/>
      <c r="F371" s="28">
        <f t="shared" si="12"/>
        <v>0</v>
      </c>
      <c r="G371" s="104">
        <f t="shared" si="13"/>
        <v>0</v>
      </c>
      <c r="H371" s="77"/>
    </row>
    <row r="372" spans="1:8">
      <c r="A372" s="17" t="s">
        <v>627</v>
      </c>
      <c r="B372" s="13" t="s">
        <v>628</v>
      </c>
      <c r="C372" s="11" t="s">
        <v>71</v>
      </c>
      <c r="D372" s="30">
        <v>1000</v>
      </c>
      <c r="E372" s="49">
        <v>7655</v>
      </c>
      <c r="F372" s="26">
        <f t="shared" si="12"/>
        <v>7655000</v>
      </c>
      <c r="G372" s="106">
        <f t="shared" si="13"/>
        <v>310.8364362836063</v>
      </c>
      <c r="H372" s="13"/>
    </row>
    <row r="373" spans="1:8">
      <c r="A373" s="16" t="s">
        <v>629</v>
      </c>
      <c r="B373" s="2" t="s">
        <v>630</v>
      </c>
      <c r="C373" s="3"/>
      <c r="D373" s="31"/>
      <c r="E373" s="57"/>
      <c r="F373" s="27">
        <f t="shared" si="12"/>
        <v>0</v>
      </c>
      <c r="G373" s="105">
        <f t="shared" si="13"/>
        <v>0</v>
      </c>
      <c r="H373" s="74"/>
    </row>
    <row r="374" spans="1:8">
      <c r="A374" s="20" t="s">
        <v>631</v>
      </c>
      <c r="B374" s="21" t="s">
        <v>39</v>
      </c>
      <c r="C374" s="22"/>
      <c r="D374" s="32"/>
      <c r="E374" s="56"/>
      <c r="F374" s="28">
        <f t="shared" si="12"/>
        <v>0</v>
      </c>
      <c r="G374" s="104">
        <f t="shared" si="13"/>
        <v>0</v>
      </c>
      <c r="H374" s="77"/>
    </row>
    <row r="375" spans="1:8">
      <c r="A375" s="17" t="s">
        <v>632</v>
      </c>
      <c r="B375" s="13" t="s">
        <v>633</v>
      </c>
      <c r="C375" s="11" t="s">
        <v>71</v>
      </c>
      <c r="D375" s="30">
        <v>53</v>
      </c>
      <c r="E375" s="49">
        <v>12000</v>
      </c>
      <c r="F375" s="26">
        <f t="shared" si="12"/>
        <v>636000</v>
      </c>
      <c r="G375" s="106">
        <f t="shared" si="13"/>
        <v>25.825208814679765</v>
      </c>
      <c r="H375" s="13"/>
    </row>
    <row r="376" spans="1:8">
      <c r="A376" s="17" t="s">
        <v>634</v>
      </c>
      <c r="B376" s="13" t="s">
        <v>635</v>
      </c>
      <c r="C376" s="11" t="s">
        <v>71</v>
      </c>
      <c r="D376" s="30">
        <v>1000</v>
      </c>
      <c r="E376" s="49">
        <v>1000</v>
      </c>
      <c r="F376" s="26">
        <f t="shared" si="12"/>
        <v>1000000</v>
      </c>
      <c r="G376" s="106">
        <f t="shared" si="13"/>
        <v>40.605674236917871</v>
      </c>
      <c r="H376" s="13"/>
    </row>
    <row r="377" spans="1:8">
      <c r="A377" s="17" t="s">
        <v>636</v>
      </c>
      <c r="B377" s="13" t="s">
        <v>637</v>
      </c>
      <c r="C377" s="11" t="s">
        <v>71</v>
      </c>
      <c r="D377" s="30">
        <v>1000</v>
      </c>
      <c r="E377" s="49">
        <v>12000</v>
      </c>
      <c r="F377" s="26">
        <f t="shared" si="12"/>
        <v>12000000</v>
      </c>
      <c r="G377" s="106">
        <f t="shared" si="13"/>
        <v>487.26809084301442</v>
      </c>
      <c r="H377" s="13"/>
    </row>
    <row r="378" spans="1:8">
      <c r="A378" s="20" t="s">
        <v>638</v>
      </c>
      <c r="B378" s="21" t="s">
        <v>51</v>
      </c>
      <c r="C378" s="22"/>
      <c r="D378" s="32"/>
      <c r="E378" s="56"/>
      <c r="F378" s="28">
        <f t="shared" si="12"/>
        <v>0</v>
      </c>
      <c r="G378" s="104">
        <f t="shared" si="13"/>
        <v>0</v>
      </c>
      <c r="H378" s="77"/>
    </row>
    <row r="379" spans="1:8">
      <c r="A379" s="17" t="s">
        <v>639</v>
      </c>
      <c r="B379" s="13" t="s">
        <v>633</v>
      </c>
      <c r="C379" s="11" t="s">
        <v>71</v>
      </c>
      <c r="D379" s="30">
        <v>36</v>
      </c>
      <c r="E379" s="54">
        <v>12000</v>
      </c>
      <c r="F379" s="26">
        <f t="shared" si="12"/>
        <v>432000</v>
      </c>
      <c r="G379" s="106">
        <f t="shared" si="13"/>
        <v>17.54165127034852</v>
      </c>
      <c r="H379" s="13"/>
    </row>
    <row r="380" spans="1:8">
      <c r="A380" s="17" t="s">
        <v>640</v>
      </c>
      <c r="B380" s="13" t="s">
        <v>641</v>
      </c>
      <c r="C380" s="11" t="s">
        <v>71</v>
      </c>
      <c r="D380" s="30">
        <v>34</v>
      </c>
      <c r="E380" s="54">
        <v>12000</v>
      </c>
      <c r="F380" s="26">
        <f t="shared" si="12"/>
        <v>408000</v>
      </c>
      <c r="G380" s="106">
        <f t="shared" si="13"/>
        <v>16.56711508866249</v>
      </c>
      <c r="H380" s="13"/>
    </row>
    <row r="381" spans="1:8">
      <c r="A381" s="17" t="s">
        <v>642</v>
      </c>
      <c r="B381" s="13" t="s">
        <v>635</v>
      </c>
      <c r="C381" s="11" t="s">
        <v>71</v>
      </c>
      <c r="D381" s="30">
        <v>200</v>
      </c>
      <c r="E381" s="49">
        <v>12000</v>
      </c>
      <c r="F381" s="26">
        <f t="shared" si="12"/>
        <v>2400000</v>
      </c>
      <c r="G381" s="106">
        <f t="shared" si="13"/>
        <v>97.453618168602887</v>
      </c>
      <c r="H381" s="13"/>
    </row>
    <row r="382" spans="1:8">
      <c r="A382" s="17" t="s">
        <v>643</v>
      </c>
      <c r="B382" s="13" t="s">
        <v>644</v>
      </c>
      <c r="C382" s="11" t="s">
        <v>71</v>
      </c>
      <c r="D382" s="30">
        <v>34</v>
      </c>
      <c r="E382" s="49">
        <v>12000</v>
      </c>
      <c r="F382" s="26">
        <f t="shared" si="12"/>
        <v>408000</v>
      </c>
      <c r="G382" s="106">
        <f t="shared" si="13"/>
        <v>16.56711508866249</v>
      </c>
      <c r="H382" s="13"/>
    </row>
    <row r="383" spans="1:8">
      <c r="A383" s="17" t="s">
        <v>645</v>
      </c>
      <c r="B383" s="13" t="s">
        <v>646</v>
      </c>
      <c r="C383" s="11" t="s">
        <v>71</v>
      </c>
      <c r="D383" s="30">
        <v>1000</v>
      </c>
      <c r="E383" s="49">
        <v>900</v>
      </c>
      <c r="F383" s="26">
        <f t="shared" si="12"/>
        <v>900000</v>
      </c>
      <c r="G383" s="106">
        <f t="shared" si="13"/>
        <v>36.545106813226084</v>
      </c>
      <c r="H383" s="13"/>
    </row>
    <row r="384" spans="1:8">
      <c r="A384" s="17" t="s">
        <v>647</v>
      </c>
      <c r="B384" s="13" t="s">
        <v>648</v>
      </c>
      <c r="C384" s="11" t="s">
        <v>71</v>
      </c>
      <c r="D384" s="51">
        <v>634</v>
      </c>
      <c r="E384" s="49">
        <v>5600</v>
      </c>
      <c r="F384" s="26">
        <f t="shared" si="12"/>
        <v>3550400</v>
      </c>
      <c r="G384" s="106">
        <f t="shared" si="13"/>
        <v>144.16638581075321</v>
      </c>
      <c r="H384" s="13" t="s">
        <v>649</v>
      </c>
    </row>
    <row r="385" spans="1:8">
      <c r="A385" s="16" t="s">
        <v>650</v>
      </c>
      <c r="B385" s="2" t="s">
        <v>651</v>
      </c>
      <c r="C385" s="3"/>
      <c r="D385" s="31"/>
      <c r="E385" s="57"/>
      <c r="F385" s="27">
        <f t="shared" si="12"/>
        <v>0</v>
      </c>
      <c r="G385" s="105">
        <f t="shared" si="13"/>
        <v>0</v>
      </c>
      <c r="H385" s="74"/>
    </row>
    <row r="386" spans="1:8">
      <c r="A386" s="20" t="s">
        <v>652</v>
      </c>
      <c r="B386" s="21" t="s">
        <v>39</v>
      </c>
      <c r="C386" s="22"/>
      <c r="D386" s="32"/>
      <c r="E386" s="56"/>
      <c r="F386" s="28">
        <f t="shared" si="12"/>
        <v>0</v>
      </c>
      <c r="G386" s="104">
        <f t="shared" si="13"/>
        <v>0</v>
      </c>
      <c r="H386" s="77"/>
    </row>
    <row r="387" spans="1:8" ht="51.75">
      <c r="A387" s="17" t="s">
        <v>653</v>
      </c>
      <c r="B387" s="13" t="s">
        <v>654</v>
      </c>
      <c r="C387" s="11" t="s">
        <v>22</v>
      </c>
      <c r="D387" s="30">
        <v>1000</v>
      </c>
      <c r="E387" s="49">
        <v>5600</v>
      </c>
      <c r="F387" s="26">
        <f t="shared" ref="F387:F449" si="14">+E387*D387</f>
        <v>5600000</v>
      </c>
      <c r="G387" s="106">
        <f t="shared" si="13"/>
        <v>227.39177572674006</v>
      </c>
      <c r="H387" s="13" t="s">
        <v>655</v>
      </c>
    </row>
    <row r="388" spans="1:8">
      <c r="A388" s="17" t="s">
        <v>656</v>
      </c>
      <c r="B388" s="13" t="s">
        <v>657</v>
      </c>
      <c r="C388" s="11" t="s">
        <v>22</v>
      </c>
      <c r="D388" s="30">
        <v>34</v>
      </c>
      <c r="E388" s="49">
        <v>100000</v>
      </c>
      <c r="F388" s="26">
        <f t="shared" si="14"/>
        <v>3400000</v>
      </c>
      <c r="G388" s="106">
        <f t="shared" si="13"/>
        <v>138.05929240552075</v>
      </c>
      <c r="H388" s="13"/>
    </row>
    <row r="389" spans="1:8">
      <c r="A389" s="20" t="s">
        <v>658</v>
      </c>
      <c r="B389" s="21" t="s">
        <v>51</v>
      </c>
      <c r="C389" s="22"/>
      <c r="D389" s="32"/>
      <c r="E389" s="56"/>
      <c r="F389" s="28">
        <f t="shared" si="14"/>
        <v>0</v>
      </c>
      <c r="G389" s="104">
        <f t="shared" si="13"/>
        <v>0</v>
      </c>
      <c r="H389" s="77"/>
    </row>
    <row r="390" spans="1:8" ht="51.75">
      <c r="A390" s="17" t="s">
        <v>659</v>
      </c>
      <c r="B390" s="13" t="s">
        <v>654</v>
      </c>
      <c r="C390" s="11" t="s">
        <v>660</v>
      </c>
      <c r="D390" s="30">
        <v>34</v>
      </c>
      <c r="E390" s="49">
        <v>12000</v>
      </c>
      <c r="F390" s="26">
        <f t="shared" si="14"/>
        <v>408000</v>
      </c>
      <c r="G390" s="106">
        <f t="shared" si="13"/>
        <v>16.56711508866249</v>
      </c>
      <c r="H390" s="13" t="s">
        <v>655</v>
      </c>
    </row>
    <row r="391" spans="1:8">
      <c r="A391" s="17" t="s">
        <v>661</v>
      </c>
      <c r="B391" s="13" t="s">
        <v>662</v>
      </c>
      <c r="C391" s="11" t="s">
        <v>441</v>
      </c>
      <c r="D391" s="111">
        <v>300</v>
      </c>
      <c r="E391" s="49">
        <v>50000</v>
      </c>
      <c r="F391" s="26">
        <f t="shared" si="14"/>
        <v>15000000</v>
      </c>
      <c r="G391" s="106">
        <f t="shared" si="13"/>
        <v>609.085113553768</v>
      </c>
      <c r="H391" s="13"/>
    </row>
    <row r="392" spans="1:8" ht="26.25">
      <c r="A392" s="17" t="s">
        <v>663</v>
      </c>
      <c r="B392" s="13" t="s">
        <v>664</v>
      </c>
      <c r="C392" s="11" t="s">
        <v>33</v>
      </c>
      <c r="D392" s="51">
        <v>36</v>
      </c>
      <c r="E392" s="49">
        <v>12000</v>
      </c>
      <c r="F392" s="26">
        <f t="shared" si="14"/>
        <v>432000</v>
      </c>
      <c r="G392" s="106">
        <f t="shared" si="13"/>
        <v>17.54165127034852</v>
      </c>
      <c r="H392" s="13" t="s">
        <v>665</v>
      </c>
    </row>
    <row r="393" spans="1:8">
      <c r="A393" s="20" t="s">
        <v>666</v>
      </c>
      <c r="B393" s="21" t="s">
        <v>77</v>
      </c>
      <c r="C393" s="22"/>
      <c r="D393" s="43"/>
      <c r="E393" s="56"/>
      <c r="F393" s="28">
        <f t="shared" si="14"/>
        <v>0</v>
      </c>
      <c r="G393" s="104">
        <f t="shared" si="13"/>
        <v>0</v>
      </c>
      <c r="H393" s="77"/>
    </row>
    <row r="394" spans="1:8" ht="39">
      <c r="A394" s="17" t="s">
        <v>667</v>
      </c>
      <c r="B394" s="13" t="s">
        <v>668</v>
      </c>
      <c r="C394" s="11" t="s">
        <v>33</v>
      </c>
      <c r="D394" s="30">
        <v>36</v>
      </c>
      <c r="E394" s="49">
        <v>12000</v>
      </c>
      <c r="F394" s="26">
        <f t="shared" si="14"/>
        <v>432000</v>
      </c>
      <c r="G394" s="106">
        <f t="shared" si="13"/>
        <v>17.54165127034852</v>
      </c>
      <c r="H394" s="13" t="s">
        <v>669</v>
      </c>
    </row>
    <row r="395" spans="1:8">
      <c r="A395" s="17" t="s">
        <v>670</v>
      </c>
      <c r="B395" s="13" t="s">
        <v>662</v>
      </c>
      <c r="C395" s="11" t="s">
        <v>441</v>
      </c>
      <c r="D395" s="42">
        <v>36</v>
      </c>
      <c r="E395" s="49">
        <v>15000</v>
      </c>
      <c r="F395" s="26">
        <f t="shared" si="14"/>
        <v>540000</v>
      </c>
      <c r="G395" s="106">
        <f t="shared" si="13"/>
        <v>21.927064087935648</v>
      </c>
      <c r="H395" s="13"/>
    </row>
    <row r="396" spans="1:8">
      <c r="A396" s="17" t="s">
        <v>671</v>
      </c>
      <c r="B396" s="13" t="s">
        <v>672</v>
      </c>
      <c r="C396" s="11" t="s">
        <v>441</v>
      </c>
      <c r="D396" s="42">
        <v>36</v>
      </c>
      <c r="E396" s="49">
        <v>5600</v>
      </c>
      <c r="F396" s="26">
        <f t="shared" si="14"/>
        <v>201600</v>
      </c>
      <c r="G396" s="106">
        <f t="shared" si="13"/>
        <v>8.1861039261626427</v>
      </c>
      <c r="H396" s="13"/>
    </row>
    <row r="397" spans="1:8">
      <c r="A397" s="20" t="s">
        <v>673</v>
      </c>
      <c r="B397" s="21" t="s">
        <v>674</v>
      </c>
      <c r="C397" s="22"/>
      <c r="D397" s="32"/>
      <c r="E397" s="56"/>
      <c r="F397" s="28">
        <f t="shared" si="14"/>
        <v>0</v>
      </c>
      <c r="G397" s="104">
        <f t="shared" si="13"/>
        <v>0</v>
      </c>
      <c r="H397" s="77"/>
    </row>
    <row r="398" spans="1:8">
      <c r="A398" s="86" t="s">
        <v>675</v>
      </c>
      <c r="B398" s="13" t="s">
        <v>676</v>
      </c>
      <c r="C398" s="11" t="s">
        <v>42</v>
      </c>
      <c r="D398" s="30">
        <v>36</v>
      </c>
      <c r="E398" s="49">
        <v>5600</v>
      </c>
      <c r="F398" s="26">
        <f t="shared" si="14"/>
        <v>201600</v>
      </c>
      <c r="G398" s="106">
        <f t="shared" si="13"/>
        <v>8.1861039261626427</v>
      </c>
      <c r="H398" s="13" t="s">
        <v>677</v>
      </c>
    </row>
    <row r="399" spans="1:8">
      <c r="A399" s="20" t="s">
        <v>678</v>
      </c>
      <c r="B399" s="21" t="s">
        <v>99</v>
      </c>
      <c r="C399" s="22"/>
      <c r="D399" s="32"/>
      <c r="E399" s="56"/>
      <c r="F399" s="28">
        <f t="shared" si="14"/>
        <v>0</v>
      </c>
      <c r="G399" s="104">
        <f t="shared" si="13"/>
        <v>0</v>
      </c>
      <c r="H399" s="77"/>
    </row>
    <row r="400" spans="1:8">
      <c r="A400" s="86" t="s">
        <v>679</v>
      </c>
      <c r="B400" s="13" t="s">
        <v>680</v>
      </c>
      <c r="C400" s="11" t="s">
        <v>42</v>
      </c>
      <c r="D400" s="30">
        <v>1000</v>
      </c>
      <c r="E400" s="49">
        <v>800</v>
      </c>
      <c r="F400" s="26">
        <f t="shared" si="14"/>
        <v>800000</v>
      </c>
      <c r="G400" s="106">
        <f t="shared" si="13"/>
        <v>32.484539389534298</v>
      </c>
      <c r="H400" s="13"/>
    </row>
    <row r="401" spans="1:8">
      <c r="A401" s="86" t="s">
        <v>681</v>
      </c>
      <c r="B401" s="13" t="s">
        <v>682</v>
      </c>
      <c r="C401" s="11" t="s">
        <v>68</v>
      </c>
      <c r="D401" s="30">
        <v>36</v>
      </c>
      <c r="E401" s="49">
        <v>5600</v>
      </c>
      <c r="F401" s="26">
        <f t="shared" si="14"/>
        <v>201600</v>
      </c>
      <c r="G401" s="106">
        <f t="shared" si="13"/>
        <v>8.1861039261626427</v>
      </c>
      <c r="H401" s="13" t="s">
        <v>677</v>
      </c>
    </row>
    <row r="402" spans="1:8">
      <c r="A402" s="16" t="s">
        <v>683</v>
      </c>
      <c r="B402" s="2" t="s">
        <v>684</v>
      </c>
      <c r="C402" s="3"/>
      <c r="D402" s="31"/>
      <c r="E402" s="57"/>
      <c r="F402" s="27">
        <f t="shared" si="14"/>
        <v>0</v>
      </c>
      <c r="G402" s="105">
        <f t="shared" si="13"/>
        <v>0</v>
      </c>
      <c r="H402" s="74"/>
    </row>
    <row r="403" spans="1:8">
      <c r="A403" s="20" t="s">
        <v>685</v>
      </c>
      <c r="B403" s="21" t="s">
        <v>686</v>
      </c>
      <c r="C403" s="22"/>
      <c r="D403" s="32"/>
      <c r="E403" s="56"/>
      <c r="F403" s="28">
        <f t="shared" si="14"/>
        <v>0</v>
      </c>
      <c r="G403" s="104">
        <f t="shared" si="13"/>
        <v>0</v>
      </c>
      <c r="H403" s="77"/>
    </row>
    <row r="404" spans="1:8">
      <c r="A404" s="17" t="s">
        <v>687</v>
      </c>
      <c r="B404" s="13" t="s">
        <v>688</v>
      </c>
      <c r="C404" s="11" t="s">
        <v>68</v>
      </c>
      <c r="D404" s="30">
        <v>36</v>
      </c>
      <c r="E404" s="49">
        <v>5600</v>
      </c>
      <c r="F404" s="26">
        <f t="shared" si="14"/>
        <v>201600</v>
      </c>
      <c r="G404" s="106">
        <f t="shared" si="13"/>
        <v>8.1861039261626427</v>
      </c>
      <c r="H404" s="13"/>
    </row>
    <row r="405" spans="1:8">
      <c r="A405" s="17" t="s">
        <v>689</v>
      </c>
      <c r="B405" s="13" t="s">
        <v>690</v>
      </c>
      <c r="C405" s="11" t="s">
        <v>42</v>
      </c>
      <c r="D405" s="30">
        <v>1000</v>
      </c>
      <c r="E405" s="49">
        <v>1222</v>
      </c>
      <c r="F405" s="26">
        <f t="shared" si="14"/>
        <v>1222000</v>
      </c>
      <c r="G405" s="106">
        <f t="shared" si="13"/>
        <v>49.620133917513634</v>
      </c>
      <c r="H405" s="13" t="s">
        <v>263</v>
      </c>
    </row>
    <row r="406" spans="1:8">
      <c r="A406" s="16" t="s">
        <v>691</v>
      </c>
      <c r="B406" s="2" t="s">
        <v>692</v>
      </c>
      <c r="C406" s="3"/>
      <c r="D406" s="31"/>
      <c r="E406" s="57"/>
      <c r="F406" s="27">
        <f t="shared" si="14"/>
        <v>0</v>
      </c>
      <c r="G406" s="105">
        <f t="shared" si="13"/>
        <v>0</v>
      </c>
      <c r="H406" s="74"/>
    </row>
    <row r="407" spans="1:8">
      <c r="A407" s="20" t="s">
        <v>693</v>
      </c>
      <c r="B407" s="21" t="s">
        <v>39</v>
      </c>
      <c r="C407" s="22"/>
      <c r="D407" s="32"/>
      <c r="E407" s="56"/>
      <c r="F407" s="28">
        <f t="shared" si="14"/>
        <v>0</v>
      </c>
      <c r="G407" s="104">
        <f t="shared" si="13"/>
        <v>0</v>
      </c>
      <c r="H407" s="77"/>
    </row>
    <row r="408" spans="1:8" ht="26.25">
      <c r="A408" s="17" t="s">
        <v>694</v>
      </c>
      <c r="B408" s="13" t="s">
        <v>695</v>
      </c>
      <c r="C408" s="11" t="s">
        <v>42</v>
      </c>
      <c r="D408" s="51">
        <v>1000</v>
      </c>
      <c r="E408" s="49">
        <v>12000</v>
      </c>
      <c r="F408" s="26">
        <f t="shared" si="14"/>
        <v>12000000</v>
      </c>
      <c r="G408" s="106">
        <f t="shared" si="13"/>
        <v>487.26809084301442</v>
      </c>
      <c r="H408" s="80" t="s">
        <v>696</v>
      </c>
    </row>
    <row r="409" spans="1:8">
      <c r="A409" s="20" t="s">
        <v>697</v>
      </c>
      <c r="B409" s="21" t="s">
        <v>51</v>
      </c>
      <c r="C409" s="22"/>
      <c r="D409" s="32"/>
      <c r="E409" s="56"/>
      <c r="F409" s="28">
        <f t="shared" si="14"/>
        <v>0</v>
      </c>
      <c r="G409" s="104">
        <f t="shared" si="13"/>
        <v>0</v>
      </c>
      <c r="H409" s="77"/>
    </row>
    <row r="410" spans="1:8" ht="26.25">
      <c r="A410" s="17" t="s">
        <v>698</v>
      </c>
      <c r="B410" s="13" t="s">
        <v>699</v>
      </c>
      <c r="C410" s="11" t="s">
        <v>42</v>
      </c>
      <c r="D410" s="51">
        <v>1000</v>
      </c>
      <c r="E410" s="49">
        <v>5600</v>
      </c>
      <c r="F410" s="26">
        <f t="shared" si="14"/>
        <v>5600000</v>
      </c>
      <c r="G410" s="106">
        <f t="shared" si="13"/>
        <v>227.39177572674006</v>
      </c>
      <c r="H410" s="80" t="s">
        <v>696</v>
      </c>
    </row>
    <row r="411" spans="1:8">
      <c r="A411" s="86" t="s">
        <v>700</v>
      </c>
      <c r="B411" s="13" t="s">
        <v>701</v>
      </c>
      <c r="C411" s="11" t="s">
        <v>22</v>
      </c>
      <c r="D411" s="51">
        <v>56</v>
      </c>
      <c r="E411" s="49">
        <v>15000</v>
      </c>
      <c r="F411" s="26">
        <f t="shared" si="14"/>
        <v>840000</v>
      </c>
      <c r="G411" s="106">
        <f t="shared" si="13"/>
        <v>34.108766359011007</v>
      </c>
      <c r="H411" s="80" t="s">
        <v>677</v>
      </c>
    </row>
    <row r="412" spans="1:8">
      <c r="A412" s="20" t="s">
        <v>702</v>
      </c>
      <c r="B412" s="21" t="s">
        <v>59</v>
      </c>
      <c r="C412" s="22"/>
      <c r="D412" s="32"/>
      <c r="E412" s="56"/>
      <c r="F412" s="28">
        <f t="shared" si="14"/>
        <v>0</v>
      </c>
      <c r="G412" s="104">
        <f t="shared" si="13"/>
        <v>0</v>
      </c>
      <c r="H412" s="77"/>
    </row>
    <row r="413" spans="1:8" ht="26.25">
      <c r="A413" s="17" t="s">
        <v>703</v>
      </c>
      <c r="B413" s="13" t="s">
        <v>704</v>
      </c>
      <c r="C413" s="11" t="s">
        <v>42</v>
      </c>
      <c r="D413" s="51">
        <v>56</v>
      </c>
      <c r="E413" s="49">
        <v>25000</v>
      </c>
      <c r="F413" s="26">
        <f t="shared" si="14"/>
        <v>1400000</v>
      </c>
      <c r="G413" s="106">
        <f t="shared" si="13"/>
        <v>56.847943931685016</v>
      </c>
      <c r="H413" s="80" t="s">
        <v>696</v>
      </c>
    </row>
    <row r="414" spans="1:8">
      <c r="A414" s="20" t="s">
        <v>705</v>
      </c>
      <c r="B414" s="21" t="s">
        <v>77</v>
      </c>
      <c r="C414" s="22"/>
      <c r="D414" s="32"/>
      <c r="E414" s="56"/>
      <c r="F414" s="28">
        <f t="shared" si="14"/>
        <v>0</v>
      </c>
      <c r="G414" s="104">
        <f t="shared" si="13"/>
        <v>0</v>
      </c>
      <c r="H414" s="77"/>
    </row>
    <row r="415" spans="1:8">
      <c r="A415" s="17" t="s">
        <v>706</v>
      </c>
      <c r="B415" s="13" t="s">
        <v>707</v>
      </c>
      <c r="C415" s="11" t="s">
        <v>441</v>
      </c>
      <c r="D415" s="30">
        <v>56</v>
      </c>
      <c r="E415" s="49">
        <v>25000</v>
      </c>
      <c r="F415" s="26">
        <f t="shared" si="14"/>
        <v>1400000</v>
      </c>
      <c r="G415" s="106">
        <f t="shared" si="13"/>
        <v>56.847943931685016</v>
      </c>
      <c r="H415" s="13"/>
    </row>
    <row r="416" spans="1:8">
      <c r="A416" s="20" t="s">
        <v>708</v>
      </c>
      <c r="B416" s="21" t="s">
        <v>87</v>
      </c>
      <c r="C416" s="22"/>
      <c r="D416" s="32"/>
      <c r="E416" s="56"/>
      <c r="F416" s="28">
        <f t="shared" si="14"/>
        <v>0</v>
      </c>
      <c r="G416" s="104">
        <f t="shared" si="13"/>
        <v>0</v>
      </c>
      <c r="H416" s="77"/>
    </row>
    <row r="417" spans="1:8">
      <c r="A417" s="23" t="s">
        <v>709</v>
      </c>
      <c r="B417" s="24" t="s">
        <v>89</v>
      </c>
      <c r="C417" s="25"/>
      <c r="D417" s="33"/>
      <c r="E417" s="58"/>
      <c r="F417" s="29">
        <f t="shared" si="14"/>
        <v>0</v>
      </c>
      <c r="G417" s="103">
        <f t="shared" si="13"/>
        <v>0</v>
      </c>
      <c r="H417" s="78"/>
    </row>
    <row r="418" spans="1:8" ht="26.25">
      <c r="A418" s="86" t="s">
        <v>710</v>
      </c>
      <c r="B418" s="13" t="s">
        <v>711</v>
      </c>
      <c r="C418" s="11" t="s">
        <v>42</v>
      </c>
      <c r="D418" s="30">
        <v>56</v>
      </c>
      <c r="E418" s="49">
        <v>25000</v>
      </c>
      <c r="F418" s="26">
        <f t="shared" si="14"/>
        <v>1400000</v>
      </c>
      <c r="G418" s="106">
        <f t="shared" si="13"/>
        <v>56.847943931685016</v>
      </c>
      <c r="H418" s="13" t="s">
        <v>712</v>
      </c>
    </row>
    <row r="419" spans="1:8">
      <c r="A419" s="23" t="s">
        <v>713</v>
      </c>
      <c r="B419" s="24" t="s">
        <v>714</v>
      </c>
      <c r="C419" s="24"/>
      <c r="D419" s="24"/>
      <c r="E419" s="63"/>
      <c r="F419" s="66">
        <f t="shared" si="14"/>
        <v>0</v>
      </c>
      <c r="G419" s="99">
        <f t="shared" si="13"/>
        <v>0</v>
      </c>
      <c r="H419" s="75"/>
    </row>
    <row r="420" spans="1:8">
      <c r="A420" s="86" t="s">
        <v>715</v>
      </c>
      <c r="B420" s="13" t="s">
        <v>716</v>
      </c>
      <c r="C420" s="11" t="s">
        <v>42</v>
      </c>
      <c r="D420" s="30">
        <v>56</v>
      </c>
      <c r="E420" s="49">
        <v>25000</v>
      </c>
      <c r="F420" s="26">
        <f t="shared" si="14"/>
        <v>1400000</v>
      </c>
      <c r="G420" s="106">
        <f t="shared" si="13"/>
        <v>56.847943931685016</v>
      </c>
      <c r="H420" s="13" t="s">
        <v>677</v>
      </c>
    </row>
    <row r="421" spans="1:8" ht="26.25">
      <c r="A421" s="23" t="s">
        <v>717</v>
      </c>
      <c r="B421" s="24" t="s">
        <v>108</v>
      </c>
      <c r="C421" s="24"/>
      <c r="D421" s="24"/>
      <c r="E421" s="63"/>
      <c r="F421" s="66">
        <f t="shared" si="14"/>
        <v>0</v>
      </c>
      <c r="G421" s="99">
        <f t="shared" si="13"/>
        <v>0</v>
      </c>
      <c r="H421" s="75"/>
    </row>
    <row r="422" spans="1:8" ht="26.25">
      <c r="A422" s="86" t="s">
        <v>718</v>
      </c>
      <c r="B422" s="13" t="s">
        <v>719</v>
      </c>
      <c r="C422" s="11" t="s">
        <v>42</v>
      </c>
      <c r="D422" s="30">
        <v>200</v>
      </c>
      <c r="E422" s="49">
        <v>25000</v>
      </c>
      <c r="F422" s="26">
        <f t="shared" si="14"/>
        <v>5000000</v>
      </c>
      <c r="G422" s="106">
        <f t="shared" si="13"/>
        <v>203.02837118458936</v>
      </c>
      <c r="H422" s="13" t="s">
        <v>677</v>
      </c>
    </row>
    <row r="423" spans="1:8">
      <c r="A423" s="15">
        <v>4</v>
      </c>
      <c r="B423" s="7" t="s">
        <v>720</v>
      </c>
      <c r="C423" s="8"/>
      <c r="D423" s="34"/>
      <c r="E423" s="59"/>
      <c r="F423" s="107"/>
      <c r="G423" s="107"/>
      <c r="H423" s="76"/>
    </row>
    <row r="424" spans="1:8">
      <c r="A424" s="16" t="s">
        <v>721</v>
      </c>
      <c r="B424" s="2" t="s">
        <v>722</v>
      </c>
      <c r="C424" s="3"/>
      <c r="D424" s="31"/>
      <c r="E424" s="57"/>
      <c r="F424" s="27">
        <f t="shared" si="14"/>
        <v>0</v>
      </c>
      <c r="G424" s="105">
        <f t="shared" ref="G424:G462" si="15">+F424/$F$495</f>
        <v>0</v>
      </c>
      <c r="H424" s="74"/>
    </row>
    <row r="425" spans="1:8">
      <c r="A425" s="20" t="s">
        <v>723</v>
      </c>
      <c r="B425" s="21" t="s">
        <v>39</v>
      </c>
      <c r="C425" s="22"/>
      <c r="D425" s="32"/>
      <c r="E425" s="56"/>
      <c r="F425" s="28">
        <f t="shared" si="14"/>
        <v>0</v>
      </c>
      <c r="G425" s="104">
        <f t="shared" si="15"/>
        <v>0</v>
      </c>
      <c r="H425" s="77"/>
    </row>
    <row r="426" spans="1:8">
      <c r="A426" s="17" t="s">
        <v>724</v>
      </c>
      <c r="B426" s="10" t="s">
        <v>725</v>
      </c>
      <c r="C426" s="11" t="s">
        <v>42</v>
      </c>
      <c r="D426" s="30">
        <v>200</v>
      </c>
      <c r="E426" s="49">
        <v>4000</v>
      </c>
      <c r="F426" s="26">
        <f t="shared" si="14"/>
        <v>800000</v>
      </c>
      <c r="G426" s="106">
        <f t="shared" si="15"/>
        <v>32.484539389534298</v>
      </c>
      <c r="H426" s="85"/>
    </row>
    <row r="427" spans="1:8">
      <c r="A427" s="20" t="s">
        <v>726</v>
      </c>
      <c r="B427" s="21" t="s">
        <v>51</v>
      </c>
      <c r="C427" s="22"/>
      <c r="D427" s="32"/>
      <c r="E427" s="56"/>
      <c r="F427" s="28">
        <f t="shared" si="14"/>
        <v>0</v>
      </c>
      <c r="G427" s="104">
        <f t="shared" si="15"/>
        <v>0</v>
      </c>
      <c r="H427" s="77"/>
    </row>
    <row r="428" spans="1:8">
      <c r="A428" s="17" t="s">
        <v>727</v>
      </c>
      <c r="B428" s="13" t="s">
        <v>725</v>
      </c>
      <c r="C428" s="11" t="s">
        <v>42</v>
      </c>
      <c r="D428" s="51">
        <v>76</v>
      </c>
      <c r="E428" s="49">
        <v>4000</v>
      </c>
      <c r="F428" s="26">
        <f t="shared" si="14"/>
        <v>304000</v>
      </c>
      <c r="G428" s="106">
        <f t="shared" si="15"/>
        <v>12.344124968023031</v>
      </c>
      <c r="H428" s="85"/>
    </row>
    <row r="429" spans="1:8">
      <c r="A429" s="20" t="s">
        <v>728</v>
      </c>
      <c r="B429" s="21" t="s">
        <v>99</v>
      </c>
      <c r="C429" s="22"/>
      <c r="D429" s="32"/>
      <c r="E429" s="56"/>
      <c r="F429" s="28">
        <f t="shared" si="14"/>
        <v>0</v>
      </c>
      <c r="G429" s="104">
        <f t="shared" si="15"/>
        <v>0</v>
      </c>
      <c r="H429" s="77"/>
    </row>
    <row r="430" spans="1:8">
      <c r="A430" s="17" t="s">
        <v>729</v>
      </c>
      <c r="B430" s="10" t="s">
        <v>725</v>
      </c>
      <c r="C430" s="11" t="s">
        <v>42</v>
      </c>
      <c r="D430" s="30">
        <v>687</v>
      </c>
      <c r="E430" s="49">
        <v>4000</v>
      </c>
      <c r="F430" s="26">
        <f t="shared" si="14"/>
        <v>2748000</v>
      </c>
      <c r="G430" s="106">
        <f t="shared" si="15"/>
        <v>111.58439280305031</v>
      </c>
      <c r="H430" s="85"/>
    </row>
    <row r="431" spans="1:8">
      <c r="A431" s="20" t="s">
        <v>730</v>
      </c>
      <c r="B431" s="21" t="s">
        <v>731</v>
      </c>
      <c r="C431" s="22"/>
      <c r="D431" s="32"/>
      <c r="E431" s="56"/>
      <c r="F431" s="28">
        <f t="shared" si="14"/>
        <v>0</v>
      </c>
      <c r="G431" s="104">
        <f t="shared" si="15"/>
        <v>0</v>
      </c>
      <c r="H431" s="77"/>
    </row>
    <row r="432" spans="1:8">
      <c r="A432" s="17" t="s">
        <v>732</v>
      </c>
      <c r="B432" s="12" t="s">
        <v>733</v>
      </c>
      <c r="C432" s="11" t="s">
        <v>22</v>
      </c>
      <c r="D432" s="30">
        <v>500</v>
      </c>
      <c r="E432" s="49">
        <v>4000</v>
      </c>
      <c r="F432" s="26">
        <f t="shared" si="14"/>
        <v>2000000</v>
      </c>
      <c r="G432" s="106">
        <f t="shared" si="15"/>
        <v>81.211348473835741</v>
      </c>
      <c r="H432" s="85"/>
    </row>
    <row r="433" spans="1:8">
      <c r="A433" s="17" t="s">
        <v>734</v>
      </c>
      <c r="B433" s="12" t="s">
        <v>735</v>
      </c>
      <c r="C433" s="11" t="s">
        <v>22</v>
      </c>
      <c r="D433" s="30">
        <v>78</v>
      </c>
      <c r="E433" s="49">
        <v>5600</v>
      </c>
      <c r="F433" s="26">
        <f t="shared" si="14"/>
        <v>436800</v>
      </c>
      <c r="G433" s="106">
        <f t="shared" si="15"/>
        <v>17.736558506685725</v>
      </c>
      <c r="H433" s="85"/>
    </row>
    <row r="434" spans="1:8">
      <c r="A434" s="16" t="s">
        <v>736</v>
      </c>
      <c r="B434" s="2" t="s">
        <v>737</v>
      </c>
      <c r="C434" s="3"/>
      <c r="D434" s="31"/>
      <c r="E434" s="57"/>
      <c r="F434" s="27">
        <f t="shared" si="14"/>
        <v>0</v>
      </c>
      <c r="G434" s="105">
        <f t="shared" si="15"/>
        <v>0</v>
      </c>
      <c r="H434" s="74"/>
    </row>
    <row r="435" spans="1:8">
      <c r="A435" s="20" t="s">
        <v>738</v>
      </c>
      <c r="B435" s="21" t="s">
        <v>39</v>
      </c>
      <c r="C435" s="22"/>
      <c r="D435" s="32"/>
      <c r="E435" s="56"/>
      <c r="F435" s="28">
        <f t="shared" si="14"/>
        <v>0</v>
      </c>
      <c r="G435" s="104">
        <f t="shared" si="15"/>
        <v>0</v>
      </c>
      <c r="H435" s="77"/>
    </row>
    <row r="436" spans="1:8">
      <c r="A436" s="17" t="s">
        <v>739</v>
      </c>
      <c r="B436" s="10" t="s">
        <v>740</v>
      </c>
      <c r="C436" s="11" t="s">
        <v>42</v>
      </c>
      <c r="D436" s="30">
        <v>768</v>
      </c>
      <c r="E436" s="60">
        <v>12000</v>
      </c>
      <c r="F436" s="26">
        <f t="shared" si="14"/>
        <v>9216000</v>
      </c>
      <c r="G436" s="106">
        <f t="shared" si="15"/>
        <v>374.22189376743506</v>
      </c>
      <c r="H436" s="13"/>
    </row>
    <row r="437" spans="1:8">
      <c r="A437" s="20" t="s">
        <v>947</v>
      </c>
      <c r="B437" s="21" t="s">
        <v>51</v>
      </c>
      <c r="C437" s="22"/>
      <c r="D437" s="32"/>
      <c r="E437" s="56"/>
      <c r="F437" s="28">
        <f t="shared" si="14"/>
        <v>0</v>
      </c>
      <c r="G437" s="104">
        <f t="shared" si="15"/>
        <v>0</v>
      </c>
      <c r="H437" s="77"/>
    </row>
    <row r="438" spans="1:8">
      <c r="A438" s="17" t="s">
        <v>741</v>
      </c>
      <c r="B438" s="10" t="s">
        <v>740</v>
      </c>
      <c r="C438" s="11" t="s">
        <v>42</v>
      </c>
      <c r="D438" s="30">
        <v>78</v>
      </c>
      <c r="E438" s="65">
        <v>12000</v>
      </c>
      <c r="F438" s="26">
        <f t="shared" si="14"/>
        <v>936000</v>
      </c>
      <c r="G438" s="106">
        <f t="shared" si="15"/>
        <v>38.006911085755128</v>
      </c>
      <c r="H438" s="13"/>
    </row>
    <row r="439" spans="1:8">
      <c r="A439" s="20" t="s">
        <v>742</v>
      </c>
      <c r="B439" s="21" t="s">
        <v>59</v>
      </c>
      <c r="C439" s="22"/>
      <c r="D439" s="32"/>
      <c r="E439" s="56"/>
      <c r="F439" s="28">
        <f t="shared" si="14"/>
        <v>0</v>
      </c>
      <c r="G439" s="104">
        <f t="shared" si="15"/>
        <v>0</v>
      </c>
      <c r="H439" s="77"/>
    </row>
    <row r="440" spans="1:8">
      <c r="A440" s="17" t="s">
        <v>743</v>
      </c>
      <c r="B440" s="10" t="s">
        <v>740</v>
      </c>
      <c r="C440" s="11" t="s">
        <v>42</v>
      </c>
      <c r="D440" s="30">
        <v>500</v>
      </c>
      <c r="E440" s="60">
        <v>12000</v>
      </c>
      <c r="F440" s="26">
        <f t="shared" si="14"/>
        <v>6000000</v>
      </c>
      <c r="G440" s="106">
        <f t="shared" si="15"/>
        <v>243.63404542150721</v>
      </c>
      <c r="H440" s="13"/>
    </row>
    <row r="441" spans="1:8">
      <c r="A441" s="20" t="s">
        <v>744</v>
      </c>
      <c r="B441" s="21" t="s">
        <v>77</v>
      </c>
      <c r="C441" s="22"/>
      <c r="D441" s="32"/>
      <c r="E441" s="56"/>
      <c r="F441" s="28">
        <f t="shared" si="14"/>
        <v>0</v>
      </c>
      <c r="G441" s="104">
        <f t="shared" si="15"/>
        <v>0</v>
      </c>
      <c r="H441" s="77"/>
    </row>
    <row r="442" spans="1:8">
      <c r="A442" s="17" t="s">
        <v>745</v>
      </c>
      <c r="B442" s="10" t="s">
        <v>746</v>
      </c>
      <c r="C442" s="11" t="s">
        <v>42</v>
      </c>
      <c r="D442" s="30">
        <v>500</v>
      </c>
      <c r="E442" s="60">
        <v>12000</v>
      </c>
      <c r="F442" s="26">
        <f t="shared" si="14"/>
        <v>6000000</v>
      </c>
      <c r="G442" s="106">
        <f t="shared" si="15"/>
        <v>243.63404542150721</v>
      </c>
      <c r="H442" s="13"/>
    </row>
    <row r="443" spans="1:8">
      <c r="A443" s="20" t="s">
        <v>747</v>
      </c>
      <c r="B443" s="21" t="s">
        <v>87</v>
      </c>
      <c r="C443" s="22"/>
      <c r="D443" s="32"/>
      <c r="E443" s="56"/>
      <c r="F443" s="28">
        <f t="shared" si="14"/>
        <v>0</v>
      </c>
      <c r="G443" s="104">
        <f t="shared" si="15"/>
        <v>0</v>
      </c>
      <c r="H443" s="77"/>
    </row>
    <row r="444" spans="1:8">
      <c r="A444" s="23" t="s">
        <v>748</v>
      </c>
      <c r="B444" s="24" t="s">
        <v>89</v>
      </c>
      <c r="C444" s="25"/>
      <c r="D444" s="33"/>
      <c r="E444" s="58"/>
      <c r="F444" s="29">
        <f t="shared" si="14"/>
        <v>0</v>
      </c>
      <c r="G444" s="103">
        <f t="shared" si="15"/>
        <v>0</v>
      </c>
      <c r="H444" s="78"/>
    </row>
    <row r="445" spans="1:8">
      <c r="A445" s="87" t="s">
        <v>749</v>
      </c>
      <c r="B445" s="10" t="s">
        <v>750</v>
      </c>
      <c r="C445" s="11" t="s">
        <v>42</v>
      </c>
      <c r="D445" s="30">
        <v>56</v>
      </c>
      <c r="E445" s="49">
        <v>12000</v>
      </c>
      <c r="F445" s="26">
        <f t="shared" si="14"/>
        <v>672000</v>
      </c>
      <c r="G445" s="106">
        <f t="shared" si="15"/>
        <v>27.287013087208809</v>
      </c>
      <c r="H445" s="13" t="s">
        <v>712</v>
      </c>
    </row>
    <row r="446" spans="1:8">
      <c r="A446" s="23" t="s">
        <v>751</v>
      </c>
      <c r="B446" s="24" t="s">
        <v>99</v>
      </c>
      <c r="C446" s="25"/>
      <c r="D446" s="33"/>
      <c r="E446" s="58"/>
      <c r="F446" s="29">
        <f t="shared" si="14"/>
        <v>0</v>
      </c>
      <c r="G446" s="103">
        <f t="shared" si="15"/>
        <v>0</v>
      </c>
      <c r="H446" s="78"/>
    </row>
    <row r="447" spans="1:8">
      <c r="A447" s="87" t="s">
        <v>752</v>
      </c>
      <c r="B447" s="10" t="s">
        <v>750</v>
      </c>
      <c r="C447" s="11" t="s">
        <v>42</v>
      </c>
      <c r="D447" s="30">
        <v>500</v>
      </c>
      <c r="E447" s="49">
        <v>12000</v>
      </c>
      <c r="F447" s="26">
        <f t="shared" si="14"/>
        <v>6000000</v>
      </c>
      <c r="G447" s="106">
        <f t="shared" si="15"/>
        <v>243.63404542150721</v>
      </c>
      <c r="H447" s="13" t="s">
        <v>712</v>
      </c>
    </row>
    <row r="448" spans="1:8">
      <c r="A448" s="87" t="s">
        <v>753</v>
      </c>
      <c r="B448" s="10" t="s">
        <v>754</v>
      </c>
      <c r="C448" s="11" t="s">
        <v>42</v>
      </c>
      <c r="D448" s="111">
        <v>1000</v>
      </c>
      <c r="E448" s="49">
        <v>12000</v>
      </c>
      <c r="F448" s="26">
        <f t="shared" si="14"/>
        <v>12000000</v>
      </c>
      <c r="G448" s="106">
        <f t="shared" si="15"/>
        <v>487.26809084301442</v>
      </c>
      <c r="H448" s="13" t="s">
        <v>712</v>
      </c>
    </row>
    <row r="449" spans="1:8" ht="26.25">
      <c r="A449" s="23" t="s">
        <v>755</v>
      </c>
      <c r="B449" s="24" t="s">
        <v>108</v>
      </c>
      <c r="C449" s="25"/>
      <c r="D449" s="33"/>
      <c r="E449" s="58"/>
      <c r="F449" s="29">
        <f t="shared" si="14"/>
        <v>0</v>
      </c>
      <c r="G449" s="103">
        <f t="shared" si="15"/>
        <v>0</v>
      </c>
      <c r="H449" s="78"/>
    </row>
    <row r="450" spans="1:8">
      <c r="A450" s="87" t="s">
        <v>756</v>
      </c>
      <c r="B450" s="10" t="s">
        <v>750</v>
      </c>
      <c r="C450" s="11" t="s">
        <v>42</v>
      </c>
      <c r="D450" s="30">
        <v>56</v>
      </c>
      <c r="E450" s="49">
        <v>5600</v>
      </c>
      <c r="F450" s="26">
        <f t="shared" ref="F450:F488" si="16">+E450*D450</f>
        <v>313600</v>
      </c>
      <c r="G450" s="106">
        <f t="shared" si="15"/>
        <v>12.733939440697444</v>
      </c>
      <c r="H450" s="13" t="s">
        <v>712</v>
      </c>
    </row>
    <row r="451" spans="1:8">
      <c r="A451" s="16" t="s">
        <v>757</v>
      </c>
      <c r="B451" s="2" t="s">
        <v>758</v>
      </c>
      <c r="C451" s="3"/>
      <c r="D451" s="31"/>
      <c r="E451" s="57"/>
      <c r="F451" s="27">
        <f t="shared" si="16"/>
        <v>0</v>
      </c>
      <c r="G451" s="105">
        <f t="shared" si="15"/>
        <v>0</v>
      </c>
      <c r="H451" s="74"/>
    </row>
    <row r="452" spans="1:8">
      <c r="A452" s="20" t="s">
        <v>759</v>
      </c>
      <c r="B452" s="21" t="s">
        <v>59</v>
      </c>
      <c r="C452" s="22"/>
      <c r="D452" s="32"/>
      <c r="E452" s="56"/>
      <c r="F452" s="28">
        <f t="shared" si="16"/>
        <v>0</v>
      </c>
      <c r="G452" s="104">
        <f t="shared" si="15"/>
        <v>0</v>
      </c>
      <c r="H452" s="77"/>
    </row>
    <row r="453" spans="1:8">
      <c r="A453" s="17" t="s">
        <v>760</v>
      </c>
      <c r="B453" s="10" t="s">
        <v>761</v>
      </c>
      <c r="C453" s="11" t="s">
        <v>42</v>
      </c>
      <c r="D453" s="30">
        <v>46</v>
      </c>
      <c r="E453" s="60">
        <v>5600</v>
      </c>
      <c r="F453" s="26">
        <f t="shared" si="16"/>
        <v>257600</v>
      </c>
      <c r="G453" s="106">
        <f t="shared" si="15"/>
        <v>10.460021683430043</v>
      </c>
      <c r="H453" s="13"/>
    </row>
    <row r="454" spans="1:8">
      <c r="A454" s="20" t="s">
        <v>762</v>
      </c>
      <c r="B454" s="21" t="s">
        <v>77</v>
      </c>
      <c r="C454" s="22"/>
      <c r="D454" s="32"/>
      <c r="E454" s="56"/>
      <c r="F454" s="28">
        <f t="shared" si="16"/>
        <v>0</v>
      </c>
      <c r="G454" s="104">
        <f t="shared" si="15"/>
        <v>0</v>
      </c>
      <c r="H454" s="77"/>
    </row>
    <row r="455" spans="1:8">
      <c r="A455" s="17" t="s">
        <v>763</v>
      </c>
      <c r="B455" s="10" t="s">
        <v>764</v>
      </c>
      <c r="C455" s="11" t="s">
        <v>42</v>
      </c>
      <c r="D455" s="30">
        <v>345</v>
      </c>
      <c r="E455" s="49">
        <v>4000</v>
      </c>
      <c r="F455" s="26">
        <f t="shared" si="16"/>
        <v>1380000</v>
      </c>
      <c r="G455" s="106">
        <f t="shared" si="15"/>
        <v>56.035830446946662</v>
      </c>
      <c r="H455" s="13"/>
    </row>
    <row r="456" spans="1:8">
      <c r="A456" s="16" t="s">
        <v>765</v>
      </c>
      <c r="B456" s="2" t="s">
        <v>766</v>
      </c>
      <c r="C456" s="3"/>
      <c r="D456" s="31"/>
      <c r="E456" s="57"/>
      <c r="F456" s="27">
        <f t="shared" si="16"/>
        <v>0</v>
      </c>
      <c r="G456" s="105">
        <f t="shared" si="15"/>
        <v>0</v>
      </c>
      <c r="H456" s="74"/>
    </row>
    <row r="457" spans="1:8">
      <c r="A457" s="20" t="s">
        <v>767</v>
      </c>
      <c r="B457" s="21" t="s">
        <v>59</v>
      </c>
      <c r="C457" s="22"/>
      <c r="D457" s="32"/>
      <c r="E457" s="56"/>
      <c r="F457" s="28">
        <f t="shared" si="16"/>
        <v>0</v>
      </c>
      <c r="G457" s="104">
        <f t="shared" si="15"/>
        <v>0</v>
      </c>
      <c r="H457" s="77"/>
    </row>
    <row r="458" spans="1:8">
      <c r="A458" s="17" t="s">
        <v>768</v>
      </c>
      <c r="B458" s="10" t="s">
        <v>769</v>
      </c>
      <c r="C458" s="11" t="s">
        <v>42</v>
      </c>
      <c r="D458" s="30">
        <v>34</v>
      </c>
      <c r="E458" s="65">
        <v>25000</v>
      </c>
      <c r="F458" s="26">
        <f t="shared" si="16"/>
        <v>850000</v>
      </c>
      <c r="G458" s="106">
        <f t="shared" si="15"/>
        <v>34.514823101380188</v>
      </c>
      <c r="H458" s="13"/>
    </row>
    <row r="459" spans="1:8">
      <c r="A459" s="16" t="s">
        <v>770</v>
      </c>
      <c r="B459" s="2" t="s">
        <v>771</v>
      </c>
      <c r="C459" s="3"/>
      <c r="D459" s="31"/>
      <c r="E459" s="57"/>
      <c r="F459" s="27">
        <f t="shared" si="16"/>
        <v>0</v>
      </c>
      <c r="G459" s="105">
        <f t="shared" si="15"/>
        <v>0</v>
      </c>
      <c r="H459" s="74"/>
    </row>
    <row r="460" spans="1:8">
      <c r="A460" s="20" t="s">
        <v>772</v>
      </c>
      <c r="B460" s="21" t="s">
        <v>59</v>
      </c>
      <c r="C460" s="22"/>
      <c r="D460" s="32"/>
      <c r="E460" s="56"/>
      <c r="F460" s="28">
        <f t="shared" si="16"/>
        <v>0</v>
      </c>
      <c r="G460" s="104">
        <f t="shared" si="15"/>
        <v>0</v>
      </c>
      <c r="H460" s="77"/>
    </row>
    <row r="461" spans="1:8">
      <c r="A461" s="17" t="s">
        <v>773</v>
      </c>
      <c r="B461" s="10" t="s">
        <v>774</v>
      </c>
      <c r="C461" s="11" t="s">
        <v>42</v>
      </c>
      <c r="D461" s="30">
        <v>34</v>
      </c>
      <c r="E461" s="49">
        <v>25000</v>
      </c>
      <c r="F461" s="26">
        <f t="shared" si="16"/>
        <v>850000</v>
      </c>
      <c r="G461" s="106">
        <f t="shared" si="15"/>
        <v>34.514823101380188</v>
      </c>
      <c r="H461" s="13"/>
    </row>
    <row r="462" spans="1:8" ht="26.25">
      <c r="A462" s="92" t="s">
        <v>775</v>
      </c>
      <c r="B462" s="10" t="s">
        <v>776</v>
      </c>
      <c r="C462" s="11" t="s">
        <v>42</v>
      </c>
      <c r="D462" s="30">
        <v>345</v>
      </c>
      <c r="E462" s="49">
        <v>15000</v>
      </c>
      <c r="F462" s="26">
        <f t="shared" si="16"/>
        <v>5175000</v>
      </c>
      <c r="G462" s="106">
        <f t="shared" si="15"/>
        <v>210.13436417604998</v>
      </c>
      <c r="H462" s="13"/>
    </row>
    <row r="463" spans="1:8">
      <c r="A463" s="15">
        <v>5</v>
      </c>
      <c r="B463" s="7" t="s">
        <v>777</v>
      </c>
      <c r="C463" s="8"/>
      <c r="D463" s="34"/>
      <c r="E463" s="59"/>
      <c r="F463" s="107"/>
      <c r="G463" s="107"/>
      <c r="H463" s="76"/>
    </row>
    <row r="464" spans="1:8">
      <c r="A464" s="16" t="s">
        <v>778</v>
      </c>
      <c r="B464" s="2" t="s">
        <v>779</v>
      </c>
      <c r="C464" s="3"/>
      <c r="D464" s="31"/>
      <c r="E464" s="57"/>
      <c r="F464" s="27">
        <f t="shared" si="16"/>
        <v>0</v>
      </c>
      <c r="G464" s="105">
        <f t="shared" ref="G464:G488" si="17">+F464/$F$495</f>
        <v>0</v>
      </c>
      <c r="H464" s="74"/>
    </row>
    <row r="465" spans="1:8">
      <c r="A465" s="17" t="s">
        <v>780</v>
      </c>
      <c r="B465" s="10" t="s">
        <v>781</v>
      </c>
      <c r="C465" s="11" t="s">
        <v>441</v>
      </c>
      <c r="D465" s="30">
        <v>345</v>
      </c>
      <c r="E465" s="49">
        <v>15000</v>
      </c>
      <c r="F465" s="26">
        <f t="shared" si="16"/>
        <v>5175000</v>
      </c>
      <c r="G465" s="106">
        <f t="shared" si="17"/>
        <v>210.13436417604998</v>
      </c>
      <c r="H465" s="13"/>
    </row>
    <row r="466" spans="1:8">
      <c r="A466" s="16" t="s">
        <v>782</v>
      </c>
      <c r="B466" s="2" t="s">
        <v>783</v>
      </c>
      <c r="C466" s="3"/>
      <c r="D466" s="31"/>
      <c r="E466" s="57"/>
      <c r="F466" s="27">
        <f t="shared" si="16"/>
        <v>0</v>
      </c>
      <c r="G466" s="105">
        <f t="shared" si="17"/>
        <v>0</v>
      </c>
      <c r="H466" s="74"/>
    </row>
    <row r="467" spans="1:8">
      <c r="A467" s="17" t="s">
        <v>784</v>
      </c>
      <c r="B467" s="50" t="s">
        <v>785</v>
      </c>
      <c r="C467" s="52" t="s">
        <v>33</v>
      </c>
      <c r="D467" s="53">
        <v>234</v>
      </c>
      <c r="E467" s="55">
        <v>25000</v>
      </c>
      <c r="F467" s="41">
        <f t="shared" si="16"/>
        <v>5850000</v>
      </c>
      <c r="G467" s="98">
        <f t="shared" si="17"/>
        <v>237.54319428596955</v>
      </c>
      <c r="H467" s="44"/>
    </row>
    <row r="468" spans="1:8">
      <c r="A468" s="17" t="s">
        <v>786</v>
      </c>
      <c r="B468" s="50" t="s">
        <v>787</v>
      </c>
      <c r="C468" s="52" t="s">
        <v>33</v>
      </c>
      <c r="D468" s="53">
        <v>23</v>
      </c>
      <c r="E468" s="49">
        <v>100000</v>
      </c>
      <c r="F468" s="41">
        <f t="shared" si="16"/>
        <v>2300000</v>
      </c>
      <c r="G468" s="98">
        <f t="shared" si="17"/>
        <v>93.393050744911093</v>
      </c>
      <c r="H468" s="44"/>
    </row>
    <row r="469" spans="1:8">
      <c r="A469" s="17" t="s">
        <v>788</v>
      </c>
      <c r="B469" s="50" t="s">
        <v>789</v>
      </c>
      <c r="C469" s="52" t="s">
        <v>33</v>
      </c>
      <c r="D469" s="53">
        <v>2323</v>
      </c>
      <c r="E469" s="55">
        <v>12000</v>
      </c>
      <c r="F469" s="41">
        <f t="shared" si="16"/>
        <v>27876000</v>
      </c>
      <c r="G469" s="98">
        <f t="shared" si="17"/>
        <v>1131.9237750283226</v>
      </c>
      <c r="H469" s="44"/>
    </row>
    <row r="470" spans="1:8">
      <c r="A470" s="16" t="s">
        <v>790</v>
      </c>
      <c r="B470" s="2" t="s">
        <v>791</v>
      </c>
      <c r="C470" s="3"/>
      <c r="D470" s="31"/>
      <c r="E470" s="57"/>
      <c r="F470" s="27">
        <f t="shared" si="16"/>
        <v>0</v>
      </c>
      <c r="G470" s="105">
        <f t="shared" si="17"/>
        <v>0</v>
      </c>
      <c r="H470" s="74"/>
    </row>
    <row r="471" spans="1:8">
      <c r="A471" s="17" t="s">
        <v>792</v>
      </c>
      <c r="B471" s="10" t="s">
        <v>793</v>
      </c>
      <c r="C471" s="11" t="s">
        <v>22</v>
      </c>
      <c r="D471" s="30">
        <v>2323</v>
      </c>
      <c r="E471" s="49">
        <v>12000</v>
      </c>
      <c r="F471" s="26">
        <f t="shared" si="16"/>
        <v>27876000</v>
      </c>
      <c r="G471" s="106">
        <f t="shared" si="17"/>
        <v>1131.9237750283226</v>
      </c>
      <c r="H471" s="13"/>
    </row>
    <row r="472" spans="1:8">
      <c r="A472" s="17" t="s">
        <v>794</v>
      </c>
      <c r="B472" s="10" t="s">
        <v>795</v>
      </c>
      <c r="C472" s="11" t="s">
        <v>33</v>
      </c>
      <c r="D472" s="30">
        <v>210</v>
      </c>
      <c r="E472" s="41">
        <v>12000</v>
      </c>
      <c r="F472" s="26">
        <f t="shared" si="16"/>
        <v>2520000</v>
      </c>
      <c r="G472" s="106">
        <f t="shared" si="17"/>
        <v>102.32629907703303</v>
      </c>
      <c r="H472" s="13"/>
    </row>
    <row r="473" spans="1:8">
      <c r="A473" s="17" t="s">
        <v>796</v>
      </c>
      <c r="B473" s="10" t="s">
        <v>797</v>
      </c>
      <c r="C473" s="73" t="s">
        <v>798</v>
      </c>
      <c r="D473" s="30">
        <v>234</v>
      </c>
      <c r="E473" s="70">
        <v>12000</v>
      </c>
      <c r="F473" s="26">
        <f t="shared" si="16"/>
        <v>2808000</v>
      </c>
      <c r="G473" s="106">
        <f t="shared" si="17"/>
        <v>114.02073325726538</v>
      </c>
      <c r="H473" s="13"/>
    </row>
    <row r="474" spans="1:8">
      <c r="A474" s="17" t="s">
        <v>799</v>
      </c>
      <c r="B474" s="10" t="s">
        <v>800</v>
      </c>
      <c r="C474" s="73" t="s">
        <v>798</v>
      </c>
      <c r="D474" s="30">
        <v>34</v>
      </c>
      <c r="E474" s="70">
        <v>12000</v>
      </c>
      <c r="F474" s="26">
        <f t="shared" si="16"/>
        <v>408000</v>
      </c>
      <c r="G474" s="106">
        <f t="shared" si="17"/>
        <v>16.56711508866249</v>
      </c>
      <c r="H474" s="13"/>
    </row>
    <row r="475" spans="1:8" ht="26.25">
      <c r="A475" s="96" t="s">
        <v>801</v>
      </c>
      <c r="B475" s="89" t="s">
        <v>802</v>
      </c>
      <c r="C475" s="89" t="s">
        <v>14</v>
      </c>
      <c r="D475" s="91">
        <v>45</v>
      </c>
      <c r="E475" s="88">
        <v>12000</v>
      </c>
      <c r="F475" s="90">
        <f t="shared" si="16"/>
        <v>540000</v>
      </c>
      <c r="G475" s="97">
        <f t="shared" si="17"/>
        <v>21.927064087935648</v>
      </c>
      <c r="H475" s="83" t="s">
        <v>803</v>
      </c>
    </row>
    <row r="476" spans="1:8">
      <c r="A476" s="17" t="s">
        <v>804</v>
      </c>
      <c r="B476" s="10" t="s">
        <v>805</v>
      </c>
      <c r="C476" s="11" t="s">
        <v>22</v>
      </c>
      <c r="D476" s="30">
        <v>56</v>
      </c>
      <c r="E476" s="26">
        <v>25000</v>
      </c>
      <c r="F476" s="26">
        <f t="shared" si="16"/>
        <v>1400000</v>
      </c>
      <c r="G476" s="106">
        <f t="shared" si="17"/>
        <v>56.847943931685016</v>
      </c>
      <c r="H476" s="13"/>
    </row>
    <row r="477" spans="1:8">
      <c r="A477" s="17" t="s">
        <v>806</v>
      </c>
      <c r="B477" s="10" t="s">
        <v>807</v>
      </c>
      <c r="C477" s="11" t="s">
        <v>33</v>
      </c>
      <c r="D477" s="30">
        <v>76</v>
      </c>
      <c r="E477" s="41">
        <v>5600</v>
      </c>
      <c r="F477" s="26">
        <f t="shared" si="16"/>
        <v>425600</v>
      </c>
      <c r="G477" s="106">
        <f t="shared" si="17"/>
        <v>17.281774955232244</v>
      </c>
      <c r="H477" s="13"/>
    </row>
    <row r="478" spans="1:8">
      <c r="A478" s="17" t="s">
        <v>808</v>
      </c>
      <c r="B478" s="10" t="s">
        <v>809</v>
      </c>
      <c r="C478" s="11" t="s">
        <v>33</v>
      </c>
      <c r="D478" s="30">
        <v>230</v>
      </c>
      <c r="E478" s="41">
        <v>5600</v>
      </c>
      <c r="F478" s="26">
        <f t="shared" si="16"/>
        <v>1288000</v>
      </c>
      <c r="G478" s="106">
        <f t="shared" si="17"/>
        <v>52.300108417150213</v>
      </c>
      <c r="H478" s="13"/>
    </row>
    <row r="479" spans="1:8">
      <c r="A479" s="17" t="s">
        <v>810</v>
      </c>
      <c r="B479" s="10" t="s">
        <v>811</v>
      </c>
      <c r="C479" s="11" t="s">
        <v>19</v>
      </c>
      <c r="D479" s="30">
        <v>89</v>
      </c>
      <c r="E479" s="49">
        <v>5600</v>
      </c>
      <c r="F479" s="26">
        <f t="shared" si="16"/>
        <v>498400</v>
      </c>
      <c r="G479" s="106">
        <f t="shared" si="17"/>
        <v>20.237868039679867</v>
      </c>
      <c r="H479" s="13" t="s">
        <v>263</v>
      </c>
    </row>
    <row r="480" spans="1:8">
      <c r="A480" s="17" t="s">
        <v>812</v>
      </c>
      <c r="B480" s="10" t="s">
        <v>813</v>
      </c>
      <c r="C480" s="11" t="s">
        <v>19</v>
      </c>
      <c r="D480" s="30">
        <v>100</v>
      </c>
      <c r="E480" s="49">
        <v>5600</v>
      </c>
      <c r="F480" s="26">
        <f t="shared" si="16"/>
        <v>560000</v>
      </c>
      <c r="G480" s="106">
        <f t="shared" si="17"/>
        <v>22.739177572674006</v>
      </c>
      <c r="H480" s="13"/>
    </row>
    <row r="481" spans="1:9">
      <c r="A481" s="17" t="s">
        <v>814</v>
      </c>
      <c r="B481" s="10" t="s">
        <v>815</v>
      </c>
      <c r="C481" s="11" t="s">
        <v>33</v>
      </c>
      <c r="D481" s="30">
        <v>90</v>
      </c>
      <c r="E481" s="49">
        <v>5600</v>
      </c>
      <c r="F481" s="26">
        <f t="shared" si="16"/>
        <v>504000</v>
      </c>
      <c r="G481" s="106">
        <f t="shared" si="17"/>
        <v>20.465259815406608</v>
      </c>
      <c r="H481" s="13"/>
    </row>
    <row r="482" spans="1:9">
      <c r="A482" s="17" t="s">
        <v>816</v>
      </c>
      <c r="B482" s="10" t="s">
        <v>817</v>
      </c>
      <c r="C482" s="11" t="s">
        <v>33</v>
      </c>
      <c r="D482" s="30">
        <v>89</v>
      </c>
      <c r="E482" s="49">
        <v>5600</v>
      </c>
      <c r="F482" s="26">
        <f t="shared" si="16"/>
        <v>498400</v>
      </c>
      <c r="G482" s="106">
        <f t="shared" si="17"/>
        <v>20.237868039679867</v>
      </c>
      <c r="H482" s="13"/>
    </row>
    <row r="483" spans="1:9">
      <c r="A483" s="17" t="s">
        <v>818</v>
      </c>
      <c r="B483" s="10" t="s">
        <v>819</v>
      </c>
      <c r="C483" s="11" t="s">
        <v>33</v>
      </c>
      <c r="D483" s="30">
        <v>89</v>
      </c>
      <c r="E483" s="49">
        <v>4000</v>
      </c>
      <c r="F483" s="26">
        <f t="shared" si="16"/>
        <v>356000</v>
      </c>
      <c r="G483" s="106">
        <f t="shared" si="17"/>
        <v>14.455620028342761</v>
      </c>
      <c r="H483" s="13"/>
    </row>
    <row r="484" spans="1:9">
      <c r="A484" s="17" t="s">
        <v>820</v>
      </c>
      <c r="B484" s="10" t="s">
        <v>821</v>
      </c>
      <c r="C484" s="11" t="s">
        <v>33</v>
      </c>
      <c r="D484" s="30">
        <v>789</v>
      </c>
      <c r="E484" s="49">
        <v>12000</v>
      </c>
      <c r="F484" s="26">
        <f t="shared" si="16"/>
        <v>9468000</v>
      </c>
      <c r="G484" s="106">
        <f t="shared" si="17"/>
        <v>384.45452367513838</v>
      </c>
      <c r="H484" s="13"/>
      <c r="I484" s="1"/>
    </row>
    <row r="485" spans="1:9">
      <c r="A485" s="17" t="s">
        <v>822</v>
      </c>
      <c r="B485" s="10" t="s">
        <v>823</v>
      </c>
      <c r="C485" s="11" t="s">
        <v>33</v>
      </c>
      <c r="D485" s="30">
        <v>78</v>
      </c>
      <c r="E485" s="49">
        <v>12000</v>
      </c>
      <c r="F485" s="26">
        <f t="shared" si="16"/>
        <v>936000</v>
      </c>
      <c r="G485" s="106">
        <f t="shared" si="17"/>
        <v>38.006911085755128</v>
      </c>
      <c r="H485" s="13"/>
      <c r="I485" s="1"/>
    </row>
    <row r="486" spans="1:9">
      <c r="A486" s="17" t="s">
        <v>824</v>
      </c>
      <c r="B486" s="10" t="s">
        <v>825</v>
      </c>
      <c r="C486" s="11" t="s">
        <v>33</v>
      </c>
      <c r="D486" s="30">
        <v>768</v>
      </c>
      <c r="E486" s="49">
        <v>12000</v>
      </c>
      <c r="F486" s="26">
        <f t="shared" si="16"/>
        <v>9216000</v>
      </c>
      <c r="G486" s="106">
        <f t="shared" si="17"/>
        <v>374.22189376743506</v>
      </c>
      <c r="H486" s="13"/>
      <c r="I486" s="1"/>
    </row>
    <row r="487" spans="1:9">
      <c r="A487" s="17" t="s">
        <v>826</v>
      </c>
      <c r="B487" s="10" t="s">
        <v>827</v>
      </c>
      <c r="C487" s="11" t="s">
        <v>33</v>
      </c>
      <c r="D487" s="30">
        <v>789</v>
      </c>
      <c r="E487" s="49">
        <v>4000</v>
      </c>
      <c r="F487" s="26">
        <f t="shared" si="16"/>
        <v>3156000</v>
      </c>
      <c r="G487" s="106">
        <f t="shared" si="17"/>
        <v>128.15150789171278</v>
      </c>
      <c r="H487" s="13"/>
      <c r="I487" s="1"/>
    </row>
    <row r="488" spans="1:9">
      <c r="A488" s="86" t="s">
        <v>828</v>
      </c>
      <c r="B488" s="10" t="s">
        <v>829</v>
      </c>
      <c r="C488" s="11" t="s">
        <v>22</v>
      </c>
      <c r="D488" s="30">
        <v>10</v>
      </c>
      <c r="E488" s="49">
        <v>100000</v>
      </c>
      <c r="F488" s="26">
        <f t="shared" si="16"/>
        <v>1000000</v>
      </c>
      <c r="G488" s="106">
        <f t="shared" si="17"/>
        <v>40.605674236917871</v>
      </c>
      <c r="H488" s="13" t="s">
        <v>830</v>
      </c>
      <c r="I488" s="1"/>
    </row>
    <row r="489" spans="1:9">
      <c r="A489" s="19"/>
      <c r="B489" s="14"/>
      <c r="C489" s="14"/>
      <c r="D489" s="14"/>
      <c r="E489" s="61"/>
      <c r="F489" s="36"/>
      <c r="G489" s="112"/>
      <c r="H489" s="81"/>
      <c r="I489" s="1"/>
    </row>
    <row r="490" spans="1:9">
      <c r="A490" s="17"/>
      <c r="B490" s="5" t="s">
        <v>831</v>
      </c>
      <c r="C490" s="12"/>
      <c r="D490" s="12"/>
      <c r="E490" s="67"/>
      <c r="F490" s="109">
        <f>+SUM(F4:F488)</f>
        <v>1555860100</v>
      </c>
      <c r="G490" s="106">
        <f>+SUM(G4:G488)</f>
        <v>63176.74837881852</v>
      </c>
      <c r="H490" s="80"/>
      <c r="I490" s="94"/>
    </row>
    <row r="491" spans="1:9">
      <c r="A491" s="18">
        <v>6</v>
      </c>
      <c r="B491" s="10" t="s">
        <v>832</v>
      </c>
      <c r="C491" s="12"/>
      <c r="D491" s="12"/>
      <c r="E491" s="67"/>
      <c r="F491" s="26">
        <f>+GG!H85</f>
        <v>464279571.4285714</v>
      </c>
      <c r="G491" s="106">
        <f>+F491/$F$495</f>
        <v>18852.385032284412</v>
      </c>
      <c r="H491" s="80"/>
      <c r="I491" s="1"/>
    </row>
    <row r="492" spans="1:9">
      <c r="A492" s="18">
        <v>7</v>
      </c>
      <c r="B492" s="10" t="s">
        <v>833</v>
      </c>
      <c r="C492" s="12"/>
      <c r="D492" s="12"/>
      <c r="E492" s="67">
        <v>0.111</v>
      </c>
      <c r="F492" s="26">
        <v>181977235.83610204</v>
      </c>
      <c r="G492" s="106">
        <f>+F492/$F$495</f>
        <v>7389.3083568955362</v>
      </c>
      <c r="H492" s="80"/>
      <c r="I492" s="1"/>
    </row>
    <row r="493" spans="1:9">
      <c r="A493" s="18">
        <v>8</v>
      </c>
      <c r="B493" s="10" t="s">
        <v>834</v>
      </c>
      <c r="C493" s="12"/>
      <c r="D493" s="12"/>
      <c r="E493" s="67"/>
      <c r="F493" s="26">
        <v>0</v>
      </c>
      <c r="G493" s="109"/>
      <c r="H493" s="80"/>
      <c r="I493" s="1"/>
    </row>
    <row r="494" spans="1:9">
      <c r="A494" s="18" t="s">
        <v>835</v>
      </c>
      <c r="B494" s="5" t="s">
        <v>836</v>
      </c>
      <c r="C494" s="12"/>
      <c r="D494" s="12"/>
      <c r="E494" s="67"/>
      <c r="F494" s="37">
        <f>+SUM(F490:F493)</f>
        <v>2202116907.2646737</v>
      </c>
      <c r="G494" s="114">
        <f>+SUM(G490:G493)</f>
        <v>89418.441767998462</v>
      </c>
      <c r="H494" s="80"/>
      <c r="I494" s="1"/>
    </row>
    <row r="495" spans="1:9">
      <c r="A495" s="19" t="s">
        <v>945</v>
      </c>
      <c r="B495" s="10" t="s">
        <v>946</v>
      </c>
      <c r="C495" s="12"/>
      <c r="D495" s="12"/>
      <c r="E495" s="49"/>
      <c r="F495" s="38">
        <v>24627.1</v>
      </c>
      <c r="G495" s="113"/>
      <c r="H495" s="80"/>
      <c r="I495" s="1"/>
    </row>
    <row r="496" spans="1:9">
      <c r="A496" s="17" t="s">
        <v>943</v>
      </c>
      <c r="B496" s="5" t="s">
        <v>944</v>
      </c>
      <c r="C496" s="12"/>
      <c r="D496" s="12"/>
      <c r="E496" s="49"/>
      <c r="F496" s="39">
        <f>+F494/F495</f>
        <v>89418.441767998418</v>
      </c>
      <c r="G496" s="114"/>
      <c r="H496" s="80"/>
      <c r="I496" s="1"/>
    </row>
    <row r="497" spans="1:8">
      <c r="A497" s="214"/>
      <c r="B497" s="214"/>
      <c r="C497" s="214"/>
      <c r="D497" s="214"/>
      <c r="E497" s="214"/>
      <c r="F497" s="214"/>
      <c r="G497" s="214"/>
      <c r="H497" s="1"/>
    </row>
    <row r="498" spans="1:8">
      <c r="A498" s="214"/>
      <c r="B498" s="214"/>
      <c r="C498" s="214"/>
      <c r="D498" s="214"/>
      <c r="E498" s="214"/>
      <c r="F498" s="214"/>
      <c r="G498" s="214"/>
      <c r="H498" s="1"/>
    </row>
    <row r="499" spans="1:8">
      <c r="A499" s="214"/>
      <c r="B499" s="214"/>
      <c r="C499" s="214"/>
      <c r="D499" s="214"/>
      <c r="E499" s="214"/>
      <c r="F499" s="214"/>
      <c r="G499" s="214"/>
      <c r="H499" s="1"/>
    </row>
    <row r="500" spans="1:8">
      <c r="A500" s="214"/>
      <c r="B500" s="214"/>
      <c r="C500" s="214"/>
      <c r="D500" s="214"/>
      <c r="E500" s="214"/>
      <c r="F500" s="214"/>
      <c r="G500" s="214"/>
      <c r="H500" s="1"/>
    </row>
    <row r="501" spans="1:8">
      <c r="A501" s="214"/>
      <c r="B501" s="214"/>
      <c r="C501" s="214"/>
      <c r="D501" s="214"/>
      <c r="E501" s="214"/>
      <c r="F501" s="214"/>
      <c r="G501" s="214"/>
    </row>
    <row r="502" spans="1:8">
      <c r="A502" s="214"/>
      <c r="B502" s="214"/>
      <c r="C502" s="214"/>
      <c r="D502" s="214"/>
      <c r="E502" s="214"/>
      <c r="F502" s="214"/>
      <c r="G502" s="214"/>
    </row>
    <row r="503" spans="1:8">
      <c r="A503" s="214"/>
      <c r="B503" s="214"/>
      <c r="C503" s="214"/>
      <c r="D503" s="214"/>
      <c r="E503" s="214"/>
      <c r="F503" s="214"/>
      <c r="G503" s="214"/>
    </row>
    <row r="504" spans="1:8">
      <c r="A504" s="214"/>
      <c r="B504" s="214"/>
      <c r="C504" s="214"/>
      <c r="D504" s="214"/>
      <c r="E504" s="214"/>
      <c r="F504" s="214"/>
      <c r="G504" s="214"/>
    </row>
    <row r="505" spans="1:8">
      <c r="A505" s="214"/>
      <c r="B505" s="214"/>
      <c r="C505" s="214"/>
      <c r="D505" s="214"/>
      <c r="E505" s="214"/>
      <c r="F505" s="214"/>
      <c r="G505" s="214"/>
    </row>
    <row r="506" spans="1:8">
      <c r="A506" s="214"/>
      <c r="B506" s="214"/>
      <c r="C506" s="214"/>
      <c r="D506" s="214"/>
      <c r="E506" s="214"/>
      <c r="F506" s="214"/>
      <c r="G506" s="214"/>
    </row>
    <row r="507" spans="1:8">
      <c r="A507" s="214"/>
      <c r="B507" s="214"/>
      <c r="C507" s="214"/>
      <c r="D507" s="214"/>
      <c r="E507" s="214"/>
      <c r="F507" s="214"/>
      <c r="G507" s="214"/>
    </row>
    <row r="508" spans="1:8">
      <c r="A508" s="214"/>
      <c r="B508" s="214"/>
      <c r="C508" s="214"/>
      <c r="D508" s="214"/>
      <c r="E508" s="214"/>
      <c r="F508" s="214"/>
      <c r="G508" s="214"/>
    </row>
    <row r="509" spans="1:8">
      <c r="A509" s="214"/>
      <c r="B509" s="214"/>
      <c r="C509" s="214"/>
      <c r="D509" s="214"/>
      <c r="E509" s="214"/>
      <c r="F509" s="214"/>
      <c r="G509" s="214"/>
    </row>
    <row r="510" spans="1:8">
      <c r="A510" s="214"/>
      <c r="B510" s="214"/>
      <c r="C510" s="214"/>
      <c r="D510" s="214"/>
      <c r="E510" s="214"/>
      <c r="F510" s="214"/>
      <c r="G510" s="214"/>
    </row>
    <row r="511" spans="1:8">
      <c r="A511" s="214"/>
      <c r="B511" s="214"/>
      <c r="C511" s="214"/>
      <c r="D511" s="214"/>
      <c r="E511" s="214"/>
      <c r="F511" s="214"/>
      <c r="G511" s="214"/>
    </row>
    <row r="512" spans="1:8">
      <c r="A512" s="214"/>
      <c r="B512" s="214"/>
      <c r="C512" s="214"/>
      <c r="D512" s="214"/>
      <c r="E512" s="214"/>
      <c r="F512" s="214"/>
      <c r="G512" s="214"/>
    </row>
    <row r="513" spans="1:7">
      <c r="A513" s="214"/>
      <c r="B513" s="214"/>
      <c r="C513" s="214"/>
      <c r="D513" s="214"/>
      <c r="E513" s="214"/>
      <c r="F513" s="214"/>
      <c r="G513" s="214"/>
    </row>
    <row r="514" spans="1:7">
      <c r="A514" s="214"/>
      <c r="B514" s="214"/>
      <c r="C514" s="214"/>
      <c r="D514" s="214"/>
      <c r="E514" s="214"/>
      <c r="F514" s="214"/>
      <c r="G514" s="214"/>
    </row>
    <row r="515" spans="1:7">
      <c r="A515" s="214"/>
      <c r="B515" s="214"/>
      <c r="C515" s="214"/>
      <c r="D515" s="214"/>
      <c r="E515" s="214"/>
      <c r="F515" s="214"/>
      <c r="G515" s="214"/>
    </row>
    <row r="516" spans="1:7">
      <c r="A516" s="214"/>
      <c r="B516" s="214"/>
      <c r="C516" s="214"/>
      <c r="D516" s="214"/>
      <c r="E516" s="214"/>
      <c r="F516" s="214"/>
      <c r="G516" s="214"/>
    </row>
    <row r="517" spans="1:7">
      <c r="A517" s="214"/>
      <c r="B517" s="214"/>
      <c r="C517" s="214"/>
      <c r="D517" s="214"/>
      <c r="E517" s="214"/>
      <c r="F517" s="214"/>
      <c r="G517" s="214"/>
    </row>
    <row r="518" spans="1:7">
      <c r="A518" s="214"/>
      <c r="B518" s="214"/>
      <c r="C518" s="214"/>
      <c r="D518" s="214"/>
      <c r="E518" s="214"/>
      <c r="F518" s="214"/>
      <c r="G518" s="214"/>
    </row>
    <row r="519" spans="1:7">
      <c r="A519" s="214"/>
      <c r="B519" s="214"/>
      <c r="C519" s="214"/>
      <c r="D519" s="214"/>
      <c r="E519" s="214"/>
      <c r="F519" s="214"/>
      <c r="G519" s="214"/>
    </row>
    <row r="520" spans="1:7">
      <c r="A520" s="214"/>
      <c r="B520" s="214"/>
      <c r="C520" s="214"/>
      <c r="D520" s="214"/>
      <c r="E520" s="214"/>
      <c r="F520" s="214"/>
      <c r="G520" s="214"/>
    </row>
    <row r="521" spans="1:7">
      <c r="A521" s="214"/>
      <c r="B521" s="214"/>
      <c r="C521" s="214"/>
      <c r="D521" s="214"/>
      <c r="E521" s="214"/>
      <c r="F521" s="214"/>
      <c r="G521" s="214"/>
    </row>
    <row r="522" spans="1:7">
      <c r="A522" s="214"/>
      <c r="B522" s="214"/>
      <c r="C522" s="214"/>
      <c r="D522" s="214"/>
      <c r="E522" s="214"/>
      <c r="F522" s="214"/>
      <c r="G522" s="214"/>
    </row>
    <row r="523" spans="1:7">
      <c r="A523" s="214"/>
      <c r="B523" s="214"/>
      <c r="C523" s="214"/>
      <c r="D523" s="214"/>
      <c r="E523" s="214"/>
      <c r="F523" s="214"/>
      <c r="G523" s="214"/>
    </row>
    <row r="524" spans="1:7">
      <c r="A524" s="214"/>
      <c r="B524" s="214"/>
      <c r="C524" s="214"/>
      <c r="D524" s="214"/>
      <c r="E524" s="214"/>
      <c r="F524" s="214"/>
      <c r="G524" s="214"/>
    </row>
    <row r="525" spans="1:7">
      <c r="A525" s="214"/>
      <c r="B525" s="214"/>
      <c r="C525" s="214"/>
      <c r="D525" s="214"/>
      <c r="E525" s="214"/>
      <c r="F525" s="214"/>
      <c r="G525" s="214"/>
    </row>
    <row r="526" spans="1:7">
      <c r="A526" s="214"/>
      <c r="B526" s="214"/>
      <c r="C526" s="214"/>
      <c r="D526" s="214"/>
      <c r="E526" s="214"/>
      <c r="F526" s="214"/>
      <c r="G526" s="214"/>
    </row>
    <row r="527" spans="1:7">
      <c r="A527" s="214"/>
      <c r="B527" s="214"/>
      <c r="C527" s="214"/>
      <c r="D527" s="214"/>
      <c r="E527" s="214"/>
      <c r="F527" s="214"/>
      <c r="G527" s="214"/>
    </row>
    <row r="528" spans="1:7">
      <c r="A528" s="214"/>
      <c r="B528" s="214"/>
      <c r="C528" s="214"/>
      <c r="D528" s="214"/>
      <c r="E528" s="214"/>
      <c r="F528" s="214"/>
      <c r="G528" s="214"/>
    </row>
    <row r="529" spans="1:7">
      <c r="A529" s="214"/>
      <c r="B529" s="214"/>
      <c r="C529" s="214"/>
      <c r="D529" s="214"/>
      <c r="E529" s="214"/>
      <c r="F529" s="214"/>
      <c r="G529" s="214"/>
    </row>
    <row r="530" spans="1:7">
      <c r="A530" s="214"/>
      <c r="B530" s="214"/>
      <c r="C530" s="214"/>
      <c r="D530" s="214"/>
      <c r="E530" s="214"/>
      <c r="F530" s="214"/>
      <c r="G530" s="214"/>
    </row>
    <row r="531" spans="1:7">
      <c r="A531" s="214"/>
      <c r="B531" s="214"/>
      <c r="C531" s="214"/>
      <c r="D531" s="214"/>
      <c r="E531" s="214"/>
      <c r="F531" s="214"/>
      <c r="G531" s="214"/>
    </row>
    <row r="532" spans="1:7">
      <c r="A532" s="214"/>
      <c r="B532" s="214"/>
      <c r="C532" s="214"/>
      <c r="D532" s="214"/>
      <c r="E532" s="214"/>
      <c r="F532" s="214"/>
      <c r="G532" s="214"/>
    </row>
    <row r="533" spans="1:7">
      <c r="A533" s="214"/>
      <c r="B533" s="214"/>
      <c r="C533" s="214"/>
      <c r="D533" s="214"/>
      <c r="E533" s="214"/>
      <c r="F533" s="214"/>
      <c r="G533" s="214"/>
    </row>
    <row r="534" spans="1:7">
      <c r="A534" s="214"/>
      <c r="B534" s="214"/>
      <c r="C534" s="214"/>
      <c r="D534" s="214"/>
      <c r="E534" s="214"/>
      <c r="F534" s="214"/>
      <c r="G534" s="214"/>
    </row>
    <row r="535" spans="1:7">
      <c r="A535" s="214"/>
      <c r="B535" s="214"/>
      <c r="C535" s="214"/>
      <c r="D535" s="214"/>
      <c r="E535" s="214"/>
      <c r="F535" s="214"/>
      <c r="G535" s="214"/>
    </row>
    <row r="536" spans="1:7">
      <c r="A536" s="214"/>
      <c r="B536" s="214"/>
      <c r="C536" s="214"/>
      <c r="D536" s="214"/>
      <c r="E536" s="214"/>
      <c r="F536" s="214"/>
      <c r="G536" s="214"/>
    </row>
    <row r="537" spans="1:7">
      <c r="A537" s="214"/>
      <c r="B537" s="214"/>
      <c r="C537" s="214"/>
      <c r="D537" s="214"/>
      <c r="E537" s="214"/>
      <c r="F537" s="214"/>
      <c r="G537" s="214"/>
    </row>
    <row r="538" spans="1:7">
      <c r="A538" s="214"/>
      <c r="B538" s="214"/>
      <c r="C538" s="214"/>
      <c r="D538" s="214"/>
      <c r="E538" s="214"/>
      <c r="F538" s="214"/>
      <c r="G538" s="214"/>
    </row>
    <row r="539" spans="1:7">
      <c r="A539" s="214"/>
      <c r="B539" s="214"/>
      <c r="C539" s="214"/>
      <c r="D539" s="214"/>
      <c r="E539" s="214"/>
      <c r="F539" s="214"/>
      <c r="G539" s="214"/>
    </row>
    <row r="540" spans="1:7">
      <c r="A540" s="214"/>
      <c r="B540" s="214"/>
      <c r="C540" s="214"/>
      <c r="D540" s="214"/>
      <c r="E540" s="214"/>
      <c r="F540" s="214"/>
      <c r="G540" s="214"/>
    </row>
    <row r="541" spans="1:7">
      <c r="A541" s="214"/>
      <c r="B541" s="214"/>
      <c r="C541" s="214"/>
      <c r="D541" s="214"/>
      <c r="E541" s="214"/>
      <c r="F541" s="214"/>
      <c r="G541" s="214"/>
    </row>
    <row r="542" spans="1:7">
      <c r="A542" s="214"/>
      <c r="B542" s="214"/>
      <c r="C542" s="214"/>
      <c r="D542" s="214"/>
      <c r="E542" s="214"/>
      <c r="F542" s="214"/>
      <c r="G542" s="214"/>
    </row>
    <row r="543" spans="1:7">
      <c r="A543" s="214"/>
      <c r="B543" s="214"/>
      <c r="C543" s="214"/>
      <c r="D543" s="214"/>
      <c r="E543" s="214"/>
      <c r="F543" s="214"/>
      <c r="G543" s="214"/>
    </row>
    <row r="544" spans="1:7">
      <c r="A544" s="214"/>
      <c r="B544" s="214"/>
      <c r="C544" s="214"/>
      <c r="D544" s="214"/>
      <c r="E544" s="214"/>
      <c r="F544" s="214"/>
      <c r="G544" s="214"/>
    </row>
    <row r="545" spans="1:7">
      <c r="A545" s="214"/>
      <c r="B545" s="214"/>
      <c r="C545" s="214"/>
      <c r="D545" s="214"/>
      <c r="E545" s="214"/>
      <c r="F545" s="214"/>
      <c r="G545" s="214"/>
    </row>
    <row r="546" spans="1:7">
      <c r="A546" s="214"/>
      <c r="B546" s="214"/>
      <c r="C546" s="214"/>
      <c r="D546" s="214"/>
      <c r="E546" s="214"/>
      <c r="F546" s="214"/>
      <c r="G546" s="214"/>
    </row>
    <row r="547" spans="1:7">
      <c r="A547" s="214"/>
      <c r="B547" s="214"/>
      <c r="C547" s="214"/>
      <c r="D547" s="214"/>
      <c r="E547" s="214"/>
      <c r="F547" s="214"/>
      <c r="G547" s="214"/>
    </row>
    <row r="548" spans="1:7">
      <c r="A548" s="214"/>
      <c r="B548" s="214"/>
      <c r="C548" s="214"/>
      <c r="D548" s="214"/>
      <c r="E548" s="214"/>
      <c r="F548" s="214"/>
      <c r="G548" s="214"/>
    </row>
    <row r="549" spans="1:7">
      <c r="A549" s="214"/>
      <c r="B549" s="214"/>
      <c r="C549" s="214"/>
      <c r="D549" s="214"/>
      <c r="E549" s="214"/>
      <c r="F549" s="214"/>
      <c r="G549" s="214"/>
    </row>
    <row r="550" spans="1:7">
      <c r="A550" s="214"/>
      <c r="B550" s="214"/>
      <c r="C550" s="214"/>
      <c r="D550" s="214"/>
      <c r="E550" s="214"/>
      <c r="F550" s="214"/>
      <c r="G550" s="214"/>
    </row>
    <row r="551" spans="1:7">
      <c r="A551" s="214"/>
      <c r="B551" s="214"/>
      <c r="C551" s="214"/>
      <c r="D551" s="214"/>
      <c r="E551" s="214"/>
      <c r="F551" s="214"/>
      <c r="G551" s="214"/>
    </row>
    <row r="552" spans="1:7">
      <c r="A552" s="214"/>
      <c r="B552" s="214"/>
      <c r="C552" s="214"/>
      <c r="D552" s="214"/>
      <c r="E552" s="214"/>
      <c r="F552" s="214"/>
      <c r="G552" s="214"/>
    </row>
    <row r="553" spans="1:7">
      <c r="A553" s="214"/>
      <c r="B553" s="214"/>
      <c r="C553" s="214"/>
      <c r="D553" s="214"/>
      <c r="E553" s="214"/>
      <c r="F553" s="214"/>
      <c r="G553" s="214"/>
    </row>
    <row r="554" spans="1:7">
      <c r="A554" s="214"/>
      <c r="B554" s="214"/>
      <c r="C554" s="214"/>
      <c r="D554" s="214"/>
      <c r="E554" s="214"/>
      <c r="F554" s="214"/>
      <c r="G554" s="214"/>
    </row>
    <row r="555" spans="1:7">
      <c r="A555" s="214"/>
      <c r="B555" s="214"/>
      <c r="C555" s="214"/>
      <c r="D555" s="214"/>
      <c r="E555" s="214"/>
      <c r="F555" s="214"/>
      <c r="G555" s="214"/>
    </row>
    <row r="556" spans="1:7">
      <c r="A556" s="214"/>
      <c r="B556" s="214"/>
      <c r="C556" s="214"/>
      <c r="D556" s="214"/>
      <c r="E556" s="214"/>
      <c r="F556" s="214"/>
      <c r="G556" s="214"/>
    </row>
    <row r="557" spans="1:7">
      <c r="A557" s="214"/>
      <c r="B557" s="214"/>
      <c r="C557" s="214"/>
      <c r="D557" s="214"/>
      <c r="E557" s="214"/>
      <c r="F557" s="214"/>
      <c r="G557" s="214"/>
    </row>
    <row r="558" spans="1:7">
      <c r="A558" s="214"/>
      <c r="B558" s="214"/>
      <c r="C558" s="214"/>
      <c r="D558" s="214"/>
      <c r="E558" s="214"/>
      <c r="F558" s="214"/>
      <c r="G558" s="214"/>
    </row>
    <row r="559" spans="1:7">
      <c r="A559" s="214"/>
      <c r="B559" s="214"/>
      <c r="C559" s="214"/>
      <c r="D559" s="214"/>
      <c r="E559" s="214"/>
      <c r="F559" s="214"/>
      <c r="G559" s="214"/>
    </row>
    <row r="560" spans="1:7">
      <c r="A560" s="214"/>
      <c r="B560" s="214"/>
      <c r="C560" s="214"/>
      <c r="D560" s="214"/>
      <c r="E560" s="214"/>
      <c r="F560" s="214"/>
      <c r="G560" s="214"/>
    </row>
    <row r="561" spans="1:7">
      <c r="A561" s="214"/>
      <c r="B561" s="214"/>
      <c r="C561" s="214"/>
      <c r="D561" s="214"/>
      <c r="E561" s="214"/>
      <c r="F561" s="214"/>
      <c r="G561" s="214"/>
    </row>
    <row r="562" spans="1:7">
      <c r="A562" s="214"/>
      <c r="B562" s="214"/>
      <c r="C562" s="214"/>
      <c r="D562" s="214"/>
      <c r="E562" s="214"/>
      <c r="F562" s="214"/>
      <c r="G562" s="214"/>
    </row>
    <row r="563" spans="1:7">
      <c r="A563" s="214"/>
      <c r="B563" s="214"/>
      <c r="C563" s="214"/>
      <c r="D563" s="214"/>
      <c r="E563" s="214"/>
      <c r="F563" s="214"/>
      <c r="G563" s="214"/>
    </row>
    <row r="564" spans="1:7">
      <c r="A564" s="214"/>
      <c r="B564" s="214"/>
      <c r="C564" s="214"/>
      <c r="D564" s="214"/>
      <c r="E564" s="214"/>
      <c r="F564" s="214"/>
      <c r="G564" s="214"/>
    </row>
    <row r="565" spans="1:7">
      <c r="A565" s="214"/>
      <c r="B565" s="214"/>
      <c r="C565" s="214"/>
      <c r="D565" s="214"/>
      <c r="E565" s="214"/>
      <c r="F565" s="214"/>
      <c r="G565" s="214"/>
    </row>
    <row r="566" spans="1:7">
      <c r="A566" s="214"/>
      <c r="B566" s="214"/>
      <c r="C566" s="214"/>
      <c r="D566" s="214"/>
      <c r="E566" s="214"/>
      <c r="F566" s="214"/>
      <c r="G566" s="214"/>
    </row>
    <row r="567" spans="1:7">
      <c r="A567" s="214"/>
      <c r="B567" s="214"/>
      <c r="C567" s="214"/>
      <c r="D567" s="214"/>
      <c r="E567" s="214"/>
      <c r="F567" s="214"/>
      <c r="G567" s="214"/>
    </row>
    <row r="568" spans="1:7">
      <c r="A568" s="214"/>
      <c r="B568" s="214"/>
      <c r="C568" s="214"/>
      <c r="D568" s="214"/>
      <c r="E568" s="214"/>
      <c r="F568" s="214"/>
      <c r="G568" s="214"/>
    </row>
    <row r="569" spans="1:7">
      <c r="A569" s="214"/>
      <c r="B569" s="214"/>
      <c r="C569" s="214"/>
      <c r="D569" s="214"/>
      <c r="E569" s="214"/>
      <c r="F569" s="214"/>
      <c r="G569" s="2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95"/>
  <sheetViews>
    <sheetView topLeftCell="A65" workbookViewId="0">
      <selection activeCell="C88" sqref="C88"/>
    </sheetView>
  </sheetViews>
  <sheetFormatPr defaultColWidth="11.42578125" defaultRowHeight="15"/>
  <cols>
    <col min="2" max="2" width="4.85546875" bestFit="1" customWidth="1"/>
    <col min="3" max="3" width="57.7109375" bestFit="1" customWidth="1"/>
    <col min="4" max="4" width="10.28515625" customWidth="1"/>
    <col min="5" max="5" width="7.28515625" bestFit="1" customWidth="1"/>
    <col min="6" max="6" width="46.5703125" bestFit="1" customWidth="1"/>
    <col min="7" max="7" width="14.28515625" bestFit="1" customWidth="1"/>
    <col min="8" max="8" width="14.42578125" bestFit="1" customWidth="1"/>
  </cols>
  <sheetData>
    <row r="1" spans="2:8">
      <c r="B1" s="116"/>
      <c r="C1" s="117"/>
      <c r="D1" s="118"/>
      <c r="E1" s="119"/>
      <c r="F1" s="120"/>
      <c r="G1" s="121"/>
      <c r="H1" s="122"/>
    </row>
    <row r="2" spans="2:8" ht="21">
      <c r="B2" s="215" t="s">
        <v>837</v>
      </c>
      <c r="C2" s="215"/>
      <c r="D2" s="215"/>
      <c r="E2" s="215"/>
      <c r="F2" s="215"/>
      <c r="G2" s="215"/>
      <c r="H2" s="215"/>
    </row>
    <row r="3" spans="2:8" ht="21">
      <c r="B3" s="215" t="s">
        <v>838</v>
      </c>
      <c r="C3" s="215"/>
      <c r="D3" s="215"/>
      <c r="E3" s="215"/>
      <c r="F3" s="215"/>
      <c r="G3" s="215"/>
      <c r="H3" s="215"/>
    </row>
    <row r="4" spans="2:8" ht="21">
      <c r="B4" s="215" t="s">
        <v>839</v>
      </c>
      <c r="C4" s="215"/>
      <c r="D4" s="215"/>
      <c r="E4" s="215"/>
      <c r="F4" s="215"/>
      <c r="G4" s="215"/>
      <c r="H4" s="215"/>
    </row>
    <row r="5" spans="2:8">
      <c r="B5" s="216"/>
      <c r="C5" s="216"/>
      <c r="D5" s="216"/>
      <c r="E5" s="216"/>
      <c r="F5" s="216"/>
      <c r="G5" s="216"/>
      <c r="H5" s="216"/>
    </row>
    <row r="6" spans="2:8">
      <c r="B6" s="217"/>
      <c r="C6" s="217"/>
      <c r="D6" s="123"/>
      <c r="E6" s="124"/>
      <c r="F6" s="125"/>
      <c r="G6" s="121"/>
      <c r="H6" s="126"/>
    </row>
    <row r="7" spans="2:8">
      <c r="B7" s="127" t="s">
        <v>0</v>
      </c>
      <c r="C7" s="127" t="s">
        <v>840</v>
      </c>
      <c r="D7" s="128" t="s">
        <v>841</v>
      </c>
      <c r="E7" s="127" t="s">
        <v>2</v>
      </c>
      <c r="F7" s="129" t="s">
        <v>842</v>
      </c>
      <c r="G7" s="130" t="s">
        <v>843</v>
      </c>
      <c r="H7" s="131" t="s">
        <v>844</v>
      </c>
    </row>
    <row r="8" spans="2:8">
      <c r="B8" s="132" t="s">
        <v>7</v>
      </c>
      <c r="C8" s="132" t="s">
        <v>845</v>
      </c>
      <c r="D8" s="133"/>
      <c r="E8" s="134"/>
      <c r="F8" s="135"/>
      <c r="G8" s="136"/>
      <c r="H8" s="137"/>
    </row>
    <row r="9" spans="2:8">
      <c r="B9" s="138" t="s">
        <v>9</v>
      </c>
      <c r="C9" s="139" t="s">
        <v>846</v>
      </c>
      <c r="D9" s="140"/>
      <c r="E9" s="141"/>
      <c r="F9" s="142"/>
      <c r="G9" s="143"/>
      <c r="H9" s="143"/>
    </row>
    <row r="10" spans="2:8">
      <c r="B10" s="144" t="s">
        <v>12</v>
      </c>
      <c r="C10" s="145" t="s">
        <v>847</v>
      </c>
      <c r="D10" s="146">
        <v>0.2</v>
      </c>
      <c r="E10" s="147" t="s">
        <v>14</v>
      </c>
      <c r="F10" s="148"/>
      <c r="G10" s="149">
        <v>4000000</v>
      </c>
      <c r="H10" s="149">
        <f>+G10*D10</f>
        <v>800000</v>
      </c>
    </row>
    <row r="11" spans="2:8">
      <c r="B11" s="144" t="s">
        <v>15</v>
      </c>
      <c r="C11" s="145" t="s">
        <v>848</v>
      </c>
      <c r="D11" s="146">
        <v>1</v>
      </c>
      <c r="E11" s="147" t="s">
        <v>14</v>
      </c>
      <c r="F11" s="148"/>
      <c r="G11" s="149">
        <v>2000000</v>
      </c>
      <c r="H11" s="149">
        <f t="shared" ref="H11" si="0">+G11*D11</f>
        <v>2000000</v>
      </c>
    </row>
    <row r="12" spans="2:8">
      <c r="B12" s="139" t="s">
        <v>36</v>
      </c>
      <c r="C12" s="139" t="s">
        <v>849</v>
      </c>
      <c r="D12" s="150"/>
      <c r="E12" s="141"/>
      <c r="F12" s="142"/>
      <c r="G12" s="143"/>
      <c r="H12" s="143"/>
    </row>
    <row r="13" spans="2:8">
      <c r="B13" s="151" t="s">
        <v>38</v>
      </c>
      <c r="C13" s="145" t="s">
        <v>850</v>
      </c>
      <c r="D13" s="146">
        <v>1</v>
      </c>
      <c r="E13" s="147" t="s">
        <v>14</v>
      </c>
      <c r="F13" s="148"/>
      <c r="G13" s="149">
        <v>1000000</v>
      </c>
      <c r="H13" s="149">
        <f t="shared" ref="H13:H18" si="1">+G13*D13</f>
        <v>1000000</v>
      </c>
    </row>
    <row r="14" spans="2:8">
      <c r="B14" s="151" t="s">
        <v>50</v>
      </c>
      <c r="C14" s="145" t="s">
        <v>851</v>
      </c>
      <c r="D14" s="146">
        <v>1</v>
      </c>
      <c r="E14" s="147" t="s">
        <v>14</v>
      </c>
      <c r="F14" s="148"/>
      <c r="G14" s="149">
        <v>500000</v>
      </c>
      <c r="H14" s="149">
        <f t="shared" si="1"/>
        <v>500000</v>
      </c>
    </row>
    <row r="15" spans="2:8">
      <c r="B15" s="151" t="s">
        <v>58</v>
      </c>
      <c r="C15" s="145" t="s">
        <v>852</v>
      </c>
      <c r="D15" s="146">
        <v>1</v>
      </c>
      <c r="E15" s="147" t="s">
        <v>14</v>
      </c>
      <c r="F15" s="148"/>
      <c r="G15" s="149">
        <v>800000</v>
      </c>
      <c r="H15" s="149">
        <f t="shared" si="1"/>
        <v>800000</v>
      </c>
    </row>
    <row r="16" spans="2:8">
      <c r="B16" s="151" t="s">
        <v>76</v>
      </c>
      <c r="C16" s="145" t="s">
        <v>853</v>
      </c>
      <c r="D16" s="146">
        <v>1</v>
      </c>
      <c r="E16" s="147" t="s">
        <v>14</v>
      </c>
      <c r="F16" s="148"/>
      <c r="G16" s="149">
        <v>700000</v>
      </c>
      <c r="H16" s="149">
        <f t="shared" si="1"/>
        <v>700000</v>
      </c>
    </row>
    <row r="17" spans="2:8">
      <c r="B17" s="151" t="s">
        <v>86</v>
      </c>
      <c r="C17" s="145" t="s">
        <v>854</v>
      </c>
      <c r="D17" s="146">
        <v>1</v>
      </c>
      <c r="E17" s="147" t="s">
        <v>14</v>
      </c>
      <c r="F17" s="148"/>
      <c r="G17" s="149">
        <v>750000</v>
      </c>
      <c r="H17" s="149">
        <f t="shared" si="1"/>
        <v>750000</v>
      </c>
    </row>
    <row r="18" spans="2:8">
      <c r="B18" s="151" t="s">
        <v>855</v>
      </c>
      <c r="C18" s="145" t="s">
        <v>856</v>
      </c>
      <c r="D18" s="146">
        <v>1</v>
      </c>
      <c r="E18" s="147" t="s">
        <v>14</v>
      </c>
      <c r="F18" s="148"/>
      <c r="G18" s="149">
        <v>550000</v>
      </c>
      <c r="H18" s="149">
        <f t="shared" si="1"/>
        <v>550000</v>
      </c>
    </row>
    <row r="19" spans="2:8">
      <c r="B19" s="139" t="s">
        <v>857</v>
      </c>
      <c r="C19" s="152" t="s">
        <v>858</v>
      </c>
      <c r="D19" s="153"/>
      <c r="E19" s="154"/>
      <c r="F19" s="142"/>
      <c r="G19" s="143"/>
      <c r="H19" s="143"/>
    </row>
    <row r="20" spans="2:8">
      <c r="B20" s="151" t="s">
        <v>859</v>
      </c>
      <c r="C20" s="145" t="s">
        <v>860</v>
      </c>
      <c r="D20" s="146">
        <v>1</v>
      </c>
      <c r="E20" s="147" t="s">
        <v>14</v>
      </c>
      <c r="F20" s="148"/>
      <c r="G20" s="149">
        <v>1750000</v>
      </c>
      <c r="H20" s="149">
        <f t="shared" ref="H20:H23" si="2">+G20*D20</f>
        <v>1750000</v>
      </c>
    </row>
    <row r="21" spans="2:8">
      <c r="B21" s="151" t="s">
        <v>861</v>
      </c>
      <c r="C21" s="145" t="s">
        <v>862</v>
      </c>
      <c r="D21" s="146">
        <v>5</v>
      </c>
      <c r="E21" s="147" t="s">
        <v>14</v>
      </c>
      <c r="F21" s="148"/>
      <c r="G21" s="149">
        <v>780000</v>
      </c>
      <c r="H21" s="149">
        <f t="shared" si="2"/>
        <v>3900000</v>
      </c>
    </row>
    <row r="22" spans="2:8">
      <c r="B22" s="151" t="s">
        <v>863</v>
      </c>
      <c r="C22" s="145" t="s">
        <v>864</v>
      </c>
      <c r="D22" s="146">
        <v>1</v>
      </c>
      <c r="E22" s="147" t="s">
        <v>14</v>
      </c>
      <c r="F22" s="148"/>
      <c r="G22" s="149">
        <v>750000</v>
      </c>
      <c r="H22" s="149">
        <f t="shared" si="2"/>
        <v>750000</v>
      </c>
    </row>
    <row r="23" spans="2:8">
      <c r="B23" s="151" t="s">
        <v>865</v>
      </c>
      <c r="C23" s="155" t="s">
        <v>866</v>
      </c>
      <c r="D23" s="146">
        <v>1</v>
      </c>
      <c r="E23" s="147" t="s">
        <v>14</v>
      </c>
      <c r="F23" s="148"/>
      <c r="G23" s="149">
        <v>410000</v>
      </c>
      <c r="H23" s="149">
        <f t="shared" si="2"/>
        <v>410000</v>
      </c>
    </row>
    <row r="24" spans="2:8">
      <c r="B24" s="139" t="s">
        <v>867</v>
      </c>
      <c r="C24" s="156" t="s">
        <v>868</v>
      </c>
      <c r="D24" s="150"/>
      <c r="E24" s="157"/>
      <c r="F24" s="142"/>
      <c r="G24" s="143"/>
      <c r="H24" s="143"/>
    </row>
    <row r="25" spans="2:8">
      <c r="B25" s="151" t="s">
        <v>869</v>
      </c>
      <c r="C25" s="151" t="s">
        <v>870</v>
      </c>
      <c r="D25" s="158">
        <v>12</v>
      </c>
      <c r="E25" s="147" t="s">
        <v>14</v>
      </c>
      <c r="F25" s="148"/>
      <c r="G25" s="149">
        <v>390000</v>
      </c>
      <c r="H25" s="149">
        <f t="shared" ref="H25:H28" si="3">+G25*D25</f>
        <v>4680000</v>
      </c>
    </row>
    <row r="26" spans="2:8">
      <c r="B26" s="151" t="s">
        <v>871</v>
      </c>
      <c r="C26" s="151" t="s">
        <v>872</v>
      </c>
      <c r="D26" s="158">
        <v>1</v>
      </c>
      <c r="E26" s="147" t="s">
        <v>14</v>
      </c>
      <c r="F26" s="148"/>
      <c r="G26" s="149">
        <v>680000</v>
      </c>
      <c r="H26" s="149">
        <f t="shared" si="3"/>
        <v>680000</v>
      </c>
    </row>
    <row r="27" spans="2:8">
      <c r="B27" s="151" t="s">
        <v>873</v>
      </c>
      <c r="C27" s="151" t="s">
        <v>874</v>
      </c>
      <c r="D27" s="158">
        <v>1</v>
      </c>
      <c r="E27" s="147" t="s">
        <v>14</v>
      </c>
      <c r="F27" s="148"/>
      <c r="G27" s="149">
        <v>515000</v>
      </c>
      <c r="H27" s="149">
        <f t="shared" si="3"/>
        <v>515000</v>
      </c>
    </row>
    <row r="28" spans="2:8">
      <c r="B28" s="151" t="s">
        <v>875</v>
      </c>
      <c r="C28" s="151" t="s">
        <v>876</v>
      </c>
      <c r="D28" s="158">
        <v>1</v>
      </c>
      <c r="E28" s="147" t="s">
        <v>14</v>
      </c>
      <c r="F28" s="148"/>
      <c r="G28" s="149">
        <v>360000</v>
      </c>
      <c r="H28" s="149">
        <f t="shared" si="3"/>
        <v>360000</v>
      </c>
    </row>
    <row r="29" spans="2:8">
      <c r="B29" s="139" t="s">
        <v>877</v>
      </c>
      <c r="C29" s="156" t="s">
        <v>878</v>
      </c>
      <c r="D29" s="150"/>
      <c r="E29" s="157"/>
      <c r="F29" s="142"/>
      <c r="G29" s="143"/>
      <c r="H29" s="143"/>
    </row>
    <row r="30" spans="2:8">
      <c r="B30" s="151" t="s">
        <v>879</v>
      </c>
      <c r="C30" s="145" t="s">
        <v>880</v>
      </c>
      <c r="D30" s="159">
        <v>0.38</v>
      </c>
      <c r="E30" s="160" t="s">
        <v>881</v>
      </c>
      <c r="F30" s="148"/>
      <c r="G30" s="149">
        <f>+SUM(H10:H28)</f>
        <v>20145000</v>
      </c>
      <c r="H30" s="149">
        <f>+G30*D30</f>
        <v>7655100</v>
      </c>
    </row>
    <row r="31" spans="2:8">
      <c r="B31" s="139" t="s">
        <v>882</v>
      </c>
      <c r="C31" s="156" t="s">
        <v>883</v>
      </c>
      <c r="D31" s="150"/>
      <c r="E31" s="157"/>
      <c r="F31" s="142"/>
      <c r="G31" s="143"/>
      <c r="H31" s="143"/>
    </row>
    <row r="32" spans="2:8" ht="15.75" thickBot="1">
      <c r="B32" s="161" t="s">
        <v>884</v>
      </c>
      <c r="C32" s="162" t="s">
        <v>885</v>
      </c>
      <c r="D32" s="163">
        <v>1</v>
      </c>
      <c r="E32" s="211" t="s">
        <v>14</v>
      </c>
      <c r="F32" s="164">
        <v>1</v>
      </c>
      <c r="G32" s="165">
        <v>100000</v>
      </c>
      <c r="H32" s="149">
        <f>+G32*D32</f>
        <v>100000</v>
      </c>
    </row>
    <row r="33" spans="2:8" ht="15.75" thickBot="1">
      <c r="B33" s="166"/>
      <c r="C33" s="167" t="s">
        <v>886</v>
      </c>
      <c r="D33" s="168" t="s">
        <v>845</v>
      </c>
      <c r="E33" s="169"/>
      <c r="F33" s="170"/>
      <c r="G33" s="171"/>
      <c r="H33" s="172">
        <f>+SUM(H10:H32)</f>
        <v>27900100</v>
      </c>
    </row>
    <row r="34" spans="2:8">
      <c r="B34" s="173"/>
      <c r="C34" s="174"/>
      <c r="D34" s="175"/>
      <c r="E34" s="176"/>
      <c r="F34" s="160"/>
      <c r="G34" s="177"/>
      <c r="H34" s="178"/>
    </row>
    <row r="35" spans="2:8">
      <c r="B35" s="132" t="s">
        <v>887</v>
      </c>
      <c r="C35" s="132" t="s">
        <v>888</v>
      </c>
      <c r="D35" s="133"/>
      <c r="E35" s="134"/>
      <c r="F35" s="135"/>
      <c r="G35" s="179"/>
      <c r="H35" s="179"/>
    </row>
    <row r="36" spans="2:8">
      <c r="B36" s="156" t="s">
        <v>119</v>
      </c>
      <c r="C36" s="156" t="s">
        <v>889</v>
      </c>
      <c r="D36" s="180"/>
      <c r="E36" s="141"/>
      <c r="F36" s="142"/>
      <c r="G36" s="143"/>
      <c r="H36" s="143"/>
    </row>
    <row r="37" spans="2:8">
      <c r="B37" s="151" t="s">
        <v>121</v>
      </c>
      <c r="C37" s="145" t="s">
        <v>890</v>
      </c>
      <c r="D37" s="181"/>
      <c r="E37" s="147" t="s">
        <v>14</v>
      </c>
      <c r="F37" s="148">
        <v>1</v>
      </c>
      <c r="G37" s="149">
        <v>150000</v>
      </c>
      <c r="H37" s="149">
        <f>+G37*F37</f>
        <v>150000</v>
      </c>
    </row>
    <row r="38" spans="2:8" ht="15.75" thickBot="1">
      <c r="B38" s="151" t="s">
        <v>138</v>
      </c>
      <c r="C38" s="145" t="s">
        <v>891</v>
      </c>
      <c r="D38" s="181"/>
      <c r="E38" s="147" t="s">
        <v>14</v>
      </c>
      <c r="F38" s="148">
        <v>1</v>
      </c>
      <c r="G38" s="149">
        <v>135000</v>
      </c>
      <c r="H38" s="149">
        <f>+G38*F38</f>
        <v>135000</v>
      </c>
    </row>
    <row r="39" spans="2:8" ht="15.75" thickBot="1">
      <c r="B39" s="182"/>
      <c r="C39" s="167" t="s">
        <v>886</v>
      </c>
      <c r="D39" s="183" t="s">
        <v>889</v>
      </c>
      <c r="E39" s="170"/>
      <c r="F39" s="184"/>
      <c r="G39" s="171"/>
      <c r="H39" s="172">
        <f>+SUM(H37:H38)</f>
        <v>285000</v>
      </c>
    </row>
    <row r="40" spans="2:8">
      <c r="B40" s="116"/>
      <c r="C40" s="174"/>
      <c r="D40" s="185"/>
      <c r="E40" s="119"/>
      <c r="F40" s="120"/>
      <c r="G40" s="177"/>
      <c r="H40" s="178"/>
    </row>
    <row r="41" spans="2:8">
      <c r="B41" s="132" t="s">
        <v>892</v>
      </c>
      <c r="C41" s="132" t="s">
        <v>893</v>
      </c>
      <c r="D41" s="133"/>
      <c r="E41" s="134"/>
      <c r="F41" s="135"/>
      <c r="G41" s="179"/>
      <c r="H41" s="179"/>
    </row>
    <row r="42" spans="2:8" ht="15.75" thickBot="1">
      <c r="B42" s="151" t="s">
        <v>228</v>
      </c>
      <c r="C42" s="186" t="s">
        <v>894</v>
      </c>
      <c r="D42" s="187"/>
      <c r="E42" s="188" t="s">
        <v>14</v>
      </c>
      <c r="F42" s="189">
        <v>1</v>
      </c>
      <c r="G42" s="165">
        <v>130000</v>
      </c>
      <c r="H42" s="165">
        <f>+G42*F42</f>
        <v>130000</v>
      </c>
    </row>
    <row r="43" spans="2:8" ht="15.75" thickBot="1">
      <c r="B43" s="190"/>
      <c r="C43" s="167" t="s">
        <v>886</v>
      </c>
      <c r="D43" s="183" t="s">
        <v>893</v>
      </c>
      <c r="E43" s="191"/>
      <c r="F43" s="184"/>
      <c r="G43" s="171"/>
      <c r="H43" s="172">
        <f>+SUM(H42)</f>
        <v>130000</v>
      </c>
    </row>
    <row r="44" spans="2:8">
      <c r="B44" s="116"/>
      <c r="C44" s="192"/>
      <c r="D44" s="193"/>
      <c r="E44" s="194"/>
      <c r="F44" s="120"/>
      <c r="G44" s="177"/>
      <c r="H44" s="178"/>
    </row>
    <row r="45" spans="2:8">
      <c r="B45" s="132" t="s">
        <v>895</v>
      </c>
      <c r="C45" s="132" t="s">
        <v>896</v>
      </c>
      <c r="D45" s="133"/>
      <c r="E45" s="134"/>
      <c r="F45" s="195"/>
      <c r="G45" s="179"/>
      <c r="H45" s="196"/>
    </row>
    <row r="46" spans="2:8">
      <c r="B46" s="197" t="s">
        <v>721</v>
      </c>
      <c r="C46" s="151" t="s">
        <v>897</v>
      </c>
      <c r="D46" s="198"/>
      <c r="E46" s="199" t="s">
        <v>14</v>
      </c>
      <c r="F46" s="200">
        <v>8</v>
      </c>
      <c r="G46" s="149">
        <v>100000</v>
      </c>
      <c r="H46" s="149">
        <f>+G46*F46</f>
        <v>800000</v>
      </c>
    </row>
    <row r="47" spans="2:8">
      <c r="B47" s="197" t="s">
        <v>736</v>
      </c>
      <c r="C47" s="151" t="s">
        <v>898</v>
      </c>
      <c r="D47" s="198"/>
      <c r="E47" s="199" t="s">
        <v>14</v>
      </c>
      <c r="F47" s="200">
        <v>4</v>
      </c>
      <c r="G47" s="149">
        <v>45000</v>
      </c>
      <c r="H47" s="149">
        <f>+G47*F47</f>
        <v>180000</v>
      </c>
    </row>
    <row r="48" spans="2:8">
      <c r="B48" s="197" t="s">
        <v>757</v>
      </c>
      <c r="C48" s="151" t="s">
        <v>899</v>
      </c>
      <c r="D48" s="198"/>
      <c r="E48" s="199" t="s">
        <v>14</v>
      </c>
      <c r="F48" s="200">
        <v>2</v>
      </c>
      <c r="G48" s="149">
        <v>70000</v>
      </c>
      <c r="H48" s="149">
        <f>+G48*F48</f>
        <v>140000</v>
      </c>
    </row>
    <row r="49" spans="2:8" ht="15.75" thickBot="1">
      <c r="B49" s="197" t="s">
        <v>765</v>
      </c>
      <c r="C49" s="151" t="s">
        <v>900</v>
      </c>
      <c r="D49" s="198"/>
      <c r="E49" s="199" t="s">
        <v>14</v>
      </c>
      <c r="F49" s="200">
        <v>10</v>
      </c>
      <c r="G49" s="149">
        <v>120000</v>
      </c>
      <c r="H49" s="149">
        <f>+G49*F49</f>
        <v>1200000</v>
      </c>
    </row>
    <row r="50" spans="2:8" ht="15.75" thickBot="1">
      <c r="B50" s="190"/>
      <c r="C50" s="167" t="s">
        <v>886</v>
      </c>
      <c r="D50" s="183" t="s">
        <v>896</v>
      </c>
      <c r="E50" s="191"/>
      <c r="F50" s="184"/>
      <c r="G50" s="171"/>
      <c r="H50" s="172">
        <f>+SUM(H46:H49)</f>
        <v>2320000</v>
      </c>
    </row>
    <row r="51" spans="2:8">
      <c r="B51" s="116"/>
      <c r="C51" s="174"/>
      <c r="D51" s="185"/>
      <c r="E51" s="119"/>
      <c r="F51" s="120"/>
      <c r="G51" s="177"/>
      <c r="H51" s="178"/>
    </row>
    <row r="52" spans="2:8">
      <c r="B52" s="132" t="s">
        <v>901</v>
      </c>
      <c r="C52" s="132" t="s">
        <v>902</v>
      </c>
      <c r="D52" s="133"/>
      <c r="E52" s="134"/>
      <c r="F52" s="195"/>
      <c r="G52" s="179"/>
      <c r="H52" s="196"/>
    </row>
    <row r="53" spans="2:8">
      <c r="B53" s="139" t="s">
        <v>778</v>
      </c>
      <c r="C53" s="156" t="s">
        <v>10</v>
      </c>
      <c r="D53" s="180"/>
      <c r="E53" s="157"/>
      <c r="F53" s="142"/>
      <c r="G53" s="143"/>
      <c r="H53" s="143"/>
    </row>
    <row r="54" spans="2:8">
      <c r="B54" s="197" t="s">
        <v>780</v>
      </c>
      <c r="C54" s="145" t="s">
        <v>903</v>
      </c>
      <c r="D54" s="181"/>
      <c r="E54" s="147" t="s">
        <v>22</v>
      </c>
      <c r="F54" s="148">
        <v>0.14285714285714285</v>
      </c>
      <c r="G54" s="149">
        <v>150000</v>
      </c>
      <c r="H54" s="149">
        <f>+G54*F54</f>
        <v>21428.571428571428</v>
      </c>
    </row>
    <row r="55" spans="2:8">
      <c r="B55" s="197" t="s">
        <v>904</v>
      </c>
      <c r="C55" s="145" t="s">
        <v>905</v>
      </c>
      <c r="D55" s="181"/>
      <c r="E55" s="147" t="s">
        <v>22</v>
      </c>
      <c r="F55" s="148">
        <v>0.14285714285714285</v>
      </c>
      <c r="G55" s="149">
        <v>920000</v>
      </c>
      <c r="H55" s="149">
        <f>+G55*F55</f>
        <v>131428.57142857142</v>
      </c>
    </row>
    <row r="56" spans="2:8">
      <c r="B56" s="197" t="s">
        <v>906</v>
      </c>
      <c r="C56" s="145" t="s">
        <v>907</v>
      </c>
      <c r="D56" s="181"/>
      <c r="E56" s="147" t="s">
        <v>22</v>
      </c>
      <c r="F56" s="148">
        <v>0.14285714285714285</v>
      </c>
      <c r="G56" s="149">
        <v>6500000</v>
      </c>
      <c r="H56" s="149">
        <f>+G56*F56</f>
        <v>928571.42857142852</v>
      </c>
    </row>
    <row r="57" spans="2:8">
      <c r="B57" s="197" t="s">
        <v>908</v>
      </c>
      <c r="C57" s="145" t="s">
        <v>909</v>
      </c>
      <c r="D57" s="181"/>
      <c r="E57" s="147" t="s">
        <v>22</v>
      </c>
      <c r="F57" s="148">
        <v>0.14285714285714285</v>
      </c>
      <c r="G57" s="149">
        <v>890000</v>
      </c>
      <c r="H57" s="149">
        <f>+G57*F57</f>
        <v>127142.85714285713</v>
      </c>
    </row>
    <row r="58" spans="2:8">
      <c r="B58" s="139" t="s">
        <v>782</v>
      </c>
      <c r="C58" s="156" t="s">
        <v>910</v>
      </c>
      <c r="D58" s="180"/>
      <c r="E58" s="157"/>
      <c r="F58" s="142"/>
      <c r="G58" s="143"/>
      <c r="H58" s="143"/>
    </row>
    <row r="59" spans="2:8">
      <c r="B59" s="197" t="s">
        <v>784</v>
      </c>
      <c r="C59" s="145" t="s">
        <v>911</v>
      </c>
      <c r="D59" s="181"/>
      <c r="E59" s="199" t="s">
        <v>14</v>
      </c>
      <c r="F59" s="148">
        <v>0.14285714285714285</v>
      </c>
      <c r="G59" s="149">
        <v>1000000</v>
      </c>
      <c r="H59" s="149">
        <f>+G59*F59</f>
        <v>142857.14285714284</v>
      </c>
    </row>
    <row r="60" spans="2:8">
      <c r="B60" s="197" t="s">
        <v>786</v>
      </c>
      <c r="C60" s="145" t="s">
        <v>912</v>
      </c>
      <c r="D60" s="181"/>
      <c r="E60" s="199" t="s">
        <v>14</v>
      </c>
      <c r="F60" s="148">
        <v>0.14285714285714285</v>
      </c>
      <c r="G60" s="149">
        <v>1000000</v>
      </c>
      <c r="H60" s="149">
        <f>+G60*F60</f>
        <v>142857.14285714284</v>
      </c>
    </row>
    <row r="61" spans="2:8">
      <c r="B61" s="139" t="s">
        <v>790</v>
      </c>
      <c r="C61" s="156" t="s">
        <v>913</v>
      </c>
      <c r="D61" s="180"/>
      <c r="E61" s="157"/>
      <c r="F61" s="142"/>
      <c r="G61" s="143"/>
      <c r="H61" s="143"/>
    </row>
    <row r="62" spans="2:8">
      <c r="B62" s="197" t="s">
        <v>792</v>
      </c>
      <c r="C62" s="145" t="s">
        <v>914</v>
      </c>
      <c r="D62" s="181"/>
      <c r="E62" s="147" t="s">
        <v>22</v>
      </c>
      <c r="F62" s="148">
        <v>0.14285714285714285</v>
      </c>
      <c r="G62" s="149">
        <v>1800000</v>
      </c>
      <c r="H62" s="149">
        <f>+G62*F62</f>
        <v>257142.85714285713</v>
      </c>
    </row>
    <row r="63" spans="2:8" ht="15.75" thickBot="1">
      <c r="B63" s="197" t="s">
        <v>794</v>
      </c>
      <c r="C63" s="162" t="s">
        <v>915</v>
      </c>
      <c r="D63" s="201"/>
      <c r="E63" s="202"/>
      <c r="F63" s="189"/>
      <c r="G63" s="165"/>
      <c r="H63" s="149"/>
    </row>
    <row r="64" spans="2:8" ht="15.75" thickBot="1">
      <c r="B64" s="182"/>
      <c r="C64" s="203" t="s">
        <v>886</v>
      </c>
      <c r="D64" s="204" t="s">
        <v>902</v>
      </c>
      <c r="E64" s="191"/>
      <c r="F64" s="184"/>
      <c r="G64" s="171"/>
      <c r="H64" s="172">
        <f>+SUM(H54:H63)</f>
        <v>1751428.5714285711</v>
      </c>
    </row>
    <row r="65" spans="2:8">
      <c r="B65" s="116"/>
      <c r="C65" s="117"/>
      <c r="D65" s="118"/>
      <c r="E65" s="119"/>
      <c r="F65" s="120"/>
      <c r="G65" s="177"/>
      <c r="H65" s="178"/>
    </row>
    <row r="66" spans="2:8">
      <c r="B66" s="132" t="s">
        <v>916</v>
      </c>
      <c r="C66" s="132" t="s">
        <v>917</v>
      </c>
      <c r="D66" s="133"/>
      <c r="E66" s="134"/>
      <c r="F66" s="195"/>
      <c r="G66" s="179"/>
      <c r="H66" s="196"/>
    </row>
    <row r="67" spans="2:8">
      <c r="B67" s="197" t="s">
        <v>918</v>
      </c>
      <c r="C67" s="151" t="s">
        <v>919</v>
      </c>
      <c r="D67" s="198"/>
      <c r="E67" s="199" t="s">
        <v>22</v>
      </c>
      <c r="F67" s="148">
        <v>0.14285714285714285</v>
      </c>
      <c r="G67" s="149">
        <v>320000</v>
      </c>
      <c r="H67" s="149">
        <f t="shared" ref="H67:H74" si="4">+G67*F67</f>
        <v>45714.28571428571</v>
      </c>
    </row>
    <row r="68" spans="2:8">
      <c r="B68" s="197" t="s">
        <v>920</v>
      </c>
      <c r="C68" s="145" t="s">
        <v>921</v>
      </c>
      <c r="D68" s="181"/>
      <c r="E68" s="147" t="s">
        <v>14</v>
      </c>
      <c r="F68" s="200">
        <v>1</v>
      </c>
      <c r="G68" s="149">
        <v>100000</v>
      </c>
      <c r="H68" s="149">
        <f t="shared" si="4"/>
        <v>100000</v>
      </c>
    </row>
    <row r="69" spans="2:8">
      <c r="B69" s="197" t="s">
        <v>922</v>
      </c>
      <c r="C69" s="145" t="s">
        <v>923</v>
      </c>
      <c r="D69" s="181"/>
      <c r="E69" s="147" t="s">
        <v>14</v>
      </c>
      <c r="F69" s="200">
        <v>1</v>
      </c>
      <c r="G69" s="149">
        <v>90000</v>
      </c>
      <c r="H69" s="149">
        <f t="shared" si="4"/>
        <v>90000</v>
      </c>
    </row>
    <row r="70" spans="2:8">
      <c r="B70" s="197" t="s">
        <v>924</v>
      </c>
      <c r="C70" s="145" t="s">
        <v>925</v>
      </c>
      <c r="D70" s="181"/>
      <c r="E70" s="147" t="s">
        <v>14</v>
      </c>
      <c r="F70" s="200">
        <v>1</v>
      </c>
      <c r="G70" s="149">
        <v>150000</v>
      </c>
      <c r="H70" s="149">
        <f t="shared" si="4"/>
        <v>150000</v>
      </c>
    </row>
    <row r="71" spans="2:8">
      <c r="B71" s="197" t="s">
        <v>926</v>
      </c>
      <c r="C71" s="145" t="s">
        <v>927</v>
      </c>
      <c r="D71" s="181"/>
      <c r="E71" s="147" t="s">
        <v>14</v>
      </c>
      <c r="F71" s="200">
        <v>1</v>
      </c>
      <c r="G71" s="149">
        <v>250000</v>
      </c>
      <c r="H71" s="149">
        <f t="shared" si="4"/>
        <v>250000</v>
      </c>
    </row>
    <row r="72" spans="2:8">
      <c r="B72" s="197" t="s">
        <v>928</v>
      </c>
      <c r="C72" s="145" t="s">
        <v>929</v>
      </c>
      <c r="D72" s="181"/>
      <c r="E72" s="147" t="s">
        <v>14</v>
      </c>
      <c r="F72" s="200">
        <v>1</v>
      </c>
      <c r="G72" s="149">
        <v>200000</v>
      </c>
      <c r="H72" s="149">
        <f t="shared" si="4"/>
        <v>200000</v>
      </c>
    </row>
    <row r="73" spans="2:8">
      <c r="B73" s="197" t="s">
        <v>930</v>
      </c>
      <c r="C73" s="145" t="s">
        <v>931</v>
      </c>
      <c r="D73" s="181"/>
      <c r="E73" s="147" t="s">
        <v>14</v>
      </c>
      <c r="F73" s="200">
        <v>1</v>
      </c>
      <c r="G73" s="149">
        <v>40000</v>
      </c>
      <c r="H73" s="149">
        <f t="shared" si="4"/>
        <v>40000</v>
      </c>
    </row>
    <row r="74" spans="2:8" ht="15.75" thickBot="1">
      <c r="B74" s="197" t="s">
        <v>932</v>
      </c>
      <c r="C74" s="145" t="s">
        <v>933</v>
      </c>
      <c r="D74" s="181"/>
      <c r="E74" s="147" t="s">
        <v>22</v>
      </c>
      <c r="F74" s="148">
        <v>0.14285714285714285</v>
      </c>
      <c r="G74" s="149">
        <v>180000</v>
      </c>
      <c r="H74" s="149">
        <f t="shared" si="4"/>
        <v>25714.285714285714</v>
      </c>
    </row>
    <row r="75" spans="2:8" ht="15.75" thickBot="1">
      <c r="B75" s="190"/>
      <c r="C75" s="203" t="s">
        <v>886</v>
      </c>
      <c r="D75" s="204" t="s">
        <v>917</v>
      </c>
      <c r="E75" s="191"/>
      <c r="F75" s="184"/>
      <c r="G75" s="171"/>
      <c r="H75" s="172">
        <f>+SUM(H67:H74)</f>
        <v>901428.57142857136</v>
      </c>
    </row>
    <row r="76" spans="2:8">
      <c r="B76" s="116"/>
      <c r="C76" s="174"/>
      <c r="D76" s="185"/>
      <c r="E76" s="119"/>
      <c r="F76" s="120"/>
      <c r="G76" s="177"/>
      <c r="H76" s="178"/>
    </row>
    <row r="77" spans="2:8">
      <c r="B77" s="132" t="s">
        <v>934</v>
      </c>
      <c r="C77" s="132" t="s">
        <v>935</v>
      </c>
      <c r="D77" s="133"/>
      <c r="E77" s="134"/>
      <c r="F77" s="195"/>
      <c r="G77" s="179"/>
      <c r="H77" s="196"/>
    </row>
    <row r="78" spans="2:8">
      <c r="B78" s="151" t="s">
        <v>936</v>
      </c>
      <c r="C78" s="145" t="s">
        <v>937</v>
      </c>
      <c r="D78" s="181"/>
      <c r="E78" s="147" t="s">
        <v>22</v>
      </c>
      <c r="F78" s="148">
        <v>1</v>
      </c>
      <c r="G78" s="149">
        <v>6411000</v>
      </c>
      <c r="H78" s="149">
        <f>+G78*F78</f>
        <v>6411000</v>
      </c>
    </row>
    <row r="79" spans="2:8" ht="15.75" thickBot="1">
      <c r="B79" s="151" t="s">
        <v>938</v>
      </c>
      <c r="C79" s="162" t="s">
        <v>939</v>
      </c>
      <c r="D79" s="201"/>
      <c r="E79" s="202" t="s">
        <v>22</v>
      </c>
      <c r="F79" s="189">
        <v>1</v>
      </c>
      <c r="G79" s="165">
        <v>6729000</v>
      </c>
      <c r="H79" s="165">
        <f>+G79*F79</f>
        <v>6729000</v>
      </c>
    </row>
    <row r="80" spans="2:8" ht="15.75" thickBot="1">
      <c r="B80" s="190"/>
      <c r="C80" s="167" t="s">
        <v>886</v>
      </c>
      <c r="D80" s="183" t="s">
        <v>935</v>
      </c>
      <c r="E80" s="191"/>
      <c r="F80" s="184"/>
      <c r="G80" s="171"/>
      <c r="H80" s="172">
        <f>+SUM(H78:H79)</f>
        <v>13140000</v>
      </c>
    </row>
    <row r="81" spans="2:8">
      <c r="B81" s="116"/>
      <c r="C81" s="117"/>
      <c r="D81" s="118"/>
      <c r="E81" s="119"/>
      <c r="F81" s="120"/>
      <c r="G81" s="177"/>
      <c r="H81" s="178"/>
    </row>
    <row r="82" spans="2:8">
      <c r="B82" s="116"/>
      <c r="C82" s="117"/>
      <c r="D82" s="118"/>
      <c r="E82" s="119"/>
      <c r="F82" s="120"/>
      <c r="G82" s="177"/>
      <c r="H82" s="178"/>
    </row>
    <row r="83" spans="2:8">
      <c r="B83" s="205"/>
      <c r="C83" s="206"/>
      <c r="D83" s="205"/>
      <c r="E83" s="206"/>
      <c r="F83" s="207" t="s">
        <v>940</v>
      </c>
      <c r="G83" s="177"/>
      <c r="H83" s="208">
        <f>+H80+H75+H64+H50+H43+H39+H33</f>
        <v>46427957.142857142</v>
      </c>
    </row>
    <row r="84" spans="2:8" ht="15.75" thickBot="1">
      <c r="B84" s="116"/>
      <c r="C84" s="117"/>
      <c r="D84" s="118"/>
      <c r="E84" s="119"/>
      <c r="F84" s="120"/>
      <c r="G84" s="121"/>
      <c r="H84" s="122"/>
    </row>
    <row r="85" spans="2:8" ht="15.75" thickBot="1">
      <c r="B85" s="116"/>
      <c r="C85" s="117"/>
      <c r="D85" s="118"/>
      <c r="E85" s="119"/>
      <c r="F85" s="207" t="s">
        <v>941</v>
      </c>
      <c r="G85" s="121">
        <v>10</v>
      </c>
      <c r="H85" s="209">
        <f>+H83*G85</f>
        <v>464279571.4285714</v>
      </c>
    </row>
    <row r="86" spans="2:8">
      <c r="B86" s="116"/>
      <c r="C86" s="117"/>
      <c r="D86" s="118"/>
      <c r="E86" s="119"/>
      <c r="F86" s="120"/>
      <c r="G86" s="121"/>
      <c r="H86" s="122"/>
    </row>
    <row r="87" spans="2:8">
      <c r="B87" s="116"/>
      <c r="C87" s="117"/>
      <c r="D87" s="118"/>
      <c r="E87" s="119"/>
      <c r="F87" s="120"/>
      <c r="G87" s="177"/>
      <c r="H87" s="178"/>
    </row>
    <row r="88" spans="2:8">
      <c r="B88" s="116"/>
      <c r="C88" s="117"/>
      <c r="D88" s="118"/>
      <c r="E88" s="119"/>
      <c r="F88" s="120"/>
      <c r="G88" s="177"/>
      <c r="H88" s="178"/>
    </row>
    <row r="95" spans="2:8">
      <c r="B95" s="108"/>
      <c r="C95" s="108"/>
      <c r="D95" s="108"/>
      <c r="E95" s="108"/>
      <c r="F95" s="108"/>
      <c r="G95" s="108"/>
      <c r="H95" s="210"/>
    </row>
  </sheetData>
  <mergeCells count="5">
    <mergeCell ref="B2:H2"/>
    <mergeCell ref="B3:H3"/>
    <mergeCell ref="B4:H4"/>
    <mergeCell ref="B5:H5"/>
    <mergeCell ref="B6: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Ppto</vt:lpstr>
      <vt:lpstr>GG</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Johnson</dc:creator>
  <cp:lastModifiedBy>omar</cp:lastModifiedBy>
  <dcterms:created xsi:type="dcterms:W3CDTF">2015-01-13T13:38:21Z</dcterms:created>
  <dcterms:modified xsi:type="dcterms:W3CDTF">2015-08-21T20:18:57Z</dcterms:modified>
</cp:coreProperties>
</file>