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OneDrive - Universidade de Lisboa\lneg\OptiGrid\DLR\Code\Input\Others\"/>
    </mc:Choice>
  </mc:AlternateContent>
  <bookViews>
    <workbookView xWindow="0" yWindow="0" windowWidth="24120" windowHeight="12345"/>
  </bookViews>
  <sheets>
    <sheet name="Folha1" sheetId="1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L12" i="1" l="1"/>
  <c r="L11" i="1"/>
  <c r="L10" i="1"/>
  <c r="K12" i="1"/>
  <c r="K11" i="1"/>
  <c r="K10" i="1"/>
  <c r="J12" i="1" l="1"/>
  <c r="J11" i="1"/>
  <c r="J10" i="1"/>
  <c r="I12" i="1" l="1"/>
  <c r="I11" i="1"/>
  <c r="I10" i="1"/>
  <c r="I2" i="1"/>
  <c r="H2" i="1"/>
  <c r="H10" i="1"/>
  <c r="H11" i="1"/>
  <c r="H12" i="1"/>
  <c r="G10" i="1" l="1"/>
  <c r="G11" i="1"/>
  <c r="G12" i="1"/>
  <c r="F12" i="1"/>
  <c r="F11" i="1"/>
  <c r="F10" i="1"/>
  <c r="E3" i="1" l="1"/>
  <c r="E7" i="1"/>
  <c r="E2" i="1"/>
  <c r="E12" i="1" l="1"/>
  <c r="E10" i="1"/>
  <c r="D12" i="1" l="1"/>
  <c r="C12" i="1"/>
  <c r="D7" i="1"/>
  <c r="C7" i="1"/>
  <c r="D11" i="1"/>
  <c r="C11" i="1"/>
  <c r="D10" i="1"/>
  <c r="C10" i="1"/>
  <c r="D3" i="1"/>
  <c r="C3" i="1"/>
  <c r="D2" i="1"/>
  <c r="C2" i="1"/>
</calcChain>
</file>

<file path=xl/comments1.xml><?xml version="1.0" encoding="utf-8"?>
<comments xmlns="http://schemas.openxmlformats.org/spreadsheetml/2006/main">
  <authors>
    <author>Hugo Algarvio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Hugo Algarvio:</t>
        </r>
        <r>
          <rPr>
            <sz val="9"/>
            <color indexed="81"/>
            <rFont val="Tahoma"/>
            <family val="2"/>
          </rPr>
          <t xml:space="preserve">
1-ZEBRA
2-BEAR (1x3x1 AA 325)
3-ASTER
4-Zambeze
5-Rail
6-1x3x1 AA 235
7-1x3x1 AA 160
8-1x3x1 AA 110
9-1x3x1 AA 090
10-1x3x1 AA 130</t>
        </r>
      </text>
    </comment>
  </commentList>
</comments>
</file>

<file path=xl/sharedStrings.xml><?xml version="1.0" encoding="utf-8"?>
<sst xmlns="http://schemas.openxmlformats.org/spreadsheetml/2006/main" count="35" uniqueCount="29">
  <si>
    <t>Código condutor</t>
  </si>
  <si>
    <t>[m]</t>
  </si>
  <si>
    <t>Diâmetro externo (D)</t>
  </si>
  <si>
    <t>Diâmetro cada condutor (d)</t>
  </si>
  <si>
    <t>[adim.]</t>
  </si>
  <si>
    <t>cp alumínio (a 20ºC)</t>
  </si>
  <si>
    <t>cp aço (a 20ºC)</t>
  </si>
  <si>
    <t>[J/kg/K]</t>
  </si>
  <si>
    <t>Massa alumínio</t>
  </si>
  <si>
    <t>Massa aço</t>
  </si>
  <si>
    <t>[kg/m]</t>
  </si>
  <si>
    <t>[1/K]</t>
  </si>
  <si>
    <t>[m^2]</t>
  </si>
  <si>
    <t>Resistividade 20ºC</t>
  </si>
  <si>
    <t>[ohm/m]</t>
  </si>
  <si>
    <t>beta alumínio</t>
  </si>
  <si>
    <t>beta aço</t>
  </si>
  <si>
    <t>alfa alumínio</t>
  </si>
  <si>
    <t>area</t>
  </si>
  <si>
    <t>epsilon</t>
  </si>
  <si>
    <t>0,547628</t>
  </si>
  <si>
    <t>0,25285</t>
  </si>
  <si>
    <t>1,43E-04</t>
  </si>
  <si>
    <t>1,58E-04</t>
  </si>
  <si>
    <t>2,58E-03</t>
  </si>
  <si>
    <t>0,367338</t>
  </si>
  <si>
    <t>0,17116</t>
  </si>
  <si>
    <t>2,12E-04</t>
  </si>
  <si>
    <t>Absortividade Solar (30ºC)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</si>
</sst>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.5"/>
      <color rgb="FF55555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Franklin Gothic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1" fontId="0" fillId="0" borderId="0" xfId="0" applyNumberFormat="1" applyFill="1"/>
    <xf numFmtId="0" fontId="0" fillId="0" borderId="0" xfId="0" applyFill="1" applyBorder="1"/>
    <xf numFmtId="11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/>
    <xf numFmtId="165" fontId="0" fillId="0" borderId="0" xfId="0" applyNumberFormat="1" applyFill="1" applyBorder="1"/>
    <xf numFmtId="165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21" sqref="G21"/>
    </sheetView>
  </sheetViews>
  <sheetFormatPr defaultRowHeight="15" x14ac:dyDescent="0.25"/>
  <cols>
    <col min="1" max="1" width="25.7109375" bestFit="1" customWidth="1"/>
    <col min="2" max="2" width="11.140625" customWidth="1"/>
    <col min="3" max="3" width="12" bestFit="1" customWidth="1"/>
    <col min="5" max="5" width="10" bestFit="1" customWidth="1"/>
    <col min="7" max="7" width="10" bestFit="1" customWidth="1"/>
    <col min="10" max="10" width="12.5703125" bestFit="1" customWidth="1"/>
  </cols>
  <sheetData>
    <row r="1" spans="1:16" x14ac:dyDescent="0.25">
      <c r="A1" s="2" t="s">
        <v>0</v>
      </c>
      <c r="B1" s="2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6" x14ac:dyDescent="0.25">
      <c r="A2" s="2" t="s">
        <v>2</v>
      </c>
      <c r="B2" s="2" t="s">
        <v>1</v>
      </c>
      <c r="C2" s="2">
        <f>28.6*10^(-3)</f>
        <v>2.86E-2</v>
      </c>
      <c r="D2" s="2">
        <f>0.02345</f>
        <v>2.3449999999999999E-2</v>
      </c>
      <c r="E2" s="2">
        <f>31.05*10^(-3)</f>
        <v>3.1050000000000001E-2</v>
      </c>
      <c r="F2" s="2">
        <v>3.1800000000000002E-2</v>
      </c>
      <c r="G2" s="2">
        <v>2.9590000000000002E-2</v>
      </c>
      <c r="H2" s="4">
        <f>H3*7</f>
        <v>2.205E-2</v>
      </c>
      <c r="I2" s="4">
        <f>I3*7</f>
        <v>1.806E-2</v>
      </c>
      <c r="J2" s="5">
        <v>1.35E-2</v>
      </c>
      <c r="K2" s="2">
        <v>1.2E-2</v>
      </c>
      <c r="L2" s="2">
        <v>1.46E-2</v>
      </c>
    </row>
    <row r="3" spans="1:16" x14ac:dyDescent="0.25">
      <c r="A3" s="2" t="s">
        <v>3</v>
      </c>
      <c r="B3" s="2" t="s">
        <v>1</v>
      </c>
      <c r="C3" s="2">
        <f>0.00318</f>
        <v>3.1800000000000001E-3</v>
      </c>
      <c r="D3" s="2">
        <f>0.00335</f>
        <v>3.3500000000000001E-3</v>
      </c>
      <c r="E3" s="2">
        <f>0.00345</f>
        <v>3.4499999999999999E-3</v>
      </c>
      <c r="F3" s="2">
        <v>4.1399999999999996E-3</v>
      </c>
      <c r="G3" s="2">
        <v>3.7000000000000002E-3</v>
      </c>
      <c r="H3" s="6">
        <v>3.15E-3</v>
      </c>
      <c r="I3" s="7" t="s">
        <v>24</v>
      </c>
      <c r="J3" s="5">
        <v>4.4999999999999997E-3</v>
      </c>
      <c r="K3" s="6">
        <v>4.0000000000000001E-3</v>
      </c>
      <c r="L3" s="6">
        <v>2.9199999999999999E-3</v>
      </c>
    </row>
    <row r="4" spans="1:16" ht="17.25" x14ac:dyDescent="0.25">
      <c r="A4" s="2" t="s">
        <v>18</v>
      </c>
      <c r="B4" s="2" t="s">
        <v>12</v>
      </c>
      <c r="C4" s="6">
        <v>4.8500000000000003E-4</v>
      </c>
      <c r="D4" s="6">
        <v>3.2600000000000001E-4</v>
      </c>
      <c r="E4" s="6">
        <v>5.6999999999999998E-4</v>
      </c>
      <c r="F4" s="2">
        <v>5.9497E-4</v>
      </c>
      <c r="G4" s="2">
        <v>4.8383999999999998E-4</v>
      </c>
      <c r="H4" s="8">
        <v>2.3499999999999999E-4</v>
      </c>
      <c r="I4" s="8" t="s">
        <v>23</v>
      </c>
      <c r="J4" s="6">
        <v>1.11E-4</v>
      </c>
      <c r="K4" s="6">
        <v>8.7999999999999998E-5</v>
      </c>
      <c r="L4" s="6">
        <v>1.2999999999999999E-4</v>
      </c>
      <c r="P4" s="1"/>
    </row>
    <row r="5" spans="1:16" x14ac:dyDescent="0.25">
      <c r="A5" s="2" t="s">
        <v>5</v>
      </c>
      <c r="B5" s="2" t="s">
        <v>7</v>
      </c>
      <c r="C5" s="2">
        <v>897</v>
      </c>
      <c r="D5" s="2">
        <v>897</v>
      </c>
      <c r="E5" s="2">
        <v>897</v>
      </c>
      <c r="F5" s="2">
        <v>897</v>
      </c>
      <c r="G5" s="2">
        <v>897</v>
      </c>
      <c r="H5" s="9">
        <v>897</v>
      </c>
      <c r="I5" s="9">
        <v>897</v>
      </c>
      <c r="J5" s="9">
        <v>897</v>
      </c>
      <c r="K5" s="2">
        <v>897</v>
      </c>
      <c r="L5" s="2">
        <v>897</v>
      </c>
    </row>
    <row r="6" spans="1:16" x14ac:dyDescent="0.25">
      <c r="A6" s="2" t="s">
        <v>6</v>
      </c>
      <c r="B6" s="2" t="s">
        <v>7</v>
      </c>
      <c r="C6" s="2">
        <v>481</v>
      </c>
      <c r="D6" s="2">
        <v>481</v>
      </c>
      <c r="E6" s="2">
        <v>0</v>
      </c>
      <c r="F6" s="2">
        <v>481</v>
      </c>
      <c r="G6" s="2">
        <v>481</v>
      </c>
      <c r="H6" s="9">
        <v>481</v>
      </c>
      <c r="I6" s="9">
        <v>481</v>
      </c>
      <c r="J6" s="9">
        <v>481</v>
      </c>
      <c r="K6" s="2">
        <v>481</v>
      </c>
      <c r="L6" s="2">
        <v>481</v>
      </c>
    </row>
    <row r="7" spans="1:16" x14ac:dyDescent="0.25">
      <c r="A7" s="2" t="s">
        <v>13</v>
      </c>
      <c r="B7" s="2" t="s">
        <v>14</v>
      </c>
      <c r="C7" s="2">
        <f>0.0674/1000</f>
        <v>6.7399999999999998E-5</v>
      </c>
      <c r="D7" s="2">
        <f>0.1093/1000</f>
        <v>1.093E-4</v>
      </c>
      <c r="E7" s="2">
        <f>0.0583/1000</f>
        <v>5.8300000000000001E-5</v>
      </c>
      <c r="F7" s="2">
        <v>5.1E-5</v>
      </c>
      <c r="G7" s="2">
        <v>5.9599999999999999E-5</v>
      </c>
      <c r="H7" s="8" t="s">
        <v>22</v>
      </c>
      <c r="I7" s="7" t="s">
        <v>27</v>
      </c>
      <c r="J7" s="10">
        <v>3.0069999999999999E-4</v>
      </c>
      <c r="K7" s="6">
        <v>3.8099999999999999E-4</v>
      </c>
      <c r="L7" s="6">
        <v>3.6000000000000002E-4</v>
      </c>
    </row>
    <row r="8" spans="1:16" x14ac:dyDescent="0.25">
      <c r="A8" s="2" t="s">
        <v>8</v>
      </c>
      <c r="B8" s="2" t="s">
        <v>10</v>
      </c>
      <c r="C8" s="2">
        <v>1.1599999999999999</v>
      </c>
      <c r="D8" s="8">
        <v>0.71473799999999998</v>
      </c>
      <c r="E8" s="2">
        <v>1.5740000000000001</v>
      </c>
      <c r="F8" s="2">
        <v>1.528</v>
      </c>
      <c r="G8" s="2">
        <v>1.3340000000000001</v>
      </c>
      <c r="H8" s="8" t="s">
        <v>20</v>
      </c>
      <c r="I8" s="7" t="s">
        <v>25</v>
      </c>
      <c r="J8" s="11">
        <f>(K8+L8)/2</f>
        <v>0.21056349999999999</v>
      </c>
      <c r="K8" s="8">
        <v>0.20380599999999999</v>
      </c>
      <c r="L8" s="8">
        <v>0.21732099999999999</v>
      </c>
    </row>
    <row r="9" spans="1:16" x14ac:dyDescent="0.25">
      <c r="A9" s="2" t="s">
        <v>9</v>
      </c>
      <c r="B9" s="2" t="s">
        <v>10</v>
      </c>
      <c r="C9" s="2">
        <v>0.43</v>
      </c>
      <c r="D9" s="8">
        <v>0.480018</v>
      </c>
      <c r="E9" s="2">
        <v>0</v>
      </c>
      <c r="F9" s="2">
        <v>0.23499999999999999</v>
      </c>
      <c r="G9" s="2">
        <v>0.26300000000000001</v>
      </c>
      <c r="H9" s="8" t="s">
        <v>21</v>
      </c>
      <c r="I9" s="7" t="s">
        <v>26</v>
      </c>
      <c r="J9" s="11">
        <f>(K9+L9)/2</f>
        <v>0.23145499999999999</v>
      </c>
      <c r="K9" s="8">
        <v>9.8028000000000004E-2</v>
      </c>
      <c r="L9" s="8">
        <v>0.36488199999999998</v>
      </c>
    </row>
    <row r="10" spans="1:16" x14ac:dyDescent="0.25">
      <c r="A10" s="12" t="s">
        <v>15</v>
      </c>
      <c r="B10" s="2" t="s">
        <v>11</v>
      </c>
      <c r="C10" s="2">
        <f t="shared" ref="C10:L10" si="0">3.8*10^(-4)</f>
        <v>3.8000000000000002E-4</v>
      </c>
      <c r="D10" s="2">
        <f t="shared" si="0"/>
        <v>3.8000000000000002E-4</v>
      </c>
      <c r="E10" s="2">
        <f t="shared" si="0"/>
        <v>3.8000000000000002E-4</v>
      </c>
      <c r="F10" s="2">
        <f t="shared" si="0"/>
        <v>3.8000000000000002E-4</v>
      </c>
      <c r="G10" s="2">
        <f t="shared" si="0"/>
        <v>3.8000000000000002E-4</v>
      </c>
      <c r="H10" s="9">
        <f t="shared" si="0"/>
        <v>3.8000000000000002E-4</v>
      </c>
      <c r="I10" s="9">
        <f t="shared" si="0"/>
        <v>3.8000000000000002E-4</v>
      </c>
      <c r="J10" s="9">
        <f t="shared" si="0"/>
        <v>3.8000000000000002E-4</v>
      </c>
      <c r="K10" s="9">
        <f t="shared" si="0"/>
        <v>3.8000000000000002E-4</v>
      </c>
      <c r="L10" s="9">
        <f t="shared" si="0"/>
        <v>3.8000000000000002E-4</v>
      </c>
    </row>
    <row r="11" spans="1:16" x14ac:dyDescent="0.25">
      <c r="A11" s="12" t="s">
        <v>16</v>
      </c>
      <c r="B11" s="2" t="s">
        <v>11</v>
      </c>
      <c r="C11" s="2">
        <f>1*10^(-4)</f>
        <v>1E-4</v>
      </c>
      <c r="D11" s="2">
        <f>1*10^(-4)</f>
        <v>1E-4</v>
      </c>
      <c r="E11" s="2">
        <v>0</v>
      </c>
      <c r="F11" s="2">
        <f t="shared" ref="F11:L11" si="1">1*10^(-4)</f>
        <v>1E-4</v>
      </c>
      <c r="G11" s="2">
        <f t="shared" si="1"/>
        <v>1E-4</v>
      </c>
      <c r="H11" s="9">
        <f t="shared" si="1"/>
        <v>1E-4</v>
      </c>
      <c r="I11" s="9">
        <f t="shared" si="1"/>
        <v>1E-4</v>
      </c>
      <c r="J11" s="9">
        <f t="shared" si="1"/>
        <v>1E-4</v>
      </c>
      <c r="K11" s="9">
        <f t="shared" si="1"/>
        <v>1E-4</v>
      </c>
      <c r="L11" s="9">
        <f t="shared" si="1"/>
        <v>1E-4</v>
      </c>
    </row>
    <row r="12" spans="1:16" x14ac:dyDescent="0.25">
      <c r="A12" s="12" t="s">
        <v>17</v>
      </c>
      <c r="B12" s="2" t="s">
        <v>11</v>
      </c>
      <c r="C12" s="2">
        <f t="shared" ref="C12:L12" si="2">4.03*10^(-3)</f>
        <v>4.0300000000000006E-3</v>
      </c>
      <c r="D12" s="2">
        <f t="shared" si="2"/>
        <v>4.0300000000000006E-3</v>
      </c>
      <c r="E12" s="2">
        <f t="shared" si="2"/>
        <v>4.0300000000000006E-3</v>
      </c>
      <c r="F12" s="2">
        <f t="shared" si="2"/>
        <v>4.0300000000000006E-3</v>
      </c>
      <c r="G12" s="2">
        <f t="shared" si="2"/>
        <v>4.0300000000000006E-3</v>
      </c>
      <c r="H12" s="9">
        <f t="shared" si="2"/>
        <v>4.0300000000000006E-3</v>
      </c>
      <c r="I12" s="9">
        <f t="shared" si="2"/>
        <v>4.0300000000000006E-3</v>
      </c>
      <c r="J12" s="9">
        <f t="shared" si="2"/>
        <v>4.0300000000000006E-3</v>
      </c>
      <c r="K12" s="9">
        <f t="shared" si="2"/>
        <v>4.0300000000000006E-3</v>
      </c>
      <c r="L12" s="9">
        <f t="shared" si="2"/>
        <v>4.0300000000000006E-3</v>
      </c>
    </row>
    <row r="13" spans="1:16" x14ac:dyDescent="0.25">
      <c r="A13" s="2" t="s">
        <v>28</v>
      </c>
      <c r="B13" s="2" t="s">
        <v>4</v>
      </c>
      <c r="C13">
        <v>0.8</v>
      </c>
      <c r="D13">
        <v>0.8</v>
      </c>
      <c r="E13">
        <v>0.8</v>
      </c>
      <c r="F13">
        <v>0.8</v>
      </c>
      <c r="G13">
        <v>0.8</v>
      </c>
      <c r="H13">
        <v>0.8</v>
      </c>
      <c r="I13">
        <v>0.8</v>
      </c>
      <c r="J13">
        <v>0.8</v>
      </c>
      <c r="K13">
        <v>0.8</v>
      </c>
      <c r="L13">
        <v>0.8</v>
      </c>
    </row>
    <row r="14" spans="1:16" x14ac:dyDescent="0.25">
      <c r="A14" s="12" t="s">
        <v>19</v>
      </c>
      <c r="B14" s="2" t="s">
        <v>4</v>
      </c>
      <c r="C14">
        <v>0.8</v>
      </c>
      <c r="D14">
        <v>0.8</v>
      </c>
      <c r="E14">
        <v>0.8</v>
      </c>
      <c r="F14">
        <v>0.8</v>
      </c>
      <c r="G14">
        <v>0.8</v>
      </c>
      <c r="H14">
        <v>0.8</v>
      </c>
      <c r="I14">
        <v>0.8</v>
      </c>
      <c r="J14">
        <v>0.8</v>
      </c>
      <c r="K14">
        <v>0.8</v>
      </c>
      <c r="L14">
        <v>0.8</v>
      </c>
    </row>
    <row r="15" spans="1:16" x14ac:dyDescent="0.25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Casaleiro</dc:creator>
  <cp:lastModifiedBy>Hugo Algarvio</cp:lastModifiedBy>
  <dcterms:created xsi:type="dcterms:W3CDTF">2015-05-28T20:51:18Z</dcterms:created>
  <dcterms:modified xsi:type="dcterms:W3CDTF">2020-09-30T15:05:28Z</dcterms:modified>
</cp:coreProperties>
</file>