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charts/chart6.xml" ContentType="application/vnd.openxmlformats-officedocument.drawingml.chart+xml"/>
  <Override PartName="/xl/charts/chart20.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drawings/drawing15.xml" ContentType="application/vnd.openxmlformats-officedocument.drawing+xml"/>
  <Override PartName="/xl/drawings/drawing26.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charts/chart18.xml" ContentType="application/vnd.openxmlformats-officedocument.drawingml.chart+xml"/>
  <Override PartName="/xl/drawings/drawing22.xml" ContentType="application/vnd.openxmlformats-officedocument.drawing+xml"/>
  <Override PartName="/xl/drawings/drawing24.xml" ContentType="application/vnd.openxmlformats-officedocument.drawing+xml"/>
  <Override PartName="/xl/charts/chart27.xml" ContentType="application/vnd.openxmlformats-officedocument.drawingml.chart+xml"/>
  <Override PartName="/xl/worksheets/sheet1.xml" ContentType="application/vnd.openxmlformats-officedocument.spreadsheetml.worksheet+xml"/>
  <Override PartName="/xl/externalLinks/externalLink1.xml" ContentType="application/vnd.openxmlformats-officedocument.spreadsheetml.externalLink+xml"/>
  <Override PartName="/xl/drawings/drawing11.xml" ContentType="application/vnd.openxmlformats-officedocument.drawing+xml"/>
  <Override PartName="/xl/charts/chart16.xml" ContentType="application/vnd.openxmlformats-officedocument.drawingml.chart+xml"/>
  <Override PartName="/xl/drawings/drawing20.xml" ContentType="application/vnd.openxmlformats-officedocument.drawing+xml"/>
  <Override PartName="/xl/charts/chart25.xml" ContentType="application/vnd.openxmlformats-officedocument.drawingml.chart+xml"/>
  <Override PartName="/xl/worksheets/sheet29.xml" ContentType="application/vnd.openxmlformats-officedocument.spreadsheetml.worksheet+xml"/>
  <Override PartName="/xl/sharedStrings.xml" ContentType="application/vnd.openxmlformats-officedocument.spreadsheetml.sharedStrings+xml"/>
  <Override PartName="/xl/charts/chart14.xml" ContentType="application/vnd.openxmlformats-officedocument.drawingml.chart+xml"/>
  <Override PartName="/xl/charts/chart23.xml" ContentType="application/vnd.openxmlformats-officedocument.drawingml.chart+xml"/>
  <Override PartName="/xl/worksheets/sheet18.xml" ContentType="application/vnd.openxmlformats-officedocument.spreadsheetml.worksheet+xml"/>
  <Override PartName="/xl/worksheets/sheet27.xml" ContentType="application/vnd.openxmlformats-officedocument.spreadsheetml.worksheet+xml"/>
  <Override PartName="/xl/charts/chart9.xml" ContentType="application/vnd.openxmlformats-officedocument.drawingml.chart+xml"/>
  <Override PartName="/xl/charts/chart12.xml" ContentType="application/vnd.openxmlformats-officedocument.drawingml.chart+xml"/>
  <Override PartName="/xl/charts/chart21.xml" ContentType="application/vnd.openxmlformats-officedocument.drawingml.chart+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drawings/drawing9.xml" ContentType="application/vnd.openxmlformats-officedocument.drawing+xml"/>
  <Override PartName="/xl/charts/chart10.xml" ContentType="application/vnd.openxmlformats-officedocument.drawingml.chart+xml"/>
  <Override PartName="/xl/worksheets/sheet14.xml" ContentType="application/vnd.openxmlformats-officedocument.spreadsheetml.worksheet+xml"/>
  <Override PartName="/xl/worksheets/sheet23.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drawings/drawing18.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charts/chart19.xml" ContentType="application/vnd.openxmlformats-officedocument.drawingml.chart+xml"/>
  <Override PartName="/xl/drawings/drawing23.xml" ContentType="application/vnd.openxmlformats-officedocument.drawing+xml"/>
  <Override PartName="/xl/drawings/drawing12.xml" ContentType="application/vnd.openxmlformats-officedocument.drawing+xml"/>
  <Override PartName="/xl/charts/chart17.xml" ContentType="application/vnd.openxmlformats-officedocument.drawingml.chart+xml"/>
  <Override PartName="/xl/drawings/drawing21.xml" ContentType="application/vnd.openxmlformats-officedocument.drawing+xml"/>
  <Override PartName="/xl/charts/chart26.xml" ContentType="application/vnd.openxmlformats-officedocument.drawingml.char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drawings/drawing10.xml" ContentType="application/vnd.openxmlformats-officedocument.drawing+xml"/>
  <Override PartName="/xl/charts/chart13.xml" ContentType="application/vnd.openxmlformats-officedocument.drawingml.chart+xml"/>
  <Override PartName="/xl/charts/chart15.xml" ContentType="application/vnd.openxmlformats-officedocument.drawingml.chart+xml"/>
  <Override PartName="/xl/charts/chart24.xml" ContentType="application/vnd.openxmlformats-officedocument.drawingml.chart+xml"/>
  <Override PartName="/xl/worksheets/sheet17.xml" ContentType="application/vnd.openxmlformats-officedocument.spreadsheetml.worksheet+xml"/>
  <Override PartName="/xl/worksheets/sheet26.xml" ContentType="application/vnd.openxmlformats-officedocument.spreadsheetml.worksheet+xml"/>
  <Override PartName="/xl/charts/chart8.xml" ContentType="application/vnd.openxmlformats-officedocument.drawingml.chart+xml"/>
  <Override PartName="/xl/charts/chart11.xml" ContentType="application/vnd.openxmlformats-officedocument.drawingml.chart+xml"/>
  <Override PartName="/xl/charts/chart22.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240" yWindow="60" windowWidth="20055" windowHeight="7950" firstSheet="7" activeTab="12"/>
  </bookViews>
  <sheets>
    <sheet name="Comercio Total" sheetId="1" r:id="rId1"/>
    <sheet name="Varia" sheetId="4" r:id="rId2"/>
    <sheet name="Importaciones " sheetId="5" r:id="rId3"/>
    <sheet name="Variaciones" sheetId="6" r:id="rId4"/>
    <sheet name="Balanza comercial" sheetId="7" r:id="rId5"/>
    <sheet name="variación" sheetId="8" r:id="rId6"/>
    <sheet name="Balanza por continente" sheetId="10" r:id="rId7"/>
    <sheet name="Balanza c.a." sheetId="3" r:id="rId8"/>
    <sheet name="Expo productos" sheetId="30" r:id="rId9"/>
    <sheet name="Expo países" sheetId="31" r:id="rId10"/>
    <sheet name="Expo secciones" sheetId="29" r:id="rId11"/>
    <sheet name="Impo productos" sheetId="32" r:id="rId12"/>
    <sheet name="Impo países" sheetId="33" r:id="rId13"/>
    <sheet name="Impo Secciones" sheetId="34" r:id="rId14"/>
    <sheet name="Comercio Territorio Aduanero" sheetId="2" r:id="rId15"/>
    <sheet name="VariaciónT" sheetId="11" r:id="rId16"/>
    <sheet name="Importaciones" sheetId="23" r:id="rId17"/>
    <sheet name="Variaciones Te" sheetId="22" r:id="rId18"/>
    <sheet name="Hoja1" sheetId="12" r:id="rId19"/>
    <sheet name="Comercio 29-89" sheetId="13" r:id="rId20"/>
    <sheet name="VariaciónD" sheetId="14" r:id="rId21"/>
    <sheet name="ImpoD" sheetId="15" r:id="rId22"/>
    <sheet name="Variaim" sheetId="16" r:id="rId23"/>
    <sheet name="Hoja13" sheetId="17" r:id="rId24"/>
    <sheet name="Hoja14" sheetId="18" r:id="rId25"/>
    <sheet name="Comercio Zonas Francas" sheetId="19" r:id="rId26"/>
    <sheet name="VariaciónZ" sheetId="20" r:id="rId27"/>
    <sheet name="ImportaZF" sheetId="24" r:id="rId28"/>
    <sheet name="VariaIzf" sheetId="25" r:id="rId29"/>
  </sheets>
  <externalReferences>
    <externalReference r:id="rId30"/>
  </externalReferences>
  <calcPr calcId="124519"/>
</workbook>
</file>

<file path=xl/calcChain.xml><?xml version="1.0" encoding="utf-8"?>
<calcChain xmlns="http://schemas.openxmlformats.org/spreadsheetml/2006/main">
  <c r="E7" i="34"/>
  <c r="E8"/>
  <c r="E9"/>
  <c r="E10"/>
  <c r="E11"/>
  <c r="E12"/>
  <c r="E13"/>
  <c r="E14"/>
  <c r="E15"/>
  <c r="E16"/>
  <c r="E6"/>
  <c r="D17"/>
  <c r="F7" i="32"/>
  <c r="F8"/>
  <c r="F9"/>
  <c r="F10"/>
  <c r="F11"/>
  <c r="F12"/>
  <c r="F13"/>
  <c r="F14"/>
  <c r="F15"/>
  <c r="F6"/>
  <c r="E16"/>
  <c r="E7" i="29"/>
  <c r="E8"/>
  <c r="E9"/>
  <c r="E10"/>
  <c r="E11"/>
  <c r="E12"/>
  <c r="E13"/>
  <c r="E14"/>
  <c r="E15"/>
  <c r="E16"/>
  <c r="E6"/>
  <c r="D17"/>
  <c r="G8" i="30"/>
  <c r="G9"/>
  <c r="G10"/>
  <c r="G11"/>
  <c r="G12"/>
  <c r="G13"/>
  <c r="G14"/>
  <c r="G15"/>
  <c r="G16"/>
  <c r="G7"/>
  <c r="F17"/>
  <c r="F18" i="3"/>
  <c r="F19"/>
  <c r="F20"/>
  <c r="F21"/>
  <c r="F22"/>
  <c r="F17"/>
  <c r="D18"/>
  <c r="D19"/>
  <c r="D20"/>
  <c r="D21"/>
  <c r="D22"/>
  <c r="D17"/>
  <c r="G11" i="10"/>
  <c r="G12"/>
  <c r="G13"/>
  <c r="G14"/>
  <c r="G15"/>
  <c r="G10"/>
  <c r="F16"/>
  <c r="D12"/>
  <c r="D13"/>
  <c r="D14"/>
  <c r="D15"/>
  <c r="D11"/>
  <c r="D10"/>
  <c r="H11"/>
  <c r="H12"/>
  <c r="H13"/>
  <c r="H14"/>
  <c r="H15"/>
  <c r="H10"/>
  <c r="G22" i="3"/>
  <c r="G21"/>
  <c r="G20"/>
  <c r="G19"/>
  <c r="G18"/>
  <c r="G17"/>
  <c r="E15"/>
  <c r="D15"/>
  <c r="C15"/>
  <c r="G15" s="1"/>
  <c r="F15" l="1"/>
  <c r="K24" i="7" l="1"/>
  <c r="F17"/>
  <c r="F6"/>
  <c r="F7"/>
  <c r="F8"/>
  <c r="F5"/>
  <c r="D9" i="6"/>
  <c r="D10"/>
  <c r="D11"/>
  <c r="D12"/>
  <c r="D13"/>
  <c r="D14"/>
  <c r="D15"/>
  <c r="D16"/>
  <c r="D17"/>
  <c r="D18"/>
  <c r="D19"/>
  <c r="D20"/>
  <c r="D8"/>
  <c r="D5" i="4"/>
  <c r="D6"/>
  <c r="D7"/>
  <c r="D8"/>
  <c r="D9"/>
  <c r="D10"/>
  <c r="D11"/>
  <c r="D12"/>
  <c r="D13"/>
  <c r="D14"/>
  <c r="D15"/>
  <c r="D16"/>
  <c r="D4"/>
  <c r="F21" i="7"/>
  <c r="F10"/>
  <c r="F11"/>
  <c r="F12"/>
  <c r="F13"/>
  <c r="F14"/>
  <c r="F15"/>
  <c r="F16"/>
  <c r="F18"/>
  <c r="F19"/>
  <c r="F20"/>
  <c r="F9"/>
  <c r="F20" i="2" l="1"/>
  <c r="F21"/>
  <c r="F22"/>
  <c r="F19"/>
  <c r="F23"/>
  <c r="E20" i="13"/>
  <c r="F16" i="2"/>
  <c r="F17"/>
  <c r="F18"/>
  <c r="F15"/>
  <c r="F14"/>
  <c r="F12"/>
  <c r="F13"/>
  <c r="F11"/>
</calcChain>
</file>

<file path=xl/sharedStrings.xml><?xml version="1.0" encoding="utf-8"?>
<sst xmlns="http://schemas.openxmlformats.org/spreadsheetml/2006/main" count="451" uniqueCount="128">
  <si>
    <t>I</t>
  </si>
  <si>
    <t>II</t>
  </si>
  <si>
    <t>IV</t>
  </si>
  <si>
    <t>Exportaciones Trimestrales Comercio Total    2011-2014</t>
  </si>
  <si>
    <t>III</t>
  </si>
  <si>
    <t>Las exportaciones del primer trimestre 2014  revelan un crecimiento de 4% comparado con el primer trimestre 2013.  Según la serie histórica el primer trimestre del 2013 tuvo una disminución de 1% comparado al 2012 y este a su vez manifiesta tambien una diferencia de -3%  al 2011.  No así el 2011 manifiesta un crecimiento de 26% comparado a 2010</t>
  </si>
  <si>
    <t>Exportaciones Comercio Total (Variación porcentual) 2010-2014</t>
  </si>
  <si>
    <t>(cifras preliminares en US$)</t>
  </si>
  <si>
    <t>La gráfica muestra la variación porcentual en las exportaciones de la serie histórica  2010 a 2014.  se observa que a partir del primer trimestre 2012 una baja en las exportaciones de Guatemala con el resto del mundo, teniendo una leve recuperación el el  segundo y cuarto trimestre 2013, seguido del primer trimestre 2014.</t>
  </si>
  <si>
    <t>Exportaciones Comercio Territorio Aduanero (Variación porcentual) 2010-2014</t>
  </si>
  <si>
    <t xml:space="preserve"> </t>
  </si>
  <si>
    <t>Exportaciones Trimestrales Comercio Territorio Aduanero    2011-2014</t>
  </si>
  <si>
    <t>Exportaciones Comercio Decreto 29-89 (Variación porcentual) 2010-2014</t>
  </si>
  <si>
    <t>Exportaciones Trimestrales Comercio Zonas Francas  2011-2014</t>
  </si>
  <si>
    <t>Exportaciones Comercio Zonas Francas (Variación porcentual) 2010-2014</t>
  </si>
  <si>
    <t>Exportaciones Trimestrales Comercio Decreto 29-89   2011-2014</t>
  </si>
  <si>
    <t>La gráfica muestra la variación porcentual en las exportaciones de Comercio Territorio Aduanero de la serie histórica  2010 a 2014.  se observa que a partir del primer trimestre 2012 una baja en las exportaciones de Guatemala con el resto del mundo, teniendo una leve recuperación  el  segundo trimestre 2013, el primer trimestre 2014 tambien revela una baja de 4% respecto al primer trimestre 2013</t>
  </si>
  <si>
    <t>La gráfica muestra la variación porcentual en las exportaciones de Comercio Decreto 29-89 de la serie histórica  2010 a 2014.  se observa que a partir del primer trimestre 2012 una baja en las exportaciones de Guatemala con el resto del mundo, teniendo una leve recuperación  el  segundo trimestre 2013, el primer trimestre 2014  revela una recuperación del 14% respecto al primer trimestre 2013</t>
  </si>
  <si>
    <t>Las exportaciones del primer trimestre 2014  revelan un crecimiento de 14% comparado con el primer trimestre 2013.  Según la serie histórica el primer trimestre del 2013 tuvo una disminución de 1% comparado al 2012 y este a su vez manifiesta tambien una diferencia de -4%  al 2011.  No así el 2011 manifiesta un crecimiento de 22% comparado a 2010</t>
  </si>
  <si>
    <t>Las exportaciones del primer trimestre 2014  revelan un crecimiento de 71% comparado con el primer trimestre 2013.  Según la serie histórica el primer trimestre del 2013 tuvo una disminución de 11% comparado al 2012 y este a su vez manifiesta tambien un crecimiento de 16%   comparado con el año 2011; este año manifiesta un crecimiento de 34% comparado a 2010</t>
  </si>
  <si>
    <t>La gráfica muestra la variación porcentual en las exportaciones de Comercio Zonas Francas de la serie histórica  2010 a 2014.  Se observa que a partir del primer trimestre 2012 una baja en las exportaciones de Guatemala con el resto del mundo, la serie muestra  una  recuperación  a partir del primer trimestre 2013, la cual se mantiene en el primer trimestre 2014  con un 71% respecto al  2013</t>
  </si>
  <si>
    <t>Importaciones Trimestrales Comercio Total    2011-2014</t>
  </si>
  <si>
    <t>Las importaciones muestran un comportamiento de crecimiento a partir del primer trimestre 2011 con un 26%,  se observan valores negativos en el segundo y tercer trimestre del 2012,  En el primer trimestre 2013 se advierte nuevamente una recuperación de 1%   y el 2014 este porcentaje  se eleva a 5%.</t>
  </si>
  <si>
    <t>Importaciones Comercio Total (Variación porcentual) 2011-2014</t>
  </si>
  <si>
    <t>La gráfica muestra la variación porcentual en las Importaciones de la serie histórica  2011 a 2014.  Se observa que a partir del primer trimestre 2012 una baja en las Importaciones a Guatemala del resto del mundo, la serie se recupera nuevamente a partir del tercer trimestre del 2012,  trimestre 2013,  mostrando trimestres con intervalos de baja y  crecimiento intercalados, primer trimestre  2014 reporta un porcentaje de 5%.</t>
  </si>
  <si>
    <t>Importaciones Trimestrales Comercio Territorio Aduanero    2011-2014</t>
  </si>
  <si>
    <t>Importaciones Comercio Territorio Aduanero (Variación porcentual) 2011-2014</t>
  </si>
  <si>
    <t>Las importaciones muestran un comportamiento de crecimiento a partir del primer trimestre 2011 con un 26%,  se observa  un comportamiento estacional incluso a la baja en el 2012,  Y en el primero y segundo trimestre  del 2013; se advierte una leve recuperación  en el primer trimestre del  2014 equivalente a  1%.</t>
  </si>
  <si>
    <t>La gráfica muestra la variación porcentual en las Importaciones de la serie histórica  2011 a 2014.  Se observa que a partir del primer trimestre 2012 una baja en las Importaciones a Guatemala del resto del mundo, la serie muestra en el 2013 un comportamiento casi estacional, en algunos trimestres cae y en otros se recupera levemente; con la misma tendencia en el primer trimestre del 2014.</t>
  </si>
  <si>
    <t>Las importaciones muestran un comportamiento de crecimiento a partir del primer trimestre 2011 con un 24%,  se observa  un comportamiento estacional incluso a la baja en el 2012,  Y en el primero y segundo trimestre  del 2013 se observa una recuperación con un 20% y 27%  en el primero y segundo trimestre respectivamente;  Sin embargo en el primer trimestre del  2014 equivalente  cae a  1%.</t>
  </si>
  <si>
    <t>La gráfica muestra la variación porcentual en las Importaciones de la serie histórica  2011 a 2014.  Se observa que a partir del primer trimestre 2012 una caída en las Importaciones a Guatemala del resto del mundo, en la serie tambien se observa una recuperación de un 27% en el segundo trimestre del 2013, seguido de otros crecimientos muy bajos como 1% en el primer trimestre 2014 comparado con el primero del 2013.</t>
  </si>
  <si>
    <t>Las importaciones muestran un comportamiento de crecimiento a partir del primer trimestre 2011 con un 27% y 33% en el primer y segundo trimestre,  a partir del 2012 se observa  una caída -2% en el primer trimestre    -9% y -15% en el tercer y cuarto seguido de un -8% en el primer trimestre del 2013, en los siguientes trimestres se visualiza  una recuperación desde un 19% hasta alcanzar un 85% en el primer trimestre del 2014.</t>
  </si>
  <si>
    <t>La gráfica muestra la variación porcentual en las Importaciones de la serie histórica  2011 a 2014.  Se observa que a partir del primer trimestre 2012 una caída en las Importaciones a Guatemala del resto del mundo, en la serie tambien se observa una recuperación de un 41% en el tercer trimestre del 2013, seguido de 70% en el cuarto hasta alcanzar un 85% en el primer trimestre del 2014.</t>
  </si>
  <si>
    <t>Exportaciones</t>
  </si>
  <si>
    <t>Importaciones</t>
  </si>
  <si>
    <t>Saldo</t>
  </si>
  <si>
    <t>En el primer trimestre 2013 las exportaciones de Guatemala disminuyeron en 1.2%  alcanzando US$ 2,606,486,767,  comparando con el primer trimestre 2014 que crecieron en 3.5% alcanzando un valor de US$2,698,912,994.                                      Por su parte las importaciones en el mismo periodo se elevaron den un 51.6% alcanzando el monto de US$4,148,760,077  y el 2014  el crecimiento fue de 5.5% con un monto de US$4,376,926,898</t>
  </si>
  <si>
    <t>La gráfica muestra la variación porcentual del saldo de la balanza comercial de  2011 a 2014.  Se observa que el saldo siendo negativo  muestra periodos en los cuales es más bajo,  comparando el primer trimestre 2012 el porcentaje es de -31.1% al  primer trimestre 2013 el cual es  de -3.5%  y el 2014  el porcentaje se eleva -8.8%, siendo menos desfavorable para Guatemala.</t>
  </si>
  <si>
    <t>Balanza Comercial General trimestral  2011-2014</t>
  </si>
  <si>
    <t xml:space="preserve">Variación porcentual del saldo de la Balanza comercial 2011-2014 </t>
  </si>
  <si>
    <t>( mismo trimestre años anteriores)</t>
  </si>
  <si>
    <t>América</t>
  </si>
  <si>
    <t>Asia</t>
  </si>
  <si>
    <t>Europa</t>
  </si>
  <si>
    <t>Oceanía</t>
  </si>
  <si>
    <t>Otros</t>
  </si>
  <si>
    <t>Cuadro 8</t>
  </si>
  <si>
    <t xml:space="preserve">    Balanza  Comercial con el Mercado Común  Centroaméricano,</t>
  </si>
  <si>
    <t>Según  País,   Comercio Total</t>
  </si>
  <si>
    <t>Primer trimestre 2014</t>
  </si>
  <si>
    <t>( Cifras expresadas en US dólares )</t>
  </si>
  <si>
    <t>País</t>
  </si>
  <si>
    <t>Exportaciones        F . O . B.</t>
  </si>
  <si>
    <t>Porcentaje      %</t>
  </si>
  <si>
    <t>Importaciones        C . I . F .</t>
  </si>
  <si>
    <r>
      <t xml:space="preserve">Saldo </t>
    </r>
    <r>
      <rPr>
        <sz val="10"/>
        <color indexed="8"/>
        <rFont val="Arial"/>
        <family val="2"/>
      </rPr>
      <t xml:space="preserve"> 1/</t>
    </r>
  </si>
  <si>
    <t>TOTAL</t>
  </si>
  <si>
    <t>Costa Rica</t>
  </si>
  <si>
    <t>El Salvador</t>
  </si>
  <si>
    <t>Honduras</t>
  </si>
  <si>
    <t>Nicaragua</t>
  </si>
  <si>
    <t>Panamá</t>
  </si>
  <si>
    <t>Belice</t>
  </si>
  <si>
    <t>África</t>
  </si>
  <si>
    <t>Total general</t>
  </si>
  <si>
    <t>Balanza Comercial por Continente  primer trimestre 2014</t>
  </si>
  <si>
    <t>Azúcar</t>
  </si>
  <si>
    <t>Café oro</t>
  </si>
  <si>
    <t>Banano</t>
  </si>
  <si>
    <t xml:space="preserve">Minerales de plata </t>
  </si>
  <si>
    <t>Minerales de plomo</t>
  </si>
  <si>
    <t xml:space="preserve"> Cardamomos</t>
  </si>
  <si>
    <t>Blusas de algodón</t>
  </si>
  <si>
    <t>Melones</t>
  </si>
  <si>
    <t>Petróleo crudo</t>
  </si>
  <si>
    <t>Alcohol Etílico</t>
  </si>
  <si>
    <t>USA</t>
  </si>
  <si>
    <t>China</t>
  </si>
  <si>
    <t>México</t>
  </si>
  <si>
    <t>Corea del Sur</t>
  </si>
  <si>
    <t>Japón</t>
  </si>
  <si>
    <t>Colombia</t>
  </si>
  <si>
    <t>Alemania</t>
  </si>
  <si>
    <t>Perú</t>
  </si>
  <si>
    <t>Reino Vegetal</t>
  </si>
  <si>
    <t>Industrias Alimenticias</t>
  </si>
  <si>
    <t>Productos Minerales</t>
  </si>
  <si>
    <t>Textiles y sus manufacturas</t>
  </si>
  <si>
    <t>Industrias Químicas</t>
  </si>
  <si>
    <t>Materias Plásticas</t>
  </si>
  <si>
    <t>Metales Comunes</t>
  </si>
  <si>
    <t>Grasas</t>
  </si>
  <si>
    <t>Pastas de Madera</t>
  </si>
  <si>
    <t>Máquinas y Aparatos</t>
  </si>
  <si>
    <t>Mercancía y Productos diversos</t>
  </si>
  <si>
    <t xml:space="preserve">  Diesel oil </t>
  </si>
  <si>
    <t>Gasolina</t>
  </si>
  <si>
    <t>Medicamentos P/Humanos</t>
  </si>
  <si>
    <t xml:space="preserve"> Gas propano</t>
  </si>
  <si>
    <t xml:space="preserve"> Teléfonos celulares</t>
  </si>
  <si>
    <t xml:space="preserve">  Fuel oil (Bunker C)</t>
  </si>
  <si>
    <t>Vehiculos de carga</t>
  </si>
  <si>
    <t>Papel y cartón crudos</t>
  </si>
  <si>
    <t>Harina de soya</t>
  </si>
  <si>
    <t xml:space="preserve"> Maíz amarillo</t>
  </si>
  <si>
    <t>Canadá</t>
  </si>
  <si>
    <t>Países Bajos</t>
  </si>
  <si>
    <t>Material de Transporte</t>
  </si>
  <si>
    <t>Reino animal</t>
  </si>
  <si>
    <t>Exportación de los principales 10 productos</t>
  </si>
  <si>
    <t>( cifras preliminares expresadas en US$ )</t>
  </si>
  <si>
    <t xml:space="preserve">Exportación de los principales 10 países </t>
  </si>
  <si>
    <t>(cifras preliminares expresadas en US$)</t>
  </si>
  <si>
    <t>Exportación de las principales 11 Secciones del Sistema Arancelario C. A.</t>
  </si>
  <si>
    <t>(Cifras preliminares expresadas en US$)</t>
  </si>
  <si>
    <t>Importación de los principales 10 productos</t>
  </si>
  <si>
    <t>Importación a los principales 10 países</t>
  </si>
  <si>
    <t>Primer Trimestre 2014</t>
  </si>
  <si>
    <t>Importación de los Principales 11 Secciones del Sistema Arancelario C.A.</t>
  </si>
  <si>
    <t>(Cifras expresadas en US$ )</t>
  </si>
  <si>
    <t>La gráfica muestra la variación porcentual del saldo de la balanza comercial de  2014.  El continente con un mayor volumen de operaciones es con el de América con  un 79% en las exportaciones y  67% en las importaciones, seguido  por el continente  de Asia con 13% en exportaciones y   24% en las importaciones y en tercer lugar el continente  con un 6% en las exportaciones y  9% en las importaciones.</t>
  </si>
  <si>
    <t>Los países centroaméricanos como principales socios comerciales se  el Salvador con un porcentaje de 38.2% en las exportaciones y 42.9% en las importaciones seguido de Honduras con 25.7% en las Exportaciones y 16% en las importaciones, en tercer lugar es Costa Rica con 12.5%  en las exportaciones y 30.6% en las importaciones,  con los otros países se sostiene un porcentaje más bajo en ambas vías.</t>
  </si>
  <si>
    <t>El principal socio comercial de Guatemala es Estados unidos a donde se exportó en el primer trimestre 2014,  969,383,445 US$ con un porcentaje de 35.9% seguido de El Salvador  a quien se le exportó 318,214,092 con un porcentaje de 11.8%, en tercer lugar Honduras  a donde se exportó 213,579,857 con un porcentaje de 7.9%</t>
  </si>
  <si>
    <t>El principal producto de exportación de Guatemala al resto del mundo, constituyó en el primer trimestre 2014, en el azucar con 25.9%  de porcentaje en esta serie y 292,652,996 US$, seguido de  café oro con un 16.1%  182,169,782 y banano con 13.8% y 155,826,949; seguido de minerales de plata y Minerales de plomo con un 7.6% y 7.3% respectivamente.</t>
  </si>
  <si>
    <t>El principal producto de importación para Guatemala del resto del mundo lo constituyó en el primer  trimestre 2014 es el Diesel oil con 34.6%  de porcentaje en esta serie y US$423,184,782  seguido de  Gasolina con un 27.5%  US$336,131,521 y Medicamentos p/humanos 8.2%  US$100,744,903, continuandocon  Gas propano y teléfonos celulares con un 6.9% y 6.2% respectivamente</t>
  </si>
  <si>
    <t>El principal socio comercial de Guatemala es Estados unidos de donde se importó en el primer trimestre 2014,  US$1,720,385,540 con un porcentaje de 39.3% seguido de China  a quien se le compró US$536,462,801 con un porcentaje de 12.3%, en tercer lugar Mexico  País al que se le compró US$431,480,501 con un porcentaje de 9.9%, continuando con países  como El Salvador y Corea del Sur con un porcentaje de 3.4% y 3.2% respectivamente</t>
  </si>
  <si>
    <t>De las secciones del Sistema Arancelario Centroaméricano (SAC) en el primer trimestre 2014 en las importaciones a Guatemala a productos minerales ocupa el primer lugar con un 24.9%, el segundo lugar con los productos de las Industrias der m áquinas y aparatos con 16.6%,  en tercer lugar los productos de las Industrias Químicas con un 13.4% continuando con materias plásticas y metales comunes con un 7.5% y 7.0% respectivamente</t>
  </si>
  <si>
    <t>De las secciones del Sistema Arancelario Centroaméricano (SAC) en el primer trimestre 2014 en las exportaciones de Guatemala, la correspondiente a productos del reino vegetal ocupa el primer lugar con un 25.4%, el segundo lugar con los productos de las Industrias Alimenticias un 21.6%,  en tercer lugar los productos Minerales con un 14.5% seguido de Industrias textiles y Productos y materias plásticas on un 13.9% y 8.6% respectivamente</t>
  </si>
</sst>
</file>

<file path=xl/styles.xml><?xml version="1.0" encoding="utf-8"?>
<styleSheet xmlns="http://schemas.openxmlformats.org/spreadsheetml/2006/main">
  <numFmts count="2">
    <numFmt numFmtId="164" formatCode="0.0"/>
    <numFmt numFmtId="165" formatCode="#,##0.0"/>
  </numFmts>
  <fonts count="13">
    <font>
      <sz val="11"/>
      <color theme="1"/>
      <name val="Calibri"/>
      <family val="2"/>
      <scheme val="minor"/>
    </font>
    <font>
      <sz val="12"/>
      <name val="Arial Narrow"/>
      <family val="2"/>
    </font>
    <font>
      <sz val="12"/>
      <color theme="1"/>
      <name val="Arial Narrow"/>
      <family val="2"/>
    </font>
    <font>
      <sz val="11"/>
      <color theme="1"/>
      <name val="Arial Narrow"/>
      <family val="2"/>
    </font>
    <font>
      <sz val="11"/>
      <name val="Arial Narrow"/>
      <family val="2"/>
    </font>
    <font>
      <i/>
      <sz val="11"/>
      <color theme="1"/>
      <name val="Arial Narrow"/>
      <family val="2"/>
    </font>
    <font>
      <b/>
      <sz val="11"/>
      <color theme="1"/>
      <name val="Calibri"/>
      <family val="2"/>
      <scheme val="minor"/>
    </font>
    <font>
      <b/>
      <sz val="10"/>
      <color indexed="8"/>
      <name val="Arial"/>
      <family val="2"/>
    </font>
    <font>
      <b/>
      <sz val="8"/>
      <color indexed="8"/>
      <name val="Arial"/>
      <family val="2"/>
    </font>
    <font>
      <sz val="10"/>
      <color indexed="8"/>
      <name val="Arial"/>
      <family val="2"/>
    </font>
    <font>
      <b/>
      <sz val="9"/>
      <color indexed="8"/>
      <name val="Arial"/>
      <family val="2"/>
    </font>
    <font>
      <sz val="12"/>
      <color indexed="8"/>
      <name val="Arial"/>
      <family val="2"/>
    </font>
    <font>
      <sz val="10"/>
      <color theme="1"/>
      <name val="Arial"/>
      <family val="2"/>
    </font>
  </fonts>
  <fills count="6">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bgColor indexed="9"/>
      </patternFill>
    </fill>
    <fill>
      <patternFill patternType="solid">
        <fgColor theme="4" tint="0.79998168889431442"/>
        <bgColor theme="4" tint="0.79998168889431442"/>
      </patternFill>
    </fill>
  </fills>
  <borders count="19">
    <border>
      <left/>
      <right/>
      <top/>
      <bottom/>
      <diagonal/>
    </border>
    <border>
      <left/>
      <right/>
      <top style="medium">
        <color indexed="8"/>
      </top>
      <bottom/>
      <diagonal/>
    </border>
    <border>
      <left style="medium">
        <color indexed="64"/>
      </left>
      <right style="medium">
        <color indexed="64"/>
      </right>
      <top style="medium">
        <color indexed="64"/>
      </top>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top style="medium">
        <color indexed="8"/>
      </top>
      <bottom/>
      <diagonal/>
    </border>
    <border>
      <left style="medium">
        <color indexed="64"/>
      </left>
      <right style="medium">
        <color indexed="64"/>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right/>
      <top/>
      <bottom style="medium">
        <color indexed="8"/>
      </bottom>
      <diagonal/>
    </border>
    <border>
      <left style="medium">
        <color indexed="64"/>
      </left>
      <right style="medium">
        <color indexed="64"/>
      </right>
      <top/>
      <bottom style="medium">
        <color indexed="64"/>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bottom style="medium">
        <color indexed="8"/>
      </bottom>
      <diagonal/>
    </border>
    <border>
      <left/>
      <right style="medium">
        <color indexed="64"/>
      </right>
      <top/>
      <bottom/>
      <diagonal/>
    </border>
    <border>
      <left/>
      <right/>
      <top/>
      <bottom style="thin">
        <color theme="4" tint="0.39997558519241921"/>
      </bottom>
      <diagonal/>
    </border>
    <border>
      <left/>
      <right/>
      <top style="thin">
        <color theme="4" tint="0.39997558519241921"/>
      </top>
      <bottom/>
      <diagonal/>
    </border>
    <border>
      <left style="medium">
        <color indexed="64"/>
      </left>
      <right/>
      <top/>
      <bottom/>
      <diagonal/>
    </border>
  </borders>
  <cellStyleXfs count="1">
    <xf numFmtId="0" fontId="0" fillId="0" borderId="0"/>
  </cellStyleXfs>
  <cellXfs count="74">
    <xf numFmtId="0" fontId="0" fillId="0" borderId="0" xfId="0"/>
    <xf numFmtId="3" fontId="1" fillId="0" borderId="0" xfId="0" applyNumberFormat="1" applyFont="1" applyFill="1" applyAlignment="1">
      <alignment horizontal="center"/>
    </xf>
    <xf numFmtId="0" fontId="1" fillId="0" borderId="0" xfId="0" applyFont="1" applyFill="1" applyAlignment="1">
      <alignment horizontal="left"/>
    </xf>
    <xf numFmtId="3" fontId="2" fillId="0" borderId="0" xfId="0" applyNumberFormat="1" applyFont="1" applyAlignment="1">
      <alignment horizontal="center"/>
    </xf>
    <xf numFmtId="3" fontId="0" fillId="0" borderId="0" xfId="0" applyNumberFormat="1"/>
    <xf numFmtId="3" fontId="0" fillId="0" borderId="0" xfId="0" applyNumberFormat="1" applyAlignment="1">
      <alignment horizontal="center"/>
    </xf>
    <xf numFmtId="2" fontId="0" fillId="0" borderId="0" xfId="0" applyNumberFormat="1"/>
    <xf numFmtId="4" fontId="0" fillId="0" borderId="0" xfId="0" applyNumberFormat="1"/>
    <xf numFmtId="3" fontId="3" fillId="0" borderId="0" xfId="0" applyNumberFormat="1" applyFont="1"/>
    <xf numFmtId="3" fontId="1" fillId="0" borderId="0" xfId="0" applyNumberFormat="1" applyFont="1" applyFill="1" applyAlignment="1">
      <alignment horizontal="left"/>
    </xf>
    <xf numFmtId="3" fontId="3" fillId="0" borderId="0" xfId="0" applyNumberFormat="1" applyFont="1" applyAlignment="1">
      <alignment horizontal="center"/>
    </xf>
    <xf numFmtId="0" fontId="3" fillId="0" borderId="0" xfId="0" applyFont="1"/>
    <xf numFmtId="3" fontId="4" fillId="0" borderId="0" xfId="0" applyNumberFormat="1" applyFont="1" applyFill="1"/>
    <xf numFmtId="0" fontId="0" fillId="0" borderId="0" xfId="0" applyAlignment="1"/>
    <xf numFmtId="3" fontId="5" fillId="0" borderId="0" xfId="0" applyNumberFormat="1" applyFont="1"/>
    <xf numFmtId="3" fontId="1" fillId="0" borderId="0" xfId="0" applyNumberFormat="1" applyFont="1" applyFill="1" applyAlignment="1">
      <alignment horizontal="right"/>
    </xf>
    <xf numFmtId="0" fontId="2" fillId="0" borderId="0" xfId="0" applyFont="1"/>
    <xf numFmtId="3" fontId="2" fillId="0" borderId="0" xfId="0" applyNumberFormat="1" applyFont="1" applyAlignment="1">
      <alignment horizontal="right"/>
    </xf>
    <xf numFmtId="164" fontId="0" fillId="0" borderId="0" xfId="0" applyNumberFormat="1"/>
    <xf numFmtId="164" fontId="1" fillId="0" borderId="0" xfId="0" applyNumberFormat="1" applyFont="1" applyFill="1" applyAlignment="1">
      <alignment horizontal="right"/>
    </xf>
    <xf numFmtId="164" fontId="2" fillId="0" borderId="0" xfId="0" applyNumberFormat="1" applyFont="1" applyAlignment="1">
      <alignment horizontal="right"/>
    </xf>
    <xf numFmtId="0" fontId="9" fillId="2" borderId="0" xfId="0" applyFont="1" applyFill="1" applyBorder="1" applyAlignment="1">
      <alignment vertical="top"/>
    </xf>
    <xf numFmtId="0" fontId="9" fillId="2" borderId="0" xfId="0" applyFont="1" applyFill="1" applyBorder="1" applyAlignment="1">
      <alignment horizontal="center" vertical="top"/>
    </xf>
    <xf numFmtId="0" fontId="10" fillId="3" borderId="1"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7" fillId="3" borderId="0" xfId="0" applyFont="1" applyFill="1" applyBorder="1" applyAlignment="1">
      <alignment horizontal="left" vertical="top"/>
    </xf>
    <xf numFmtId="3" fontId="7" fillId="3" borderId="8" xfId="0" applyNumberFormat="1" applyFont="1" applyFill="1" applyBorder="1" applyAlignment="1">
      <alignment horizontal="right" vertical="top" indent="1"/>
    </xf>
    <xf numFmtId="3" fontId="7" fillId="3" borderId="7" xfId="0" applyNumberFormat="1" applyFont="1" applyFill="1" applyBorder="1" applyAlignment="1">
      <alignment horizontal="center" vertical="top"/>
    </xf>
    <xf numFmtId="3" fontId="7" fillId="3" borderId="8" xfId="0" applyNumberFormat="1" applyFont="1" applyFill="1" applyBorder="1" applyAlignment="1">
      <alignment horizontal="center" vertical="top"/>
    </xf>
    <xf numFmtId="3" fontId="7" fillId="3" borderId="9" xfId="0" applyNumberFormat="1" applyFont="1" applyFill="1" applyBorder="1" applyAlignment="1">
      <alignment horizontal="center" vertical="top"/>
    </xf>
    <xf numFmtId="0" fontId="11" fillId="4" borderId="0" xfId="0" applyFont="1" applyFill="1" applyBorder="1" applyAlignment="1">
      <alignment horizontal="left" vertical="top"/>
    </xf>
    <xf numFmtId="3" fontId="0" fillId="0" borderId="6" xfId="0" applyNumberFormat="1" applyBorder="1" applyAlignment="1">
      <alignment horizontal="right" indent="1"/>
    </xf>
    <xf numFmtId="165" fontId="9" fillId="4" borderId="7" xfId="0" applyNumberFormat="1" applyFont="1" applyFill="1" applyBorder="1" applyAlignment="1">
      <alignment horizontal="center" vertical="top"/>
    </xf>
    <xf numFmtId="3" fontId="0" fillId="0" borderId="8" xfId="0" applyNumberFormat="1" applyBorder="1" applyAlignment="1">
      <alignment horizontal="right" indent="1"/>
    </xf>
    <xf numFmtId="4" fontId="9" fillId="4" borderId="7" xfId="0" applyNumberFormat="1" applyFont="1" applyFill="1" applyBorder="1" applyAlignment="1">
      <alignment horizontal="right" vertical="top" indent="2"/>
    </xf>
    <xf numFmtId="3" fontId="9" fillId="4" borderId="9" xfId="0" applyNumberFormat="1" applyFont="1" applyFill="1" applyBorder="1" applyAlignment="1">
      <alignment horizontal="center" vertical="top"/>
    </xf>
    <xf numFmtId="0" fontId="0" fillId="0" borderId="15" xfId="0" applyNumberFormat="1" applyBorder="1" applyAlignment="1">
      <alignment horizontal="left"/>
    </xf>
    <xf numFmtId="3" fontId="0" fillId="0" borderId="6" xfId="0" applyNumberFormat="1" applyBorder="1"/>
    <xf numFmtId="3" fontId="12" fillId="0" borderId="6" xfId="0" applyNumberFormat="1" applyFont="1" applyBorder="1"/>
    <xf numFmtId="0" fontId="9" fillId="3" borderId="13" xfId="0" applyFont="1" applyFill="1" applyBorder="1" applyAlignment="1">
      <alignment vertical="top"/>
    </xf>
    <xf numFmtId="0" fontId="0" fillId="0" borderId="0" xfId="0" applyNumberFormat="1"/>
    <xf numFmtId="0" fontId="6" fillId="5" borderId="17" xfId="0" applyNumberFormat="1" applyFont="1" applyFill="1" applyBorder="1"/>
    <xf numFmtId="0" fontId="6" fillId="0" borderId="16" xfId="0" applyFont="1" applyBorder="1" applyAlignment="1">
      <alignment horizontal="left"/>
    </xf>
    <xf numFmtId="0" fontId="6" fillId="0" borderId="16" xfId="0" applyNumberFormat="1" applyFont="1" applyBorder="1"/>
    <xf numFmtId="0" fontId="6" fillId="5" borderId="17" xfId="0" applyFont="1" applyFill="1" applyBorder="1" applyAlignment="1">
      <alignment horizontal="left"/>
    </xf>
    <xf numFmtId="3" fontId="3" fillId="0" borderId="18" xfId="0" applyNumberFormat="1" applyFont="1" applyBorder="1"/>
    <xf numFmtId="3" fontId="0" fillId="0" borderId="18" xfId="0" applyNumberFormat="1" applyBorder="1"/>
    <xf numFmtId="165" fontId="0" fillId="0" borderId="0" xfId="0" applyNumberFormat="1"/>
    <xf numFmtId="0" fontId="0" fillId="0" borderId="0" xfId="0" applyAlignment="1">
      <alignment horizontal="center" vertical="center" wrapText="1"/>
    </xf>
    <xf numFmtId="0" fontId="0" fillId="0" borderId="0" xfId="0" applyAlignment="1">
      <alignment horizontal="center" wrapText="1"/>
    </xf>
    <xf numFmtId="0" fontId="7" fillId="2" borderId="5"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2" borderId="0" xfId="0" applyFont="1" applyFill="1" applyBorder="1" applyAlignment="1">
      <alignment horizontal="center" vertical="top"/>
    </xf>
    <xf numFmtId="17" fontId="7" fillId="2" borderId="0" xfId="0" applyNumberFormat="1" applyFont="1" applyFill="1" applyBorder="1" applyAlignment="1">
      <alignment horizontal="center" vertical="top"/>
    </xf>
    <xf numFmtId="0" fontId="8" fillId="2" borderId="0" xfId="0" applyFont="1" applyFill="1" applyBorder="1" applyAlignment="1">
      <alignment horizontal="center" vertical="top"/>
    </xf>
    <xf numFmtId="0" fontId="7" fillId="2" borderId="1"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1.111111111111112E-2"/>
          <c:y val="0"/>
          <c:w val="0.98888888888888893"/>
          <c:h val="0.68401152103178109"/>
        </c:manualLayout>
      </c:layout>
      <c:barChart>
        <c:barDir val="col"/>
        <c:grouping val="clustered"/>
        <c:ser>
          <c:idx val="0"/>
          <c:order val="0"/>
          <c:cat>
            <c:multiLvlStrRef>
              <c:f>'Comercio Total'!$A$8:$B$20</c:f>
              <c:multiLvlStrCache>
                <c:ptCount val="13"/>
                <c:lvl>
                  <c:pt idx="0">
                    <c:v>I</c:v>
                  </c:pt>
                  <c:pt idx="1">
                    <c:v>II</c:v>
                  </c:pt>
                  <c:pt idx="2">
                    <c:v>III</c:v>
                  </c:pt>
                  <c:pt idx="3">
                    <c:v>IV</c:v>
                  </c:pt>
                  <c:pt idx="4">
                    <c:v>I</c:v>
                  </c:pt>
                  <c:pt idx="5">
                    <c:v>II</c:v>
                  </c:pt>
                  <c:pt idx="6">
                    <c:v>II</c:v>
                  </c:pt>
                  <c:pt idx="7">
                    <c:v>IV</c:v>
                  </c:pt>
                  <c:pt idx="8">
                    <c:v>I</c:v>
                  </c:pt>
                  <c:pt idx="9">
                    <c:v>II</c:v>
                  </c:pt>
                  <c:pt idx="10">
                    <c:v>II</c:v>
                  </c:pt>
                  <c:pt idx="11">
                    <c:v>IV</c:v>
                  </c:pt>
                  <c:pt idx="12">
                    <c:v>I</c:v>
                  </c:pt>
                </c:lvl>
                <c:lvl>
                  <c:pt idx="0">
                    <c:v>2,011</c:v>
                  </c:pt>
                  <c:pt idx="4">
                    <c:v>2,012</c:v>
                  </c:pt>
                  <c:pt idx="8">
                    <c:v>2,013</c:v>
                  </c:pt>
                  <c:pt idx="12">
                    <c:v>2,014</c:v>
                  </c:pt>
                </c:lvl>
              </c:multiLvlStrCache>
            </c:multiLvlStrRef>
          </c:cat>
          <c:val>
            <c:numRef>
              <c:f>'Comercio Total'!$C$8:$C$20</c:f>
              <c:numCache>
                <c:formatCode>#,##0</c:formatCode>
                <c:ptCount val="13"/>
                <c:pt idx="0">
                  <c:v>2718223074</c:v>
                </c:pt>
                <c:pt idx="1">
                  <c:v>2701982005</c:v>
                </c:pt>
                <c:pt idx="2">
                  <c:v>2494058890</c:v>
                </c:pt>
                <c:pt idx="3">
                  <c:v>2486780872</c:v>
                </c:pt>
                <c:pt idx="4">
                  <c:v>2637641885</c:v>
                </c:pt>
                <c:pt idx="5">
                  <c:v>2577114167</c:v>
                </c:pt>
                <c:pt idx="6">
                  <c:v>2398516538</c:v>
                </c:pt>
                <c:pt idx="7">
                  <c:v>2364366568</c:v>
                </c:pt>
                <c:pt idx="8">
                  <c:v>2606486767</c:v>
                </c:pt>
                <c:pt idx="9">
                  <c:v>2662118708</c:v>
                </c:pt>
                <c:pt idx="10">
                  <c:v>2364573217</c:v>
                </c:pt>
                <c:pt idx="11">
                  <c:v>2396933184</c:v>
                </c:pt>
                <c:pt idx="12">
                  <c:v>2698912994</c:v>
                </c:pt>
              </c:numCache>
            </c:numRef>
          </c:val>
        </c:ser>
        <c:axId val="118752384"/>
        <c:axId val="118753920"/>
      </c:barChart>
      <c:catAx>
        <c:axId val="118752384"/>
        <c:scaling>
          <c:orientation val="minMax"/>
        </c:scaling>
        <c:axPos val="b"/>
        <c:tickLblPos val="nextTo"/>
        <c:txPr>
          <a:bodyPr/>
          <a:lstStyle/>
          <a:p>
            <a:pPr>
              <a:defRPr sz="800">
                <a:latin typeface="Arial Narrow" pitchFamily="34" charset="0"/>
              </a:defRPr>
            </a:pPr>
            <a:endParaRPr lang="es-GT"/>
          </a:p>
        </c:txPr>
        <c:crossAx val="118753920"/>
        <c:crosses val="autoZero"/>
        <c:auto val="1"/>
        <c:lblAlgn val="ctr"/>
        <c:lblOffset val="100"/>
      </c:catAx>
      <c:valAx>
        <c:axId val="118753920"/>
        <c:scaling>
          <c:orientation val="minMax"/>
        </c:scaling>
        <c:delete val="1"/>
        <c:axPos val="l"/>
        <c:numFmt formatCode="#,##0" sourceLinked="1"/>
        <c:tickLblPos val="nextTo"/>
        <c:crossAx val="118752384"/>
        <c:crosses val="autoZero"/>
        <c:crossBetween val="between"/>
        <c:dispUnits>
          <c:builtInUnit val="millions"/>
          <c:dispUnitsLbl>
            <c:layout/>
          </c:dispUnitsLbl>
        </c:dispUnits>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0019685039370078"/>
          <c:y val="2.8252405949256338E-2"/>
          <c:w val="0.89980314960629926"/>
          <c:h val="0.90169437153689203"/>
        </c:manualLayout>
      </c:layout>
      <c:lineChart>
        <c:grouping val="standard"/>
        <c:ser>
          <c:idx val="0"/>
          <c:order val="0"/>
          <c:marker>
            <c:symbol val="none"/>
          </c:marker>
          <c:cat>
            <c:multiLvlStrRef>
              <c:f>Varia!$B$4:$C$16</c:f>
              <c:multiLvlStrCache>
                <c:ptCount val="13"/>
                <c:lvl>
                  <c:pt idx="0">
                    <c:v>I</c:v>
                  </c:pt>
                  <c:pt idx="1">
                    <c:v>II</c:v>
                  </c:pt>
                  <c:pt idx="2">
                    <c:v>III</c:v>
                  </c:pt>
                  <c:pt idx="3">
                    <c:v>IV</c:v>
                  </c:pt>
                  <c:pt idx="4">
                    <c:v>I</c:v>
                  </c:pt>
                  <c:pt idx="5">
                    <c:v>II</c:v>
                  </c:pt>
                  <c:pt idx="6">
                    <c:v>II</c:v>
                  </c:pt>
                  <c:pt idx="7">
                    <c:v>IV</c:v>
                  </c:pt>
                  <c:pt idx="8">
                    <c:v>I</c:v>
                  </c:pt>
                  <c:pt idx="9">
                    <c:v>II</c:v>
                  </c:pt>
                  <c:pt idx="10">
                    <c:v>II</c:v>
                  </c:pt>
                  <c:pt idx="11">
                    <c:v>IV</c:v>
                  </c:pt>
                  <c:pt idx="12">
                    <c:v>I</c:v>
                  </c:pt>
                </c:lvl>
                <c:lvl>
                  <c:pt idx="0">
                    <c:v>2,011</c:v>
                  </c:pt>
                  <c:pt idx="4">
                    <c:v>2,012</c:v>
                  </c:pt>
                  <c:pt idx="8">
                    <c:v>2,013</c:v>
                  </c:pt>
                  <c:pt idx="12">
                    <c:v>2,014</c:v>
                  </c:pt>
                </c:lvl>
              </c:multiLvlStrCache>
            </c:multiLvlStrRef>
          </c:cat>
          <c:val>
            <c:numRef>
              <c:f>Varia!$D$4:$D$16</c:f>
              <c:numCache>
                <c:formatCode>0.0</c:formatCode>
                <c:ptCount val="13"/>
                <c:pt idx="0">
                  <c:v>26.104841123570299</c:v>
                </c:pt>
                <c:pt idx="1">
                  <c:v>22.616572370997766</c:v>
                </c:pt>
                <c:pt idx="2">
                  <c:v>29.953190158120723</c:v>
                </c:pt>
                <c:pt idx="3">
                  <c:v>13.671321487167166</c:v>
                </c:pt>
                <c:pt idx="4">
                  <c:v>-2.9644803537562825</c:v>
                </c:pt>
                <c:pt idx="5">
                  <c:v>-4.6213423245947904</c:v>
                </c:pt>
                <c:pt idx="6">
                  <c:v>-3.8307977563432738</c:v>
                </c:pt>
                <c:pt idx="7">
                  <c:v>-4.922601157919793</c:v>
                </c:pt>
                <c:pt idx="8">
                  <c:v>-1.18117315990377</c:v>
                </c:pt>
                <c:pt idx="9">
                  <c:v>3.2984390869634339</c:v>
                </c:pt>
                <c:pt idx="10">
                  <c:v>-1.4151797772594676</c:v>
                </c:pt>
                <c:pt idx="11">
                  <c:v>1.3773928476559227</c:v>
                </c:pt>
                <c:pt idx="12">
                  <c:v>3.5460079126501842</c:v>
                </c:pt>
              </c:numCache>
            </c:numRef>
          </c:val>
        </c:ser>
        <c:marker val="1"/>
        <c:axId val="118998528"/>
        <c:axId val="119000064"/>
      </c:lineChart>
      <c:catAx>
        <c:axId val="118998528"/>
        <c:scaling>
          <c:orientation val="minMax"/>
        </c:scaling>
        <c:axPos val="b"/>
        <c:tickLblPos val="low"/>
        <c:crossAx val="119000064"/>
        <c:crosses val="autoZero"/>
        <c:auto val="1"/>
        <c:lblAlgn val="ctr"/>
        <c:lblOffset val="100"/>
      </c:catAx>
      <c:valAx>
        <c:axId val="119000064"/>
        <c:scaling>
          <c:orientation val="minMax"/>
        </c:scaling>
        <c:axPos val="l"/>
        <c:numFmt formatCode="0.0" sourceLinked="1"/>
        <c:tickLblPos val="nextTo"/>
        <c:crossAx val="118998528"/>
        <c:crosses val="autoZero"/>
        <c:crossBetween val="between"/>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8404418197725306"/>
          <c:y val="5.1400554097404488E-2"/>
          <c:w val="0.79095581802274761"/>
          <c:h val="0.67099883347915001"/>
        </c:manualLayout>
      </c:layout>
      <c:barChart>
        <c:barDir val="col"/>
        <c:grouping val="clustered"/>
        <c:ser>
          <c:idx val="0"/>
          <c:order val="0"/>
          <c:cat>
            <c:multiLvlStrRef>
              <c:f>'Importaciones '!$B$8:$C$20</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'Importaciones '!$D$8:$D$20</c:f>
              <c:numCache>
                <c:formatCode>#,##0</c:formatCode>
                <c:ptCount val="13"/>
                <c:pt idx="0">
                  <c:v>3854697135</c:v>
                </c:pt>
                <c:pt idx="1">
                  <c:v>4394285465</c:v>
                </c:pt>
                <c:pt idx="2">
                  <c:v>4250294594</c:v>
                </c:pt>
                <c:pt idx="3">
                  <c:v>4113617964</c:v>
                </c:pt>
                <c:pt idx="4">
                  <c:v>4127454909</c:v>
                </c:pt>
                <c:pt idx="5">
                  <c:v>4347332199</c:v>
                </c:pt>
                <c:pt idx="6">
                  <c:v>4146753495</c:v>
                </c:pt>
                <c:pt idx="7">
                  <c:v>4372402548</c:v>
                </c:pt>
                <c:pt idx="8">
                  <c:v>4148760077</c:v>
                </c:pt>
                <c:pt idx="9">
                  <c:v>4588816646</c:v>
                </c:pt>
                <c:pt idx="10">
                  <c:v>4393189725</c:v>
                </c:pt>
                <c:pt idx="11">
                  <c:v>4384212483</c:v>
                </c:pt>
                <c:pt idx="12">
                  <c:v>4376926898</c:v>
                </c:pt>
              </c:numCache>
            </c:numRef>
          </c:val>
        </c:ser>
        <c:axId val="117639424"/>
        <c:axId val="117653504"/>
      </c:barChart>
      <c:catAx>
        <c:axId val="117639424"/>
        <c:scaling>
          <c:orientation val="minMax"/>
        </c:scaling>
        <c:axPos val="b"/>
        <c:tickLblPos val="nextTo"/>
        <c:crossAx val="117653504"/>
        <c:crosses val="autoZero"/>
        <c:auto val="1"/>
        <c:lblAlgn val="ctr"/>
        <c:lblOffset val="100"/>
      </c:catAx>
      <c:valAx>
        <c:axId val="117653504"/>
        <c:scaling>
          <c:orientation val="minMax"/>
        </c:scaling>
        <c:axPos val="l"/>
        <c:numFmt formatCode="#,##0" sourceLinked="1"/>
        <c:tickLblPos val="nextTo"/>
        <c:crossAx val="117639424"/>
        <c:crosses val="autoZero"/>
        <c:crossBetween val="between"/>
        <c:dispUnits>
          <c:builtInUnit val="millions"/>
          <c:dispUnitsLbl/>
        </c:dispUnits>
      </c:valAx>
    </c:plotArea>
    <c:plotVisOnly val="1"/>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GT"/>
  <c:chart>
    <c:plotArea>
      <c:layout/>
      <c:lineChart>
        <c:grouping val="standard"/>
        <c:ser>
          <c:idx val="0"/>
          <c:order val="0"/>
          <c:marker>
            <c:symbol val="none"/>
          </c:marker>
          <c:cat>
            <c:multiLvlStrRef>
              <c:f>Variaciones!$B$8:$C$20</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Variaciones!$D$8:$D$20</c:f>
              <c:numCache>
                <c:formatCode>0.0</c:formatCode>
                <c:ptCount val="13"/>
                <c:pt idx="0">
                  <c:v>26.090288829456341</c:v>
                </c:pt>
                <c:pt idx="1">
                  <c:v>26.648319656885477</c:v>
                </c:pt>
                <c:pt idx="2">
                  <c:v>19.292658955575035</c:v>
                </c:pt>
                <c:pt idx="3">
                  <c:v>9.7634386012197751</c:v>
                </c:pt>
                <c:pt idx="4">
                  <c:v>7.075984557214765</c:v>
                </c:pt>
                <c:pt idx="5">
                  <c:v>-1.0685074143220286</c:v>
                </c:pt>
                <c:pt idx="6">
                  <c:v>-2.4360922921946471</c:v>
                </c:pt>
                <c:pt idx="7">
                  <c:v>6.2909241029364571</c:v>
                </c:pt>
                <c:pt idx="8">
                  <c:v>0.51618172626293202</c:v>
                </c:pt>
                <c:pt idx="9">
                  <c:v>5.554773271192559</c:v>
                </c:pt>
                <c:pt idx="10">
                  <c:v>5.942871460701582</c:v>
                </c:pt>
                <c:pt idx="11">
                  <c:v>0.27010173172188345</c:v>
                </c:pt>
                <c:pt idx="12">
                  <c:v>5.4996388502896787</c:v>
                </c:pt>
              </c:numCache>
            </c:numRef>
          </c:val>
        </c:ser>
        <c:marker val="1"/>
        <c:axId val="117697920"/>
        <c:axId val="119542912"/>
      </c:lineChart>
      <c:catAx>
        <c:axId val="117697920"/>
        <c:scaling>
          <c:orientation val="minMax"/>
        </c:scaling>
        <c:axPos val="b"/>
        <c:tickLblPos val="nextTo"/>
        <c:crossAx val="119542912"/>
        <c:crosses val="autoZero"/>
        <c:auto val="1"/>
        <c:lblAlgn val="ctr"/>
        <c:lblOffset val="100"/>
      </c:catAx>
      <c:valAx>
        <c:axId val="119542912"/>
        <c:scaling>
          <c:orientation val="minMax"/>
        </c:scaling>
        <c:axPos val="l"/>
        <c:numFmt formatCode="0.0" sourceLinked="1"/>
        <c:tickLblPos val="nextTo"/>
        <c:crossAx val="117697920"/>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s-GT"/>
  <c:style val="3"/>
  <c:chart>
    <c:plotArea>
      <c:layout>
        <c:manualLayout>
          <c:layoutTarget val="inner"/>
          <c:xMode val="edge"/>
          <c:yMode val="edge"/>
          <c:x val="0.12058573928258973"/>
          <c:y val="2.8252405949256338E-2"/>
          <c:w val="0.67910892388451471"/>
          <c:h val="0.8971988918051913"/>
        </c:manualLayout>
      </c:layout>
      <c:barChart>
        <c:barDir val="col"/>
        <c:grouping val="clustered"/>
        <c:ser>
          <c:idx val="0"/>
          <c:order val="0"/>
          <c:tx>
            <c:strRef>
              <c:f>'Balanza comercial'!$D$4</c:f>
              <c:strCache>
                <c:ptCount val="1"/>
                <c:pt idx="0">
                  <c:v>Exportaciones</c:v>
                </c:pt>
              </c:strCache>
            </c:strRef>
          </c:tx>
          <c:cat>
            <c:multiLvlStrRef>
              <c:f>'Balanza comercial'!$B$9:$C$21</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'Balanza comercial'!$D$9:$D$21</c:f>
              <c:numCache>
                <c:formatCode>#,##0</c:formatCode>
                <c:ptCount val="13"/>
                <c:pt idx="0">
                  <c:v>2718223074</c:v>
                </c:pt>
                <c:pt idx="1">
                  <c:v>2701982005</c:v>
                </c:pt>
                <c:pt idx="2">
                  <c:v>2494058890</c:v>
                </c:pt>
                <c:pt idx="3">
                  <c:v>2486780872</c:v>
                </c:pt>
                <c:pt idx="4">
                  <c:v>2637641885</c:v>
                </c:pt>
                <c:pt idx="5">
                  <c:v>2577114167</c:v>
                </c:pt>
                <c:pt idx="6">
                  <c:v>2398516538</c:v>
                </c:pt>
                <c:pt idx="7">
                  <c:v>2364366568</c:v>
                </c:pt>
                <c:pt idx="8">
                  <c:v>2606486767</c:v>
                </c:pt>
                <c:pt idx="9">
                  <c:v>2662118708</c:v>
                </c:pt>
                <c:pt idx="10">
                  <c:v>2364573217</c:v>
                </c:pt>
                <c:pt idx="11">
                  <c:v>2396933184</c:v>
                </c:pt>
                <c:pt idx="12">
                  <c:v>2698912994</c:v>
                </c:pt>
              </c:numCache>
            </c:numRef>
          </c:val>
        </c:ser>
        <c:ser>
          <c:idx val="1"/>
          <c:order val="1"/>
          <c:tx>
            <c:strRef>
              <c:f>'Balanza comercial'!$E$4</c:f>
              <c:strCache>
                <c:ptCount val="1"/>
                <c:pt idx="0">
                  <c:v>Importaciones</c:v>
                </c:pt>
              </c:strCache>
            </c:strRef>
          </c:tx>
          <c:cat>
            <c:multiLvlStrRef>
              <c:f>'Balanza comercial'!$B$9:$C$21</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'Balanza comercial'!$E$9:$E$21</c:f>
              <c:numCache>
                <c:formatCode>#,##0</c:formatCode>
                <c:ptCount val="13"/>
                <c:pt idx="0">
                  <c:v>3854697135</c:v>
                </c:pt>
                <c:pt idx="1">
                  <c:v>4394285465</c:v>
                </c:pt>
                <c:pt idx="2">
                  <c:v>4250294594</c:v>
                </c:pt>
                <c:pt idx="3">
                  <c:v>4113617964</c:v>
                </c:pt>
                <c:pt idx="4">
                  <c:v>4127454909</c:v>
                </c:pt>
                <c:pt idx="5">
                  <c:v>4347332199</c:v>
                </c:pt>
                <c:pt idx="6">
                  <c:v>4146753495</c:v>
                </c:pt>
                <c:pt idx="7">
                  <c:v>4372402548</c:v>
                </c:pt>
                <c:pt idx="8">
                  <c:v>4148760077</c:v>
                </c:pt>
                <c:pt idx="9">
                  <c:v>4588816646</c:v>
                </c:pt>
                <c:pt idx="10">
                  <c:v>4393189725</c:v>
                </c:pt>
                <c:pt idx="11">
                  <c:v>4384212483</c:v>
                </c:pt>
                <c:pt idx="12">
                  <c:v>4376926898</c:v>
                </c:pt>
              </c:numCache>
            </c:numRef>
          </c:val>
        </c:ser>
        <c:ser>
          <c:idx val="2"/>
          <c:order val="2"/>
          <c:tx>
            <c:strRef>
              <c:f>'Balanza comercial'!$F$4</c:f>
              <c:strCache>
                <c:ptCount val="1"/>
                <c:pt idx="0">
                  <c:v>Saldo</c:v>
                </c:pt>
              </c:strCache>
            </c:strRef>
          </c:tx>
          <c:cat>
            <c:multiLvlStrRef>
              <c:f>'Balanza comercial'!$B$9:$C$21</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'Balanza comercial'!$F$9:$F$21</c:f>
              <c:numCache>
                <c:formatCode>#,##0</c:formatCode>
                <c:ptCount val="13"/>
                <c:pt idx="0">
                  <c:v>-1136474061</c:v>
                </c:pt>
                <c:pt idx="1">
                  <c:v>-1692303460</c:v>
                </c:pt>
                <c:pt idx="2">
                  <c:v>-1756235704</c:v>
                </c:pt>
                <c:pt idx="3">
                  <c:v>-1626837092</c:v>
                </c:pt>
                <c:pt idx="4">
                  <c:v>-1489813024</c:v>
                </c:pt>
                <c:pt idx="5">
                  <c:v>-1770218032</c:v>
                </c:pt>
                <c:pt idx="6">
                  <c:v>-1748236957</c:v>
                </c:pt>
                <c:pt idx="7">
                  <c:v>-2008035980</c:v>
                </c:pt>
                <c:pt idx="8">
                  <c:v>-1542273310</c:v>
                </c:pt>
                <c:pt idx="9">
                  <c:v>-1926697938</c:v>
                </c:pt>
                <c:pt idx="10">
                  <c:v>-2028616508</c:v>
                </c:pt>
                <c:pt idx="11">
                  <c:v>-1987279299</c:v>
                </c:pt>
                <c:pt idx="12">
                  <c:v>-1678013904</c:v>
                </c:pt>
              </c:numCache>
            </c:numRef>
          </c:val>
        </c:ser>
        <c:axId val="119592832"/>
        <c:axId val="119594368"/>
      </c:barChart>
      <c:catAx>
        <c:axId val="119592832"/>
        <c:scaling>
          <c:orientation val="minMax"/>
        </c:scaling>
        <c:axPos val="b"/>
        <c:tickLblPos val="low"/>
        <c:crossAx val="119594368"/>
        <c:crosses val="autoZero"/>
        <c:auto val="1"/>
        <c:lblAlgn val="ctr"/>
        <c:lblOffset val="100"/>
      </c:catAx>
      <c:valAx>
        <c:axId val="119594368"/>
        <c:scaling>
          <c:orientation val="minMax"/>
        </c:scaling>
        <c:axPos val="l"/>
        <c:numFmt formatCode="#,##0" sourceLinked="1"/>
        <c:tickLblPos val="nextTo"/>
        <c:crossAx val="119592832"/>
        <c:crosses val="autoZero"/>
        <c:crossBetween val="between"/>
        <c:dispUnits>
          <c:builtInUnit val="millions"/>
          <c:dispUnitsLbl/>
        </c:dispUnits>
      </c:valAx>
    </c:plotArea>
    <c:legend>
      <c:legendPos val="r"/>
      <c:layout>
        <c:manualLayout>
          <c:xMode val="edge"/>
          <c:yMode val="edge"/>
          <c:x val="0.8047513123359582"/>
          <c:y val="1.5909979337689181E-3"/>
          <c:w val="0.18135979877515315"/>
          <c:h val="0.99131671041119851"/>
        </c:manualLayout>
      </c:layout>
    </c:legend>
    <c:plotVisOnly val="1"/>
  </c:chart>
  <c:printSettings>
    <c:headerFooter/>
    <c:pageMargins b="0.75000000000000033" l="0.70000000000000029" r="0.70000000000000029" t="0.75000000000000033" header="0.30000000000000016" footer="0.30000000000000016"/>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s-GT"/>
  <c:chart>
    <c:plotArea>
      <c:layout/>
      <c:lineChart>
        <c:grouping val="standard"/>
        <c:ser>
          <c:idx val="0"/>
          <c:order val="0"/>
          <c:marker>
            <c:symbol val="none"/>
          </c:marker>
          <c:cat>
            <c:multiLvlStrRef>
              <c:f>variación!$B$6:$C$18</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variación!$D$6:$D$18</c:f>
              <c:numCache>
                <c:formatCode>0.0</c:formatCode>
                <c:ptCount val="13"/>
                <c:pt idx="0">
                  <c:v>26.055496215565132</c:v>
                </c:pt>
                <c:pt idx="1">
                  <c:v>33.665585771108141</c:v>
                </c:pt>
                <c:pt idx="2">
                  <c:v>6.8454537355988165</c:v>
                </c:pt>
                <c:pt idx="3">
                  <c:v>4.283212403729153</c:v>
                </c:pt>
                <c:pt idx="4">
                  <c:v>31.090807535817568</c:v>
                </c:pt>
                <c:pt idx="5">
                  <c:v>4.6040544052306176</c:v>
                </c:pt>
                <c:pt idx="6">
                  <c:v>-0.45544837642134128</c:v>
                </c:pt>
                <c:pt idx="7">
                  <c:v>23.431902916066537</c:v>
                </c:pt>
                <c:pt idx="8">
                  <c:v>3.5212664377942682</c:v>
                </c:pt>
                <c:pt idx="9">
                  <c:v>8.8395837784574169</c:v>
                </c:pt>
                <c:pt idx="10">
                  <c:v>16.037846006935787</c:v>
                </c:pt>
                <c:pt idx="11">
                  <c:v>-1.0336807311590146</c:v>
                </c:pt>
                <c:pt idx="12">
                  <c:v>8.8013319766261144</c:v>
                </c:pt>
              </c:numCache>
            </c:numRef>
          </c:val>
        </c:ser>
        <c:marker val="1"/>
        <c:axId val="119647616"/>
        <c:axId val="119665792"/>
      </c:lineChart>
      <c:catAx>
        <c:axId val="119647616"/>
        <c:scaling>
          <c:orientation val="minMax"/>
        </c:scaling>
        <c:axPos val="b"/>
        <c:tickLblPos val="nextTo"/>
        <c:crossAx val="119665792"/>
        <c:crosses val="autoZero"/>
        <c:auto val="1"/>
        <c:lblAlgn val="ctr"/>
        <c:lblOffset val="100"/>
      </c:catAx>
      <c:valAx>
        <c:axId val="119665792"/>
        <c:scaling>
          <c:orientation val="minMax"/>
        </c:scaling>
        <c:axPos val="l"/>
        <c:numFmt formatCode="0.0" sourceLinked="1"/>
        <c:tickLblPos val="nextTo"/>
        <c:crossAx val="119647616"/>
        <c:crosses val="autoZero"/>
        <c:crossBetween val="between"/>
      </c:valAx>
    </c:plotArea>
    <c:plotVisOnly val="1"/>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s-GT"/>
  <c:style val="3"/>
  <c:chart>
    <c:plotArea>
      <c:layout>
        <c:manualLayout>
          <c:layoutTarget val="inner"/>
          <c:xMode val="edge"/>
          <c:yMode val="edge"/>
          <c:x val="0.13318285214348208"/>
          <c:y val="2.8229344575243114E-2"/>
          <c:w val="0.59573512685914254"/>
          <c:h val="0.89728280447476372"/>
        </c:manualLayout>
      </c:layout>
      <c:barChart>
        <c:barDir val="col"/>
        <c:grouping val="clustered"/>
        <c:ser>
          <c:idx val="0"/>
          <c:order val="0"/>
          <c:tx>
            <c:strRef>
              <c:f>'Balanza por continente'!$E$3</c:f>
              <c:strCache>
                <c:ptCount val="1"/>
                <c:pt idx="0">
                  <c:v>Exportaciones</c:v>
                </c:pt>
              </c:strCache>
            </c:strRef>
          </c:tx>
          <c:cat>
            <c:strRef>
              <c:f>'Balanza por continente'!$C$10:$C$15</c:f>
              <c:strCache>
                <c:ptCount val="6"/>
                <c:pt idx="0">
                  <c:v>África</c:v>
                </c:pt>
                <c:pt idx="1">
                  <c:v>América</c:v>
                </c:pt>
                <c:pt idx="2">
                  <c:v>Asia</c:v>
                </c:pt>
                <c:pt idx="3">
                  <c:v>Europa</c:v>
                </c:pt>
                <c:pt idx="4">
                  <c:v>Oceanía</c:v>
                </c:pt>
                <c:pt idx="5">
                  <c:v>Otros</c:v>
                </c:pt>
              </c:strCache>
            </c:strRef>
          </c:cat>
          <c:val>
            <c:numRef>
              <c:f>'Balanza por continente'!$E$10:$E$15</c:f>
              <c:numCache>
                <c:formatCode>General</c:formatCode>
                <c:ptCount val="6"/>
                <c:pt idx="0">
                  <c:v>63438408</c:v>
                </c:pt>
                <c:pt idx="1">
                  <c:v>2127958689</c:v>
                </c:pt>
                <c:pt idx="2">
                  <c:v>338548028</c:v>
                </c:pt>
                <c:pt idx="3">
                  <c:v>161626694</c:v>
                </c:pt>
                <c:pt idx="4">
                  <c:v>2328451</c:v>
                </c:pt>
                <c:pt idx="5">
                  <c:v>5012724</c:v>
                </c:pt>
              </c:numCache>
            </c:numRef>
          </c:val>
        </c:ser>
        <c:ser>
          <c:idx val="1"/>
          <c:order val="1"/>
          <c:tx>
            <c:strRef>
              <c:f>'Balanza por continente'!$F$3</c:f>
              <c:strCache>
                <c:ptCount val="1"/>
                <c:pt idx="0">
                  <c:v>Importaciones</c:v>
                </c:pt>
              </c:strCache>
            </c:strRef>
          </c:tx>
          <c:cat>
            <c:strRef>
              <c:f>'Balanza por continente'!$C$10:$C$15</c:f>
              <c:strCache>
                <c:ptCount val="6"/>
                <c:pt idx="0">
                  <c:v>África</c:v>
                </c:pt>
                <c:pt idx="1">
                  <c:v>América</c:v>
                </c:pt>
                <c:pt idx="2">
                  <c:v>Asia</c:v>
                </c:pt>
                <c:pt idx="3">
                  <c:v>Europa</c:v>
                </c:pt>
                <c:pt idx="4">
                  <c:v>Oceanía</c:v>
                </c:pt>
                <c:pt idx="5">
                  <c:v>Otros</c:v>
                </c:pt>
              </c:strCache>
            </c:strRef>
          </c:cat>
          <c:val>
            <c:numRef>
              <c:f>'Balanza por continente'!$F$10:$F$15</c:f>
              <c:numCache>
                <c:formatCode>General</c:formatCode>
                <c:ptCount val="6"/>
                <c:pt idx="0">
                  <c:v>6736798</c:v>
                </c:pt>
                <c:pt idx="1">
                  <c:v>2919406348</c:v>
                </c:pt>
                <c:pt idx="2">
                  <c:v>1046274013</c:v>
                </c:pt>
                <c:pt idx="3">
                  <c:v>388542095</c:v>
                </c:pt>
                <c:pt idx="4">
                  <c:v>13966150</c:v>
                </c:pt>
                <c:pt idx="5">
                  <c:v>2001494</c:v>
                </c:pt>
              </c:numCache>
            </c:numRef>
          </c:val>
        </c:ser>
        <c:ser>
          <c:idx val="2"/>
          <c:order val="2"/>
          <c:tx>
            <c:strRef>
              <c:f>'Balanza por continente'!$H$3</c:f>
              <c:strCache>
                <c:ptCount val="1"/>
                <c:pt idx="0">
                  <c:v>Saldo</c:v>
                </c:pt>
              </c:strCache>
            </c:strRef>
          </c:tx>
          <c:cat>
            <c:strRef>
              <c:f>'Balanza por continente'!$C$10:$C$15</c:f>
              <c:strCache>
                <c:ptCount val="6"/>
                <c:pt idx="0">
                  <c:v>África</c:v>
                </c:pt>
                <c:pt idx="1">
                  <c:v>América</c:v>
                </c:pt>
                <c:pt idx="2">
                  <c:v>Asia</c:v>
                </c:pt>
                <c:pt idx="3">
                  <c:v>Europa</c:v>
                </c:pt>
                <c:pt idx="4">
                  <c:v>Oceanía</c:v>
                </c:pt>
                <c:pt idx="5">
                  <c:v>Otros</c:v>
                </c:pt>
              </c:strCache>
            </c:strRef>
          </c:cat>
          <c:val>
            <c:numRef>
              <c:f>'Balanza por continente'!$H$10:$H$15</c:f>
              <c:numCache>
                <c:formatCode>General</c:formatCode>
                <c:ptCount val="6"/>
                <c:pt idx="0">
                  <c:v>56701610</c:v>
                </c:pt>
                <c:pt idx="1">
                  <c:v>-791447659</c:v>
                </c:pt>
                <c:pt idx="2">
                  <c:v>-707725985</c:v>
                </c:pt>
                <c:pt idx="3">
                  <c:v>-226915401</c:v>
                </c:pt>
                <c:pt idx="4">
                  <c:v>-11637699</c:v>
                </c:pt>
                <c:pt idx="5">
                  <c:v>3011230</c:v>
                </c:pt>
              </c:numCache>
            </c:numRef>
          </c:val>
        </c:ser>
        <c:axId val="119719808"/>
        <c:axId val="119721344"/>
      </c:barChart>
      <c:catAx>
        <c:axId val="119719808"/>
        <c:scaling>
          <c:orientation val="minMax"/>
        </c:scaling>
        <c:axPos val="b"/>
        <c:tickLblPos val="nextTo"/>
        <c:crossAx val="119721344"/>
        <c:crosses val="autoZero"/>
        <c:auto val="1"/>
        <c:lblAlgn val="ctr"/>
        <c:lblOffset val="100"/>
      </c:catAx>
      <c:valAx>
        <c:axId val="119721344"/>
        <c:scaling>
          <c:orientation val="minMax"/>
        </c:scaling>
        <c:axPos val="l"/>
        <c:numFmt formatCode="General" sourceLinked="1"/>
        <c:tickLblPos val="nextTo"/>
        <c:crossAx val="119719808"/>
        <c:crosses val="autoZero"/>
        <c:crossBetween val="between"/>
      </c:valAx>
    </c:plotArea>
    <c:legend>
      <c:legendPos val="r"/>
      <c:layout>
        <c:manualLayout>
          <c:xMode val="edge"/>
          <c:yMode val="edge"/>
          <c:x val="0.77336242344706907"/>
          <c:y val="0"/>
          <c:w val="0.20997090988626424"/>
          <c:h val="0.97257926868579592"/>
        </c:manualLayout>
      </c:layout>
    </c:legend>
    <c:plotVisOnly val="1"/>
  </c:chart>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s-GT"/>
  <c:style val="3"/>
  <c:chart>
    <c:plotArea>
      <c:layout>
        <c:manualLayout>
          <c:layoutTarget val="inner"/>
          <c:xMode val="edge"/>
          <c:yMode val="edge"/>
          <c:x val="8.3333333333333367E-3"/>
          <c:y val="9.2533333333333408E-3"/>
          <c:w val="0.99166666666666659"/>
          <c:h val="0.88340833333333335"/>
        </c:manualLayout>
      </c:layout>
      <c:barChart>
        <c:barDir val="col"/>
        <c:grouping val="clustered"/>
        <c:ser>
          <c:idx val="0"/>
          <c:order val="0"/>
          <c:tx>
            <c:v>Exportaciones</c:v>
          </c:tx>
          <c:cat>
            <c:strRef>
              <c:f>'[1]C8  2014 (2)'!$A$19:$A$24</c:f>
              <c:strCache>
                <c:ptCount val="6"/>
                <c:pt idx="0">
                  <c:v>Costa Rica</c:v>
                </c:pt>
                <c:pt idx="1">
                  <c:v>El Salvador</c:v>
                </c:pt>
                <c:pt idx="2">
                  <c:v>Honduras</c:v>
                </c:pt>
                <c:pt idx="3">
                  <c:v>Nicaragua</c:v>
                </c:pt>
                <c:pt idx="4">
                  <c:v>Panamá</c:v>
                </c:pt>
                <c:pt idx="5">
                  <c:v>Belice</c:v>
                </c:pt>
              </c:strCache>
            </c:strRef>
          </c:cat>
          <c:val>
            <c:numRef>
              <c:f>'[1]C8  2014 (2)'!$B$19:$B$24</c:f>
              <c:numCache>
                <c:formatCode>General</c:formatCode>
                <c:ptCount val="6"/>
                <c:pt idx="0">
                  <c:v>104100900</c:v>
                </c:pt>
                <c:pt idx="1">
                  <c:v>318214092</c:v>
                </c:pt>
                <c:pt idx="2">
                  <c:v>213579857</c:v>
                </c:pt>
                <c:pt idx="3">
                  <c:v>115208493</c:v>
                </c:pt>
                <c:pt idx="4">
                  <c:v>65379728</c:v>
                </c:pt>
                <c:pt idx="5">
                  <c:v>16015564</c:v>
                </c:pt>
              </c:numCache>
            </c:numRef>
          </c:val>
        </c:ser>
        <c:ser>
          <c:idx val="1"/>
          <c:order val="1"/>
          <c:tx>
            <c:v>Importaciones</c:v>
          </c:tx>
          <c:cat>
            <c:strRef>
              <c:f>'[1]C8  2014 (2)'!$A$19:$A$24</c:f>
              <c:strCache>
                <c:ptCount val="6"/>
                <c:pt idx="0">
                  <c:v>Costa Rica</c:v>
                </c:pt>
                <c:pt idx="1">
                  <c:v>El Salvador</c:v>
                </c:pt>
                <c:pt idx="2">
                  <c:v>Honduras</c:v>
                </c:pt>
                <c:pt idx="3">
                  <c:v>Nicaragua</c:v>
                </c:pt>
                <c:pt idx="4">
                  <c:v>Panamá</c:v>
                </c:pt>
                <c:pt idx="5">
                  <c:v>Belice</c:v>
                </c:pt>
              </c:strCache>
            </c:strRef>
          </c:cat>
          <c:val>
            <c:numRef>
              <c:f>'[1]C8  2014 (2)'!$D$19:$D$24</c:f>
              <c:numCache>
                <c:formatCode>General</c:formatCode>
                <c:ptCount val="6"/>
                <c:pt idx="0">
                  <c:v>107014668</c:v>
                </c:pt>
                <c:pt idx="1">
                  <c:v>149980408</c:v>
                </c:pt>
                <c:pt idx="2">
                  <c:v>55939908</c:v>
                </c:pt>
                <c:pt idx="3">
                  <c:v>24592822</c:v>
                </c:pt>
                <c:pt idx="4">
                  <c:v>11355065</c:v>
                </c:pt>
                <c:pt idx="5">
                  <c:v>757268</c:v>
                </c:pt>
              </c:numCache>
            </c:numRef>
          </c:val>
        </c:ser>
        <c:ser>
          <c:idx val="2"/>
          <c:order val="2"/>
          <c:tx>
            <c:v>Saldo</c:v>
          </c:tx>
          <c:cat>
            <c:strRef>
              <c:f>'[1]C8  2014 (2)'!$A$19:$A$24</c:f>
              <c:strCache>
                <c:ptCount val="6"/>
                <c:pt idx="0">
                  <c:v>Costa Rica</c:v>
                </c:pt>
                <c:pt idx="1">
                  <c:v>El Salvador</c:v>
                </c:pt>
                <c:pt idx="2">
                  <c:v>Honduras</c:v>
                </c:pt>
                <c:pt idx="3">
                  <c:v>Nicaragua</c:v>
                </c:pt>
                <c:pt idx="4">
                  <c:v>Panamá</c:v>
                </c:pt>
                <c:pt idx="5">
                  <c:v>Belice</c:v>
                </c:pt>
              </c:strCache>
            </c:strRef>
          </c:cat>
          <c:val>
            <c:numRef>
              <c:f>'[1]C8  2014 (2)'!$F$19:$F$24</c:f>
              <c:numCache>
                <c:formatCode>General</c:formatCode>
                <c:ptCount val="6"/>
                <c:pt idx="0">
                  <c:v>-2913768</c:v>
                </c:pt>
                <c:pt idx="1">
                  <c:v>168233684</c:v>
                </c:pt>
                <c:pt idx="2">
                  <c:v>157639949</c:v>
                </c:pt>
                <c:pt idx="3">
                  <c:v>90615671</c:v>
                </c:pt>
                <c:pt idx="4">
                  <c:v>54024663</c:v>
                </c:pt>
                <c:pt idx="5">
                  <c:v>15258296</c:v>
                </c:pt>
              </c:numCache>
            </c:numRef>
          </c:val>
        </c:ser>
        <c:axId val="119945088"/>
        <c:axId val="119946624"/>
      </c:barChart>
      <c:catAx>
        <c:axId val="119945088"/>
        <c:scaling>
          <c:orientation val="minMax"/>
        </c:scaling>
        <c:axPos val="b"/>
        <c:tickLblPos val="nextTo"/>
        <c:txPr>
          <a:bodyPr/>
          <a:lstStyle/>
          <a:p>
            <a:pPr>
              <a:defRPr sz="800">
                <a:latin typeface="Arial Narrow" pitchFamily="34" charset="0"/>
              </a:defRPr>
            </a:pPr>
            <a:endParaRPr lang="es-GT"/>
          </a:p>
        </c:txPr>
        <c:crossAx val="119946624"/>
        <c:crosses val="autoZero"/>
        <c:auto val="1"/>
        <c:lblAlgn val="ctr"/>
        <c:lblOffset val="100"/>
      </c:catAx>
      <c:valAx>
        <c:axId val="119946624"/>
        <c:scaling>
          <c:orientation val="minMax"/>
          <c:min val="-60000000"/>
        </c:scaling>
        <c:delete val="1"/>
        <c:axPos val="l"/>
        <c:numFmt formatCode="General" sourceLinked="1"/>
        <c:tickLblPos val="nextTo"/>
        <c:crossAx val="119945088"/>
        <c:crosses val="autoZero"/>
        <c:crossBetween val="between"/>
        <c:dispUnits>
          <c:builtInUnit val="millions"/>
          <c:dispUnitsLbl>
            <c:layout/>
          </c:dispUnitsLbl>
        </c:dispUnits>
      </c:valAx>
      <c:spPr>
        <a:noFill/>
      </c:spPr>
    </c:plotArea>
    <c:legend>
      <c:legendPos val="r"/>
      <c:layout>
        <c:manualLayout>
          <c:xMode val="edge"/>
          <c:yMode val="edge"/>
          <c:x val="3.9179790026246846E-3"/>
          <c:y val="0.91120144324158225"/>
          <c:w val="0.9794153543307087"/>
          <c:h val="8.4431599762762793E-2"/>
        </c:manualLayout>
      </c:layout>
      <c:txPr>
        <a:bodyPr/>
        <a:lstStyle/>
        <a:p>
          <a:pPr>
            <a:defRPr sz="800">
              <a:latin typeface="Arial Narrow" pitchFamily="34" charset="0"/>
            </a:defRPr>
          </a:pPr>
          <a:endParaRPr lang="es-GT"/>
        </a:p>
      </c:txPr>
    </c:legend>
    <c:plotVisOnly val="1"/>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24062029746281721"/>
          <c:y val="0"/>
          <c:w val="0.75937970253718456"/>
          <c:h val="0.98611111111111116"/>
        </c:manualLayout>
      </c:layout>
      <c:barChart>
        <c:barDir val="bar"/>
        <c:grouping val="clustered"/>
        <c:ser>
          <c:idx val="0"/>
          <c:order val="0"/>
          <c:dLbls>
            <c:txPr>
              <a:bodyPr/>
              <a:lstStyle/>
              <a:p>
                <a:pPr>
                  <a:defRPr sz="800">
                    <a:latin typeface="Arial Narrow" pitchFamily="34" charset="0"/>
                  </a:defRPr>
                </a:pPr>
                <a:endParaRPr lang="es-GT"/>
              </a:p>
            </c:txPr>
            <c:showVal val="1"/>
          </c:dLbls>
          <c:cat>
            <c:strRef>
              <c:f>'[1]Principales 10'!$C$3:$C$12</c:f>
              <c:strCache>
                <c:ptCount val="10"/>
                <c:pt idx="0">
                  <c:v>Azúcar</c:v>
                </c:pt>
                <c:pt idx="1">
                  <c:v>Café oro</c:v>
                </c:pt>
                <c:pt idx="2">
                  <c:v>Banano</c:v>
                </c:pt>
                <c:pt idx="3">
                  <c:v>Minerales de plata </c:v>
                </c:pt>
                <c:pt idx="4">
                  <c:v>Minerales de plomo</c:v>
                </c:pt>
                <c:pt idx="5">
                  <c:v> Cardamomos</c:v>
                </c:pt>
                <c:pt idx="6">
                  <c:v>Blusas de algodón</c:v>
                </c:pt>
                <c:pt idx="7">
                  <c:v>Melones</c:v>
                </c:pt>
                <c:pt idx="8">
                  <c:v>Petróleo crudo</c:v>
                </c:pt>
                <c:pt idx="9">
                  <c:v>Alcohol Etílico</c:v>
                </c:pt>
              </c:strCache>
            </c:strRef>
          </c:cat>
          <c:val>
            <c:numRef>
              <c:f>'[1]Principales 10'!$D$3:$D$12</c:f>
              <c:numCache>
                <c:formatCode>General</c:formatCode>
                <c:ptCount val="10"/>
                <c:pt idx="0">
                  <c:v>292652996</c:v>
                </c:pt>
                <c:pt idx="1">
                  <c:v>182169782</c:v>
                </c:pt>
                <c:pt idx="2">
                  <c:v>155826949</c:v>
                </c:pt>
                <c:pt idx="3">
                  <c:v>85591578</c:v>
                </c:pt>
                <c:pt idx="4">
                  <c:v>82871564</c:v>
                </c:pt>
                <c:pt idx="5">
                  <c:v>73981724</c:v>
                </c:pt>
                <c:pt idx="6">
                  <c:v>69544340</c:v>
                </c:pt>
                <c:pt idx="7">
                  <c:v>67334142</c:v>
                </c:pt>
                <c:pt idx="8">
                  <c:v>64603459</c:v>
                </c:pt>
                <c:pt idx="9">
                  <c:v>55908469</c:v>
                </c:pt>
              </c:numCache>
            </c:numRef>
          </c:val>
        </c:ser>
        <c:axId val="119873536"/>
        <c:axId val="119875072"/>
      </c:barChart>
      <c:catAx>
        <c:axId val="119873536"/>
        <c:scaling>
          <c:orientation val="maxMin"/>
        </c:scaling>
        <c:axPos val="l"/>
        <c:tickLblPos val="nextTo"/>
        <c:txPr>
          <a:bodyPr/>
          <a:lstStyle/>
          <a:p>
            <a:pPr>
              <a:defRPr sz="800">
                <a:latin typeface="Arial Narrow" pitchFamily="34" charset="0"/>
              </a:defRPr>
            </a:pPr>
            <a:endParaRPr lang="es-GT"/>
          </a:p>
        </c:txPr>
        <c:crossAx val="119875072"/>
        <c:crosses val="autoZero"/>
        <c:auto val="1"/>
        <c:lblAlgn val="ctr"/>
        <c:lblOffset val="100"/>
      </c:catAx>
      <c:valAx>
        <c:axId val="119875072"/>
        <c:scaling>
          <c:orientation val="minMax"/>
        </c:scaling>
        <c:delete val="1"/>
        <c:axPos val="t"/>
        <c:numFmt formatCode="General" sourceLinked="1"/>
        <c:tickLblPos val="nextTo"/>
        <c:crossAx val="119873536"/>
        <c:crosses val="autoZero"/>
        <c:crossBetween val="between"/>
        <c:dispUnits>
          <c:builtInUnit val="millions"/>
          <c:dispUnitsLbl>
            <c:layout/>
          </c:dispUnitsLbl>
        </c:dispUnits>
      </c:valAx>
      <c:spPr>
        <a:noFill/>
      </c:spPr>
    </c:plotArea>
    <c:plotVisOnly val="1"/>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22104396325459316"/>
          <c:y val="4.6296296296296372E-3"/>
          <c:w val="0.77895603674540781"/>
          <c:h val="0.99537037037037035"/>
        </c:manualLayout>
      </c:layout>
      <c:barChart>
        <c:barDir val="bar"/>
        <c:grouping val="clustered"/>
        <c:ser>
          <c:idx val="0"/>
          <c:order val="0"/>
          <c:dLbls>
            <c:txPr>
              <a:bodyPr/>
              <a:lstStyle/>
              <a:p>
                <a:pPr>
                  <a:defRPr sz="800">
                    <a:latin typeface="Arial Narrow" pitchFamily="34" charset="0"/>
                  </a:defRPr>
                </a:pPr>
                <a:endParaRPr lang="es-GT"/>
              </a:p>
            </c:txPr>
            <c:showVal val="1"/>
          </c:dLbls>
          <c:cat>
            <c:strRef>
              <c:f>'[1]C3 2014 (2)'!$A$21:$A$35</c:f>
              <c:strCache>
                <c:ptCount val="15"/>
                <c:pt idx="0">
                  <c:v>USA</c:v>
                </c:pt>
                <c:pt idx="1">
                  <c:v>El Salvador</c:v>
                </c:pt>
                <c:pt idx="2">
                  <c:v>Honduras</c:v>
                </c:pt>
                <c:pt idx="3">
                  <c:v>Corea del Sur</c:v>
                </c:pt>
                <c:pt idx="4">
                  <c:v>Nicaragua</c:v>
                </c:pt>
                <c:pt idx="5">
                  <c:v>Costa Rica</c:v>
                </c:pt>
                <c:pt idx="6">
                  <c:v>México</c:v>
                </c:pt>
                <c:pt idx="7">
                  <c:v>Panamá</c:v>
                </c:pt>
                <c:pt idx="8">
                  <c:v>Canadá</c:v>
                </c:pt>
                <c:pt idx="9">
                  <c:v>Países Bajos</c:v>
                </c:pt>
                <c:pt idx="10">
                  <c:v>Venezuela</c:v>
                </c:pt>
                <c:pt idx="11">
                  <c:v>Japón</c:v>
                </c:pt>
                <c:pt idx="12">
                  <c:v>Ghana</c:v>
                </c:pt>
                <c:pt idx="13">
                  <c:v>Siria</c:v>
                </c:pt>
                <c:pt idx="14">
                  <c:v>República Dominicana</c:v>
                </c:pt>
              </c:strCache>
            </c:strRef>
          </c:cat>
          <c:val>
            <c:numRef>
              <c:f>'[1]C3 2014 (2)'!$B$21:$B$35</c:f>
              <c:numCache>
                <c:formatCode>General</c:formatCode>
                <c:ptCount val="15"/>
                <c:pt idx="0">
                  <c:v>968383445</c:v>
                </c:pt>
                <c:pt idx="1">
                  <c:v>318214092</c:v>
                </c:pt>
                <c:pt idx="2">
                  <c:v>213579857</c:v>
                </c:pt>
                <c:pt idx="3">
                  <c:v>159143051</c:v>
                </c:pt>
                <c:pt idx="4">
                  <c:v>115208493</c:v>
                </c:pt>
                <c:pt idx="5">
                  <c:v>104100900</c:v>
                </c:pt>
                <c:pt idx="6">
                  <c:v>102280940</c:v>
                </c:pt>
                <c:pt idx="7">
                  <c:v>65379728</c:v>
                </c:pt>
                <c:pt idx="8">
                  <c:v>54888439</c:v>
                </c:pt>
                <c:pt idx="9">
                  <c:v>52538374</c:v>
                </c:pt>
                <c:pt idx="10">
                  <c:v>38406134</c:v>
                </c:pt>
                <c:pt idx="11">
                  <c:v>35482943</c:v>
                </c:pt>
                <c:pt idx="12">
                  <c:v>34018403</c:v>
                </c:pt>
                <c:pt idx="13">
                  <c:v>29936919</c:v>
                </c:pt>
                <c:pt idx="14">
                  <c:v>29404138</c:v>
                </c:pt>
              </c:numCache>
            </c:numRef>
          </c:val>
        </c:ser>
        <c:axId val="120006144"/>
        <c:axId val="120007680"/>
      </c:barChart>
      <c:catAx>
        <c:axId val="120006144"/>
        <c:scaling>
          <c:orientation val="maxMin"/>
        </c:scaling>
        <c:delete val="1"/>
        <c:axPos val="l"/>
        <c:tickLblPos val="nextTo"/>
        <c:crossAx val="120007680"/>
        <c:crosses val="autoZero"/>
        <c:auto val="1"/>
        <c:lblAlgn val="ctr"/>
        <c:lblOffset val="100"/>
      </c:catAx>
      <c:valAx>
        <c:axId val="120007680"/>
        <c:scaling>
          <c:orientation val="minMax"/>
        </c:scaling>
        <c:delete val="1"/>
        <c:axPos val="t"/>
        <c:numFmt formatCode="General" sourceLinked="1"/>
        <c:tickLblPos val="nextTo"/>
        <c:crossAx val="120006144"/>
        <c:crosses val="autoZero"/>
        <c:crossBetween val="between"/>
        <c:dispUnits>
          <c:builtInUnit val="millions"/>
          <c:dispUnitsLbl>
            <c:layout/>
          </c:dispUnitsLbl>
        </c:dispUnits>
      </c:valAx>
      <c:spPr>
        <a:noFill/>
      </c:spPr>
    </c:plotArea>
    <c:plotVisOnly val="1"/>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s-GT"/>
  <c:chart>
    <c:title>
      <c:layout/>
    </c:title>
    <c:plotArea>
      <c:layout>
        <c:manualLayout>
          <c:layoutTarget val="inner"/>
          <c:xMode val="edge"/>
          <c:yMode val="edge"/>
          <c:x val="0.2069746281714786"/>
          <c:y val="0"/>
          <c:w val="0.69861001749781293"/>
          <c:h val="0.94918963254593192"/>
        </c:manualLayout>
      </c:layout>
      <c:barChart>
        <c:barDir val="bar"/>
        <c:grouping val="clustered"/>
        <c:ser>
          <c:idx val="0"/>
          <c:order val="0"/>
          <c:tx>
            <c:strRef>
              <c:f>'Expo países'!$C$8</c:f>
              <c:strCache>
                <c:ptCount val="1"/>
              </c:strCache>
            </c:strRef>
          </c:tx>
          <c:cat>
            <c:strRef>
              <c:f>'Expo países'!$B$9:$B$19</c:f>
              <c:strCache>
                <c:ptCount val="10"/>
                <c:pt idx="0">
                  <c:v>USA</c:v>
                </c:pt>
                <c:pt idx="1">
                  <c:v>El Salvador</c:v>
                </c:pt>
                <c:pt idx="2">
                  <c:v>Honduras</c:v>
                </c:pt>
                <c:pt idx="3">
                  <c:v>Corea del Sur</c:v>
                </c:pt>
                <c:pt idx="4">
                  <c:v>Nicaragua</c:v>
                </c:pt>
                <c:pt idx="5">
                  <c:v>Costa Rica</c:v>
                </c:pt>
                <c:pt idx="6">
                  <c:v>México</c:v>
                </c:pt>
                <c:pt idx="7">
                  <c:v>Panamá</c:v>
                </c:pt>
                <c:pt idx="8">
                  <c:v>Canadá</c:v>
                </c:pt>
                <c:pt idx="9">
                  <c:v>Países Bajos</c:v>
                </c:pt>
              </c:strCache>
            </c:strRef>
          </c:cat>
          <c:val>
            <c:numRef>
              <c:f>'Expo países'!$C$9:$C$19</c:f>
              <c:numCache>
                <c:formatCode>#,##0</c:formatCode>
                <c:ptCount val="11"/>
                <c:pt idx="0">
                  <c:v>968383445</c:v>
                </c:pt>
                <c:pt idx="1">
                  <c:v>318214092</c:v>
                </c:pt>
                <c:pt idx="2">
                  <c:v>213579857</c:v>
                </c:pt>
                <c:pt idx="3">
                  <c:v>159143051</c:v>
                </c:pt>
                <c:pt idx="4">
                  <c:v>115208493</c:v>
                </c:pt>
                <c:pt idx="5">
                  <c:v>104100900</c:v>
                </c:pt>
                <c:pt idx="6">
                  <c:v>102280940</c:v>
                </c:pt>
                <c:pt idx="7">
                  <c:v>65379728</c:v>
                </c:pt>
                <c:pt idx="8">
                  <c:v>54888439</c:v>
                </c:pt>
                <c:pt idx="9">
                  <c:v>52538374</c:v>
                </c:pt>
              </c:numCache>
            </c:numRef>
          </c:val>
        </c:ser>
        <c:axId val="120026240"/>
        <c:axId val="120027776"/>
      </c:barChart>
      <c:catAx>
        <c:axId val="120026240"/>
        <c:scaling>
          <c:orientation val="maxMin"/>
        </c:scaling>
        <c:axPos val="l"/>
        <c:tickLblPos val="nextTo"/>
        <c:crossAx val="120027776"/>
        <c:crosses val="autoZero"/>
        <c:auto val="1"/>
        <c:lblAlgn val="ctr"/>
        <c:lblOffset val="100"/>
      </c:catAx>
      <c:valAx>
        <c:axId val="120027776"/>
        <c:scaling>
          <c:orientation val="minMax"/>
        </c:scaling>
        <c:delete val="1"/>
        <c:axPos val="t"/>
        <c:majorGridlines/>
        <c:numFmt formatCode="#,##0" sourceLinked="1"/>
        <c:tickLblPos val="nextTo"/>
        <c:crossAx val="120026240"/>
        <c:crosses val="autoZero"/>
        <c:crossBetween val="between"/>
      </c:valAx>
    </c:plotArea>
    <c:legend>
      <c:legendPos val="r"/>
      <c:layout/>
    </c:legend>
    <c:plotVisOnly val="1"/>
  </c:chart>
  <c:printSettings>
    <c:headerFooter/>
    <c:pageMargins b="0.75000000000000011" l="0.70000000000000007" r="0.70000000000000007" t="0.75000000000000011" header="0.30000000000000004" footer="0.30000000000000004"/>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27848140857392828"/>
          <c:y val="1.8518518518518542E-2"/>
          <c:w val="0.72151859142607166"/>
          <c:h val="0.96759259259259345"/>
        </c:manualLayout>
      </c:layout>
      <c:barChart>
        <c:barDir val="bar"/>
        <c:grouping val="clustered"/>
        <c:ser>
          <c:idx val="0"/>
          <c:order val="0"/>
          <c:cat>
            <c:strRef>
              <c:f>'[1]C4  2014 (2)'!$B$9:$B$19</c:f>
              <c:strCache>
                <c:ptCount val="11"/>
                <c:pt idx="0">
                  <c:v>Reino Vegetal</c:v>
                </c:pt>
                <c:pt idx="1">
                  <c:v>Industrias Alimenticias</c:v>
                </c:pt>
                <c:pt idx="2">
                  <c:v>Productos Minerales</c:v>
                </c:pt>
                <c:pt idx="3">
                  <c:v>Textiles y sus manufacturas</c:v>
                </c:pt>
                <c:pt idx="4">
                  <c:v>Industrias Químicas</c:v>
                </c:pt>
                <c:pt idx="5">
                  <c:v>Materias Plásticas</c:v>
                </c:pt>
                <c:pt idx="6">
                  <c:v>Metales Comunes</c:v>
                </c:pt>
                <c:pt idx="7">
                  <c:v>Grasas</c:v>
                </c:pt>
                <c:pt idx="8">
                  <c:v>Pastas de Madera</c:v>
                </c:pt>
                <c:pt idx="9">
                  <c:v>Máquinas y Aparatos</c:v>
                </c:pt>
                <c:pt idx="10">
                  <c:v>Mercancía y Productos diversos</c:v>
                </c:pt>
              </c:strCache>
            </c:strRef>
          </c:cat>
          <c:val>
            <c:numRef>
              <c:f>'[1]C4  2014 (2)'!$C$9:$C$19</c:f>
              <c:numCache>
                <c:formatCode>General</c:formatCode>
                <c:ptCount val="11"/>
                <c:pt idx="0">
                  <c:v>656179717</c:v>
                </c:pt>
                <c:pt idx="1">
                  <c:v>558828765</c:v>
                </c:pt>
                <c:pt idx="2">
                  <c:v>375142680</c:v>
                </c:pt>
                <c:pt idx="3">
                  <c:v>358544194</c:v>
                </c:pt>
                <c:pt idx="4">
                  <c:v>223752214</c:v>
                </c:pt>
                <c:pt idx="5">
                  <c:v>128489965</c:v>
                </c:pt>
                <c:pt idx="6">
                  <c:v>91117926</c:v>
                </c:pt>
                <c:pt idx="7">
                  <c:v>68395466</c:v>
                </c:pt>
                <c:pt idx="8">
                  <c:v>66354635</c:v>
                </c:pt>
                <c:pt idx="9">
                  <c:v>38337968</c:v>
                </c:pt>
                <c:pt idx="10">
                  <c:v>22838556</c:v>
                </c:pt>
              </c:numCache>
            </c:numRef>
          </c:val>
        </c:ser>
        <c:axId val="120164352"/>
        <c:axId val="120165888"/>
      </c:barChart>
      <c:catAx>
        <c:axId val="120164352"/>
        <c:scaling>
          <c:orientation val="maxMin"/>
        </c:scaling>
        <c:axPos val="l"/>
        <c:tickLblPos val="nextTo"/>
        <c:txPr>
          <a:bodyPr/>
          <a:lstStyle/>
          <a:p>
            <a:pPr>
              <a:defRPr sz="800">
                <a:latin typeface="Arial Narrow" pitchFamily="34" charset="0"/>
              </a:defRPr>
            </a:pPr>
            <a:endParaRPr lang="es-GT"/>
          </a:p>
        </c:txPr>
        <c:crossAx val="120165888"/>
        <c:crosses val="autoZero"/>
        <c:auto val="1"/>
        <c:lblAlgn val="ctr"/>
        <c:lblOffset val="100"/>
      </c:catAx>
      <c:valAx>
        <c:axId val="120165888"/>
        <c:scaling>
          <c:orientation val="minMax"/>
        </c:scaling>
        <c:delete val="1"/>
        <c:axPos val="t"/>
        <c:numFmt formatCode="General" sourceLinked="1"/>
        <c:tickLblPos val="nextTo"/>
        <c:crossAx val="120164352"/>
        <c:crosses val="autoZero"/>
        <c:crossBetween val="between"/>
        <c:dispUnits>
          <c:builtInUnit val="millions"/>
          <c:dispUnitsLbl>
            <c:layout/>
          </c:dispUnitsLbl>
        </c:dispUnits>
      </c:valAx>
      <c:spPr>
        <a:noFill/>
      </c:spPr>
    </c:plotArea>
    <c:plotVisOnly val="1"/>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s-GT"/>
  <c:chart>
    <c:plotArea>
      <c:layout/>
      <c:barChart>
        <c:barDir val="bar"/>
        <c:grouping val="clustered"/>
        <c:ser>
          <c:idx val="0"/>
          <c:order val="0"/>
          <c:cat>
            <c:strRef>
              <c:f>'[1]C9  2014 (2)'!$C$2:$C$11</c:f>
              <c:strCache>
                <c:ptCount val="10"/>
                <c:pt idx="0">
                  <c:v>  Diesel oil </c:v>
                </c:pt>
                <c:pt idx="1">
                  <c:v>Gasolina</c:v>
                </c:pt>
                <c:pt idx="2">
                  <c:v>Medicamentos P/Humanos</c:v>
                </c:pt>
                <c:pt idx="3">
                  <c:v> Gas propano</c:v>
                </c:pt>
                <c:pt idx="4">
                  <c:v> Teléfonos celulares</c:v>
                </c:pt>
                <c:pt idx="5">
                  <c:v>  Fuel oil (Bunker C)</c:v>
                </c:pt>
                <c:pt idx="6">
                  <c:v>Vehiculos de carga</c:v>
                </c:pt>
                <c:pt idx="7">
                  <c:v>Papel y cartón crudos</c:v>
                </c:pt>
                <c:pt idx="8">
                  <c:v>Harina de soya</c:v>
                </c:pt>
                <c:pt idx="9">
                  <c:v> Maíz amarillo</c:v>
                </c:pt>
              </c:strCache>
            </c:strRef>
          </c:cat>
          <c:val>
            <c:numRef>
              <c:f>'[1]C9  2014 (2)'!$D$2:$D$11</c:f>
              <c:numCache>
                <c:formatCode>General</c:formatCode>
                <c:ptCount val="10"/>
                <c:pt idx="0">
                  <c:v>423184782</c:v>
                </c:pt>
                <c:pt idx="1">
                  <c:v>336131521</c:v>
                </c:pt>
                <c:pt idx="2">
                  <c:v>100744903</c:v>
                </c:pt>
                <c:pt idx="3">
                  <c:v>84688763</c:v>
                </c:pt>
                <c:pt idx="4">
                  <c:v>75438663</c:v>
                </c:pt>
                <c:pt idx="5">
                  <c:v>44675996</c:v>
                </c:pt>
                <c:pt idx="6">
                  <c:v>43203311</c:v>
                </c:pt>
                <c:pt idx="7">
                  <c:v>39244162</c:v>
                </c:pt>
                <c:pt idx="8">
                  <c:v>39060272</c:v>
                </c:pt>
                <c:pt idx="9">
                  <c:v>36948816</c:v>
                </c:pt>
              </c:numCache>
            </c:numRef>
          </c:val>
        </c:ser>
        <c:axId val="120235136"/>
        <c:axId val="120236672"/>
      </c:barChart>
      <c:catAx>
        <c:axId val="120235136"/>
        <c:scaling>
          <c:orientation val="maxMin"/>
        </c:scaling>
        <c:axPos val="l"/>
        <c:tickLblPos val="nextTo"/>
        <c:txPr>
          <a:bodyPr/>
          <a:lstStyle/>
          <a:p>
            <a:pPr>
              <a:defRPr sz="800">
                <a:latin typeface="Arial Narrow" pitchFamily="34" charset="0"/>
              </a:defRPr>
            </a:pPr>
            <a:endParaRPr lang="es-GT"/>
          </a:p>
        </c:txPr>
        <c:crossAx val="120236672"/>
        <c:crosses val="autoZero"/>
        <c:auto val="1"/>
        <c:lblAlgn val="ctr"/>
        <c:lblOffset val="100"/>
      </c:catAx>
      <c:valAx>
        <c:axId val="120236672"/>
        <c:scaling>
          <c:orientation val="minMax"/>
        </c:scaling>
        <c:delete val="1"/>
        <c:axPos val="t"/>
        <c:numFmt formatCode="General" sourceLinked="1"/>
        <c:tickLblPos val="nextTo"/>
        <c:crossAx val="120235136"/>
        <c:crosses val="autoZero"/>
        <c:crossBetween val="between"/>
        <c:dispUnits>
          <c:builtInUnit val="millions"/>
          <c:dispUnitsLbl>
            <c:layout/>
          </c:dispUnitsLbl>
        </c:dispUnits>
      </c:valAx>
      <c:spPr>
        <a:noFill/>
      </c:spPr>
    </c:plotArea>
    <c:plotVisOnly val="1"/>
  </c:chart>
  <c:spPr>
    <a:noFill/>
    <a:ln>
      <a:noFill/>
    </a:ln>
  </c:spPr>
  <c:printSettings>
    <c:headerFooter/>
    <c:pageMargins b="0.75000000000000056" l="0.70000000000000051" r="0.70000000000000051" t="0.75000000000000056" header="0.30000000000000027" footer="0.30000000000000027"/>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s-GT"/>
  <c:chart>
    <c:plotArea>
      <c:layout/>
      <c:barChart>
        <c:barDir val="bar"/>
        <c:grouping val="clustered"/>
        <c:ser>
          <c:idx val="0"/>
          <c:order val="0"/>
          <c:cat>
            <c:strRef>
              <c:f>'Impo países'!$C$8:$C$17</c:f>
              <c:strCache>
                <c:ptCount val="10"/>
                <c:pt idx="0">
                  <c:v>USA</c:v>
                </c:pt>
                <c:pt idx="1">
                  <c:v>China</c:v>
                </c:pt>
                <c:pt idx="2">
                  <c:v>México</c:v>
                </c:pt>
                <c:pt idx="3">
                  <c:v>El Salvador</c:v>
                </c:pt>
                <c:pt idx="4">
                  <c:v>Corea del Sur</c:v>
                </c:pt>
                <c:pt idx="5">
                  <c:v>Costa Rica</c:v>
                </c:pt>
                <c:pt idx="6">
                  <c:v>Japón</c:v>
                </c:pt>
                <c:pt idx="7">
                  <c:v>Colombia</c:v>
                </c:pt>
                <c:pt idx="8">
                  <c:v>Alemania</c:v>
                </c:pt>
                <c:pt idx="9">
                  <c:v>Perú</c:v>
                </c:pt>
              </c:strCache>
            </c:strRef>
          </c:cat>
          <c:val>
            <c:numRef>
              <c:f>'Impo países'!$D$8:$D$17</c:f>
              <c:numCache>
                <c:formatCode>#,##0</c:formatCode>
                <c:ptCount val="10"/>
                <c:pt idx="0">
                  <c:v>1720385540</c:v>
                </c:pt>
                <c:pt idx="1">
                  <c:v>536462801</c:v>
                </c:pt>
                <c:pt idx="2">
                  <c:v>431480501</c:v>
                </c:pt>
                <c:pt idx="3">
                  <c:v>149980408</c:v>
                </c:pt>
                <c:pt idx="4">
                  <c:v>140419806</c:v>
                </c:pt>
                <c:pt idx="5">
                  <c:v>107014668</c:v>
                </c:pt>
                <c:pt idx="6">
                  <c:v>105637421</c:v>
                </c:pt>
                <c:pt idx="7">
                  <c:v>95970620</c:v>
                </c:pt>
                <c:pt idx="8">
                  <c:v>94305426</c:v>
                </c:pt>
                <c:pt idx="9">
                  <c:v>74909071</c:v>
                </c:pt>
              </c:numCache>
            </c:numRef>
          </c:val>
        </c:ser>
        <c:axId val="120063104"/>
        <c:axId val="120064640"/>
      </c:barChart>
      <c:catAx>
        <c:axId val="120063104"/>
        <c:scaling>
          <c:orientation val="maxMin"/>
        </c:scaling>
        <c:axPos val="l"/>
        <c:tickLblPos val="nextTo"/>
        <c:crossAx val="120064640"/>
        <c:crosses val="autoZero"/>
        <c:auto val="1"/>
        <c:lblAlgn val="ctr"/>
        <c:lblOffset val="100"/>
      </c:catAx>
      <c:valAx>
        <c:axId val="120064640"/>
        <c:scaling>
          <c:orientation val="minMax"/>
        </c:scaling>
        <c:axPos val="t"/>
        <c:majorGridlines/>
        <c:numFmt formatCode="#,##0" sourceLinked="1"/>
        <c:tickLblPos val="nextTo"/>
        <c:crossAx val="120063104"/>
        <c:crosses val="autoZero"/>
        <c:crossBetween val="between"/>
      </c:valAx>
    </c:plotArea>
    <c:plotVisOnly val="1"/>
  </c:chart>
  <c:printSettings>
    <c:headerFooter/>
    <c:pageMargins b="0.75000000000000011" l="0.70000000000000007" r="0.70000000000000007" t="0.75000000000000011" header="0.30000000000000004" footer="0.30000000000000004"/>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30071697530864316"/>
          <c:y val="6.8244444444444463E-3"/>
          <c:w val="0.69928302469135806"/>
          <c:h val="0.9814931663152302"/>
        </c:manualLayout>
      </c:layout>
      <c:barChart>
        <c:barDir val="bar"/>
        <c:grouping val="clustered"/>
        <c:ser>
          <c:idx val="0"/>
          <c:order val="0"/>
          <c:cat>
            <c:strRef>
              <c:f>'[1]C7  2014 (2)'!$D$3:$D$13</c:f>
              <c:strCache>
                <c:ptCount val="11"/>
                <c:pt idx="0">
                  <c:v>Productos Minerales</c:v>
                </c:pt>
                <c:pt idx="1">
                  <c:v>Máquinas y Aparatos</c:v>
                </c:pt>
                <c:pt idx="2">
                  <c:v>Industrias Químicas</c:v>
                </c:pt>
                <c:pt idx="3">
                  <c:v>Materias Plásticas</c:v>
                </c:pt>
                <c:pt idx="4">
                  <c:v>Metales Comunes</c:v>
                </c:pt>
                <c:pt idx="5">
                  <c:v>Industrias Alimenticias</c:v>
                </c:pt>
                <c:pt idx="6">
                  <c:v>Textiles y sus manufacturas</c:v>
                </c:pt>
                <c:pt idx="7">
                  <c:v>Material de Transporte</c:v>
                </c:pt>
                <c:pt idx="8">
                  <c:v>Pastas de Madera</c:v>
                </c:pt>
                <c:pt idx="9">
                  <c:v>Reino Vegetal</c:v>
                </c:pt>
                <c:pt idx="10">
                  <c:v>Reino animal</c:v>
                </c:pt>
              </c:strCache>
            </c:strRef>
          </c:cat>
          <c:val>
            <c:numRef>
              <c:f>'[1]C7  2014 (2)'!$E$3:$E$13</c:f>
              <c:numCache>
                <c:formatCode>General</c:formatCode>
                <c:ptCount val="11"/>
                <c:pt idx="0">
                  <c:v>1023261654</c:v>
                </c:pt>
                <c:pt idx="1">
                  <c:v>681751033</c:v>
                </c:pt>
                <c:pt idx="2">
                  <c:v>551662141</c:v>
                </c:pt>
                <c:pt idx="3">
                  <c:v>306642966</c:v>
                </c:pt>
                <c:pt idx="4">
                  <c:v>288846014</c:v>
                </c:pt>
                <c:pt idx="5">
                  <c:v>285983414</c:v>
                </c:pt>
                <c:pt idx="6">
                  <c:v>283630204</c:v>
                </c:pt>
                <c:pt idx="7">
                  <c:v>253393013</c:v>
                </c:pt>
                <c:pt idx="8">
                  <c:v>178980336</c:v>
                </c:pt>
                <c:pt idx="9">
                  <c:v>158321865</c:v>
                </c:pt>
                <c:pt idx="10">
                  <c:v>95528365</c:v>
                </c:pt>
              </c:numCache>
            </c:numRef>
          </c:val>
        </c:ser>
        <c:axId val="120269824"/>
        <c:axId val="120275712"/>
      </c:barChart>
      <c:catAx>
        <c:axId val="120269824"/>
        <c:scaling>
          <c:orientation val="maxMin"/>
        </c:scaling>
        <c:axPos val="l"/>
        <c:tickLblPos val="nextTo"/>
        <c:txPr>
          <a:bodyPr/>
          <a:lstStyle/>
          <a:p>
            <a:pPr>
              <a:defRPr sz="800">
                <a:latin typeface="Arial Narrow" pitchFamily="34" charset="0"/>
              </a:defRPr>
            </a:pPr>
            <a:endParaRPr lang="es-GT"/>
          </a:p>
        </c:txPr>
        <c:crossAx val="120275712"/>
        <c:crosses val="autoZero"/>
        <c:auto val="1"/>
        <c:lblAlgn val="ctr"/>
        <c:lblOffset val="100"/>
      </c:catAx>
      <c:valAx>
        <c:axId val="120275712"/>
        <c:scaling>
          <c:orientation val="minMax"/>
        </c:scaling>
        <c:delete val="1"/>
        <c:axPos val="t"/>
        <c:numFmt formatCode="General" sourceLinked="1"/>
        <c:tickLblPos val="nextTo"/>
        <c:crossAx val="120269824"/>
        <c:crosses val="autoZero"/>
        <c:crossBetween val="between"/>
        <c:dispUnits>
          <c:builtInUnit val="millions"/>
          <c:dispUnitsLbl>
            <c:layout/>
          </c:dispUnitsLbl>
        </c:dispUnits>
      </c:valAx>
      <c:spPr>
        <a:noFill/>
      </c:spPr>
    </c:plotArea>
    <c:plotVisOnly val="1"/>
  </c:chart>
  <c:spPr>
    <a:noFill/>
    <a:ln>
      <a:noFill/>
    </a:ln>
  </c:spPr>
  <c:printSettings>
    <c:headerFooter/>
    <c:pageMargins b="0.75000000000000089" l="0.70000000000000062" r="0.70000000000000062" t="0.75000000000000089"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s-GT"/>
  <c:chart>
    <c:plotArea>
      <c:layout/>
      <c:barChart>
        <c:barDir val="col"/>
        <c:grouping val="clustered"/>
        <c:ser>
          <c:idx val="0"/>
          <c:order val="0"/>
          <c:cat>
            <c:multiLvlStrRef>
              <c:f>'Comercio Territorio Aduanero'!$C$7:$D$23</c:f>
              <c:multiLvlStrCache>
                <c:ptCount val="17"/>
                <c:lvl>
                  <c:pt idx="0">
                    <c:v>I</c:v>
                  </c:pt>
                  <c:pt idx="1">
                    <c:v>II</c:v>
                  </c:pt>
                  <c:pt idx="2">
                    <c:v>III</c:v>
                  </c:pt>
                  <c:pt idx="3">
                    <c:v>IV</c:v>
                  </c:pt>
                  <c:pt idx="4">
                    <c:v>I</c:v>
                  </c:pt>
                  <c:pt idx="5">
                    <c:v>II</c:v>
                  </c:pt>
                  <c:pt idx="6">
                    <c:v>III</c:v>
                  </c:pt>
                  <c:pt idx="7">
                    <c:v>IV</c:v>
                  </c:pt>
                  <c:pt idx="8">
                    <c:v>I</c:v>
                  </c:pt>
                  <c:pt idx="9">
                    <c:v>II</c:v>
                  </c:pt>
                  <c:pt idx="10">
                    <c:v>III</c:v>
                  </c:pt>
                  <c:pt idx="11">
                    <c:v>IV</c:v>
                  </c:pt>
                  <c:pt idx="12">
                    <c:v>I</c:v>
                  </c:pt>
                  <c:pt idx="13">
                    <c:v>II</c:v>
                  </c:pt>
                  <c:pt idx="14">
                    <c:v>III</c:v>
                  </c:pt>
                  <c:pt idx="15">
                    <c:v>IV</c:v>
                  </c:pt>
                  <c:pt idx="16">
                    <c:v>I</c:v>
                  </c:pt>
                </c:lvl>
                <c:lvl>
                  <c:pt idx="0">
                    <c:v>2,010</c:v>
                  </c:pt>
                  <c:pt idx="4">
                    <c:v>2,011</c:v>
                  </c:pt>
                  <c:pt idx="8">
                    <c:v>2,012</c:v>
                  </c:pt>
                  <c:pt idx="12">
                    <c:v>2,013</c:v>
                  </c:pt>
                  <c:pt idx="16">
                    <c:v>2,014</c:v>
                  </c:pt>
                </c:lvl>
              </c:multiLvlStrCache>
            </c:multiLvlStrRef>
          </c:cat>
          <c:val>
            <c:numRef>
              <c:f>'Comercio Territorio Aduanero'!$E$7:$E$23</c:f>
              <c:numCache>
                <c:formatCode>#,##0</c:formatCode>
                <c:ptCount val="17"/>
                <c:pt idx="0">
                  <c:v>1447620351</c:v>
                </c:pt>
                <c:pt idx="1">
                  <c:v>1481462111</c:v>
                </c:pt>
                <c:pt idx="2">
                  <c:v>1197593170</c:v>
                </c:pt>
                <c:pt idx="3">
                  <c:v>1350917625</c:v>
                </c:pt>
                <c:pt idx="4">
                  <c:v>1844962478</c:v>
                </c:pt>
                <c:pt idx="5">
                  <c:v>1788448926</c:v>
                </c:pt>
                <c:pt idx="6">
                  <c:v>1505650505</c:v>
                </c:pt>
                <c:pt idx="7">
                  <c:v>1486043722</c:v>
                </c:pt>
                <c:pt idx="8">
                  <c:v>1784983308</c:v>
                </c:pt>
                <c:pt idx="9">
                  <c:v>1751095197</c:v>
                </c:pt>
                <c:pt idx="10">
                  <c:v>1509302131</c:v>
                </c:pt>
                <c:pt idx="11">
                  <c:v>1468979510</c:v>
                </c:pt>
                <c:pt idx="12">
                  <c:v>1769738510</c:v>
                </c:pt>
                <c:pt idx="13">
                  <c:v>1790665357</c:v>
                </c:pt>
                <c:pt idx="14">
                  <c:v>1436685482</c:v>
                </c:pt>
                <c:pt idx="15">
                  <c:v>1430162409</c:v>
                </c:pt>
                <c:pt idx="16">
                  <c:v>1693346671</c:v>
                </c:pt>
              </c:numCache>
            </c:numRef>
          </c:val>
        </c:ser>
        <c:axId val="120286208"/>
        <c:axId val="120300288"/>
      </c:barChart>
      <c:catAx>
        <c:axId val="120286208"/>
        <c:scaling>
          <c:orientation val="minMax"/>
        </c:scaling>
        <c:axPos val="b"/>
        <c:tickLblPos val="nextTo"/>
        <c:crossAx val="120300288"/>
        <c:crosses val="autoZero"/>
        <c:auto val="1"/>
        <c:lblAlgn val="ctr"/>
        <c:lblOffset val="100"/>
      </c:catAx>
      <c:valAx>
        <c:axId val="120300288"/>
        <c:scaling>
          <c:orientation val="minMax"/>
        </c:scaling>
        <c:delete val="1"/>
        <c:axPos val="l"/>
        <c:numFmt formatCode="#,##0" sourceLinked="1"/>
        <c:tickLblPos val="nextTo"/>
        <c:crossAx val="120286208"/>
        <c:crosses val="autoZero"/>
        <c:crossBetween val="between"/>
        <c:dispUnits>
          <c:builtInUnit val="millions"/>
          <c:dispUnitsLbl/>
        </c:dispUnits>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0019685039370078"/>
          <c:y val="2.8252405949256338E-2"/>
          <c:w val="0.88035870516185422"/>
          <c:h val="0.94299249052201861"/>
        </c:manualLayout>
      </c:layout>
      <c:lineChart>
        <c:grouping val="standard"/>
        <c:ser>
          <c:idx val="0"/>
          <c:order val="0"/>
          <c:marker>
            <c:symbol val="none"/>
          </c:marker>
          <c:cat>
            <c:multiLvlStrRef>
              <c:f>VariaciónT!$B$4:$C$16</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VariaciónT!$D$4:$D$16</c:f>
              <c:numCache>
                <c:formatCode>#,##0.00</c:formatCode>
                <c:ptCount val="13"/>
                <c:pt idx="0">
                  <c:v>0.27447951165201601</c:v>
                </c:pt>
                <c:pt idx="1">
                  <c:v>0.20721880952647598</c:v>
                </c:pt>
                <c:pt idx="2">
                  <c:v>0.25723037064414789</c:v>
                </c:pt>
                <c:pt idx="3">
                  <c:v>0.10002541568735546</c:v>
                </c:pt>
                <c:pt idx="4">
                  <c:v>-3.2509696384188436E-2</c:v>
                </c:pt>
                <c:pt idx="5">
                  <c:v>-2.0886103291495428E-2</c:v>
                </c:pt>
                <c:pt idx="6">
                  <c:v>2.4252812906273569E-3</c:v>
                </c:pt>
                <c:pt idx="7">
                  <c:v>-1.1482981117832858E-2</c:v>
                </c:pt>
                <c:pt idx="8">
                  <c:v>-8.5405829464484384E-3</c:v>
                </c:pt>
                <c:pt idx="9">
                  <c:v>2.2597377953975428E-2</c:v>
                </c:pt>
                <c:pt idx="10">
                  <c:v>-4.8112732042515094E-2</c:v>
                </c:pt>
                <c:pt idx="11">
                  <c:v>-2.6424535356521117E-2</c:v>
                </c:pt>
                <c:pt idx="12">
                  <c:v>-4.3165608121394139E-2</c:v>
                </c:pt>
              </c:numCache>
            </c:numRef>
          </c:val>
        </c:ser>
        <c:marker val="1"/>
        <c:axId val="120435456"/>
        <c:axId val="120436992"/>
      </c:lineChart>
      <c:catAx>
        <c:axId val="120435456"/>
        <c:scaling>
          <c:orientation val="minMax"/>
        </c:scaling>
        <c:axPos val="b"/>
        <c:tickLblPos val="nextTo"/>
        <c:crossAx val="120436992"/>
        <c:crosses val="autoZero"/>
        <c:auto val="1"/>
        <c:lblAlgn val="ctr"/>
        <c:lblOffset val="100"/>
      </c:catAx>
      <c:valAx>
        <c:axId val="120436992"/>
        <c:scaling>
          <c:orientation val="minMax"/>
        </c:scaling>
        <c:axPos val="l"/>
        <c:numFmt formatCode="#,##0.00" sourceLinked="1"/>
        <c:tickLblPos val="nextTo"/>
        <c:crossAx val="120435456"/>
        <c:crosses val="autoZero"/>
        <c:crossBetween val="between"/>
      </c:valAx>
    </c:plotArea>
    <c:plotVisOnly val="1"/>
  </c:chart>
  <c:printSettings>
    <c:headerFooter/>
    <c:pageMargins b="0.75000000000000056" l="0.70000000000000051" r="0.70000000000000051" t="0.75000000000000056" header="0.30000000000000027" footer="0.30000000000000027"/>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8126640419947534"/>
          <c:y val="3.7511665208515628E-2"/>
          <c:w val="0.79095581802274761"/>
          <c:h val="0.67099883347915001"/>
        </c:manualLayout>
      </c:layout>
      <c:barChart>
        <c:barDir val="col"/>
        <c:grouping val="clustered"/>
        <c:ser>
          <c:idx val="0"/>
          <c:order val="0"/>
          <c:cat>
            <c:multiLvlStrRef>
              <c:f>Importaciones!$B$8:$C$20</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Importaciones!$D$8:$D$20</c:f>
              <c:numCache>
                <c:formatCode>#,##0</c:formatCode>
                <c:ptCount val="13"/>
                <c:pt idx="0">
                  <c:v>3093605278</c:v>
                </c:pt>
                <c:pt idx="1">
                  <c:v>3521054499</c:v>
                </c:pt>
                <c:pt idx="2">
                  <c:v>3462146216</c:v>
                </c:pt>
                <c:pt idx="3">
                  <c:v>3384084569</c:v>
                </c:pt>
                <c:pt idx="4">
                  <c:v>3397227431</c:v>
                </c:pt>
                <c:pt idx="5">
                  <c:v>3519765882</c:v>
                </c:pt>
                <c:pt idx="6">
                  <c:v>3361102705</c:v>
                </c:pt>
                <c:pt idx="7">
                  <c:v>3576724277</c:v>
                </c:pt>
                <c:pt idx="8">
                  <c:v>3339100768</c:v>
                </c:pt>
                <c:pt idx="9">
                  <c:v>3564061529</c:v>
                </c:pt>
                <c:pt idx="10">
                  <c:v>3409312755</c:v>
                </c:pt>
                <c:pt idx="11">
                  <c:v>3423460546</c:v>
                </c:pt>
                <c:pt idx="12">
                  <c:v>3370322984</c:v>
                </c:pt>
              </c:numCache>
            </c:numRef>
          </c:val>
        </c:ser>
        <c:axId val="120473088"/>
        <c:axId val="120474624"/>
      </c:barChart>
      <c:catAx>
        <c:axId val="120473088"/>
        <c:scaling>
          <c:orientation val="minMax"/>
        </c:scaling>
        <c:axPos val="b"/>
        <c:tickLblPos val="nextTo"/>
        <c:crossAx val="120474624"/>
        <c:crosses val="autoZero"/>
        <c:auto val="1"/>
        <c:lblAlgn val="ctr"/>
        <c:lblOffset val="100"/>
      </c:catAx>
      <c:valAx>
        <c:axId val="120474624"/>
        <c:scaling>
          <c:orientation val="minMax"/>
        </c:scaling>
        <c:axPos val="l"/>
        <c:numFmt formatCode="#,##0" sourceLinked="1"/>
        <c:tickLblPos val="nextTo"/>
        <c:crossAx val="120473088"/>
        <c:crosses val="autoZero"/>
        <c:crossBetween val="between"/>
        <c:dispUnits>
          <c:builtInUnit val="millions"/>
          <c:dispUnitsLbl>
            <c:layout/>
          </c:dispUnitsLbl>
        </c:dispUnits>
      </c:valAx>
    </c:plotArea>
    <c:plotVisOnly val="1"/>
  </c:chart>
  <c:printSettings>
    <c:headerFooter/>
    <c:pageMargins b="0.75000000000000044" l="0.7000000000000004" r="0.7000000000000004" t="0.75000000000000044" header="0.30000000000000021" footer="0.30000000000000021"/>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0019685039370078"/>
          <c:y val="2.8252405949256338E-2"/>
          <c:w val="0.89980314960629926"/>
          <c:h val="0.93154418197725186"/>
        </c:manualLayout>
      </c:layout>
      <c:lineChart>
        <c:grouping val="standard"/>
        <c:ser>
          <c:idx val="0"/>
          <c:order val="0"/>
          <c:marker>
            <c:symbol val="none"/>
          </c:marker>
          <c:cat>
            <c:multiLvlStrRef>
              <c:f>'Variaciones Te'!$B$3:$C$15</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'Variaciones Te'!$D$3:$D$15</c:f>
              <c:numCache>
                <c:formatCode>0.00</c:formatCode>
                <c:ptCount val="13"/>
                <c:pt idx="0">
                  <c:v>0.26309813938718363</c:v>
                </c:pt>
                <c:pt idx="1">
                  <c:v>0.24836223649585287</c:v>
                </c:pt>
                <c:pt idx="2">
                  <c:v>0.21534713997791277</c:v>
                </c:pt>
                <c:pt idx="3">
                  <c:v>0.10785653725058464</c:v>
                </c:pt>
                <c:pt idx="4">
                  <c:v>9.8145085011068334E-2</c:v>
                </c:pt>
                <c:pt idx="5">
                  <c:v>-3.6597473863753116E-4</c:v>
                </c:pt>
                <c:pt idx="6">
                  <c:v>-2.9185223470065025E-2</c:v>
                </c:pt>
                <c:pt idx="7">
                  <c:v>5.6925205050926131E-2</c:v>
                </c:pt>
                <c:pt idx="8">
                  <c:v>-1.7110029923104064E-2</c:v>
                </c:pt>
                <c:pt idx="9">
                  <c:v>1.2584827651897834E-2</c:v>
                </c:pt>
                <c:pt idx="10">
                  <c:v>1.4343521823442673E-2</c:v>
                </c:pt>
                <c:pt idx="11">
                  <c:v>-4.2850306350298517E-2</c:v>
                </c:pt>
                <c:pt idx="12">
                  <c:v>9.3504863043414321E-3</c:v>
                </c:pt>
              </c:numCache>
            </c:numRef>
          </c:val>
        </c:ser>
        <c:marker val="1"/>
        <c:axId val="120519296"/>
        <c:axId val="120537472"/>
      </c:lineChart>
      <c:catAx>
        <c:axId val="120519296"/>
        <c:scaling>
          <c:orientation val="minMax"/>
        </c:scaling>
        <c:axPos val="b"/>
        <c:tickLblPos val="nextTo"/>
        <c:crossAx val="120537472"/>
        <c:crosses val="autoZero"/>
        <c:auto val="1"/>
        <c:lblAlgn val="ctr"/>
        <c:lblOffset val="100"/>
      </c:catAx>
      <c:valAx>
        <c:axId val="120537472"/>
        <c:scaling>
          <c:orientation val="minMax"/>
        </c:scaling>
        <c:axPos val="l"/>
        <c:numFmt formatCode="0.00" sourceLinked="1"/>
        <c:tickLblPos val="nextTo"/>
        <c:crossAx val="120519296"/>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s-GT"/>
  <c:chart>
    <c:plotArea>
      <c:layout/>
      <c:barChart>
        <c:barDir val="col"/>
        <c:grouping val="clustered"/>
        <c:ser>
          <c:idx val="0"/>
          <c:order val="0"/>
          <c:cat>
            <c:multiLvlStrRef>
              <c:f>'Comercio 29-89'!$B$8:$C$20</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'Comercio 29-89'!$D$8:$D$20</c:f>
              <c:numCache>
                <c:formatCode>#,##0</c:formatCode>
                <c:ptCount val="13"/>
                <c:pt idx="0">
                  <c:v>784882739</c:v>
                </c:pt>
                <c:pt idx="1">
                  <c:v>818928337</c:v>
                </c:pt>
                <c:pt idx="2">
                  <c:v>871216029</c:v>
                </c:pt>
                <c:pt idx="3">
                  <c:v>877186700</c:v>
                </c:pt>
                <c:pt idx="4">
                  <c:v>749778245</c:v>
                </c:pt>
                <c:pt idx="5">
                  <c:v>727617542</c:v>
                </c:pt>
                <c:pt idx="6">
                  <c:v>774832382</c:v>
                </c:pt>
                <c:pt idx="7">
                  <c:v>787713358</c:v>
                </c:pt>
                <c:pt idx="8">
                  <c:v>744813127</c:v>
                </c:pt>
                <c:pt idx="9">
                  <c:v>763441065</c:v>
                </c:pt>
                <c:pt idx="10">
                  <c:v>766976364</c:v>
                </c:pt>
                <c:pt idx="11">
                  <c:v>793819656</c:v>
                </c:pt>
                <c:pt idx="12">
                  <c:v>848488154</c:v>
                </c:pt>
              </c:numCache>
            </c:numRef>
          </c:val>
        </c:ser>
        <c:axId val="120603008"/>
        <c:axId val="120604544"/>
      </c:barChart>
      <c:catAx>
        <c:axId val="120603008"/>
        <c:scaling>
          <c:orientation val="minMax"/>
        </c:scaling>
        <c:axPos val="b"/>
        <c:tickLblPos val="nextTo"/>
        <c:crossAx val="120604544"/>
        <c:crosses val="autoZero"/>
        <c:auto val="1"/>
        <c:lblAlgn val="ctr"/>
        <c:lblOffset val="100"/>
      </c:catAx>
      <c:valAx>
        <c:axId val="120604544"/>
        <c:scaling>
          <c:orientation val="minMax"/>
        </c:scaling>
        <c:axPos val="l"/>
        <c:numFmt formatCode="#,##0" sourceLinked="1"/>
        <c:tickLblPos val="nextTo"/>
        <c:crossAx val="120603008"/>
        <c:crosses val="autoZero"/>
        <c:crossBetween val="between"/>
        <c:dispUnits>
          <c:builtInUnit val="millions"/>
          <c:dispUnitsLbl/>
        </c:dispUnits>
      </c:valAx>
    </c:plotArea>
    <c:plotVisOnly val="1"/>
  </c:chart>
  <c:printSettings>
    <c:headerFooter/>
    <c:pageMargins b="0.75000000000000044" l="0.7000000000000004" r="0.7000000000000004" t="0.75000000000000044" header="0.30000000000000021" footer="0.30000000000000021"/>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s-GT"/>
  <c:chart>
    <c:plotArea>
      <c:layout/>
      <c:lineChart>
        <c:grouping val="standard"/>
        <c:ser>
          <c:idx val="0"/>
          <c:order val="0"/>
          <c:marker>
            <c:symbol val="none"/>
          </c:marker>
          <c:cat>
            <c:multiLvlStrRef>
              <c:f>VariaciónD!$B$9:$C$21</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VariaciónD!$D$9:$D$21</c:f>
              <c:numCache>
                <c:formatCode>0.00</c:formatCode>
                <c:ptCount val="13"/>
                <c:pt idx="0">
                  <c:v>0.22268934842830346</c:v>
                </c:pt>
                <c:pt idx="1">
                  <c:v>0.28870776283124511</c:v>
                </c:pt>
                <c:pt idx="2">
                  <c:v>0.37004944133141704</c:v>
                </c:pt>
                <c:pt idx="3">
                  <c:v>0.18577491803727031</c:v>
                </c:pt>
                <c:pt idx="4">
                  <c:v>-4.4725781643160878E-2</c:v>
                </c:pt>
                <c:pt idx="5">
                  <c:v>-0.11150034853415991</c:v>
                </c:pt>
                <c:pt idx="6">
                  <c:v>-0.11063116815083296</c:v>
                </c:pt>
                <c:pt idx="7">
                  <c:v>-0.10200034040643802</c:v>
                </c:pt>
                <c:pt idx="8">
                  <c:v>-6.6221153162425717E-3</c:v>
                </c:pt>
                <c:pt idx="9">
                  <c:v>4.9234001288000817E-2</c:v>
                </c:pt>
                <c:pt idx="10">
                  <c:v>-1.0138990293258043E-2</c:v>
                </c:pt>
                <c:pt idx="11">
                  <c:v>7.7519289700809235E-3</c:v>
                </c:pt>
                <c:pt idx="12">
                  <c:v>0.13919602547499133</c:v>
                </c:pt>
              </c:numCache>
            </c:numRef>
          </c:val>
        </c:ser>
        <c:marker val="1"/>
        <c:axId val="120644352"/>
        <c:axId val="120645888"/>
      </c:lineChart>
      <c:catAx>
        <c:axId val="120644352"/>
        <c:scaling>
          <c:orientation val="minMax"/>
        </c:scaling>
        <c:axPos val="b"/>
        <c:tickLblPos val="nextTo"/>
        <c:crossAx val="120645888"/>
        <c:crosses val="autoZero"/>
        <c:auto val="1"/>
        <c:lblAlgn val="ctr"/>
        <c:lblOffset val="100"/>
      </c:catAx>
      <c:valAx>
        <c:axId val="120645888"/>
        <c:scaling>
          <c:orientation val="minMax"/>
        </c:scaling>
        <c:axPos val="l"/>
        <c:numFmt formatCode="0.00" sourceLinked="1"/>
        <c:tickLblPos val="nextTo"/>
        <c:crossAx val="120644352"/>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lang val="es-GT"/>
  <c:chart>
    <c:plotArea>
      <c:layout/>
      <c:barChart>
        <c:barDir val="col"/>
        <c:grouping val="clustered"/>
        <c:ser>
          <c:idx val="0"/>
          <c:order val="0"/>
          <c:cat>
            <c:multiLvlStrRef>
              <c:f>ImpoD!$B$7:$C$19</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ImpoD!$D$7:$D$19</c:f>
              <c:numCache>
                <c:formatCode>#,##0</c:formatCode>
                <c:ptCount val="13"/>
                <c:pt idx="0">
                  <c:v>509265617</c:v>
                </c:pt>
                <c:pt idx="1">
                  <c:v>589500992</c:v>
                </c:pt>
                <c:pt idx="2">
                  <c:v>512078037</c:v>
                </c:pt>
                <c:pt idx="3">
                  <c:v>466295297</c:v>
                </c:pt>
                <c:pt idx="4">
                  <c:v>482979467</c:v>
                </c:pt>
                <c:pt idx="5">
                  <c:v>524495555</c:v>
                </c:pt>
                <c:pt idx="6">
                  <c:v>534645734</c:v>
                </c:pt>
                <c:pt idx="7">
                  <c:v>571933147</c:v>
                </c:pt>
                <c:pt idx="8">
                  <c:v>581291638</c:v>
                </c:pt>
                <c:pt idx="9">
                  <c:v>665385721</c:v>
                </c:pt>
                <c:pt idx="10">
                  <c:v>629918402</c:v>
                </c:pt>
                <c:pt idx="11">
                  <c:v>581325107</c:v>
                </c:pt>
                <c:pt idx="12">
                  <c:v>584560633</c:v>
                </c:pt>
              </c:numCache>
            </c:numRef>
          </c:val>
        </c:ser>
        <c:axId val="121828480"/>
        <c:axId val="121830016"/>
      </c:barChart>
      <c:catAx>
        <c:axId val="121828480"/>
        <c:scaling>
          <c:orientation val="minMax"/>
        </c:scaling>
        <c:axPos val="b"/>
        <c:tickLblPos val="nextTo"/>
        <c:crossAx val="121830016"/>
        <c:crosses val="autoZero"/>
        <c:auto val="1"/>
        <c:lblAlgn val="ctr"/>
        <c:lblOffset val="100"/>
      </c:catAx>
      <c:valAx>
        <c:axId val="121830016"/>
        <c:scaling>
          <c:orientation val="minMax"/>
        </c:scaling>
        <c:axPos val="l"/>
        <c:numFmt formatCode="#,##0" sourceLinked="1"/>
        <c:tickLblPos val="nextTo"/>
        <c:crossAx val="121828480"/>
        <c:crosses val="autoZero"/>
        <c:crossBetween val="between"/>
        <c:dispUnits>
          <c:builtInUnit val="millions"/>
          <c:dispUnitsLbl/>
        </c:dispUnits>
      </c:valAx>
    </c:plotArea>
    <c:plotVisOnly val="1"/>
  </c:chart>
  <c:printSettings>
    <c:headerFooter/>
    <c:pageMargins b="0.75000000000000033" l="0.70000000000000029" r="0.70000000000000029" t="0.75000000000000033" header="0.30000000000000016" footer="0.30000000000000016"/>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1408573928258975"/>
          <c:y val="5.7153068632378401E-2"/>
          <c:w val="0.85535870516185453"/>
          <c:h val="0.9100099721577356"/>
        </c:manualLayout>
      </c:layout>
      <c:lineChart>
        <c:grouping val="standard"/>
        <c:ser>
          <c:idx val="0"/>
          <c:order val="0"/>
          <c:marker>
            <c:symbol val="none"/>
          </c:marker>
          <c:cat>
            <c:multiLvlStrRef>
              <c:f>Variaim!$B$4:$C$16</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Variaim!$D$4:$D$16</c:f>
              <c:numCache>
                <c:formatCode>0.00</c:formatCode>
                <c:ptCount val="13"/>
                <c:pt idx="0">
                  <c:v>0.24102939208960517</c:v>
                </c:pt>
                <c:pt idx="1">
                  <c:v>0.35031185187860259</c:v>
                </c:pt>
                <c:pt idx="2">
                  <c:v>5.5244673195326444E-2</c:v>
                </c:pt>
                <c:pt idx="3">
                  <c:v>3.838313423712103E-3</c:v>
                </c:pt>
                <c:pt idx="4">
                  <c:v>-5.1615795613392024E-2</c:v>
                </c:pt>
                <c:pt idx="5">
                  <c:v>-0.11027197219712226</c:v>
                </c:pt>
                <c:pt idx="6">
                  <c:v>4.4070816104929023E-2</c:v>
                </c:pt>
                <c:pt idx="7">
                  <c:v>0.22654710583538229</c:v>
                </c:pt>
                <c:pt idx="8">
                  <c:v>0.20355352083735689</c:v>
                </c:pt>
                <c:pt idx="9">
                  <c:v>0.26862032415126946</c:v>
                </c:pt>
                <c:pt idx="10">
                  <c:v>0.17819775215862843</c:v>
                </c:pt>
                <c:pt idx="11">
                  <c:v>1.6421429758467943E-2</c:v>
                </c:pt>
                <c:pt idx="12">
                  <c:v>5.6236745659155041E-3</c:v>
                </c:pt>
              </c:numCache>
            </c:numRef>
          </c:val>
        </c:ser>
        <c:marker val="1"/>
        <c:axId val="119752960"/>
        <c:axId val="119795712"/>
      </c:lineChart>
      <c:catAx>
        <c:axId val="119752960"/>
        <c:scaling>
          <c:orientation val="minMax"/>
        </c:scaling>
        <c:axPos val="b"/>
        <c:tickLblPos val="nextTo"/>
        <c:crossAx val="119795712"/>
        <c:crosses val="autoZero"/>
        <c:auto val="1"/>
        <c:lblAlgn val="ctr"/>
        <c:lblOffset val="100"/>
      </c:catAx>
      <c:valAx>
        <c:axId val="119795712"/>
        <c:scaling>
          <c:orientation val="minMax"/>
        </c:scaling>
        <c:axPos val="l"/>
        <c:majorGridlines/>
        <c:numFmt formatCode="0.00" sourceLinked="1"/>
        <c:tickLblPos val="nextTo"/>
        <c:crossAx val="119752960"/>
        <c:crosses val="autoZero"/>
        <c:crossBetween val="between"/>
      </c:valAx>
    </c:plotArea>
    <c:plotVisOnly val="1"/>
  </c:chart>
  <c:printSettings>
    <c:headerFooter/>
    <c:pageMargins b="0.75000000000000033" l="0.70000000000000029" r="0.70000000000000029" t="0.75000000000000033" header="0.30000000000000016" footer="0.30000000000000016"/>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lang val="es-GT"/>
  <c:chart>
    <c:plotArea>
      <c:layout/>
      <c:barChart>
        <c:barDir val="col"/>
        <c:grouping val="clustered"/>
        <c:ser>
          <c:idx val="0"/>
          <c:order val="0"/>
          <c:cat>
            <c:multiLvlStrRef>
              <c:f>'Comercio Zonas Francas'!$B$8:$C$20</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'Comercio Zonas Francas'!$D$8:$D$20</c:f>
              <c:numCache>
                <c:formatCode>#,##0</c:formatCode>
                <c:ptCount val="13"/>
                <c:pt idx="0">
                  <c:v>88377857</c:v>
                </c:pt>
                <c:pt idx="1">
                  <c:v>94604742</c:v>
                </c:pt>
                <c:pt idx="2">
                  <c:v>117192356</c:v>
                </c:pt>
                <c:pt idx="3">
                  <c:v>123550450</c:v>
                </c:pt>
                <c:pt idx="4">
                  <c:v>102880332</c:v>
                </c:pt>
                <c:pt idx="5">
                  <c:v>98401428</c:v>
                </c:pt>
                <c:pt idx="6">
                  <c:v>114382025</c:v>
                </c:pt>
                <c:pt idx="7">
                  <c:v>107673700</c:v>
                </c:pt>
                <c:pt idx="8">
                  <c:v>91935130</c:v>
                </c:pt>
                <c:pt idx="9">
                  <c:v>108012286</c:v>
                </c:pt>
                <c:pt idx="10">
                  <c:v>160911371</c:v>
                </c:pt>
                <c:pt idx="11">
                  <c:v>172951119</c:v>
                </c:pt>
                <c:pt idx="12">
                  <c:v>157078169</c:v>
                </c:pt>
              </c:numCache>
            </c:numRef>
          </c:val>
        </c:ser>
        <c:axId val="120855552"/>
        <c:axId val="120857344"/>
      </c:barChart>
      <c:catAx>
        <c:axId val="120855552"/>
        <c:scaling>
          <c:orientation val="minMax"/>
        </c:scaling>
        <c:axPos val="b"/>
        <c:tickLblPos val="nextTo"/>
        <c:crossAx val="120857344"/>
        <c:crosses val="autoZero"/>
        <c:auto val="1"/>
        <c:lblAlgn val="ctr"/>
        <c:lblOffset val="100"/>
      </c:catAx>
      <c:valAx>
        <c:axId val="120857344"/>
        <c:scaling>
          <c:orientation val="minMax"/>
        </c:scaling>
        <c:axPos val="l"/>
        <c:numFmt formatCode="#,##0" sourceLinked="1"/>
        <c:tickLblPos val="nextTo"/>
        <c:crossAx val="120855552"/>
        <c:crosses val="autoZero"/>
        <c:crossBetween val="between"/>
        <c:dispUnits>
          <c:builtInUnit val="millions"/>
          <c:dispUnitsLbl/>
        </c:dispUnits>
      </c:valAx>
    </c:plotArea>
    <c:plotVisOnly val="1"/>
  </c:chart>
  <c:printSettings>
    <c:headerFooter/>
    <c:pageMargins b="0.75000000000000044" l="0.7000000000000004" r="0.7000000000000004" t="0.75000000000000044" header="0.30000000000000021" footer="0.30000000000000021"/>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0.10019685039370078"/>
          <c:y val="2.8252405949256338E-2"/>
          <c:w val="0.89980314960629926"/>
          <c:h val="0.86996609798775149"/>
        </c:manualLayout>
      </c:layout>
      <c:lineChart>
        <c:grouping val="standard"/>
        <c:ser>
          <c:idx val="0"/>
          <c:order val="0"/>
          <c:marker>
            <c:symbol val="none"/>
          </c:marker>
          <c:cat>
            <c:multiLvlStrRef>
              <c:f>VariaciónZ!$B$9:$C$21</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VariaciónZ!$D$9:$D$21</c:f>
              <c:numCache>
                <c:formatCode>#,##0.00</c:formatCode>
                <c:ptCount val="13"/>
                <c:pt idx="0">
                  <c:v>0.33957496732338499</c:v>
                </c:pt>
                <c:pt idx="1">
                  <c:v>9.1478441548900058E-2</c:v>
                </c:pt>
                <c:pt idx="2">
                  <c:v>0.36741518278732044</c:v>
                </c:pt>
                <c:pt idx="3">
                  <c:v>0.27347493814572821</c:v>
                </c:pt>
                <c:pt idx="4">
                  <c:v>0.16409625094213354</c:v>
                </c:pt>
                <c:pt idx="5">
                  <c:v>4.0132089784674863E-2</c:v>
                </c:pt>
                <c:pt idx="6">
                  <c:v>-2.3980497499342057E-2</c:v>
                </c:pt>
                <c:pt idx="7">
                  <c:v>-0.12850418594185609</c:v>
                </c:pt>
                <c:pt idx="8">
                  <c:v>-0.10638770100391981</c:v>
                </c:pt>
                <c:pt idx="9">
                  <c:v>9.7669903733510921E-2</c:v>
                </c:pt>
                <c:pt idx="10">
                  <c:v>0.40678896880869164</c:v>
                </c:pt>
                <c:pt idx="11">
                  <c:v>0.6062522138646671</c:v>
                </c:pt>
                <c:pt idx="12">
                  <c:v>0.70857613406322484</c:v>
                </c:pt>
              </c:numCache>
            </c:numRef>
          </c:val>
        </c:ser>
        <c:marker val="1"/>
        <c:axId val="120893824"/>
        <c:axId val="120895360"/>
      </c:lineChart>
      <c:catAx>
        <c:axId val="120893824"/>
        <c:scaling>
          <c:orientation val="minMax"/>
        </c:scaling>
        <c:axPos val="b"/>
        <c:tickLblPos val="nextTo"/>
        <c:crossAx val="120895360"/>
        <c:crosses val="autoZero"/>
        <c:auto val="1"/>
        <c:lblAlgn val="ctr"/>
        <c:lblOffset val="100"/>
      </c:catAx>
      <c:valAx>
        <c:axId val="120895360"/>
        <c:scaling>
          <c:orientation val="minMax"/>
        </c:scaling>
        <c:axPos val="l"/>
        <c:numFmt formatCode="#,##0.00" sourceLinked="1"/>
        <c:tickLblPos val="nextTo"/>
        <c:crossAx val="120893824"/>
        <c:crosses val="autoZero"/>
        <c:crossBetween val="between"/>
      </c:valAx>
    </c:plotArea>
    <c:plotVisOnly val="1"/>
  </c:chart>
  <c:printSettings>
    <c:headerFooter/>
    <c:pageMargins b="0.75000000000000044" l="0.7000000000000004" r="0.7000000000000004" t="0.75000000000000044" header="0.30000000000000021" footer="0.30000000000000021"/>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lang val="es-GT"/>
  <c:chart>
    <c:plotArea>
      <c:layout>
        <c:manualLayout>
          <c:layoutTarget val="inner"/>
          <c:xMode val="edge"/>
          <c:yMode val="edge"/>
          <c:x val="8.5252405949256455E-2"/>
          <c:y val="2.8252405949256338E-2"/>
          <c:w val="0.88696981627296589"/>
          <c:h val="0.69877661125692625"/>
        </c:manualLayout>
      </c:layout>
      <c:barChart>
        <c:barDir val="col"/>
        <c:grouping val="clustered"/>
        <c:ser>
          <c:idx val="0"/>
          <c:order val="0"/>
          <c:cat>
            <c:multiLvlStrRef>
              <c:f>ImportaZF!$B$7:$C$19</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ImportaZF!$D$7:$D$19</c:f>
              <c:numCache>
                <c:formatCode>#,##0</c:formatCode>
                <c:ptCount val="13"/>
                <c:pt idx="0">
                  <c:v>251826240</c:v>
                </c:pt>
                <c:pt idx="1">
                  <c:v>283729974</c:v>
                </c:pt>
                <c:pt idx="2">
                  <c:v>276070341</c:v>
                </c:pt>
                <c:pt idx="3">
                  <c:v>263238098</c:v>
                </c:pt>
                <c:pt idx="4">
                  <c:v>247248011</c:v>
                </c:pt>
                <c:pt idx="5">
                  <c:v>303070762</c:v>
                </c:pt>
                <c:pt idx="6">
                  <c:v>251005056</c:v>
                </c:pt>
                <c:pt idx="7">
                  <c:v>223745124</c:v>
                </c:pt>
                <c:pt idx="8">
                  <c:v>228367671</c:v>
                </c:pt>
                <c:pt idx="9">
                  <c:v>359369396</c:v>
                </c:pt>
                <c:pt idx="10">
                  <c:v>353958568</c:v>
                </c:pt>
                <c:pt idx="11">
                  <c:v>379426830</c:v>
                </c:pt>
                <c:pt idx="12">
                  <c:v>422043281</c:v>
                </c:pt>
              </c:numCache>
            </c:numRef>
          </c:val>
        </c:ser>
        <c:axId val="120960128"/>
        <c:axId val="120961664"/>
      </c:barChart>
      <c:catAx>
        <c:axId val="120960128"/>
        <c:scaling>
          <c:orientation val="minMax"/>
        </c:scaling>
        <c:axPos val="b"/>
        <c:tickLblPos val="nextTo"/>
        <c:crossAx val="120961664"/>
        <c:crosses val="autoZero"/>
        <c:auto val="1"/>
        <c:lblAlgn val="ctr"/>
        <c:lblOffset val="100"/>
      </c:catAx>
      <c:valAx>
        <c:axId val="120961664"/>
        <c:scaling>
          <c:orientation val="minMax"/>
        </c:scaling>
        <c:axPos val="l"/>
        <c:numFmt formatCode="#,##0" sourceLinked="1"/>
        <c:tickLblPos val="nextTo"/>
        <c:crossAx val="120960128"/>
        <c:crosses val="autoZero"/>
        <c:crossBetween val="between"/>
        <c:dispUnits>
          <c:builtInUnit val="millions"/>
          <c:dispUnitsLbl/>
        </c:dispUnits>
      </c:valAx>
    </c:plotArea>
    <c:plotVisOnly val="1"/>
  </c:chart>
  <c:printSettings>
    <c:headerFooter/>
    <c:pageMargins b="0.75000000000000033" l="0.70000000000000029" r="0.70000000000000029" t="0.75000000000000033" header="0.30000000000000016" footer="0.30000000000000016"/>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lang val="es-GT"/>
  <c:chart>
    <c:plotArea>
      <c:layout/>
      <c:lineChart>
        <c:grouping val="standard"/>
        <c:ser>
          <c:idx val="0"/>
          <c:order val="0"/>
          <c:marker>
            <c:symbol val="none"/>
          </c:marker>
          <c:cat>
            <c:multiLvlStrRef>
              <c:f>VariaIzf!$B$3:$C$15</c:f>
              <c:multiLvlStrCache>
                <c:ptCount val="13"/>
                <c:lvl>
                  <c:pt idx="0">
                    <c:v>I</c:v>
                  </c:pt>
                  <c:pt idx="1">
                    <c:v>II</c:v>
                  </c:pt>
                  <c:pt idx="2">
                    <c:v>III</c:v>
                  </c:pt>
                  <c:pt idx="3">
                    <c:v>IV</c:v>
                  </c:pt>
                  <c:pt idx="4">
                    <c:v>I</c:v>
                  </c:pt>
                  <c:pt idx="5">
                    <c:v>II</c:v>
                  </c:pt>
                  <c:pt idx="6">
                    <c:v>III</c:v>
                  </c:pt>
                  <c:pt idx="7">
                    <c:v>IV</c:v>
                  </c:pt>
                  <c:pt idx="8">
                    <c:v>I</c:v>
                  </c:pt>
                  <c:pt idx="9">
                    <c:v>II</c:v>
                  </c:pt>
                  <c:pt idx="10">
                    <c:v>III</c:v>
                  </c:pt>
                  <c:pt idx="11">
                    <c:v>IV</c:v>
                  </c:pt>
                  <c:pt idx="12">
                    <c:v>I</c:v>
                  </c:pt>
                </c:lvl>
                <c:lvl>
                  <c:pt idx="0">
                    <c:v>2,011</c:v>
                  </c:pt>
                  <c:pt idx="4">
                    <c:v>2,012</c:v>
                  </c:pt>
                  <c:pt idx="8">
                    <c:v>2,013</c:v>
                  </c:pt>
                  <c:pt idx="12">
                    <c:v>2,014</c:v>
                  </c:pt>
                </c:lvl>
              </c:multiLvlStrCache>
            </c:multiLvlStrRef>
          </c:cat>
          <c:val>
            <c:numRef>
              <c:f>VariaIzf!$D$3:$D$15</c:f>
              <c:numCache>
                <c:formatCode>0.00</c:formatCode>
                <c:ptCount val="13"/>
                <c:pt idx="0">
                  <c:v>0.27497057380380108</c:v>
                </c:pt>
                <c:pt idx="1">
                  <c:v>0.33476241476170121</c:v>
                </c:pt>
                <c:pt idx="2">
                  <c:v>0.20578348988531814</c:v>
                </c:pt>
                <c:pt idx="3">
                  <c:v>4.5316397528708752E-2</c:v>
                </c:pt>
                <c:pt idx="4">
                  <c:v>-1.8180111016230849E-2</c:v>
                </c:pt>
                <c:pt idx="5">
                  <c:v>6.8166178311495518E-2</c:v>
                </c:pt>
                <c:pt idx="6">
                  <c:v>-9.0793110586261827E-2</c:v>
                </c:pt>
                <c:pt idx="7">
                  <c:v>-0.15002757693531121</c:v>
                </c:pt>
                <c:pt idx="8">
                  <c:v>-7.6361948974384308E-2</c:v>
                </c:pt>
                <c:pt idx="9">
                  <c:v>0.18576069043572074</c:v>
                </c:pt>
                <c:pt idx="10">
                  <c:v>0.4101650924513649</c:v>
                </c:pt>
                <c:pt idx="11">
                  <c:v>0.69579932387710941</c:v>
                </c:pt>
                <c:pt idx="12">
                  <c:v>0.84808681172739209</c:v>
                </c:pt>
              </c:numCache>
            </c:numRef>
          </c:val>
        </c:ser>
        <c:marker val="1"/>
        <c:axId val="120998144"/>
        <c:axId val="121008128"/>
      </c:lineChart>
      <c:catAx>
        <c:axId val="120998144"/>
        <c:scaling>
          <c:orientation val="minMax"/>
        </c:scaling>
        <c:axPos val="b"/>
        <c:tickLblPos val="nextTo"/>
        <c:crossAx val="121008128"/>
        <c:crosses val="autoZero"/>
        <c:auto val="1"/>
        <c:lblAlgn val="ctr"/>
        <c:lblOffset val="100"/>
      </c:catAx>
      <c:valAx>
        <c:axId val="121008128"/>
        <c:scaling>
          <c:orientation val="minMax"/>
        </c:scaling>
        <c:axPos val="l"/>
        <c:numFmt formatCode="0.00" sourceLinked="1"/>
        <c:tickLblPos val="nextTo"/>
        <c:crossAx val="120998144"/>
        <c:crosses val="autoZero"/>
        <c:crossBetween val="between"/>
      </c:valAx>
    </c:plotArea>
    <c:plotVisOnly val="1"/>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3</xdr:col>
      <xdr:colOff>742950</xdr:colOff>
      <xdr:row>5</xdr:row>
      <xdr:rowOff>47624</xdr:rowOff>
    </xdr:from>
    <xdr:to>
      <xdr:col>9</xdr:col>
      <xdr:colOff>742950</xdr:colOff>
      <xdr:row>17</xdr:row>
      <xdr:rowOff>190499</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285750</xdr:colOff>
      <xdr:row>3</xdr:row>
      <xdr:rowOff>19050</xdr:rowOff>
    </xdr:from>
    <xdr:to>
      <xdr:col>10</xdr:col>
      <xdr:colOff>285750</xdr:colOff>
      <xdr:row>17</xdr:row>
      <xdr:rowOff>95250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295275</xdr:colOff>
      <xdr:row>3</xdr:row>
      <xdr:rowOff>28575</xdr:rowOff>
    </xdr:from>
    <xdr:to>
      <xdr:col>11</xdr:col>
      <xdr:colOff>295275</xdr:colOff>
      <xdr:row>16</xdr:row>
      <xdr:rowOff>66675</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333375</xdr:colOff>
      <xdr:row>5</xdr:row>
      <xdr:rowOff>123825</xdr:rowOff>
    </xdr:from>
    <xdr:to>
      <xdr:col>11</xdr:col>
      <xdr:colOff>333375</xdr:colOff>
      <xdr:row>18</xdr:row>
      <xdr:rowOff>142875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333375</xdr:colOff>
      <xdr:row>2</xdr:row>
      <xdr:rowOff>133350</xdr:rowOff>
    </xdr:from>
    <xdr:to>
      <xdr:col>13</xdr:col>
      <xdr:colOff>333375</xdr:colOff>
      <xdr:row>19</xdr:row>
      <xdr:rowOff>190500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38100</xdr:colOff>
      <xdr:row>3</xdr:row>
      <xdr:rowOff>76200</xdr:rowOff>
    </xdr:from>
    <xdr:to>
      <xdr:col>11</xdr:col>
      <xdr:colOff>38100</xdr:colOff>
      <xdr:row>16</xdr:row>
      <xdr:rowOff>133350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235325</xdr:colOff>
      <xdr:row>4</xdr:row>
      <xdr:rowOff>134471</xdr:rowOff>
    </xdr:from>
    <xdr:to>
      <xdr:col>15</xdr:col>
      <xdr:colOff>235325</xdr:colOff>
      <xdr:row>19</xdr:row>
      <xdr:rowOff>22412</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389659</xdr:colOff>
      <xdr:row>7</xdr:row>
      <xdr:rowOff>129886</xdr:rowOff>
    </xdr:from>
    <xdr:to>
      <xdr:col>11</xdr:col>
      <xdr:colOff>581659</xdr:colOff>
      <xdr:row>17</xdr:row>
      <xdr:rowOff>7568</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552450</xdr:colOff>
      <xdr:row>18</xdr:row>
      <xdr:rowOff>123825</xdr:rowOff>
    </xdr:from>
    <xdr:to>
      <xdr:col>6</xdr:col>
      <xdr:colOff>744450</xdr:colOff>
      <xdr:row>28</xdr:row>
      <xdr:rowOff>18825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9</xdr:col>
      <xdr:colOff>192000</xdr:colOff>
      <xdr:row>16</xdr:row>
      <xdr:rowOff>85500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6</xdr:row>
      <xdr:rowOff>123825</xdr:rowOff>
    </xdr:from>
    <xdr:to>
      <xdr:col>10</xdr:col>
      <xdr:colOff>342900</xdr:colOff>
      <xdr:row>21</xdr:row>
      <xdr:rowOff>9525</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676275</xdr:colOff>
      <xdr:row>4</xdr:row>
      <xdr:rowOff>152400</xdr:rowOff>
    </xdr:from>
    <xdr:to>
      <xdr:col>10</xdr:col>
      <xdr:colOff>106275</xdr:colOff>
      <xdr:row>13</xdr:row>
      <xdr:rowOff>85500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xdr:col>
      <xdr:colOff>727363</xdr:colOff>
      <xdr:row>17</xdr:row>
      <xdr:rowOff>155863</xdr:rowOff>
    </xdr:from>
    <xdr:to>
      <xdr:col>6</xdr:col>
      <xdr:colOff>131385</xdr:colOff>
      <xdr:row>26</xdr:row>
      <xdr:rowOff>102818</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333375</xdr:colOff>
      <xdr:row>5</xdr:row>
      <xdr:rowOff>161925</xdr:rowOff>
    </xdr:from>
    <xdr:to>
      <xdr:col>11</xdr:col>
      <xdr:colOff>333375</xdr:colOff>
      <xdr:row>20</xdr:row>
      <xdr:rowOff>47625</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390525</xdr:colOff>
      <xdr:row>4</xdr:row>
      <xdr:rowOff>133350</xdr:rowOff>
    </xdr:from>
    <xdr:to>
      <xdr:col>9</xdr:col>
      <xdr:colOff>582525</xdr:colOff>
      <xdr:row>14</xdr:row>
      <xdr:rowOff>28350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7</xdr:col>
      <xdr:colOff>66675</xdr:colOff>
      <xdr:row>6</xdr:row>
      <xdr:rowOff>0</xdr:rowOff>
    </xdr:from>
    <xdr:to>
      <xdr:col>13</xdr:col>
      <xdr:colOff>66675</xdr:colOff>
      <xdr:row>19</xdr:row>
      <xdr:rowOff>142875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228600</xdr:colOff>
      <xdr:row>2</xdr:row>
      <xdr:rowOff>95250</xdr:rowOff>
    </xdr:from>
    <xdr:to>
      <xdr:col>10</xdr:col>
      <xdr:colOff>228600</xdr:colOff>
      <xdr:row>16</xdr:row>
      <xdr:rowOff>171450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5</xdr:col>
      <xdr:colOff>581025</xdr:colOff>
      <xdr:row>3</xdr:row>
      <xdr:rowOff>85725</xdr:rowOff>
    </xdr:from>
    <xdr:to>
      <xdr:col>11</xdr:col>
      <xdr:colOff>581025</xdr:colOff>
      <xdr:row>16</xdr:row>
      <xdr:rowOff>95250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5</xdr:col>
      <xdr:colOff>85725</xdr:colOff>
      <xdr:row>3</xdr:row>
      <xdr:rowOff>28575</xdr:rowOff>
    </xdr:from>
    <xdr:to>
      <xdr:col>11</xdr:col>
      <xdr:colOff>85725</xdr:colOff>
      <xdr:row>16</xdr:row>
      <xdr:rowOff>57150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581025</xdr:colOff>
      <xdr:row>3</xdr:row>
      <xdr:rowOff>161925</xdr:rowOff>
    </xdr:from>
    <xdr:to>
      <xdr:col>11</xdr:col>
      <xdr:colOff>581025</xdr:colOff>
      <xdr:row>17</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5</xdr:col>
      <xdr:colOff>333375</xdr:colOff>
      <xdr:row>5</xdr:row>
      <xdr:rowOff>152400</xdr:rowOff>
    </xdr:from>
    <xdr:to>
      <xdr:col>11</xdr:col>
      <xdr:colOff>333375</xdr:colOff>
      <xdr:row>19</xdr:row>
      <xdr:rowOff>95250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5</xdr:col>
      <xdr:colOff>419100</xdr:colOff>
      <xdr:row>1</xdr:row>
      <xdr:rowOff>76200</xdr:rowOff>
    </xdr:from>
    <xdr:to>
      <xdr:col>11</xdr:col>
      <xdr:colOff>419100</xdr:colOff>
      <xdr:row>14</xdr:row>
      <xdr:rowOff>114300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4</xdr:col>
      <xdr:colOff>590550</xdr:colOff>
      <xdr:row>1</xdr:row>
      <xdr:rowOff>152400</xdr:rowOff>
    </xdr:from>
    <xdr:to>
      <xdr:col>10</xdr:col>
      <xdr:colOff>590550</xdr:colOff>
      <xdr:row>16</xdr:row>
      <xdr:rowOff>180975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5</xdr:col>
      <xdr:colOff>466725</xdr:colOff>
      <xdr:row>2</xdr:row>
      <xdr:rowOff>57150</xdr:rowOff>
    </xdr:from>
    <xdr:to>
      <xdr:col>11</xdr:col>
      <xdr:colOff>466725</xdr:colOff>
      <xdr:row>16</xdr:row>
      <xdr:rowOff>19050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5</xdr:col>
      <xdr:colOff>333375</xdr:colOff>
      <xdr:row>5</xdr:row>
      <xdr:rowOff>152400</xdr:rowOff>
    </xdr:from>
    <xdr:to>
      <xdr:col>11</xdr:col>
      <xdr:colOff>333375</xdr:colOff>
      <xdr:row>19</xdr:row>
      <xdr:rowOff>95250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5</xdr:col>
      <xdr:colOff>361950</xdr:colOff>
      <xdr:row>1</xdr:row>
      <xdr:rowOff>142875</xdr:rowOff>
    </xdr:from>
    <xdr:to>
      <xdr:col>11</xdr:col>
      <xdr:colOff>361950</xdr:colOff>
      <xdr:row>14</xdr:row>
      <xdr:rowOff>200025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4</xdr:col>
      <xdr:colOff>742950</xdr:colOff>
      <xdr:row>1</xdr:row>
      <xdr:rowOff>161925</xdr:rowOff>
    </xdr:from>
    <xdr:to>
      <xdr:col>10</xdr:col>
      <xdr:colOff>742950</xdr:colOff>
      <xdr:row>14</xdr:row>
      <xdr:rowOff>200025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NUARIO%202014/PRIMER%20TRIMESTRE/CUADROS%20INFORME%20EJECUTIVO%20Primer%20Trimestre%20201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12014"/>
      <sheetName val="C2 2014 (2)"/>
      <sheetName val="C3 2014 (2)"/>
      <sheetName val="C4  2014 (2)"/>
      <sheetName val="Principales 10"/>
      <sheetName val="Impo países"/>
      <sheetName val="C7  2014 (2)"/>
      <sheetName val="C8  2014 (2)"/>
      <sheetName val="C9  2014 (2)"/>
      <sheetName val="TA C1 2014"/>
      <sheetName val="TAC2 2014"/>
      <sheetName val="TAC3 2014"/>
      <sheetName val="TAC4  2014"/>
      <sheetName val="TAC5 2014"/>
      <sheetName val="TAC6  2014"/>
      <sheetName val="TAC7  2014"/>
      <sheetName val="TAC8  2014"/>
      <sheetName val="TAC9  2014"/>
      <sheetName val="Hoja1"/>
    </sheetNames>
    <sheetDataSet>
      <sheetData sheetId="0" refreshError="1"/>
      <sheetData sheetId="1" refreshError="1"/>
      <sheetData sheetId="2">
        <row r="21">
          <cell r="A21" t="str">
            <v>USA</v>
          </cell>
          <cell r="B21">
            <v>968383445</v>
          </cell>
        </row>
        <row r="22">
          <cell r="A22" t="str">
            <v>El Salvador</v>
          </cell>
          <cell r="B22">
            <v>318214092</v>
          </cell>
        </row>
        <row r="23">
          <cell r="A23" t="str">
            <v>Honduras</v>
          </cell>
          <cell r="B23">
            <v>213579857</v>
          </cell>
        </row>
        <row r="24">
          <cell r="A24" t="str">
            <v>Corea del Sur</v>
          </cell>
          <cell r="B24">
            <v>159143051</v>
          </cell>
        </row>
        <row r="25">
          <cell r="A25" t="str">
            <v>Nicaragua</v>
          </cell>
          <cell r="B25">
            <v>115208493</v>
          </cell>
        </row>
        <row r="26">
          <cell r="A26" t="str">
            <v>Costa Rica</v>
          </cell>
          <cell r="B26">
            <v>104100900</v>
          </cell>
        </row>
        <row r="27">
          <cell r="A27" t="str">
            <v>México</v>
          </cell>
          <cell r="B27">
            <v>102280940</v>
          </cell>
        </row>
        <row r="28">
          <cell r="A28" t="str">
            <v>Panamá</v>
          </cell>
          <cell r="B28">
            <v>65379728</v>
          </cell>
        </row>
        <row r="29">
          <cell r="A29" t="str">
            <v>Canadá</v>
          </cell>
          <cell r="B29">
            <v>54888439</v>
          </cell>
        </row>
        <row r="30">
          <cell r="A30" t="str">
            <v>Países Bajos</v>
          </cell>
          <cell r="B30">
            <v>52538374</v>
          </cell>
        </row>
        <row r="31">
          <cell r="A31" t="str">
            <v>Venezuela</v>
          </cell>
          <cell r="B31">
            <v>38406134</v>
          </cell>
        </row>
        <row r="32">
          <cell r="A32" t="str">
            <v>Japón</v>
          </cell>
          <cell r="B32">
            <v>35482943</v>
          </cell>
        </row>
        <row r="33">
          <cell r="A33" t="str">
            <v>Ghana</v>
          </cell>
          <cell r="B33">
            <v>34018403</v>
          </cell>
        </row>
        <row r="34">
          <cell r="A34" t="str">
            <v>Siria</v>
          </cell>
          <cell r="B34">
            <v>29936919</v>
          </cell>
        </row>
        <row r="35">
          <cell r="A35" t="str">
            <v>República Dominicana</v>
          </cell>
          <cell r="B35">
            <v>29404138</v>
          </cell>
        </row>
      </sheetData>
      <sheetData sheetId="3">
        <row r="9">
          <cell r="B9" t="str">
            <v>Reino Vegetal</v>
          </cell>
          <cell r="C9">
            <v>656179717</v>
          </cell>
        </row>
        <row r="10">
          <cell r="B10" t="str">
            <v>Industrias Alimenticias</v>
          </cell>
          <cell r="C10">
            <v>558828765</v>
          </cell>
        </row>
        <row r="11">
          <cell r="B11" t="str">
            <v>Productos Minerales</v>
          </cell>
          <cell r="C11">
            <v>375142680</v>
          </cell>
        </row>
        <row r="12">
          <cell r="B12" t="str">
            <v>Textiles y sus manufacturas</v>
          </cell>
          <cell r="C12">
            <v>358544194</v>
          </cell>
        </row>
        <row r="13">
          <cell r="B13" t="str">
            <v>Industrias Químicas</v>
          </cell>
          <cell r="C13">
            <v>223752214</v>
          </cell>
        </row>
        <row r="14">
          <cell r="B14" t="str">
            <v>Materias Plásticas</v>
          </cell>
          <cell r="C14">
            <v>128489965</v>
          </cell>
        </row>
        <row r="15">
          <cell r="B15" t="str">
            <v>Metales Comunes</v>
          </cell>
          <cell r="C15">
            <v>91117926</v>
          </cell>
        </row>
        <row r="16">
          <cell r="B16" t="str">
            <v>Grasas</v>
          </cell>
          <cell r="C16">
            <v>68395466</v>
          </cell>
        </row>
        <row r="17">
          <cell r="B17" t="str">
            <v>Pastas de Madera</v>
          </cell>
          <cell r="C17">
            <v>66354635</v>
          </cell>
        </row>
        <row r="18">
          <cell r="B18" t="str">
            <v>Máquinas y Aparatos</v>
          </cell>
          <cell r="C18">
            <v>38337968</v>
          </cell>
        </row>
        <row r="19">
          <cell r="B19" t="str">
            <v>Mercancía y Productos diversos</v>
          </cell>
          <cell r="C19">
            <v>22838556</v>
          </cell>
        </row>
      </sheetData>
      <sheetData sheetId="4">
        <row r="3">
          <cell r="C3" t="str">
            <v>Azúcar</v>
          </cell>
          <cell r="D3">
            <v>292652996</v>
          </cell>
        </row>
        <row r="4">
          <cell r="C4" t="str">
            <v>Café oro</v>
          </cell>
          <cell r="D4">
            <v>182169782</v>
          </cell>
        </row>
        <row r="5">
          <cell r="C5" t="str">
            <v>Banano</v>
          </cell>
          <cell r="D5">
            <v>155826949</v>
          </cell>
        </row>
        <row r="6">
          <cell r="C6" t="str">
            <v xml:space="preserve">Minerales de plata </v>
          </cell>
          <cell r="D6">
            <v>85591578</v>
          </cell>
        </row>
        <row r="7">
          <cell r="C7" t="str">
            <v>Minerales de plomo</v>
          </cell>
          <cell r="D7">
            <v>82871564</v>
          </cell>
        </row>
        <row r="8">
          <cell r="C8" t="str">
            <v xml:space="preserve"> Cardamomos</v>
          </cell>
          <cell r="D8">
            <v>73981724</v>
          </cell>
        </row>
        <row r="9">
          <cell r="C9" t="str">
            <v>Blusas de algodón</v>
          </cell>
          <cell r="D9">
            <v>69544340</v>
          </cell>
        </row>
        <row r="10">
          <cell r="C10" t="str">
            <v>Melones</v>
          </cell>
          <cell r="D10">
            <v>67334142</v>
          </cell>
        </row>
        <row r="11">
          <cell r="C11" t="str">
            <v>Petróleo crudo</v>
          </cell>
          <cell r="D11">
            <v>64603459</v>
          </cell>
        </row>
        <row r="12">
          <cell r="C12" t="str">
            <v>Alcohol Etílico</v>
          </cell>
          <cell r="D12">
            <v>55908469</v>
          </cell>
        </row>
      </sheetData>
      <sheetData sheetId="5">
        <row r="8">
          <cell r="A8" t="str">
            <v>USA</v>
          </cell>
        </row>
      </sheetData>
      <sheetData sheetId="6">
        <row r="3">
          <cell r="D3" t="str">
            <v>Productos Minerales</v>
          </cell>
          <cell r="E3">
            <v>1023261654</v>
          </cell>
        </row>
        <row r="4">
          <cell r="D4" t="str">
            <v>Máquinas y Aparatos</v>
          </cell>
          <cell r="E4">
            <v>681751033</v>
          </cell>
        </row>
        <row r="5">
          <cell r="D5" t="str">
            <v>Industrias Químicas</v>
          </cell>
          <cell r="E5">
            <v>551662141</v>
          </cell>
        </row>
        <row r="6">
          <cell r="D6" t="str">
            <v>Materias Plásticas</v>
          </cell>
          <cell r="E6">
            <v>306642966</v>
          </cell>
        </row>
        <row r="7">
          <cell r="D7" t="str">
            <v>Metales Comunes</v>
          </cell>
          <cell r="E7">
            <v>288846014</v>
          </cell>
        </row>
        <row r="8">
          <cell r="D8" t="str">
            <v>Industrias Alimenticias</v>
          </cell>
          <cell r="E8">
            <v>285983414</v>
          </cell>
        </row>
        <row r="9">
          <cell r="D9" t="str">
            <v>Textiles y sus manufacturas</v>
          </cell>
          <cell r="E9">
            <v>283630204</v>
          </cell>
        </row>
        <row r="10">
          <cell r="D10" t="str">
            <v>Material de Transporte</v>
          </cell>
          <cell r="E10">
            <v>253393013</v>
          </cell>
        </row>
        <row r="11">
          <cell r="D11" t="str">
            <v>Pastas de Madera</v>
          </cell>
          <cell r="E11">
            <v>178980336</v>
          </cell>
        </row>
        <row r="12">
          <cell r="D12" t="str">
            <v>Reino Vegetal</v>
          </cell>
          <cell r="E12">
            <v>158321865</v>
          </cell>
        </row>
        <row r="13">
          <cell r="D13" t="str">
            <v>Reino animal</v>
          </cell>
          <cell r="E13">
            <v>95528365</v>
          </cell>
        </row>
      </sheetData>
      <sheetData sheetId="7">
        <row r="19">
          <cell r="A19" t="str">
            <v>Costa Rica</v>
          </cell>
          <cell r="B19">
            <v>104100900</v>
          </cell>
          <cell r="D19">
            <v>107014668</v>
          </cell>
          <cell r="F19">
            <v>-2913768</v>
          </cell>
        </row>
        <row r="20">
          <cell r="A20" t="str">
            <v>El Salvador</v>
          </cell>
          <cell r="B20">
            <v>318214092</v>
          </cell>
          <cell r="D20">
            <v>149980408</v>
          </cell>
          <cell r="F20">
            <v>168233684</v>
          </cell>
        </row>
        <row r="21">
          <cell r="A21" t="str">
            <v>Honduras</v>
          </cell>
          <cell r="B21">
            <v>213579857</v>
          </cell>
          <cell r="D21">
            <v>55939908</v>
          </cell>
          <cell r="F21">
            <v>157639949</v>
          </cell>
        </row>
        <row r="22">
          <cell r="A22" t="str">
            <v>Nicaragua</v>
          </cell>
          <cell r="B22">
            <v>115208493</v>
          </cell>
          <cell r="D22">
            <v>24592822</v>
          </cell>
          <cell r="F22">
            <v>90615671</v>
          </cell>
        </row>
        <row r="23">
          <cell r="A23" t="str">
            <v>Panamá</v>
          </cell>
          <cell r="B23">
            <v>65379728</v>
          </cell>
          <cell r="D23">
            <v>11355065</v>
          </cell>
          <cell r="F23">
            <v>54024663</v>
          </cell>
        </row>
        <row r="24">
          <cell r="A24" t="str">
            <v>Belice</v>
          </cell>
          <cell r="B24">
            <v>16015564</v>
          </cell>
          <cell r="D24">
            <v>757268</v>
          </cell>
          <cell r="F24">
            <v>15258296</v>
          </cell>
        </row>
      </sheetData>
      <sheetData sheetId="8">
        <row r="2">
          <cell r="C2" t="str">
            <v xml:space="preserve">  Diesel oil </v>
          </cell>
          <cell r="D2">
            <v>423184782</v>
          </cell>
        </row>
        <row r="3">
          <cell r="C3" t="str">
            <v>Gasolina</v>
          </cell>
          <cell r="D3">
            <v>336131521</v>
          </cell>
        </row>
        <row r="4">
          <cell r="C4" t="str">
            <v>Medicamentos P/Humanos</v>
          </cell>
          <cell r="D4">
            <v>100744903</v>
          </cell>
        </row>
        <row r="5">
          <cell r="C5" t="str">
            <v xml:space="preserve"> Gas propano</v>
          </cell>
          <cell r="D5">
            <v>84688763</v>
          </cell>
        </row>
        <row r="6">
          <cell r="C6" t="str">
            <v xml:space="preserve"> Teléfonos celulares</v>
          </cell>
          <cell r="D6">
            <v>75438663</v>
          </cell>
        </row>
        <row r="7">
          <cell r="C7" t="str">
            <v xml:space="preserve">  Fuel oil (Bunker C)</v>
          </cell>
          <cell r="D7">
            <v>44675996</v>
          </cell>
        </row>
        <row r="8">
          <cell r="C8" t="str">
            <v>Vehiculos de carga</v>
          </cell>
          <cell r="D8">
            <v>43203311</v>
          </cell>
        </row>
        <row r="9">
          <cell r="C9" t="str">
            <v>Papel y cartón crudos</v>
          </cell>
          <cell r="D9">
            <v>39244162</v>
          </cell>
        </row>
        <row r="10">
          <cell r="C10" t="str">
            <v>Harina de soya</v>
          </cell>
          <cell r="D10">
            <v>39060272</v>
          </cell>
        </row>
        <row r="11">
          <cell r="C11" t="str">
            <v xml:space="preserve"> Maíz amarillo</v>
          </cell>
          <cell r="D11">
            <v>36948816</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dimension ref="A2:M20"/>
  <sheetViews>
    <sheetView workbookViewId="0">
      <selection activeCell="H22" sqref="H22"/>
    </sheetView>
  </sheetViews>
  <sheetFormatPr baseColWidth="10" defaultRowHeight="15"/>
  <cols>
    <col min="3" max="3" width="12.7109375" bestFit="1" customWidth="1"/>
  </cols>
  <sheetData>
    <row r="2" spans="1:13">
      <c r="A2" t="s">
        <v>3</v>
      </c>
    </row>
    <row r="3" spans="1:13">
      <c r="A3" t="s">
        <v>7</v>
      </c>
    </row>
    <row r="4" spans="1:13" ht="15.75">
      <c r="A4" s="1">
        <v>2010</v>
      </c>
      <c r="B4" s="2" t="s">
        <v>0</v>
      </c>
      <c r="C4" s="4">
        <v>2155526346</v>
      </c>
    </row>
    <row r="5" spans="1:13" ht="15.75">
      <c r="A5" s="1"/>
      <c r="B5" s="2" t="s">
        <v>1</v>
      </c>
      <c r="C5" s="4">
        <v>2203602623</v>
      </c>
    </row>
    <row r="6" spans="1:13" ht="15.75" customHeight="1">
      <c r="A6" s="1"/>
      <c r="B6" s="2" t="s">
        <v>4</v>
      </c>
      <c r="C6" s="4">
        <v>1919197895</v>
      </c>
      <c r="K6" s="54" t="s">
        <v>5</v>
      </c>
      <c r="L6" s="54"/>
      <c r="M6" s="54"/>
    </row>
    <row r="7" spans="1:13" ht="15.75">
      <c r="A7" s="1"/>
      <c r="B7" s="2" t="s">
        <v>2</v>
      </c>
      <c r="C7" s="4">
        <v>2187694169</v>
      </c>
      <c r="K7" s="54"/>
      <c r="L7" s="54"/>
      <c r="M7" s="54"/>
    </row>
    <row r="8" spans="1:13" ht="15.75">
      <c r="A8" s="1">
        <v>2011</v>
      </c>
      <c r="B8" s="2" t="s">
        <v>0</v>
      </c>
      <c r="C8" s="4">
        <v>2718223074</v>
      </c>
      <c r="K8" s="54"/>
      <c r="L8" s="54"/>
      <c r="M8" s="54"/>
    </row>
    <row r="9" spans="1:13" ht="15.75">
      <c r="A9" s="1"/>
      <c r="B9" s="2" t="s">
        <v>1</v>
      </c>
      <c r="C9" s="4">
        <v>2701982005</v>
      </c>
      <c r="K9" s="54"/>
      <c r="L9" s="54"/>
      <c r="M9" s="54"/>
    </row>
    <row r="10" spans="1:13" ht="15.75">
      <c r="A10" s="1"/>
      <c r="B10" s="2" t="s">
        <v>4</v>
      </c>
      <c r="C10" s="4">
        <v>2494058890</v>
      </c>
      <c r="K10" s="54"/>
      <c r="L10" s="54"/>
      <c r="M10" s="54"/>
    </row>
    <row r="11" spans="1:13" ht="15.75">
      <c r="A11" s="1"/>
      <c r="B11" s="2" t="s">
        <v>2</v>
      </c>
      <c r="C11" s="4">
        <v>2486780872</v>
      </c>
      <c r="K11" s="54"/>
      <c r="L11" s="54"/>
      <c r="M11" s="54"/>
    </row>
    <row r="12" spans="1:13" ht="15.75">
      <c r="A12" s="3">
        <v>2012</v>
      </c>
      <c r="B12" s="2" t="s">
        <v>0</v>
      </c>
      <c r="C12" s="4">
        <v>2637641885</v>
      </c>
      <c r="K12" s="54"/>
      <c r="L12" s="54"/>
      <c r="M12" s="54"/>
    </row>
    <row r="13" spans="1:13" ht="15.75">
      <c r="A13" s="3"/>
      <c r="B13" s="2" t="s">
        <v>1</v>
      </c>
      <c r="C13" s="4">
        <v>2577114167</v>
      </c>
      <c r="K13" s="54"/>
      <c r="L13" s="54"/>
      <c r="M13" s="54"/>
    </row>
    <row r="14" spans="1:13" ht="15.75">
      <c r="A14" s="3"/>
      <c r="B14" s="2" t="s">
        <v>1</v>
      </c>
      <c r="C14" s="4">
        <v>2398516538</v>
      </c>
      <c r="K14" s="54"/>
      <c r="L14" s="54"/>
      <c r="M14" s="54"/>
    </row>
    <row r="15" spans="1:13" ht="15.75">
      <c r="A15" s="3"/>
      <c r="B15" s="2" t="s">
        <v>2</v>
      </c>
      <c r="C15" s="4">
        <v>2364366568</v>
      </c>
      <c r="K15" s="54"/>
      <c r="L15" s="54"/>
      <c r="M15" s="54"/>
    </row>
    <row r="16" spans="1:13" ht="15.75">
      <c r="A16" s="3">
        <v>2013</v>
      </c>
      <c r="B16" s="2" t="s">
        <v>0</v>
      </c>
      <c r="C16" s="4">
        <v>2606486767</v>
      </c>
      <c r="K16" s="54"/>
      <c r="L16" s="54"/>
      <c r="M16" s="54"/>
    </row>
    <row r="17" spans="1:13" ht="15.75">
      <c r="A17" s="3"/>
      <c r="B17" s="2" t="s">
        <v>1</v>
      </c>
      <c r="C17" s="4">
        <v>2662118708</v>
      </c>
      <c r="K17" s="54"/>
      <c r="L17" s="54"/>
      <c r="M17" s="54"/>
    </row>
    <row r="18" spans="1:13" ht="15.75">
      <c r="A18" s="3"/>
      <c r="B18" s="2" t="s">
        <v>1</v>
      </c>
      <c r="C18" s="4">
        <v>2364573217</v>
      </c>
      <c r="K18" s="54"/>
      <c r="L18" s="54"/>
      <c r="M18" s="54"/>
    </row>
    <row r="19" spans="1:13" ht="15.75">
      <c r="A19" s="3"/>
      <c r="B19" s="2" t="s">
        <v>2</v>
      </c>
      <c r="C19" s="4">
        <v>2396933184</v>
      </c>
    </row>
    <row r="20" spans="1:13" ht="15.75">
      <c r="A20" s="5">
        <v>2014</v>
      </c>
      <c r="B20" s="2" t="s">
        <v>0</v>
      </c>
      <c r="C20" s="4">
        <v>2698912994</v>
      </c>
    </row>
  </sheetData>
  <mergeCells count="1">
    <mergeCell ref="K6:M1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2:N22"/>
  <sheetViews>
    <sheetView workbookViewId="0">
      <selection activeCell="B3" sqref="B3"/>
    </sheetView>
  </sheetViews>
  <sheetFormatPr baseColWidth="10" defaultRowHeight="15"/>
  <sheetData>
    <row r="2" spans="2:14">
      <c r="B2" t="s">
        <v>6</v>
      </c>
    </row>
    <row r="3" spans="2:14">
      <c r="B3" t="s">
        <v>40</v>
      </c>
    </row>
    <row r="4" spans="2:14">
      <c r="B4" s="4">
        <v>2011</v>
      </c>
      <c r="C4" t="s">
        <v>0</v>
      </c>
      <c r="D4" s="18">
        <f>+('Comercio Total'!C8/'Comercio Total'!C4-1)*100</f>
        <v>26.104841123570299</v>
      </c>
      <c r="L4" s="55" t="s">
        <v>8</v>
      </c>
      <c r="M4" s="55"/>
      <c r="N4" s="55"/>
    </row>
    <row r="5" spans="2:14">
      <c r="B5" s="4"/>
      <c r="C5" t="s">
        <v>1</v>
      </c>
      <c r="D5" s="18">
        <f>+('Comercio Total'!C9/'Comercio Total'!C5-1)*100</f>
        <v>22.616572370997766</v>
      </c>
      <c r="L5" s="55"/>
      <c r="M5" s="55"/>
      <c r="N5" s="55"/>
    </row>
    <row r="6" spans="2:14">
      <c r="B6" s="4"/>
      <c r="C6" t="s">
        <v>4</v>
      </c>
      <c r="D6" s="18">
        <f>+('Comercio Total'!C10/'Comercio Total'!C6-1)*100</f>
        <v>29.953190158120723</v>
      </c>
      <c r="L6" s="55"/>
      <c r="M6" s="55"/>
      <c r="N6" s="55"/>
    </row>
    <row r="7" spans="2:14">
      <c r="B7" s="4"/>
      <c r="C7" t="s">
        <v>2</v>
      </c>
      <c r="D7" s="18">
        <f>+('Comercio Total'!C11/'Comercio Total'!C7-1)*100</f>
        <v>13.671321487167166</v>
      </c>
      <c r="L7" s="55"/>
      <c r="M7" s="55"/>
      <c r="N7" s="55"/>
    </row>
    <row r="8" spans="2:14">
      <c r="B8" s="4">
        <v>2012</v>
      </c>
      <c r="C8" t="s">
        <v>0</v>
      </c>
      <c r="D8" s="18">
        <f>+('Comercio Total'!C12/'Comercio Total'!C8-1)*100</f>
        <v>-2.9644803537562825</v>
      </c>
      <c r="L8" s="55"/>
      <c r="M8" s="55"/>
      <c r="N8" s="55"/>
    </row>
    <row r="9" spans="2:14">
      <c r="B9" s="4"/>
      <c r="C9" t="s">
        <v>1</v>
      </c>
      <c r="D9" s="18">
        <f>+('Comercio Total'!C13/'Comercio Total'!C9-1)*100</f>
        <v>-4.6213423245947904</v>
      </c>
      <c r="L9" s="55"/>
      <c r="M9" s="55"/>
      <c r="N9" s="55"/>
    </row>
    <row r="10" spans="2:14">
      <c r="B10" s="4"/>
      <c r="C10" t="s">
        <v>1</v>
      </c>
      <c r="D10" s="18">
        <f>+('Comercio Total'!C14/'Comercio Total'!C10-1)*100</f>
        <v>-3.8307977563432738</v>
      </c>
      <c r="L10" s="55"/>
      <c r="M10" s="55"/>
      <c r="N10" s="55"/>
    </row>
    <row r="11" spans="2:14">
      <c r="B11" s="4"/>
      <c r="C11" t="s">
        <v>2</v>
      </c>
      <c r="D11" s="18">
        <f>+('Comercio Total'!C15/'Comercio Total'!C11-1)*100</f>
        <v>-4.922601157919793</v>
      </c>
      <c r="L11" s="55"/>
      <c r="M11" s="55"/>
      <c r="N11" s="55"/>
    </row>
    <row r="12" spans="2:14">
      <c r="B12" s="4">
        <v>2013</v>
      </c>
      <c r="C12" t="s">
        <v>0</v>
      </c>
      <c r="D12" s="18">
        <f>+('Comercio Total'!C16/'Comercio Total'!C12-1)*100</f>
        <v>-1.18117315990377</v>
      </c>
      <c r="L12" s="55"/>
      <c r="M12" s="55"/>
      <c r="N12" s="55"/>
    </row>
    <row r="13" spans="2:14">
      <c r="B13" s="4"/>
      <c r="C13" t="s">
        <v>1</v>
      </c>
      <c r="D13" s="18">
        <f>+('Comercio Total'!C17/'Comercio Total'!C13-1)*100</f>
        <v>3.2984390869634339</v>
      </c>
      <c r="L13" s="55"/>
      <c r="M13" s="55"/>
      <c r="N13" s="55"/>
    </row>
    <row r="14" spans="2:14">
      <c r="B14" s="4"/>
      <c r="C14" t="s">
        <v>1</v>
      </c>
      <c r="D14" s="18">
        <f>+('Comercio Total'!C18/'Comercio Total'!C14-1)*100</f>
        <v>-1.4151797772594676</v>
      </c>
      <c r="L14" s="55"/>
      <c r="M14" s="55"/>
      <c r="N14" s="55"/>
    </row>
    <row r="15" spans="2:14">
      <c r="B15" s="4"/>
      <c r="C15" t="s">
        <v>2</v>
      </c>
      <c r="D15" s="18">
        <f>+('Comercio Total'!C19/'Comercio Total'!C15-1)*100</f>
        <v>1.3773928476559227</v>
      </c>
    </row>
    <row r="16" spans="2:14">
      <c r="B16" s="4">
        <v>2014</v>
      </c>
      <c r="C16" t="s">
        <v>0</v>
      </c>
      <c r="D16" s="18">
        <f>+('Comercio Total'!C20/'Comercio Total'!C16-1)*100</f>
        <v>3.5460079126501842</v>
      </c>
    </row>
    <row r="22" spans="6:6">
      <c r="F22" t="s">
        <v>10</v>
      </c>
    </row>
  </sheetData>
  <mergeCells count="1">
    <mergeCell ref="L4:N1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2:O20"/>
  <sheetViews>
    <sheetView workbookViewId="0">
      <selection activeCell="M5" sqref="M5:O15"/>
    </sheetView>
  </sheetViews>
  <sheetFormatPr baseColWidth="10" defaultRowHeight="15"/>
  <cols>
    <col min="4" max="4" width="12.7109375" bestFit="1" customWidth="1"/>
    <col min="5" max="5" width="13.5703125" customWidth="1"/>
  </cols>
  <sheetData>
    <row r="2" spans="2:15">
      <c r="B2" t="s">
        <v>21</v>
      </c>
    </row>
    <row r="4" spans="2:15" ht="16.5">
      <c r="B4" s="8">
        <v>2010</v>
      </c>
      <c r="C4" s="11" t="s">
        <v>0</v>
      </c>
      <c r="D4" s="4">
        <v>3057092795</v>
      </c>
    </row>
    <row r="5" spans="2:15" ht="15" customHeight="1">
      <c r="B5" s="8"/>
      <c r="C5" s="11" t="s">
        <v>1</v>
      </c>
      <c r="D5" s="4">
        <v>3469675300</v>
      </c>
      <c r="M5" s="55" t="s">
        <v>22</v>
      </c>
      <c r="N5" s="55"/>
      <c r="O5" s="55"/>
    </row>
    <row r="6" spans="2:15" ht="16.5">
      <c r="B6" s="8"/>
      <c r="C6" s="11" t="s">
        <v>4</v>
      </c>
      <c r="D6" s="4">
        <v>3562913788</v>
      </c>
      <c r="M6" s="55"/>
      <c r="N6" s="55"/>
      <c r="O6" s="55"/>
    </row>
    <row r="7" spans="2:15" ht="16.5">
      <c r="B7" s="8"/>
      <c r="C7" s="11" t="s">
        <v>2</v>
      </c>
      <c r="D7" s="4">
        <v>3747712368</v>
      </c>
      <c r="M7" s="55"/>
      <c r="N7" s="55"/>
      <c r="O7" s="55"/>
    </row>
    <row r="8" spans="2:15" ht="16.5">
      <c r="B8" s="12">
        <v>2011</v>
      </c>
      <c r="C8" s="11" t="s">
        <v>0</v>
      </c>
      <c r="D8" s="4">
        <v>3854697135</v>
      </c>
      <c r="E8" s="6"/>
      <c r="M8" s="55"/>
      <c r="N8" s="55"/>
      <c r="O8" s="55"/>
    </row>
    <row r="9" spans="2:15" ht="16.5">
      <c r="B9" s="12"/>
      <c r="C9" s="11" t="s">
        <v>1</v>
      </c>
      <c r="D9" s="4">
        <v>4394285465</v>
      </c>
      <c r="E9" s="6"/>
      <c r="M9" s="55"/>
      <c r="N9" s="55"/>
      <c r="O9" s="55"/>
    </row>
    <row r="10" spans="2:15" ht="16.5">
      <c r="B10" s="12"/>
      <c r="C10" s="11" t="s">
        <v>4</v>
      </c>
      <c r="D10" s="4">
        <v>4250294594</v>
      </c>
      <c r="E10" s="6"/>
      <c r="M10" s="55"/>
      <c r="N10" s="55"/>
      <c r="O10" s="55"/>
    </row>
    <row r="11" spans="2:15" ht="16.5">
      <c r="B11" s="12"/>
      <c r="C11" s="11" t="s">
        <v>2</v>
      </c>
      <c r="D11" s="4">
        <v>4113617964</v>
      </c>
      <c r="E11" s="6"/>
      <c r="M11" s="55"/>
      <c r="N11" s="55"/>
      <c r="O11" s="55"/>
    </row>
    <row r="12" spans="2:15" ht="16.5">
      <c r="B12" s="8">
        <v>2012</v>
      </c>
      <c r="C12" s="11" t="s">
        <v>0</v>
      </c>
      <c r="D12" s="4">
        <v>4127454909</v>
      </c>
      <c r="E12" s="6"/>
      <c r="M12" s="55"/>
      <c r="N12" s="55"/>
      <c r="O12" s="55"/>
    </row>
    <row r="13" spans="2:15" ht="16.5">
      <c r="B13" s="8"/>
      <c r="C13" s="11" t="s">
        <v>1</v>
      </c>
      <c r="D13" s="4">
        <v>4347332199</v>
      </c>
      <c r="E13" s="6"/>
      <c r="M13" s="55"/>
      <c r="N13" s="55"/>
      <c r="O13" s="55"/>
    </row>
    <row r="14" spans="2:15" ht="16.5">
      <c r="B14" s="8"/>
      <c r="C14" s="11" t="s">
        <v>4</v>
      </c>
      <c r="D14" s="4">
        <v>4146753495</v>
      </c>
      <c r="E14" s="6"/>
      <c r="M14" s="55"/>
      <c r="N14" s="55"/>
      <c r="O14" s="55"/>
    </row>
    <row r="15" spans="2:15" ht="16.5">
      <c r="B15" s="8"/>
      <c r="C15" s="11" t="s">
        <v>2</v>
      </c>
      <c r="D15" s="4">
        <v>4372402548</v>
      </c>
      <c r="E15" s="6"/>
      <c r="M15" s="55"/>
      <c r="N15" s="55"/>
      <c r="O15" s="55"/>
    </row>
    <row r="16" spans="2:15" ht="16.5">
      <c r="B16" s="8">
        <v>2013</v>
      </c>
      <c r="C16" s="11" t="s">
        <v>0</v>
      </c>
      <c r="D16" s="4">
        <v>4148760077</v>
      </c>
      <c r="E16" s="6"/>
    </row>
    <row r="17" spans="2:5" ht="16.5">
      <c r="B17" s="8"/>
      <c r="C17" s="11" t="s">
        <v>1</v>
      </c>
      <c r="D17" s="4">
        <v>4588816646</v>
      </c>
      <c r="E17" s="6"/>
    </row>
    <row r="18" spans="2:5" ht="16.5">
      <c r="B18" s="8"/>
      <c r="C18" s="11" t="s">
        <v>4</v>
      </c>
      <c r="D18" s="4">
        <v>4393189725</v>
      </c>
      <c r="E18" s="6"/>
    </row>
    <row r="19" spans="2:5" ht="16.5">
      <c r="B19" s="8"/>
      <c r="C19" s="11" t="s">
        <v>2</v>
      </c>
      <c r="D19" s="4">
        <v>4384212483</v>
      </c>
      <c r="E19" s="6"/>
    </row>
    <row r="20" spans="2:5" ht="16.5">
      <c r="B20" s="8">
        <v>2014</v>
      </c>
      <c r="C20" s="11" t="s">
        <v>0</v>
      </c>
      <c r="D20" s="4">
        <v>4376926898</v>
      </c>
      <c r="E20" s="6"/>
    </row>
  </sheetData>
  <mergeCells count="1">
    <mergeCell ref="M5:O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O20"/>
  <sheetViews>
    <sheetView workbookViewId="0">
      <selection activeCell="B2" sqref="B2"/>
    </sheetView>
  </sheetViews>
  <sheetFormatPr baseColWidth="10" defaultRowHeight="15"/>
  <sheetData>
    <row r="1" spans="2:15">
      <c r="B1" t="s">
        <v>23</v>
      </c>
    </row>
    <row r="2" spans="2:15">
      <c r="B2" t="s">
        <v>40</v>
      </c>
    </row>
    <row r="4" spans="2:15" ht="16.5">
      <c r="B4" s="8">
        <v>2010</v>
      </c>
      <c r="C4" s="11" t="s">
        <v>0</v>
      </c>
    </row>
    <row r="5" spans="2:15" ht="16.5">
      <c r="B5" s="8"/>
      <c r="C5" s="11" t="s">
        <v>1</v>
      </c>
      <c r="M5" s="55" t="s">
        <v>24</v>
      </c>
      <c r="N5" s="55"/>
      <c r="O5" s="55"/>
    </row>
    <row r="6" spans="2:15" ht="16.5" customHeight="1">
      <c r="B6" s="8"/>
      <c r="C6" s="11" t="s">
        <v>4</v>
      </c>
      <c r="M6" s="55"/>
      <c r="N6" s="55"/>
      <c r="O6" s="55"/>
    </row>
    <row r="7" spans="2:15" ht="16.5">
      <c r="B7" s="8"/>
      <c r="C7" s="11" t="s">
        <v>2</v>
      </c>
      <c r="M7" s="55"/>
      <c r="N7" s="55"/>
      <c r="O7" s="55"/>
    </row>
    <row r="8" spans="2:15" ht="16.5">
      <c r="B8" s="12">
        <v>2011</v>
      </c>
      <c r="C8" s="11" t="s">
        <v>0</v>
      </c>
      <c r="D8" s="18">
        <f>+('Importaciones '!D8/'Importaciones '!D4-1)*100</f>
        <v>26.090288829456341</v>
      </c>
      <c r="M8" s="55"/>
      <c r="N8" s="55"/>
      <c r="O8" s="55"/>
    </row>
    <row r="9" spans="2:15" ht="16.5">
      <c r="B9" s="12"/>
      <c r="C9" s="11" t="s">
        <v>1</v>
      </c>
      <c r="D9" s="18">
        <f>+('Importaciones '!D9/'Importaciones '!D5-1)*100</f>
        <v>26.648319656885477</v>
      </c>
      <c r="M9" s="55"/>
      <c r="N9" s="55"/>
      <c r="O9" s="55"/>
    </row>
    <row r="10" spans="2:15" ht="16.5">
      <c r="B10" s="12"/>
      <c r="C10" s="11" t="s">
        <v>4</v>
      </c>
      <c r="D10" s="18">
        <f>+('Importaciones '!D10/'Importaciones '!D6-1)*100</f>
        <v>19.292658955575035</v>
      </c>
      <c r="M10" s="55"/>
      <c r="N10" s="55"/>
      <c r="O10" s="55"/>
    </row>
    <row r="11" spans="2:15" ht="16.5">
      <c r="B11" s="12"/>
      <c r="C11" s="11" t="s">
        <v>2</v>
      </c>
      <c r="D11" s="18">
        <f>+('Importaciones '!D11/'Importaciones '!D7-1)*100</f>
        <v>9.7634386012197751</v>
      </c>
      <c r="M11" s="55"/>
      <c r="N11" s="55"/>
      <c r="O11" s="55"/>
    </row>
    <row r="12" spans="2:15" ht="16.5">
      <c r="B12" s="8">
        <v>2012</v>
      </c>
      <c r="C12" s="11" t="s">
        <v>0</v>
      </c>
      <c r="D12" s="18">
        <f>+('Importaciones '!D12/'Importaciones '!D8-1)*100</f>
        <v>7.075984557214765</v>
      </c>
      <c r="M12" s="55"/>
      <c r="N12" s="55"/>
      <c r="O12" s="55"/>
    </row>
    <row r="13" spans="2:15" ht="16.5">
      <c r="B13" s="8"/>
      <c r="C13" s="11" t="s">
        <v>1</v>
      </c>
      <c r="D13" s="18">
        <f>+('Importaciones '!D13/'Importaciones '!D9-1)*100</f>
        <v>-1.0685074143220286</v>
      </c>
      <c r="M13" s="55"/>
      <c r="N13" s="55"/>
      <c r="O13" s="55"/>
    </row>
    <row r="14" spans="2:15" ht="16.5">
      <c r="B14" s="8"/>
      <c r="C14" s="11" t="s">
        <v>4</v>
      </c>
      <c r="D14" s="18">
        <f>+('Importaciones '!D14/'Importaciones '!D10-1)*100</f>
        <v>-2.4360922921946471</v>
      </c>
      <c r="M14" s="55"/>
      <c r="N14" s="55"/>
      <c r="O14" s="55"/>
    </row>
    <row r="15" spans="2:15" ht="16.5">
      <c r="B15" s="8"/>
      <c r="C15" s="11" t="s">
        <v>2</v>
      </c>
      <c r="D15" s="18">
        <f>+('Importaciones '!D15/'Importaciones '!D11-1)*100</f>
        <v>6.2909241029364571</v>
      </c>
      <c r="M15" s="55"/>
      <c r="N15" s="55"/>
      <c r="O15" s="55"/>
    </row>
    <row r="16" spans="2:15" ht="16.5">
      <c r="B16" s="8">
        <v>2013</v>
      </c>
      <c r="C16" s="11" t="s">
        <v>0</v>
      </c>
      <c r="D16" s="18">
        <f>+('Importaciones '!D16/'Importaciones '!D12-1)*100</f>
        <v>0.51618172626293202</v>
      </c>
      <c r="M16" s="55"/>
      <c r="N16" s="55"/>
      <c r="O16" s="55"/>
    </row>
    <row r="17" spans="2:4" ht="16.5">
      <c r="B17" s="8"/>
      <c r="C17" s="11" t="s">
        <v>1</v>
      </c>
      <c r="D17" s="18">
        <f>+('Importaciones '!D17/'Importaciones '!D13-1)*100</f>
        <v>5.554773271192559</v>
      </c>
    </row>
    <row r="18" spans="2:4" ht="16.5">
      <c r="B18" s="8"/>
      <c r="C18" s="11" t="s">
        <v>4</v>
      </c>
      <c r="D18" s="18">
        <f>+('Importaciones '!D18/'Importaciones '!D14-1)*100</f>
        <v>5.942871460701582</v>
      </c>
    </row>
    <row r="19" spans="2:4" ht="16.5">
      <c r="B19" s="8"/>
      <c r="C19" s="11" t="s">
        <v>2</v>
      </c>
      <c r="D19" s="18">
        <f>+('Importaciones '!D19/'Importaciones '!D15-1)*100</f>
        <v>0.27010173172188345</v>
      </c>
    </row>
    <row r="20" spans="2:4" ht="16.5">
      <c r="B20" s="8">
        <v>2014</v>
      </c>
      <c r="C20" s="11" t="s">
        <v>0</v>
      </c>
      <c r="D20" s="18">
        <f>+('Importaciones '!D20/'Importaciones '!D16-1)*100</f>
        <v>5.4996388502896787</v>
      </c>
    </row>
  </sheetData>
  <mergeCells count="1">
    <mergeCell ref="M5:O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Q33"/>
  <sheetViews>
    <sheetView workbookViewId="0">
      <selection activeCell="O4" sqref="O4:Q16"/>
    </sheetView>
  </sheetViews>
  <sheetFormatPr baseColWidth="10" defaultRowHeight="15"/>
  <cols>
    <col min="4" max="4" width="13.85546875" customWidth="1"/>
    <col min="5" max="5" width="15" customWidth="1"/>
    <col min="6" max="6" width="13.42578125" bestFit="1" customWidth="1"/>
    <col min="7" max="7" width="12.7109375" bestFit="1" customWidth="1"/>
  </cols>
  <sheetData>
    <row r="1" spans="2:17">
      <c r="C1" t="s">
        <v>38</v>
      </c>
    </row>
    <row r="2" spans="2:17">
      <c r="C2" t="s">
        <v>7</v>
      </c>
    </row>
    <row r="4" spans="2:17">
      <c r="D4" t="s">
        <v>33</v>
      </c>
      <c r="E4" t="s">
        <v>34</v>
      </c>
      <c r="F4" t="s">
        <v>35</v>
      </c>
      <c r="O4" s="55" t="s">
        <v>36</v>
      </c>
      <c r="P4" s="55"/>
      <c r="Q4" s="55"/>
    </row>
    <row r="5" spans="2:17" ht="16.5">
      <c r="B5" s="12">
        <v>2010</v>
      </c>
      <c r="D5" s="8">
        <v>2155526346</v>
      </c>
      <c r="E5" s="8">
        <v>3057092795</v>
      </c>
      <c r="F5" s="8">
        <f>D5-E5</f>
        <v>-901566449</v>
      </c>
      <c r="O5" s="55"/>
      <c r="P5" s="55"/>
      <c r="Q5" s="55"/>
    </row>
    <row r="6" spans="2:17" ht="16.5" customHeight="1">
      <c r="D6" s="8">
        <v>2203602623</v>
      </c>
      <c r="E6" s="8">
        <v>3469675300</v>
      </c>
      <c r="F6" s="8">
        <f t="shared" ref="F6:F8" si="0">D6-E6</f>
        <v>-1266072677</v>
      </c>
      <c r="O6" s="55"/>
      <c r="P6" s="55"/>
      <c r="Q6" s="55"/>
    </row>
    <row r="7" spans="2:17" ht="16.5">
      <c r="D7" s="8">
        <v>1919197895</v>
      </c>
      <c r="E7" s="8">
        <v>3562913788</v>
      </c>
      <c r="F7" s="8">
        <f t="shared" si="0"/>
        <v>-1643715893</v>
      </c>
      <c r="O7" s="55"/>
      <c r="P7" s="55"/>
      <c r="Q7" s="55"/>
    </row>
    <row r="8" spans="2:17" ht="16.5">
      <c r="D8" s="8">
        <v>2187694169</v>
      </c>
      <c r="E8" s="8">
        <v>3747712368</v>
      </c>
      <c r="F8" s="8">
        <f t="shared" si="0"/>
        <v>-1560018199</v>
      </c>
      <c r="O8" s="55"/>
      <c r="P8" s="55"/>
      <c r="Q8" s="55"/>
    </row>
    <row r="9" spans="2:17" ht="16.5">
      <c r="B9" s="12">
        <v>2011</v>
      </c>
      <c r="C9" s="11" t="s">
        <v>0</v>
      </c>
      <c r="D9" s="8">
        <v>2718223074</v>
      </c>
      <c r="E9" s="8">
        <v>3854697135</v>
      </c>
      <c r="F9" s="1">
        <f>D9-E9</f>
        <v>-1136474061</v>
      </c>
      <c r="G9" s="19"/>
      <c r="I9" s="15"/>
      <c r="J9" s="15"/>
      <c r="K9" s="15"/>
      <c r="O9" s="55"/>
      <c r="P9" s="55"/>
      <c r="Q9" s="55"/>
    </row>
    <row r="10" spans="2:17" ht="16.5">
      <c r="B10" s="12"/>
      <c r="C10" s="11" t="s">
        <v>1</v>
      </c>
      <c r="D10" s="8">
        <v>2701982005</v>
      </c>
      <c r="E10" s="8">
        <v>4394285465</v>
      </c>
      <c r="F10" s="1">
        <f t="shared" ref="F10:F20" si="1">D10-E10</f>
        <v>-1692303460</v>
      </c>
      <c r="G10" s="19"/>
      <c r="I10" s="15"/>
      <c r="J10" s="15"/>
      <c r="K10" s="15"/>
      <c r="O10" s="55"/>
      <c r="P10" s="55"/>
      <c r="Q10" s="55"/>
    </row>
    <row r="11" spans="2:17" ht="16.5">
      <c r="B11" s="12"/>
      <c r="C11" s="11" t="s">
        <v>4</v>
      </c>
      <c r="D11" s="8">
        <v>2494058890</v>
      </c>
      <c r="E11" s="8">
        <v>4250294594</v>
      </c>
      <c r="F11" s="1">
        <f t="shared" si="1"/>
        <v>-1756235704</v>
      </c>
      <c r="G11" s="19"/>
      <c r="I11" s="15"/>
      <c r="J11" s="15"/>
      <c r="K11" s="15"/>
      <c r="O11" s="55"/>
      <c r="P11" s="55"/>
      <c r="Q11" s="55"/>
    </row>
    <row r="12" spans="2:17" ht="16.5">
      <c r="B12" s="12"/>
      <c r="C12" s="11" t="s">
        <v>2</v>
      </c>
      <c r="D12" s="8">
        <v>2486780872</v>
      </c>
      <c r="E12" s="8">
        <v>4113617964</v>
      </c>
      <c r="F12" s="1">
        <f t="shared" si="1"/>
        <v>-1626837092</v>
      </c>
      <c r="G12" s="19"/>
      <c r="I12" s="15"/>
      <c r="J12" s="15"/>
      <c r="K12" s="15"/>
      <c r="O12" s="55"/>
      <c r="P12" s="55"/>
      <c r="Q12" s="55"/>
    </row>
    <row r="13" spans="2:17" ht="16.5">
      <c r="B13" s="8">
        <v>2012</v>
      </c>
      <c r="C13" s="11" t="s">
        <v>0</v>
      </c>
      <c r="D13" s="8">
        <v>2637641885</v>
      </c>
      <c r="E13" s="8">
        <v>4127454909</v>
      </c>
      <c r="F13" s="1">
        <f t="shared" si="1"/>
        <v>-1489813024</v>
      </c>
      <c r="G13" s="20"/>
      <c r="I13" s="17"/>
      <c r="J13" s="17"/>
      <c r="K13" s="17"/>
      <c r="O13" s="55"/>
      <c r="P13" s="55"/>
      <c r="Q13" s="55"/>
    </row>
    <row r="14" spans="2:17" ht="16.5">
      <c r="B14" s="8"/>
      <c r="C14" s="11" t="s">
        <v>1</v>
      </c>
      <c r="D14" s="8">
        <v>2577114167</v>
      </c>
      <c r="E14" s="8">
        <v>4347332199</v>
      </c>
      <c r="F14" s="1">
        <f t="shared" si="1"/>
        <v>-1770218032</v>
      </c>
      <c r="G14" s="20"/>
      <c r="I14" s="17"/>
      <c r="J14" s="17"/>
      <c r="K14" s="17"/>
      <c r="O14" s="55"/>
      <c r="P14" s="55"/>
      <c r="Q14" s="55"/>
    </row>
    <row r="15" spans="2:17" ht="16.5">
      <c r="B15" s="8"/>
      <c r="C15" s="11" t="s">
        <v>4</v>
      </c>
      <c r="D15" s="8">
        <v>2398516538</v>
      </c>
      <c r="E15" s="8">
        <v>4146753495</v>
      </c>
      <c r="F15" s="1">
        <f t="shared" si="1"/>
        <v>-1748236957</v>
      </c>
      <c r="G15" s="20"/>
      <c r="I15" s="17"/>
      <c r="J15" s="17"/>
      <c r="K15" s="17"/>
      <c r="O15" s="55"/>
      <c r="P15" s="55"/>
      <c r="Q15" s="55"/>
    </row>
    <row r="16" spans="2:17" ht="16.5">
      <c r="B16" s="8"/>
      <c r="C16" s="11" t="s">
        <v>2</v>
      </c>
      <c r="D16" s="8">
        <v>2364366568</v>
      </c>
      <c r="E16" s="8">
        <v>4372402548</v>
      </c>
      <c r="F16" s="1">
        <f t="shared" si="1"/>
        <v>-2008035980</v>
      </c>
      <c r="G16" s="20"/>
      <c r="I16" s="17"/>
      <c r="J16" s="17"/>
      <c r="K16" s="17"/>
      <c r="O16" s="55"/>
      <c r="P16" s="55"/>
      <c r="Q16" s="55"/>
    </row>
    <row r="17" spans="2:11" ht="16.5">
      <c r="B17" s="8">
        <v>2013</v>
      </c>
      <c r="C17" s="11" t="s">
        <v>0</v>
      </c>
      <c r="D17" s="8">
        <v>2606486767</v>
      </c>
      <c r="E17" s="8">
        <v>4148760077</v>
      </c>
      <c r="F17" s="1">
        <f t="shared" si="1"/>
        <v>-1542273310</v>
      </c>
      <c r="G17" s="20"/>
      <c r="I17" s="8"/>
      <c r="J17" s="8"/>
      <c r="K17" s="8"/>
    </row>
    <row r="18" spans="2:11" ht="16.5">
      <c r="B18" s="8"/>
      <c r="C18" s="11" t="s">
        <v>1</v>
      </c>
      <c r="D18" s="8">
        <v>2662118708</v>
      </c>
      <c r="E18" s="8">
        <v>4588816646</v>
      </c>
      <c r="F18" s="1">
        <f t="shared" si="1"/>
        <v>-1926697938</v>
      </c>
      <c r="G18" s="20"/>
      <c r="I18" s="8"/>
      <c r="J18" s="8"/>
      <c r="K18" s="8"/>
    </row>
    <row r="19" spans="2:11" ht="16.5">
      <c r="B19" s="8"/>
      <c r="C19" s="11" t="s">
        <v>4</v>
      </c>
      <c r="D19" s="8">
        <v>2364573217</v>
      </c>
      <c r="E19" s="8">
        <v>4393189725</v>
      </c>
      <c r="F19" s="1">
        <f t="shared" si="1"/>
        <v>-2028616508</v>
      </c>
      <c r="G19" s="20"/>
      <c r="I19" s="8"/>
      <c r="J19" s="8"/>
      <c r="K19" s="8"/>
    </row>
    <row r="20" spans="2:11" ht="16.5">
      <c r="B20" s="8"/>
      <c r="C20" s="11" t="s">
        <v>2</v>
      </c>
      <c r="D20" s="8">
        <v>2396933184</v>
      </c>
      <c r="E20" s="8">
        <v>4384212483</v>
      </c>
      <c r="F20" s="1">
        <f t="shared" si="1"/>
        <v>-1987279299</v>
      </c>
      <c r="G20" s="20"/>
      <c r="I20" s="8"/>
      <c r="J20" s="8"/>
      <c r="K20" s="8"/>
    </row>
    <row r="21" spans="2:11" ht="16.5">
      <c r="B21" s="8">
        <v>2014</v>
      </c>
      <c r="C21" s="11" t="s">
        <v>0</v>
      </c>
      <c r="D21" s="8">
        <v>2698912994</v>
      </c>
      <c r="E21" s="8">
        <v>4376926898</v>
      </c>
      <c r="F21" s="8">
        <f>D21-E21</f>
        <v>-1678013904</v>
      </c>
      <c r="G21" s="20"/>
    </row>
    <row r="23" spans="2:11" ht="15.75">
      <c r="B23" s="1"/>
      <c r="C23" s="2"/>
      <c r="D23" s="4"/>
    </row>
    <row r="24" spans="2:11" ht="15.75">
      <c r="B24" s="1"/>
      <c r="C24" s="2"/>
      <c r="D24" s="4"/>
      <c r="E24" s="4">
        <v>2013</v>
      </c>
      <c r="F24" t="s">
        <v>0</v>
      </c>
      <c r="G24" s="18">
        <v>-1.18117315990377</v>
      </c>
      <c r="I24">
        <v>2013</v>
      </c>
      <c r="J24" t="s">
        <v>0</v>
      </c>
      <c r="K24" s="6">
        <f>0.516181726262932*100</f>
        <v>51.618172626293202</v>
      </c>
    </row>
    <row r="25" spans="2:11" ht="15.75">
      <c r="B25" s="1"/>
      <c r="C25" s="2"/>
      <c r="D25" s="4"/>
      <c r="E25" s="4"/>
      <c r="F25" t="s">
        <v>1</v>
      </c>
      <c r="G25" s="18">
        <v>3.2984390869634339</v>
      </c>
      <c r="J25" t="s">
        <v>1</v>
      </c>
      <c r="K25" s="6">
        <v>5.554773271192559</v>
      </c>
    </row>
    <row r="26" spans="2:11" ht="15.75">
      <c r="B26" s="1"/>
      <c r="C26" s="2"/>
      <c r="D26" s="4"/>
      <c r="E26" s="4"/>
      <c r="F26" t="s">
        <v>1</v>
      </c>
      <c r="G26" s="18">
        <v>-1.4151797772594676</v>
      </c>
      <c r="J26" t="s">
        <v>4</v>
      </c>
      <c r="K26" s="6">
        <v>5.942871460701582</v>
      </c>
    </row>
    <row r="27" spans="2:11" ht="15.75">
      <c r="B27" s="3"/>
      <c r="C27" s="16"/>
      <c r="D27" s="4"/>
      <c r="E27" s="4"/>
      <c r="F27" t="s">
        <v>2</v>
      </c>
      <c r="G27" s="18">
        <v>1.3773928476559227</v>
      </c>
      <c r="J27" t="s">
        <v>2</v>
      </c>
      <c r="K27" s="6">
        <v>0.27010173172188345</v>
      </c>
    </row>
    <row r="28" spans="2:11" ht="15.75">
      <c r="B28" s="1"/>
      <c r="C28" s="2"/>
      <c r="D28" s="15"/>
      <c r="E28" s="4">
        <v>2014</v>
      </c>
      <c r="F28" t="s">
        <v>0</v>
      </c>
      <c r="G28" s="18">
        <v>3.5460079126501842</v>
      </c>
      <c r="I28">
        <v>2014</v>
      </c>
      <c r="J28" t="s">
        <v>0</v>
      </c>
      <c r="K28" s="6">
        <v>5.4996388502896787</v>
      </c>
    </row>
    <row r="29" spans="2:11" ht="16.5">
      <c r="B29" s="1"/>
      <c r="C29" s="2"/>
      <c r="D29" s="15"/>
      <c r="E29" s="11"/>
      <c r="F29" s="12"/>
    </row>
    <row r="30" spans="2:11" ht="16.5">
      <c r="B30" s="1"/>
      <c r="C30" s="2"/>
      <c r="D30" s="15"/>
      <c r="E30" s="8"/>
      <c r="F30" s="8"/>
    </row>
    <row r="31" spans="2:11" ht="16.5">
      <c r="B31" s="1"/>
      <c r="C31" s="2"/>
      <c r="D31" s="15"/>
      <c r="E31" s="8"/>
      <c r="F31" s="8"/>
    </row>
    <row r="32" spans="2:11" ht="16.5">
      <c r="B32" s="1"/>
      <c r="C32" s="2"/>
      <c r="D32" s="15"/>
      <c r="E32" s="8"/>
      <c r="F32" s="8"/>
    </row>
    <row r="33" spans="2:6" ht="16.5">
      <c r="B33" s="1"/>
      <c r="C33" s="2"/>
      <c r="D33" s="15"/>
      <c r="E33" s="8"/>
      <c r="F33" s="8"/>
    </row>
  </sheetData>
  <mergeCells count="1">
    <mergeCell ref="O4:Q1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B1:O18"/>
  <sheetViews>
    <sheetView workbookViewId="0">
      <selection activeCell="M5" sqref="M5:O16"/>
    </sheetView>
  </sheetViews>
  <sheetFormatPr baseColWidth="10" defaultRowHeight="15"/>
  <sheetData>
    <row r="1" spans="2:15">
      <c r="B1" t="s">
        <v>39</v>
      </c>
    </row>
    <row r="2" spans="2:15">
      <c r="B2" t="s">
        <v>40</v>
      </c>
    </row>
    <row r="4" spans="2:15">
      <c r="E4" s="4"/>
    </row>
    <row r="5" spans="2:15">
      <c r="E5" s="4"/>
      <c r="M5" s="55" t="s">
        <v>37</v>
      </c>
      <c r="N5" s="55"/>
      <c r="O5" s="55"/>
    </row>
    <row r="6" spans="2:15" ht="16.5">
      <c r="B6" s="12">
        <v>2011</v>
      </c>
      <c r="C6" s="11" t="s">
        <v>0</v>
      </c>
      <c r="D6" s="19">
        <v>26.055496215565132</v>
      </c>
      <c r="E6" s="4"/>
      <c r="M6" s="55"/>
      <c r="N6" s="55"/>
      <c r="O6" s="55"/>
    </row>
    <row r="7" spans="2:15" ht="16.5">
      <c r="B7" s="12"/>
      <c r="C7" s="11" t="s">
        <v>1</v>
      </c>
      <c r="D7" s="19">
        <v>33.665585771108141</v>
      </c>
      <c r="E7" s="4"/>
      <c r="M7" s="55"/>
      <c r="N7" s="55"/>
      <c r="O7" s="55"/>
    </row>
    <row r="8" spans="2:15" ht="16.5">
      <c r="B8" s="12"/>
      <c r="C8" s="11" t="s">
        <v>4</v>
      </c>
      <c r="D8" s="19">
        <v>6.8454537355988165</v>
      </c>
      <c r="E8" s="4"/>
      <c r="M8" s="55"/>
      <c r="N8" s="55"/>
      <c r="O8" s="55"/>
    </row>
    <row r="9" spans="2:15" ht="16.5">
      <c r="B9" s="12"/>
      <c r="C9" s="11" t="s">
        <v>2</v>
      </c>
      <c r="D9" s="19">
        <v>4.283212403729153</v>
      </c>
      <c r="E9" s="4"/>
      <c r="M9" s="55"/>
      <c r="N9" s="55"/>
      <c r="O9" s="55"/>
    </row>
    <row r="10" spans="2:15" ht="16.5">
      <c r="B10" s="8">
        <v>2012</v>
      </c>
      <c r="C10" s="11" t="s">
        <v>0</v>
      </c>
      <c r="D10" s="20">
        <v>31.090807535817568</v>
      </c>
      <c r="E10" s="4"/>
      <c r="M10" s="55"/>
      <c r="N10" s="55"/>
      <c r="O10" s="55"/>
    </row>
    <row r="11" spans="2:15" ht="16.5">
      <c r="B11" s="8"/>
      <c r="C11" s="11" t="s">
        <v>1</v>
      </c>
      <c r="D11" s="20">
        <v>4.6040544052306176</v>
      </c>
      <c r="E11" s="4"/>
      <c r="M11" s="55"/>
      <c r="N11" s="55"/>
      <c r="O11" s="55"/>
    </row>
    <row r="12" spans="2:15" ht="16.5">
      <c r="B12" s="8"/>
      <c r="C12" s="11" t="s">
        <v>4</v>
      </c>
      <c r="D12" s="20">
        <v>-0.45544837642134128</v>
      </c>
      <c r="E12" s="4"/>
      <c r="M12" s="55"/>
      <c r="N12" s="55"/>
      <c r="O12" s="55"/>
    </row>
    <row r="13" spans="2:15" ht="16.5">
      <c r="B13" s="8"/>
      <c r="C13" s="11" t="s">
        <v>2</v>
      </c>
      <c r="D13" s="20">
        <v>23.431902916066537</v>
      </c>
      <c r="E13" s="4"/>
      <c r="M13" s="55"/>
      <c r="N13" s="55"/>
      <c r="O13" s="55"/>
    </row>
    <row r="14" spans="2:15" ht="16.5">
      <c r="B14" s="8">
        <v>2013</v>
      </c>
      <c r="C14" s="11" t="s">
        <v>0</v>
      </c>
      <c r="D14" s="20">
        <v>3.5212664377942682</v>
      </c>
      <c r="M14" s="55"/>
      <c r="N14" s="55"/>
      <c r="O14" s="55"/>
    </row>
    <row r="15" spans="2:15" ht="16.5">
      <c r="B15" s="8"/>
      <c r="C15" s="11" t="s">
        <v>1</v>
      </c>
      <c r="D15" s="20">
        <v>8.8395837784574169</v>
      </c>
      <c r="M15" s="55"/>
      <c r="N15" s="55"/>
      <c r="O15" s="55"/>
    </row>
    <row r="16" spans="2:15" ht="16.5">
      <c r="B16" s="8"/>
      <c r="C16" s="11" t="s">
        <v>4</v>
      </c>
      <c r="D16" s="20">
        <v>16.037846006935787</v>
      </c>
      <c r="M16" s="55"/>
      <c r="N16" s="55"/>
      <c r="O16" s="55"/>
    </row>
    <row r="17" spans="2:4" ht="16.5">
      <c r="B17" s="8"/>
      <c r="C17" s="11" t="s">
        <v>2</v>
      </c>
      <c r="D17" s="20">
        <v>-1.0336807311590146</v>
      </c>
    </row>
    <row r="18" spans="2:4" ht="16.5">
      <c r="B18" s="8">
        <v>2014</v>
      </c>
      <c r="C18" s="11" t="s">
        <v>0</v>
      </c>
      <c r="D18" s="20">
        <v>8.8013319766261144</v>
      </c>
    </row>
  </sheetData>
  <mergeCells count="1">
    <mergeCell ref="M5:O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C2:S16"/>
  <sheetViews>
    <sheetView zoomScale="85" zoomScaleNormal="85" workbookViewId="0">
      <selection activeCell="Q5" sqref="Q5:S16"/>
    </sheetView>
  </sheetViews>
  <sheetFormatPr baseColWidth="10" defaultRowHeight="15"/>
  <sheetData>
    <row r="2" spans="3:19">
      <c r="J2" t="s">
        <v>65</v>
      </c>
    </row>
    <row r="3" spans="3:19">
      <c r="E3" t="s">
        <v>33</v>
      </c>
      <c r="F3" t="s">
        <v>34</v>
      </c>
      <c r="H3" t="s">
        <v>35</v>
      </c>
      <c r="J3" t="s">
        <v>7</v>
      </c>
    </row>
    <row r="5" spans="3:19">
      <c r="Q5" s="55" t="s">
        <v>120</v>
      </c>
      <c r="R5" s="55"/>
      <c r="S5" s="55"/>
    </row>
    <row r="6" spans="3:19">
      <c r="Q6" s="55"/>
      <c r="R6" s="55"/>
      <c r="S6" s="55"/>
    </row>
    <row r="7" spans="3:19">
      <c r="Q7" s="55"/>
      <c r="R7" s="55"/>
      <c r="S7" s="55"/>
    </row>
    <row r="8" spans="3:19">
      <c r="Q8" s="55"/>
      <c r="R8" s="55"/>
      <c r="S8" s="55"/>
    </row>
    <row r="9" spans="3:19">
      <c r="Q9" s="55"/>
      <c r="R9" s="55"/>
      <c r="S9" s="55"/>
    </row>
    <row r="10" spans="3:19">
      <c r="C10" s="48" t="s">
        <v>63</v>
      </c>
      <c r="D10" s="48">
        <f>E10/E16*1</f>
        <v>2.3505169726119744E-2</v>
      </c>
      <c r="E10" s="49">
        <v>63438408</v>
      </c>
      <c r="F10" s="46">
        <v>6736798</v>
      </c>
      <c r="G10" s="46">
        <f>F10/$F$16*1</f>
        <v>1.539161644001485E-3</v>
      </c>
      <c r="H10">
        <f>E10-F10</f>
        <v>56701610</v>
      </c>
      <c r="Q10" s="55"/>
      <c r="R10" s="55"/>
      <c r="S10" s="55"/>
    </row>
    <row r="11" spans="3:19">
      <c r="C11" s="48" t="s">
        <v>41</v>
      </c>
      <c r="D11" s="48">
        <f>E11/$E$16*1</f>
        <v>0.78845027376973675</v>
      </c>
      <c r="E11" s="49">
        <v>2127958689</v>
      </c>
      <c r="F11" s="46">
        <v>2919406348</v>
      </c>
      <c r="G11" s="46">
        <f t="shared" ref="G11:G15" si="0">F11/$F$16*1</f>
        <v>0.66699911057093464</v>
      </c>
      <c r="H11">
        <f t="shared" ref="H11:H15" si="1">E11-F11</f>
        <v>-791447659</v>
      </c>
      <c r="Q11" s="55"/>
      <c r="R11" s="55"/>
      <c r="S11" s="55"/>
    </row>
    <row r="12" spans="3:19">
      <c r="C12" s="48" t="s">
        <v>42</v>
      </c>
      <c r="D12" s="48">
        <f t="shared" ref="D12:D15" si="2">E12/$E$16*1</f>
        <v>0.12543865947239943</v>
      </c>
      <c r="E12" s="49">
        <v>338548028</v>
      </c>
      <c r="F12" s="46">
        <v>1046274013</v>
      </c>
      <c r="G12" s="46">
        <f t="shared" si="0"/>
        <v>0.23904306317706292</v>
      </c>
      <c r="H12">
        <f t="shared" si="1"/>
        <v>-707725985</v>
      </c>
      <c r="Q12" s="55"/>
      <c r="R12" s="55"/>
      <c r="S12" s="55"/>
    </row>
    <row r="13" spans="3:19">
      <c r="C13" s="48" t="s">
        <v>43</v>
      </c>
      <c r="D13" s="48">
        <f t="shared" si="2"/>
        <v>5.9885848250504956E-2</v>
      </c>
      <c r="E13" s="49">
        <v>161626694</v>
      </c>
      <c r="F13" s="46">
        <v>388542095</v>
      </c>
      <c r="G13" s="46">
        <f t="shared" si="0"/>
        <v>8.8770524172460147E-2</v>
      </c>
      <c r="H13">
        <f t="shared" si="1"/>
        <v>-226915401</v>
      </c>
      <c r="Q13" s="55"/>
      <c r="R13" s="55"/>
      <c r="S13" s="55"/>
    </row>
    <row r="14" spans="3:19">
      <c r="C14" s="48" t="s">
        <v>44</v>
      </c>
      <c r="D14" s="48">
        <f t="shared" si="2"/>
        <v>8.6273659253796608E-4</v>
      </c>
      <c r="E14" s="49">
        <v>2328451</v>
      </c>
      <c r="F14" s="46">
        <v>13966150</v>
      </c>
      <c r="G14" s="46">
        <f t="shared" si="0"/>
        <v>3.190857495559662E-3</v>
      </c>
      <c r="H14">
        <f t="shared" si="1"/>
        <v>-11637699</v>
      </c>
      <c r="Q14" s="55"/>
      <c r="R14" s="55"/>
      <c r="S14" s="55"/>
    </row>
    <row r="15" spans="3:19">
      <c r="C15" s="48" t="s">
        <v>45</v>
      </c>
      <c r="D15" s="48">
        <f t="shared" si="2"/>
        <v>1.8573121887011078E-3</v>
      </c>
      <c r="E15" s="49">
        <v>5012724</v>
      </c>
      <c r="F15" s="46">
        <v>2001494</v>
      </c>
      <c r="G15" s="46">
        <f t="shared" si="0"/>
        <v>4.5728293998114657E-4</v>
      </c>
      <c r="H15">
        <f t="shared" si="1"/>
        <v>3011230</v>
      </c>
      <c r="Q15" s="55"/>
      <c r="R15" s="55"/>
      <c r="S15" s="55"/>
    </row>
    <row r="16" spans="3:19">
      <c r="C16" s="50" t="s">
        <v>64</v>
      </c>
      <c r="D16" s="50"/>
      <c r="E16" s="47">
        <v>2698912994</v>
      </c>
      <c r="F16">
        <f>SUM(F10:F15)</f>
        <v>4376926898</v>
      </c>
      <c r="Q16" s="55"/>
      <c r="R16" s="55"/>
      <c r="S16" s="55"/>
    </row>
  </sheetData>
  <mergeCells count="1">
    <mergeCell ref="Q5:S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B4:O22"/>
  <sheetViews>
    <sheetView topLeftCell="A10" workbookViewId="0">
      <selection activeCell="M9" sqref="M9:O20"/>
    </sheetView>
  </sheetViews>
  <sheetFormatPr baseColWidth="10" defaultRowHeight="15"/>
  <cols>
    <col min="3" max="3" width="17.28515625" customWidth="1"/>
    <col min="5" max="5" width="22.28515625" customWidth="1"/>
  </cols>
  <sheetData>
    <row r="4" spans="2:15">
      <c r="B4" s="59" t="s">
        <v>46</v>
      </c>
      <c r="C4" s="59"/>
      <c r="D4" s="59"/>
      <c r="E4" s="59"/>
      <c r="F4" s="59"/>
      <c r="G4" s="59"/>
    </row>
    <row r="5" spans="2:15">
      <c r="B5" s="59" t="s">
        <v>47</v>
      </c>
      <c r="C5" s="59"/>
      <c r="D5" s="59"/>
      <c r="E5" s="59"/>
      <c r="F5" s="59"/>
      <c r="G5" s="59"/>
    </row>
    <row r="6" spans="2:15">
      <c r="B6" s="59" t="s">
        <v>48</v>
      </c>
      <c r="C6" s="59"/>
      <c r="D6" s="59"/>
      <c r="E6" s="59"/>
      <c r="F6" s="59"/>
      <c r="G6" s="59"/>
    </row>
    <row r="7" spans="2:15">
      <c r="B7" s="60" t="s">
        <v>49</v>
      </c>
      <c r="C7" s="59"/>
      <c r="D7" s="59"/>
      <c r="E7" s="59"/>
      <c r="F7" s="59"/>
      <c r="G7" s="59"/>
    </row>
    <row r="8" spans="2:15">
      <c r="B8" s="61" t="s">
        <v>50</v>
      </c>
      <c r="C8" s="61"/>
      <c r="D8" s="61"/>
      <c r="E8" s="61"/>
      <c r="F8" s="61"/>
      <c r="G8" s="61"/>
    </row>
    <row r="9" spans="2:15" ht="15.75" thickBot="1">
      <c r="B9" s="21"/>
      <c r="C9" s="22"/>
      <c r="D9" s="22"/>
      <c r="E9" s="22"/>
      <c r="F9" s="21"/>
      <c r="G9" s="22"/>
      <c r="M9" s="55" t="s">
        <v>121</v>
      </c>
      <c r="N9" s="55"/>
      <c r="O9" s="55"/>
    </row>
    <row r="10" spans="2:15">
      <c r="B10" s="62" t="s">
        <v>51</v>
      </c>
      <c r="C10" s="65" t="s">
        <v>52</v>
      </c>
      <c r="D10" s="68" t="s">
        <v>53</v>
      </c>
      <c r="E10" s="71" t="s">
        <v>54</v>
      </c>
      <c r="F10" s="71" t="s">
        <v>53</v>
      </c>
      <c r="G10" s="56" t="s">
        <v>55</v>
      </c>
      <c r="M10" s="55"/>
      <c r="N10" s="55"/>
      <c r="O10" s="55"/>
    </row>
    <row r="11" spans="2:15">
      <c r="B11" s="63"/>
      <c r="C11" s="66"/>
      <c r="D11" s="69"/>
      <c r="E11" s="72"/>
      <c r="F11" s="72"/>
      <c r="G11" s="57"/>
      <c r="M11" s="55"/>
      <c r="N11" s="55"/>
      <c r="O11" s="55"/>
    </row>
    <row r="12" spans="2:15" ht="15.75" thickBot="1">
      <c r="B12" s="64"/>
      <c r="C12" s="67"/>
      <c r="D12" s="70"/>
      <c r="E12" s="73"/>
      <c r="F12" s="73"/>
      <c r="G12" s="58"/>
      <c r="M12" s="55"/>
      <c r="N12" s="55"/>
      <c r="O12" s="55"/>
    </row>
    <row r="13" spans="2:15">
      <c r="B13" s="23"/>
      <c r="C13" s="24"/>
      <c r="D13" s="25"/>
      <c r="E13" s="26"/>
      <c r="F13" s="26"/>
      <c r="G13" s="27"/>
      <c r="M13" s="55"/>
      <c r="N13" s="55"/>
      <c r="O13" s="55"/>
    </row>
    <row r="14" spans="2:15">
      <c r="B14" s="28"/>
      <c r="C14" s="24"/>
      <c r="D14" s="29"/>
      <c r="E14" s="24"/>
      <c r="F14" s="24"/>
      <c r="G14" s="30"/>
      <c r="M14" s="55"/>
      <c r="N14" s="55"/>
      <c r="O14" s="55"/>
    </row>
    <row r="15" spans="2:15">
      <c r="B15" s="31" t="s">
        <v>56</v>
      </c>
      <c r="C15" s="32">
        <f>SUM(C17:C22)</f>
        <v>832498634</v>
      </c>
      <c r="D15" s="33">
        <f>SUM(D17:D22)</f>
        <v>100</v>
      </c>
      <c r="E15" s="32">
        <f>SUM(E17:E22)</f>
        <v>349640139</v>
      </c>
      <c r="F15" s="34">
        <f>SUM(F17:F22)</f>
        <v>99.999999999999986</v>
      </c>
      <c r="G15" s="35">
        <f>C15-E15</f>
        <v>482858495</v>
      </c>
      <c r="M15" s="55"/>
      <c r="N15" s="55"/>
      <c r="O15" s="55"/>
    </row>
    <row r="16" spans="2:15">
      <c r="B16" s="31"/>
      <c r="C16" s="34"/>
      <c r="D16" s="33"/>
      <c r="E16" s="34"/>
      <c r="F16" s="34"/>
      <c r="G16" s="35"/>
      <c r="M16" s="55"/>
      <c r="N16" s="55"/>
      <c r="O16" s="55"/>
    </row>
    <row r="17" spans="2:15">
      <c r="B17" s="36" t="s">
        <v>57</v>
      </c>
      <c r="C17" s="37">
        <v>104100900</v>
      </c>
      <c r="D17" s="38">
        <f>C17/$C$15*100</f>
        <v>12.504633130725354</v>
      </c>
      <c r="E17" s="39">
        <v>107014668</v>
      </c>
      <c r="F17" s="40">
        <f>E17/$E$15*100</f>
        <v>30.607088850287866</v>
      </c>
      <c r="G17" s="41">
        <f t="shared" ref="G17:G22" si="0">C17-E17</f>
        <v>-2913768</v>
      </c>
      <c r="M17" s="55"/>
      <c r="N17" s="55"/>
      <c r="O17" s="55"/>
    </row>
    <row r="18" spans="2:15">
      <c r="B18" s="36" t="s">
        <v>58</v>
      </c>
      <c r="C18" s="37">
        <v>318214092</v>
      </c>
      <c r="D18" s="38">
        <f t="shared" ref="D18:D22" si="1">C18/$C$15*100</f>
        <v>38.223977674418627</v>
      </c>
      <c r="E18" s="39">
        <v>149980408</v>
      </c>
      <c r="F18" s="40">
        <f t="shared" ref="F18:F22" si="2">E18/$E$15*100</f>
        <v>42.895649346484213</v>
      </c>
      <c r="G18" s="41">
        <f t="shared" si="0"/>
        <v>168233684</v>
      </c>
      <c r="M18" s="55"/>
      <c r="N18" s="55"/>
      <c r="O18" s="55"/>
    </row>
    <row r="19" spans="2:15">
      <c r="B19" s="36" t="s">
        <v>59</v>
      </c>
      <c r="C19" s="37">
        <v>213579857</v>
      </c>
      <c r="D19" s="38">
        <f t="shared" si="1"/>
        <v>25.655280174309571</v>
      </c>
      <c r="E19" s="39">
        <v>55939908</v>
      </c>
      <c r="F19" s="40">
        <f t="shared" si="2"/>
        <v>15.999280906360697</v>
      </c>
      <c r="G19" s="41">
        <f t="shared" si="0"/>
        <v>157639949</v>
      </c>
      <c r="M19" s="55"/>
      <c r="N19" s="55"/>
      <c r="O19" s="55"/>
    </row>
    <row r="20" spans="2:15">
      <c r="B20" s="36" t="s">
        <v>60</v>
      </c>
      <c r="C20" s="37">
        <v>115208493</v>
      </c>
      <c r="D20" s="38">
        <f t="shared" si="1"/>
        <v>13.838880725418704</v>
      </c>
      <c r="E20" s="39">
        <v>24592822</v>
      </c>
      <c r="F20" s="40">
        <f t="shared" si="2"/>
        <v>7.0337524948758823</v>
      </c>
      <c r="G20" s="41">
        <f t="shared" si="0"/>
        <v>90615671</v>
      </c>
      <c r="M20" s="55"/>
      <c r="N20" s="55"/>
      <c r="O20" s="55"/>
    </row>
    <row r="21" spans="2:15">
      <c r="B21" s="42" t="s">
        <v>61</v>
      </c>
      <c r="C21" s="43">
        <v>65379728</v>
      </c>
      <c r="D21" s="38">
        <f t="shared" si="1"/>
        <v>7.8534336670154827</v>
      </c>
      <c r="E21" s="44">
        <v>11355065</v>
      </c>
      <c r="F21" s="40">
        <f t="shared" si="2"/>
        <v>3.2476434291773346</v>
      </c>
      <c r="G21" s="41">
        <f t="shared" si="0"/>
        <v>54024663</v>
      </c>
    </row>
    <row r="22" spans="2:15" ht="15.75" thickBot="1">
      <c r="B22" s="42" t="s">
        <v>62</v>
      </c>
      <c r="C22" s="43">
        <v>16015564</v>
      </c>
      <c r="D22" s="38">
        <f t="shared" si="1"/>
        <v>1.9237946281122666</v>
      </c>
      <c r="E22" s="45">
        <v>757268</v>
      </c>
      <c r="F22" s="40">
        <f t="shared" si="2"/>
        <v>0.21658497281400521</v>
      </c>
      <c r="G22" s="41">
        <f t="shared" si="0"/>
        <v>15258296</v>
      </c>
    </row>
  </sheetData>
  <mergeCells count="12">
    <mergeCell ref="G10:G12"/>
    <mergeCell ref="M9:O20"/>
    <mergeCell ref="B4:G4"/>
    <mergeCell ref="B5:G5"/>
    <mergeCell ref="B6:G6"/>
    <mergeCell ref="B7:G7"/>
    <mergeCell ref="B8:G8"/>
    <mergeCell ref="B10:B12"/>
    <mergeCell ref="C10:C12"/>
    <mergeCell ref="D10:D12"/>
    <mergeCell ref="E10:E12"/>
    <mergeCell ref="F10:F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C3:K17"/>
  <sheetViews>
    <sheetView workbookViewId="0">
      <selection activeCell="I6" sqref="I6:K17"/>
    </sheetView>
  </sheetViews>
  <sheetFormatPr baseColWidth="10" defaultRowHeight="15"/>
  <cols>
    <col min="6" max="6" width="12.7109375" bestFit="1" customWidth="1"/>
  </cols>
  <sheetData>
    <row r="3" spans="3:11">
      <c r="C3" t="s">
        <v>109</v>
      </c>
    </row>
    <row r="4" spans="3:11">
      <c r="C4" t="s">
        <v>49</v>
      </c>
    </row>
    <row r="5" spans="3:11">
      <c r="C5" t="s">
        <v>110</v>
      </c>
    </row>
    <row r="6" spans="3:11">
      <c r="I6" s="54" t="s">
        <v>123</v>
      </c>
      <c r="J6" s="54"/>
      <c r="K6" s="54"/>
    </row>
    <row r="7" spans="3:11">
      <c r="E7" t="s">
        <v>66</v>
      </c>
      <c r="F7" s="4">
        <v>292652996</v>
      </c>
      <c r="G7" s="18">
        <f>F7/$F$17*100</f>
        <v>25.887384195577866</v>
      </c>
      <c r="I7" s="54"/>
      <c r="J7" s="54"/>
      <c r="K7" s="54"/>
    </row>
    <row r="8" spans="3:11">
      <c r="E8" t="s">
        <v>67</v>
      </c>
      <c r="F8" s="4">
        <v>182169782</v>
      </c>
      <c r="G8" s="18">
        <f t="shared" ref="G8:G16" si="0">F8/$F$17*100</f>
        <v>16.114303287223706</v>
      </c>
      <c r="I8" s="54"/>
      <c r="J8" s="54"/>
      <c r="K8" s="54"/>
    </row>
    <row r="9" spans="3:11">
      <c r="E9" t="s">
        <v>68</v>
      </c>
      <c r="F9" s="4">
        <v>155826949</v>
      </c>
      <c r="G9" s="18">
        <f t="shared" si="0"/>
        <v>13.784079274512942</v>
      </c>
      <c r="I9" s="54"/>
      <c r="J9" s="54"/>
      <c r="K9" s="54"/>
    </row>
    <row r="10" spans="3:11">
      <c r="E10" t="s">
        <v>69</v>
      </c>
      <c r="F10" s="4">
        <v>85591578</v>
      </c>
      <c r="G10" s="18">
        <f t="shared" si="0"/>
        <v>7.5712263119690411</v>
      </c>
      <c r="I10" s="54"/>
      <c r="J10" s="54"/>
      <c r="K10" s="54"/>
    </row>
    <row r="11" spans="3:11">
      <c r="E11" t="s">
        <v>70</v>
      </c>
      <c r="F11" s="4">
        <v>82871564</v>
      </c>
      <c r="G11" s="18">
        <f t="shared" si="0"/>
        <v>7.3306203779865617</v>
      </c>
      <c r="I11" s="54"/>
      <c r="J11" s="54"/>
      <c r="K11" s="54"/>
    </row>
    <row r="12" spans="3:11">
      <c r="E12" t="s">
        <v>71</v>
      </c>
      <c r="F12" s="4">
        <v>73981724</v>
      </c>
      <c r="G12" s="18">
        <f t="shared" si="0"/>
        <v>6.5442463901487073</v>
      </c>
      <c r="I12" s="54"/>
      <c r="J12" s="54"/>
      <c r="K12" s="54"/>
    </row>
    <row r="13" spans="3:11">
      <c r="E13" t="s">
        <v>72</v>
      </c>
      <c r="F13" s="4">
        <v>69544340</v>
      </c>
      <c r="G13" s="18">
        <f t="shared" si="0"/>
        <v>6.1517260127686981</v>
      </c>
      <c r="I13" s="54"/>
      <c r="J13" s="54"/>
      <c r="K13" s="54"/>
    </row>
    <row r="14" spans="3:11">
      <c r="E14" t="s">
        <v>73</v>
      </c>
      <c r="F14" s="4">
        <v>67334142</v>
      </c>
      <c r="G14" s="18">
        <f t="shared" si="0"/>
        <v>5.956217183006717</v>
      </c>
      <c r="I14" s="54"/>
      <c r="J14" s="54"/>
      <c r="K14" s="54"/>
    </row>
    <row r="15" spans="3:11">
      <c r="E15" t="s">
        <v>74</v>
      </c>
      <c r="F15" s="4">
        <v>64603459</v>
      </c>
      <c r="G15" s="18">
        <f t="shared" si="0"/>
        <v>5.7146674947973635</v>
      </c>
      <c r="I15" s="54"/>
      <c r="J15" s="54"/>
      <c r="K15" s="54"/>
    </row>
    <row r="16" spans="3:11">
      <c r="E16" t="s">
        <v>75</v>
      </c>
      <c r="F16" s="4">
        <v>55908469</v>
      </c>
      <c r="G16" s="18">
        <f t="shared" si="0"/>
        <v>4.9455294720083964</v>
      </c>
      <c r="I16" s="54"/>
      <c r="J16" s="54"/>
      <c r="K16" s="54"/>
    </row>
    <row r="17" spans="6:11">
      <c r="F17" s="4">
        <f>SUM(F7:F16)</f>
        <v>1130485003</v>
      </c>
      <c r="I17" s="54"/>
      <c r="J17" s="54"/>
      <c r="K17" s="54"/>
    </row>
  </sheetData>
  <mergeCells count="1">
    <mergeCell ref="I6:K1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2:N18"/>
  <sheetViews>
    <sheetView topLeftCell="C1" workbookViewId="0">
      <selection activeCell="L6" sqref="L6:N17"/>
    </sheetView>
  </sheetViews>
  <sheetFormatPr baseColWidth="10" defaultRowHeight="15"/>
  <cols>
    <col min="2" max="2" width="30.7109375" customWidth="1"/>
    <col min="3" max="3" width="22.140625" customWidth="1"/>
    <col min="4" max="4" width="21.5703125" customWidth="1"/>
  </cols>
  <sheetData>
    <row r="2" spans="2:14" ht="15" customHeight="1">
      <c r="B2" t="s">
        <v>111</v>
      </c>
    </row>
    <row r="3" spans="2:14" ht="15" customHeight="1">
      <c r="B3" t="s">
        <v>49</v>
      </c>
    </row>
    <row r="4" spans="2:14">
      <c r="B4" t="s">
        <v>112</v>
      </c>
    </row>
    <row r="6" spans="2:14">
      <c r="B6" t="s">
        <v>56</v>
      </c>
      <c r="C6">
        <v>2698912994</v>
      </c>
      <c r="D6">
        <v>64.049015060616696</v>
      </c>
      <c r="L6" s="54" t="s">
        <v>122</v>
      </c>
      <c r="M6" s="54"/>
      <c r="N6" s="54"/>
    </row>
    <row r="7" spans="2:14">
      <c r="L7" s="54"/>
      <c r="M7" s="54"/>
      <c r="N7" s="54"/>
    </row>
    <row r="8" spans="2:14">
      <c r="L8" s="54"/>
      <c r="M8" s="54"/>
      <c r="N8" s="54"/>
    </row>
    <row r="9" spans="2:14">
      <c r="B9" t="s">
        <v>76</v>
      </c>
      <c r="C9" s="4">
        <v>968383445</v>
      </c>
      <c r="D9" s="18">
        <v>35.880498821296939</v>
      </c>
      <c r="L9" s="54"/>
      <c r="M9" s="54"/>
      <c r="N9" s="54"/>
    </row>
    <row r="10" spans="2:14">
      <c r="B10" t="s">
        <v>58</v>
      </c>
      <c r="C10" s="4">
        <v>318214092</v>
      </c>
      <c r="D10" s="18">
        <v>11.790453886710214</v>
      </c>
      <c r="L10" s="54"/>
      <c r="M10" s="54"/>
      <c r="N10" s="54"/>
    </row>
    <row r="11" spans="2:14">
      <c r="B11" t="s">
        <v>59</v>
      </c>
      <c r="C11" s="4">
        <v>213579857</v>
      </c>
      <c r="D11" s="18">
        <v>7.9135510286849957</v>
      </c>
      <c r="L11" s="54"/>
      <c r="M11" s="54"/>
      <c r="N11" s="54"/>
    </row>
    <row r="12" spans="2:14">
      <c r="B12" t="s">
        <v>79</v>
      </c>
      <c r="C12" s="4">
        <v>159143051</v>
      </c>
      <c r="D12" s="18">
        <v>5.8965609989574936</v>
      </c>
      <c r="L12" s="54"/>
      <c r="M12" s="54"/>
      <c r="N12" s="54"/>
    </row>
    <row r="13" spans="2:14">
      <c r="B13" t="s">
        <v>60</v>
      </c>
      <c r="C13" s="4">
        <v>115208493</v>
      </c>
      <c r="D13" s="18">
        <v>4.2686997786190961</v>
      </c>
      <c r="L13" s="54"/>
      <c r="M13" s="54"/>
      <c r="N13" s="54"/>
    </row>
    <row r="14" spans="2:14">
      <c r="B14" t="s">
        <v>57</v>
      </c>
      <c r="C14" s="4">
        <v>104100900</v>
      </c>
      <c r="D14" s="18">
        <v>3.8571417541591191</v>
      </c>
      <c r="L14" s="54"/>
      <c r="M14" s="54"/>
      <c r="N14" s="54"/>
    </row>
    <row r="15" spans="2:14">
      <c r="B15" t="s">
        <v>78</v>
      </c>
      <c r="C15" s="4">
        <v>102280940</v>
      </c>
      <c r="D15" s="18">
        <v>3.7897086800272004</v>
      </c>
      <c r="L15" s="54"/>
      <c r="M15" s="54"/>
      <c r="N15" s="54"/>
    </row>
    <row r="16" spans="2:14">
      <c r="B16" t="s">
        <v>61</v>
      </c>
      <c r="C16" s="4">
        <v>65379728</v>
      </c>
      <c r="D16" s="18">
        <v>2.4224466718766702</v>
      </c>
      <c r="L16" s="54"/>
      <c r="M16" s="54"/>
      <c r="N16" s="54"/>
    </row>
    <row r="17" spans="2:14">
      <c r="B17" t="s">
        <v>105</v>
      </c>
      <c r="C17" s="4">
        <v>54888439</v>
      </c>
      <c r="D17" s="18">
        <v>2.0337239148510324</v>
      </c>
      <c r="L17" s="54"/>
      <c r="M17" s="54"/>
      <c r="N17" s="54"/>
    </row>
    <row r="18" spans="2:14">
      <c r="B18" t="s">
        <v>106</v>
      </c>
      <c r="C18" s="4">
        <v>52538374</v>
      </c>
      <c r="D18" s="18">
        <v>1.9466494146643099</v>
      </c>
    </row>
  </sheetData>
  <mergeCells count="1">
    <mergeCell ref="L6:N1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B2:M17"/>
  <sheetViews>
    <sheetView workbookViewId="0">
      <selection activeCell="K6" sqref="K6:M17"/>
    </sheetView>
  </sheetViews>
  <sheetFormatPr baseColWidth="10" defaultRowHeight="15"/>
  <cols>
    <col min="4" max="4" width="12.7109375" bestFit="1" customWidth="1"/>
  </cols>
  <sheetData>
    <row r="2" spans="2:13">
      <c r="C2" t="s">
        <v>113</v>
      </c>
    </row>
    <row r="3" spans="2:13">
      <c r="C3" t="s">
        <v>49</v>
      </c>
    </row>
    <row r="4" spans="2:13">
      <c r="C4" t="s">
        <v>114</v>
      </c>
    </row>
    <row r="6" spans="2:13" ht="16.5">
      <c r="B6">
        <v>2</v>
      </c>
      <c r="C6" t="s">
        <v>84</v>
      </c>
      <c r="D6" s="51">
        <v>656179717</v>
      </c>
      <c r="E6" s="53">
        <f>D6/$D$17*100</f>
        <v>25.354878634967491</v>
      </c>
      <c r="K6" s="54" t="s">
        <v>127</v>
      </c>
      <c r="L6" s="54"/>
      <c r="M6" s="54"/>
    </row>
    <row r="7" spans="2:13" ht="16.5">
      <c r="B7">
        <v>4</v>
      </c>
      <c r="C7" t="s">
        <v>85</v>
      </c>
      <c r="D7" s="51">
        <v>558828765</v>
      </c>
      <c r="E7" s="53">
        <f t="shared" ref="E7:E16" si="0">D7/$D$17*100</f>
        <v>21.593223848922733</v>
      </c>
      <c r="K7" s="54"/>
      <c r="L7" s="54"/>
      <c r="M7" s="54"/>
    </row>
    <row r="8" spans="2:13" ht="16.5">
      <c r="B8">
        <v>5</v>
      </c>
      <c r="C8" t="s">
        <v>86</v>
      </c>
      <c r="D8" s="51">
        <v>375142680</v>
      </c>
      <c r="E8" s="53">
        <f t="shared" si="0"/>
        <v>14.495567107260108</v>
      </c>
      <c r="K8" s="54"/>
      <c r="L8" s="54"/>
      <c r="M8" s="54"/>
    </row>
    <row r="9" spans="2:13" ht="16.5">
      <c r="B9">
        <v>11</v>
      </c>
      <c r="C9" t="s">
        <v>87</v>
      </c>
      <c r="D9" s="51">
        <v>358544194</v>
      </c>
      <c r="E9" s="53">
        <f t="shared" si="0"/>
        <v>13.854199221068333</v>
      </c>
      <c r="K9" s="54"/>
      <c r="L9" s="54"/>
      <c r="M9" s="54"/>
    </row>
    <row r="10" spans="2:13" ht="16.5">
      <c r="B10">
        <v>6</v>
      </c>
      <c r="C10" t="s">
        <v>88</v>
      </c>
      <c r="D10" s="51">
        <v>223752214</v>
      </c>
      <c r="E10" s="53">
        <f t="shared" si="0"/>
        <v>8.6458177284307514</v>
      </c>
      <c r="K10" s="54"/>
      <c r="L10" s="54"/>
      <c r="M10" s="54"/>
    </row>
    <row r="11" spans="2:13" ht="16.5">
      <c r="B11">
        <v>7</v>
      </c>
      <c r="C11" t="s">
        <v>89</v>
      </c>
      <c r="D11" s="51">
        <v>128489965</v>
      </c>
      <c r="E11" s="53">
        <f t="shared" si="0"/>
        <v>4.9648707266979129</v>
      </c>
      <c r="K11" s="54"/>
      <c r="L11" s="54"/>
      <c r="M11" s="54"/>
    </row>
    <row r="12" spans="2:13" ht="16.5">
      <c r="B12">
        <v>12</v>
      </c>
      <c r="C12" t="s">
        <v>90</v>
      </c>
      <c r="D12" s="51">
        <v>91117926</v>
      </c>
      <c r="E12" s="53">
        <f t="shared" si="0"/>
        <v>3.5208097649869123</v>
      </c>
      <c r="K12" s="54"/>
      <c r="L12" s="54"/>
      <c r="M12" s="54"/>
    </row>
    <row r="13" spans="2:13" ht="16.5">
      <c r="B13">
        <v>3</v>
      </c>
      <c r="C13" t="s">
        <v>91</v>
      </c>
      <c r="D13" s="51">
        <v>68395466</v>
      </c>
      <c r="E13" s="53">
        <f t="shared" si="0"/>
        <v>2.6428106427008706</v>
      </c>
      <c r="K13" s="54"/>
      <c r="L13" s="54"/>
      <c r="M13" s="54"/>
    </row>
    <row r="14" spans="2:13" ht="16.5">
      <c r="B14">
        <v>10</v>
      </c>
      <c r="C14" t="s">
        <v>92</v>
      </c>
      <c r="D14" s="51">
        <v>66354635</v>
      </c>
      <c r="E14" s="53">
        <f t="shared" si="0"/>
        <v>2.5639526393537797</v>
      </c>
      <c r="K14" s="54"/>
      <c r="L14" s="54"/>
      <c r="M14" s="54"/>
    </row>
    <row r="15" spans="2:13" ht="16.5">
      <c r="B15">
        <v>13</v>
      </c>
      <c r="C15" t="s">
        <v>93</v>
      </c>
      <c r="D15" s="51">
        <v>38337968</v>
      </c>
      <c r="E15" s="53">
        <f t="shared" si="0"/>
        <v>1.4813845971884367</v>
      </c>
      <c r="K15" s="54"/>
      <c r="L15" s="54"/>
      <c r="M15" s="54"/>
    </row>
    <row r="16" spans="2:13" ht="16.5">
      <c r="B16">
        <v>14</v>
      </c>
      <c r="C16" t="s">
        <v>94</v>
      </c>
      <c r="D16" s="51">
        <v>22838556</v>
      </c>
      <c r="E16" s="53">
        <f t="shared" si="0"/>
        <v>0.88248508842267148</v>
      </c>
      <c r="K16" s="54"/>
      <c r="L16" s="54"/>
      <c r="M16" s="54"/>
    </row>
    <row r="17" spans="4:13">
      <c r="D17" s="4">
        <f>SUM(D6:D16)</f>
        <v>2587982086</v>
      </c>
      <c r="K17" s="54"/>
      <c r="L17" s="54"/>
      <c r="M17" s="54"/>
    </row>
  </sheetData>
  <mergeCells count="1">
    <mergeCell ref="K6:M1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C2:J17"/>
  <sheetViews>
    <sheetView topLeftCell="A4" workbookViewId="0">
      <selection activeCell="C17" sqref="C17"/>
    </sheetView>
  </sheetViews>
  <sheetFormatPr baseColWidth="10" defaultRowHeight="15"/>
  <cols>
    <col min="4" max="4" width="25.140625" bestFit="1" customWidth="1"/>
    <col min="5" max="5" width="12.7109375" bestFit="1" customWidth="1"/>
  </cols>
  <sheetData>
    <row r="2" spans="3:10">
      <c r="C2" t="s">
        <v>115</v>
      </c>
    </row>
    <row r="3" spans="3:10">
      <c r="C3" t="s">
        <v>49</v>
      </c>
    </row>
    <row r="4" spans="3:10">
      <c r="C4" t="s">
        <v>114</v>
      </c>
    </row>
    <row r="6" spans="3:10">
      <c r="D6" t="s">
        <v>95</v>
      </c>
      <c r="E6" s="4">
        <v>423184782</v>
      </c>
      <c r="F6" s="18">
        <f>E6/$E$16*100</f>
        <v>34.593104885719427</v>
      </c>
      <c r="H6" s="54" t="s">
        <v>124</v>
      </c>
      <c r="I6" s="54"/>
      <c r="J6" s="54"/>
    </row>
    <row r="7" spans="3:10">
      <c r="D7" t="s">
        <v>96</v>
      </c>
      <c r="E7" s="4">
        <v>336131521</v>
      </c>
      <c r="F7" s="18">
        <f t="shared" ref="F7:F15" si="0">E7/$E$16*100</f>
        <v>27.476963860551589</v>
      </c>
      <c r="H7" s="54"/>
      <c r="I7" s="54"/>
      <c r="J7" s="54"/>
    </row>
    <row r="8" spans="3:10">
      <c r="D8" t="s">
        <v>97</v>
      </c>
      <c r="E8" s="4">
        <v>100744903</v>
      </c>
      <c r="F8" s="18">
        <f t="shared" si="0"/>
        <v>8.235359928846945</v>
      </c>
      <c r="H8" s="54"/>
      <c r="I8" s="54"/>
      <c r="J8" s="54"/>
    </row>
    <row r="9" spans="3:10">
      <c r="D9" t="s">
        <v>98</v>
      </c>
      <c r="E9" s="4">
        <v>84688763</v>
      </c>
      <c r="F9" s="18">
        <f t="shared" si="0"/>
        <v>6.9228558911195321</v>
      </c>
      <c r="H9" s="54"/>
      <c r="I9" s="54"/>
      <c r="J9" s="54"/>
    </row>
    <row r="10" spans="3:10">
      <c r="D10" t="s">
        <v>99</v>
      </c>
      <c r="E10" s="4">
        <v>75438663</v>
      </c>
      <c r="F10" s="18">
        <f t="shared" si="0"/>
        <v>6.1667094200883659</v>
      </c>
      <c r="H10" s="54"/>
      <c r="I10" s="54"/>
      <c r="J10" s="54"/>
    </row>
    <row r="11" spans="3:10">
      <c r="D11" t="s">
        <v>100</v>
      </c>
      <c r="E11" s="4">
        <v>44675996</v>
      </c>
      <c r="F11" s="18">
        <f t="shared" si="0"/>
        <v>3.652025028399962</v>
      </c>
      <c r="H11" s="54"/>
      <c r="I11" s="54"/>
      <c r="J11" s="54"/>
    </row>
    <row r="12" spans="3:10">
      <c r="D12" t="s">
        <v>101</v>
      </c>
      <c r="E12" s="4">
        <v>43203311</v>
      </c>
      <c r="F12" s="18">
        <f t="shared" si="0"/>
        <v>3.5316408632892564</v>
      </c>
      <c r="H12" s="54"/>
      <c r="I12" s="54"/>
      <c r="J12" s="54"/>
    </row>
    <row r="13" spans="3:10">
      <c r="D13" t="s">
        <v>102</v>
      </c>
      <c r="E13" s="4">
        <v>39244162</v>
      </c>
      <c r="F13" s="18">
        <f t="shared" si="0"/>
        <v>3.2080014924028259</v>
      </c>
      <c r="H13" s="54"/>
      <c r="I13" s="54"/>
      <c r="J13" s="54"/>
    </row>
    <row r="14" spans="3:10">
      <c r="D14" t="s">
        <v>103</v>
      </c>
      <c r="E14" s="4">
        <v>39060272</v>
      </c>
      <c r="F14" s="18">
        <f t="shared" si="0"/>
        <v>3.1929694630671523</v>
      </c>
      <c r="H14" s="54"/>
      <c r="I14" s="54"/>
      <c r="J14" s="54"/>
    </row>
    <row r="15" spans="3:10">
      <c r="D15" t="s">
        <v>104</v>
      </c>
      <c r="E15" s="4">
        <v>36948816</v>
      </c>
      <c r="F15" s="18">
        <f t="shared" si="0"/>
        <v>3.0203691665149437</v>
      </c>
      <c r="H15" s="54"/>
      <c r="I15" s="54"/>
      <c r="J15" s="54"/>
    </row>
    <row r="16" spans="3:10">
      <c r="E16" s="4">
        <f>SUM(E6:E15)</f>
        <v>1223321189</v>
      </c>
      <c r="H16" s="54"/>
      <c r="I16" s="54"/>
      <c r="J16" s="54"/>
    </row>
    <row r="17" spans="8:10">
      <c r="H17" s="54"/>
      <c r="I17" s="54"/>
      <c r="J17" s="54"/>
    </row>
  </sheetData>
  <mergeCells count="1">
    <mergeCell ref="H6: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C2:O19"/>
  <sheetViews>
    <sheetView tabSelected="1" workbookViewId="0">
      <selection activeCell="J23" sqref="J23"/>
    </sheetView>
  </sheetViews>
  <sheetFormatPr baseColWidth="10" defaultRowHeight="15"/>
  <cols>
    <col min="4" max="4" width="12.7109375" bestFit="1" customWidth="1"/>
  </cols>
  <sheetData>
    <row r="2" spans="3:15">
      <c r="C2" t="s">
        <v>116</v>
      </c>
    </row>
    <row r="3" spans="3:15">
      <c r="C3" t="s">
        <v>117</v>
      </c>
    </row>
    <row r="4" spans="3:15">
      <c r="C4" t="s">
        <v>7</v>
      </c>
    </row>
    <row r="6" spans="3:15">
      <c r="C6" t="s">
        <v>56</v>
      </c>
      <c r="D6">
        <v>4376926898</v>
      </c>
      <c r="E6">
        <v>100.00000000000003</v>
      </c>
      <c r="M6" s="54" t="s">
        <v>125</v>
      </c>
      <c r="N6" s="54"/>
      <c r="O6" s="54"/>
    </row>
    <row r="7" spans="3:15" ht="15" customHeight="1">
      <c r="M7" s="54"/>
      <c r="N7" s="54"/>
      <c r="O7" s="54"/>
    </row>
    <row r="8" spans="3:15">
      <c r="C8" t="s">
        <v>76</v>
      </c>
      <c r="D8" s="4">
        <v>1720385540</v>
      </c>
      <c r="E8" s="18">
        <v>39.305786459127653</v>
      </c>
      <c r="M8" s="54"/>
      <c r="N8" s="54"/>
      <c r="O8" s="54"/>
    </row>
    <row r="9" spans="3:15">
      <c r="C9" t="s">
        <v>77</v>
      </c>
      <c r="D9" s="4">
        <v>536462801</v>
      </c>
      <c r="E9" s="18">
        <v>12.256608654924809</v>
      </c>
      <c r="M9" s="54"/>
      <c r="N9" s="54"/>
      <c r="O9" s="54"/>
    </row>
    <row r="10" spans="3:15">
      <c r="C10" t="s">
        <v>78</v>
      </c>
      <c r="D10" s="4">
        <v>431480501</v>
      </c>
      <c r="E10" s="18">
        <v>9.8580696240817147</v>
      </c>
      <c r="M10" s="54"/>
      <c r="N10" s="54"/>
      <c r="O10" s="54"/>
    </row>
    <row r="11" spans="3:15">
      <c r="C11" t="s">
        <v>58</v>
      </c>
      <c r="D11" s="4">
        <v>149980408</v>
      </c>
      <c r="E11" s="18">
        <v>3.4266144145229451</v>
      </c>
      <c r="M11" s="54"/>
      <c r="N11" s="54"/>
      <c r="O11" s="54"/>
    </row>
    <row r="12" spans="3:15">
      <c r="C12" t="s">
        <v>79</v>
      </c>
      <c r="D12" s="4">
        <v>140419806</v>
      </c>
      <c r="E12" s="18">
        <v>3.2081825735806473</v>
      </c>
      <c r="M12" s="54"/>
      <c r="N12" s="54"/>
      <c r="O12" s="54"/>
    </row>
    <row r="13" spans="3:15">
      <c r="C13" t="s">
        <v>57</v>
      </c>
      <c r="D13" s="4">
        <v>107014668</v>
      </c>
      <c r="E13" s="18">
        <v>2.4449727055962356</v>
      </c>
      <c r="M13" s="54"/>
      <c r="N13" s="54"/>
      <c r="O13" s="54"/>
    </row>
    <row r="14" spans="3:15">
      <c r="C14" t="s">
        <v>80</v>
      </c>
      <c r="D14" s="4">
        <v>105637421</v>
      </c>
      <c r="E14" s="18">
        <v>2.4135066328905364</v>
      </c>
      <c r="M14" s="54"/>
      <c r="N14" s="54"/>
      <c r="O14" s="54"/>
    </row>
    <row r="15" spans="3:15">
      <c r="C15" t="s">
        <v>81</v>
      </c>
      <c r="D15" s="4">
        <v>95970620</v>
      </c>
      <c r="E15" s="18">
        <v>2.1926484548748797</v>
      </c>
      <c r="M15" s="54"/>
      <c r="N15" s="54"/>
      <c r="O15" s="54"/>
    </row>
    <row r="16" spans="3:15">
      <c r="C16" t="s">
        <v>82</v>
      </c>
      <c r="D16" s="4">
        <v>94305426</v>
      </c>
      <c r="E16" s="18">
        <v>2.154603633958156</v>
      </c>
      <c r="M16" s="54"/>
      <c r="N16" s="54"/>
      <c r="O16" s="54"/>
    </row>
    <row r="17" spans="3:15">
      <c r="C17" t="s">
        <v>83</v>
      </c>
      <c r="D17" s="4">
        <v>74909071</v>
      </c>
      <c r="E17" s="18">
        <v>1.7114535551011618</v>
      </c>
      <c r="M17" s="54"/>
      <c r="N17" s="54"/>
      <c r="O17" s="54"/>
    </row>
    <row r="18" spans="3:15">
      <c r="M18" s="54"/>
      <c r="N18" s="54"/>
      <c r="O18" s="54"/>
    </row>
    <row r="19" spans="3:15">
      <c r="M19" s="54"/>
      <c r="N19" s="54"/>
      <c r="O19" s="54"/>
    </row>
  </sheetData>
  <mergeCells count="1">
    <mergeCell ref="M6:O1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B2:M18"/>
  <sheetViews>
    <sheetView workbookViewId="0">
      <selection activeCell="K6" sqref="K6:M18"/>
    </sheetView>
  </sheetViews>
  <sheetFormatPr baseColWidth="10" defaultRowHeight="15"/>
  <cols>
    <col min="3" max="3" width="31" customWidth="1"/>
    <col min="4" max="4" width="12.7109375" bestFit="1" customWidth="1"/>
  </cols>
  <sheetData>
    <row r="2" spans="2:13">
      <c r="C2" t="s">
        <v>118</v>
      </c>
    </row>
    <row r="3" spans="2:13">
      <c r="C3" t="s">
        <v>117</v>
      </c>
    </row>
    <row r="4" spans="2:13">
      <c r="C4" t="s">
        <v>119</v>
      </c>
    </row>
    <row r="6" spans="2:13" ht="15" customHeight="1">
      <c r="B6">
        <v>1</v>
      </c>
      <c r="C6" t="s">
        <v>86</v>
      </c>
      <c r="D6" s="52">
        <v>1023261654</v>
      </c>
      <c r="E6" s="18">
        <f>D6/$D$17*100</f>
        <v>24.908992299528418</v>
      </c>
      <c r="K6" s="54" t="s">
        <v>126</v>
      </c>
      <c r="L6" s="54"/>
      <c r="M6" s="54"/>
    </row>
    <row r="7" spans="2:13">
      <c r="B7">
        <v>12</v>
      </c>
      <c r="C7" t="s">
        <v>93</v>
      </c>
      <c r="D7" s="52">
        <v>681751033</v>
      </c>
      <c r="E7" s="18">
        <f t="shared" ref="E7:E16" si="0">D7/$D$17*100</f>
        <v>16.595688077247683</v>
      </c>
      <c r="K7" s="54"/>
      <c r="L7" s="54"/>
      <c r="M7" s="54"/>
    </row>
    <row r="8" spans="2:13">
      <c r="B8">
        <v>2</v>
      </c>
      <c r="C8" t="s">
        <v>88</v>
      </c>
      <c r="D8" s="52">
        <v>551662141</v>
      </c>
      <c r="E8" s="18">
        <f t="shared" si="0"/>
        <v>13.428968014578174</v>
      </c>
      <c r="K8" s="54"/>
      <c r="L8" s="54"/>
      <c r="M8" s="54"/>
    </row>
    <row r="9" spans="2:13">
      <c r="B9">
        <v>3</v>
      </c>
      <c r="C9" t="s">
        <v>89</v>
      </c>
      <c r="D9" s="52">
        <v>306642966</v>
      </c>
      <c r="E9" s="18">
        <f t="shared" si="0"/>
        <v>7.4645299654691781</v>
      </c>
      <c r="K9" s="54"/>
      <c r="L9" s="54"/>
      <c r="M9" s="54"/>
    </row>
    <row r="10" spans="2:13">
      <c r="B10">
        <v>13</v>
      </c>
      <c r="C10" t="s">
        <v>90</v>
      </c>
      <c r="D10" s="52">
        <v>288846014</v>
      </c>
      <c r="E10" s="18">
        <f t="shared" si="0"/>
        <v>7.0313033918062544</v>
      </c>
      <c r="K10" s="54"/>
      <c r="L10" s="54"/>
      <c r="M10" s="54"/>
    </row>
    <row r="11" spans="2:13">
      <c r="B11">
        <v>4</v>
      </c>
      <c r="C11" t="s">
        <v>85</v>
      </c>
      <c r="D11" s="52">
        <v>285983414</v>
      </c>
      <c r="E11" s="18">
        <f t="shared" si="0"/>
        <v>6.9616198645501548</v>
      </c>
      <c r="K11" s="54"/>
      <c r="L11" s="54"/>
      <c r="M11" s="54"/>
    </row>
    <row r="12" spans="2:13">
      <c r="B12">
        <v>5</v>
      </c>
      <c r="C12" t="s">
        <v>87</v>
      </c>
      <c r="D12" s="52">
        <v>283630204</v>
      </c>
      <c r="E12" s="18">
        <f t="shared" si="0"/>
        <v>6.9043362855749839</v>
      </c>
      <c r="K12" s="54"/>
      <c r="L12" s="54"/>
      <c r="M12" s="54"/>
    </row>
    <row r="13" spans="2:13">
      <c r="B13">
        <v>14</v>
      </c>
      <c r="C13" t="s">
        <v>107</v>
      </c>
      <c r="D13" s="52">
        <v>253393013</v>
      </c>
      <c r="E13" s="18">
        <f t="shared" si="0"/>
        <v>6.1682802095614386</v>
      </c>
      <c r="K13" s="54"/>
      <c r="L13" s="54"/>
      <c r="M13" s="54"/>
    </row>
    <row r="14" spans="2:13">
      <c r="B14">
        <v>6</v>
      </c>
      <c r="C14" t="s">
        <v>92</v>
      </c>
      <c r="D14" s="52">
        <v>178980336</v>
      </c>
      <c r="E14" s="18">
        <f t="shared" si="0"/>
        <v>4.3568717676104853</v>
      </c>
      <c r="K14" s="54"/>
      <c r="L14" s="54"/>
      <c r="M14" s="54"/>
    </row>
    <row r="15" spans="2:13">
      <c r="B15">
        <v>7</v>
      </c>
      <c r="C15" t="s">
        <v>84</v>
      </c>
      <c r="D15" s="52">
        <v>158321865</v>
      </c>
      <c r="E15" s="18">
        <f t="shared" si="0"/>
        <v>3.8539879811933004</v>
      </c>
      <c r="K15" s="54"/>
      <c r="L15" s="54"/>
      <c r="M15" s="54"/>
    </row>
    <row r="16" spans="2:13">
      <c r="B16">
        <v>8</v>
      </c>
      <c r="C16" t="s">
        <v>108</v>
      </c>
      <c r="D16" s="52">
        <v>95528365</v>
      </c>
      <c r="E16" s="18">
        <f t="shared" si="0"/>
        <v>2.3254221428799284</v>
      </c>
      <c r="K16" s="54"/>
      <c r="L16" s="54"/>
      <c r="M16" s="54"/>
    </row>
    <row r="17" spans="4:13">
      <c r="D17" s="4">
        <f>SUM(D6:D16)</f>
        <v>4108001005</v>
      </c>
      <c r="K17" s="54"/>
      <c r="L17" s="54"/>
      <c r="M17" s="54"/>
    </row>
    <row r="18" spans="4:13">
      <c r="K18" s="54"/>
      <c r="L18" s="54"/>
      <c r="M18" s="54"/>
    </row>
  </sheetData>
  <mergeCells count="1">
    <mergeCell ref="K6:M1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C1:Q24"/>
  <sheetViews>
    <sheetView topLeftCell="C25" workbookViewId="0">
      <selection activeCell="G21" sqref="G21"/>
    </sheetView>
  </sheetViews>
  <sheetFormatPr baseColWidth="10" defaultRowHeight="15"/>
  <cols>
    <col min="5" max="5" width="12.7109375" bestFit="1" customWidth="1"/>
    <col min="6" max="6" width="11.42578125" style="7"/>
  </cols>
  <sheetData>
    <row r="1" spans="3:17" ht="15.75">
      <c r="C1" s="1"/>
      <c r="D1" s="2"/>
    </row>
    <row r="2" spans="3:17" ht="15.75">
      <c r="C2" t="s">
        <v>11</v>
      </c>
      <c r="D2" s="2"/>
    </row>
    <row r="3" spans="3:17" ht="15.75">
      <c r="C3" t="s">
        <v>7</v>
      </c>
      <c r="D3" s="2"/>
      <c r="E3" s="4"/>
    </row>
    <row r="4" spans="3:17" ht="15.75">
      <c r="C4" s="1"/>
      <c r="D4" s="2"/>
    </row>
    <row r="5" spans="3:17" ht="15.75">
      <c r="C5" s="1"/>
      <c r="D5" s="2"/>
    </row>
    <row r="6" spans="3:17" ht="15.75">
      <c r="C6" s="1"/>
      <c r="D6" s="2"/>
      <c r="E6" s="4"/>
    </row>
    <row r="7" spans="3:17" ht="15.75">
      <c r="C7" s="1">
        <v>2010</v>
      </c>
      <c r="D7" s="2" t="s">
        <v>0</v>
      </c>
      <c r="E7" s="4">
        <v>1447620351</v>
      </c>
    </row>
    <row r="8" spans="3:17" ht="15.75" customHeight="1">
      <c r="C8" s="1"/>
      <c r="D8" s="2" t="s">
        <v>1</v>
      </c>
      <c r="E8" s="4">
        <v>1481462111</v>
      </c>
      <c r="O8" s="54" t="s">
        <v>5</v>
      </c>
      <c r="P8" s="54"/>
      <c r="Q8" s="54"/>
    </row>
    <row r="9" spans="3:17" ht="15.75">
      <c r="C9" s="1"/>
      <c r="D9" s="2" t="s">
        <v>4</v>
      </c>
      <c r="E9" s="4">
        <v>1197593170</v>
      </c>
      <c r="O9" s="54"/>
      <c r="P9" s="54"/>
      <c r="Q9" s="54"/>
    </row>
    <row r="10" spans="3:17" ht="15.75">
      <c r="C10" s="1"/>
      <c r="D10" s="2" t="s">
        <v>2</v>
      </c>
      <c r="E10" s="4">
        <v>1350917625</v>
      </c>
      <c r="O10" s="54"/>
      <c r="P10" s="54"/>
      <c r="Q10" s="54"/>
    </row>
    <row r="11" spans="3:17" ht="15.75">
      <c r="C11" s="1">
        <v>2011</v>
      </c>
      <c r="D11" s="2" t="s">
        <v>0</v>
      </c>
      <c r="E11" s="4">
        <v>1844962478</v>
      </c>
      <c r="F11" s="7">
        <f>E11/E7-1</f>
        <v>0.27447951165201601</v>
      </c>
      <c r="O11" s="54"/>
      <c r="P11" s="54"/>
      <c r="Q11" s="54"/>
    </row>
    <row r="12" spans="3:17" ht="15.75">
      <c r="C12" s="1"/>
      <c r="D12" s="2" t="s">
        <v>1</v>
      </c>
      <c r="E12" s="4">
        <v>1788448926</v>
      </c>
      <c r="F12" s="7">
        <f t="shared" ref="F12:F14" si="0">E12/E8-1</f>
        <v>0.20721880952647598</v>
      </c>
      <c r="O12" s="54"/>
      <c r="P12" s="54"/>
      <c r="Q12" s="54"/>
    </row>
    <row r="13" spans="3:17" ht="15.75">
      <c r="C13" s="1"/>
      <c r="D13" s="2" t="s">
        <v>4</v>
      </c>
      <c r="E13" s="4">
        <v>1505650505</v>
      </c>
      <c r="F13" s="7">
        <f t="shared" si="0"/>
        <v>0.25723037064414789</v>
      </c>
      <c r="O13" s="54"/>
      <c r="P13" s="54"/>
      <c r="Q13" s="54"/>
    </row>
    <row r="14" spans="3:17" ht="15.75">
      <c r="C14" s="1"/>
      <c r="D14" s="2" t="s">
        <v>2</v>
      </c>
      <c r="E14" s="4">
        <v>1486043722</v>
      </c>
      <c r="F14" s="7">
        <f t="shared" si="0"/>
        <v>0.10002541568735546</v>
      </c>
      <c r="O14" s="54"/>
      <c r="P14" s="54"/>
      <c r="Q14" s="54"/>
    </row>
    <row r="15" spans="3:17" ht="15.75">
      <c r="C15" s="3">
        <v>2012</v>
      </c>
      <c r="D15" s="2" t="s">
        <v>0</v>
      </c>
      <c r="E15" s="4">
        <v>1784983308</v>
      </c>
      <c r="F15" s="7">
        <f>E15/E11-1</f>
        <v>-3.2509696384188436E-2</v>
      </c>
      <c r="O15" s="54"/>
      <c r="P15" s="54"/>
      <c r="Q15" s="54"/>
    </row>
    <row r="16" spans="3:17" ht="15.75">
      <c r="C16" s="3"/>
      <c r="D16" s="2" t="s">
        <v>1</v>
      </c>
      <c r="E16" s="4">
        <v>1751095197</v>
      </c>
      <c r="F16" s="7">
        <f t="shared" ref="F16:F18" si="1">E16/E12-1</f>
        <v>-2.0886103291495428E-2</v>
      </c>
      <c r="O16" s="54"/>
      <c r="P16" s="54"/>
      <c r="Q16" s="54"/>
    </row>
    <row r="17" spans="3:17" ht="15.75">
      <c r="C17" s="3"/>
      <c r="D17" s="2" t="s">
        <v>4</v>
      </c>
      <c r="E17" s="4">
        <v>1509302131</v>
      </c>
      <c r="F17" s="7">
        <f t="shared" si="1"/>
        <v>2.4252812906273569E-3</v>
      </c>
      <c r="O17" s="54"/>
      <c r="P17" s="54"/>
      <c r="Q17" s="54"/>
    </row>
    <row r="18" spans="3:17" ht="15.75">
      <c r="C18" s="3"/>
      <c r="D18" s="2" t="s">
        <v>2</v>
      </c>
      <c r="E18" s="4">
        <v>1468979510</v>
      </c>
      <c r="F18" s="7">
        <f t="shared" si="1"/>
        <v>-1.1482981117832858E-2</v>
      </c>
      <c r="O18" s="54"/>
      <c r="P18" s="54"/>
      <c r="Q18" s="54"/>
    </row>
    <row r="19" spans="3:17" ht="15.75">
      <c r="C19" s="3">
        <v>2013</v>
      </c>
      <c r="D19" s="2" t="s">
        <v>0</v>
      </c>
      <c r="E19" s="4">
        <v>1769738510</v>
      </c>
      <c r="F19" s="7">
        <f>E19/E15-1</f>
        <v>-8.5405829464484384E-3</v>
      </c>
      <c r="O19" s="54"/>
      <c r="P19" s="54"/>
      <c r="Q19" s="54"/>
    </row>
    <row r="20" spans="3:17" ht="15.75">
      <c r="C20" s="3"/>
      <c r="D20" s="2" t="s">
        <v>1</v>
      </c>
      <c r="E20" s="4">
        <v>1790665357</v>
      </c>
      <c r="F20" s="7">
        <f t="shared" ref="F20:F22" si="2">E20/E16-1</f>
        <v>2.2597377953975428E-2</v>
      </c>
      <c r="O20" s="54"/>
      <c r="P20" s="54"/>
      <c r="Q20" s="54"/>
    </row>
    <row r="21" spans="3:17" ht="15.75">
      <c r="C21" s="3"/>
      <c r="D21" s="2" t="s">
        <v>4</v>
      </c>
      <c r="E21" s="4">
        <v>1436685482</v>
      </c>
      <c r="F21" s="7">
        <f t="shared" si="2"/>
        <v>-4.8112732042515094E-2</v>
      </c>
    </row>
    <row r="22" spans="3:17" ht="15.75">
      <c r="C22" s="3"/>
      <c r="D22" s="2" t="s">
        <v>2</v>
      </c>
      <c r="E22" s="4">
        <v>1430162409</v>
      </c>
      <c r="F22" s="7">
        <f t="shared" si="2"/>
        <v>-2.6424535356521117E-2</v>
      </c>
    </row>
    <row r="23" spans="3:17" ht="15.75">
      <c r="C23" s="3">
        <v>2014</v>
      </c>
      <c r="D23" s="2" t="s">
        <v>0</v>
      </c>
      <c r="E23" s="4">
        <v>1693346671</v>
      </c>
      <c r="F23" s="7">
        <f>E23/E19-1</f>
        <v>-4.3165608121394139E-2</v>
      </c>
    </row>
    <row r="24" spans="3:17" ht="15.75">
      <c r="C24" s="3"/>
    </row>
  </sheetData>
  <mergeCells count="1">
    <mergeCell ref="O8:Q2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B2:N16"/>
  <sheetViews>
    <sheetView workbookViewId="0">
      <selection activeCell="B2" sqref="B2"/>
    </sheetView>
  </sheetViews>
  <sheetFormatPr baseColWidth="10" defaultRowHeight="15"/>
  <sheetData>
    <row r="2" spans="2:14">
      <c r="B2" t="s">
        <v>9</v>
      </c>
    </row>
    <row r="3" spans="2:14">
      <c r="L3" s="55" t="s">
        <v>16</v>
      </c>
      <c r="M3" s="55"/>
      <c r="N3" s="55"/>
    </row>
    <row r="4" spans="2:14" ht="15" customHeight="1">
      <c r="B4">
        <v>2011</v>
      </c>
      <c r="C4" t="s">
        <v>0</v>
      </c>
      <c r="D4" s="7">
        <v>0.27447951165201601</v>
      </c>
      <c r="L4" s="55"/>
      <c r="M4" s="55"/>
      <c r="N4" s="55"/>
    </row>
    <row r="5" spans="2:14">
      <c r="C5" t="s">
        <v>1</v>
      </c>
      <c r="D5" s="7">
        <v>0.20721880952647598</v>
      </c>
      <c r="L5" s="55"/>
      <c r="M5" s="55"/>
      <c r="N5" s="55"/>
    </row>
    <row r="6" spans="2:14">
      <c r="C6" t="s">
        <v>4</v>
      </c>
      <c r="D6" s="7">
        <v>0.25723037064414789</v>
      </c>
      <c r="L6" s="55"/>
      <c r="M6" s="55"/>
      <c r="N6" s="55"/>
    </row>
    <row r="7" spans="2:14">
      <c r="C7" t="s">
        <v>2</v>
      </c>
      <c r="D7" s="7">
        <v>0.10002541568735546</v>
      </c>
      <c r="L7" s="55"/>
      <c r="M7" s="55"/>
      <c r="N7" s="55"/>
    </row>
    <row r="8" spans="2:14">
      <c r="B8">
        <v>2012</v>
      </c>
      <c r="C8" t="s">
        <v>0</v>
      </c>
      <c r="D8" s="7">
        <v>-3.2509696384188436E-2</v>
      </c>
      <c r="L8" s="55"/>
      <c r="M8" s="55"/>
      <c r="N8" s="55"/>
    </row>
    <row r="9" spans="2:14">
      <c r="C9" t="s">
        <v>1</v>
      </c>
      <c r="D9" s="7">
        <v>-2.0886103291495428E-2</v>
      </c>
      <c r="L9" s="55"/>
      <c r="M9" s="55"/>
      <c r="N9" s="55"/>
    </row>
    <row r="10" spans="2:14">
      <c r="C10" t="s">
        <v>4</v>
      </c>
      <c r="D10" s="7">
        <v>2.4252812906273569E-3</v>
      </c>
      <c r="L10" s="55"/>
      <c r="M10" s="55"/>
      <c r="N10" s="55"/>
    </row>
    <row r="11" spans="2:14">
      <c r="C11" t="s">
        <v>2</v>
      </c>
      <c r="D11" s="7">
        <v>-1.1482981117832858E-2</v>
      </c>
      <c r="L11" s="55"/>
      <c r="M11" s="55"/>
      <c r="N11" s="55"/>
    </row>
    <row r="12" spans="2:14">
      <c r="B12">
        <v>2013</v>
      </c>
      <c r="C12" t="s">
        <v>0</v>
      </c>
      <c r="D12" s="7">
        <v>-8.5405829464484384E-3</v>
      </c>
      <c r="L12" s="55"/>
      <c r="M12" s="55"/>
      <c r="N12" s="55"/>
    </row>
    <row r="13" spans="2:14">
      <c r="C13" t="s">
        <v>1</v>
      </c>
      <c r="D13" s="7">
        <v>2.2597377953975428E-2</v>
      </c>
      <c r="L13" s="55"/>
      <c r="M13" s="55"/>
      <c r="N13" s="55"/>
    </row>
    <row r="14" spans="2:14">
      <c r="C14" t="s">
        <v>4</v>
      </c>
      <c r="D14" s="7">
        <v>-4.8112732042515094E-2</v>
      </c>
      <c r="L14" s="55"/>
      <c r="M14" s="55"/>
      <c r="N14" s="55"/>
    </row>
    <row r="15" spans="2:14">
      <c r="C15" t="s">
        <v>2</v>
      </c>
      <c r="D15" s="7">
        <v>-2.6424535356521117E-2</v>
      </c>
      <c r="L15" s="55"/>
      <c r="M15" s="55"/>
      <c r="N15" s="55"/>
    </row>
    <row r="16" spans="2:14">
      <c r="B16">
        <v>2014</v>
      </c>
      <c r="C16" t="s">
        <v>0</v>
      </c>
      <c r="D16" s="7">
        <v>-4.3165608121394139E-2</v>
      </c>
    </row>
  </sheetData>
  <mergeCells count="1">
    <mergeCell ref="L3:N1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B2:O20"/>
  <sheetViews>
    <sheetView workbookViewId="0">
      <selection activeCell="N16" sqref="N16"/>
    </sheetView>
  </sheetViews>
  <sheetFormatPr baseColWidth="10" defaultRowHeight="15"/>
  <cols>
    <col min="4" max="4" width="12.7109375" bestFit="1" customWidth="1"/>
    <col min="5" max="5" width="11.5703125" customWidth="1"/>
  </cols>
  <sheetData>
    <row r="2" spans="2:15">
      <c r="B2" t="s">
        <v>25</v>
      </c>
    </row>
    <row r="4" spans="2:15" ht="17.25" customHeight="1">
      <c r="B4" s="8">
        <v>2010</v>
      </c>
      <c r="C4" s="11" t="s">
        <v>0</v>
      </c>
      <c r="D4" s="4">
        <v>2449220042</v>
      </c>
    </row>
    <row r="5" spans="2:15" ht="16.5">
      <c r="B5" s="8"/>
      <c r="C5" s="11" t="s">
        <v>1</v>
      </c>
      <c r="D5" s="4">
        <v>2820539100</v>
      </c>
      <c r="M5" s="55" t="s">
        <v>27</v>
      </c>
      <c r="N5" s="55"/>
      <c r="O5" s="55"/>
    </row>
    <row r="6" spans="2:15" ht="16.5">
      <c r="B6" s="8"/>
      <c r="C6" s="11" t="s">
        <v>4</v>
      </c>
      <c r="D6" s="4">
        <v>2848689154</v>
      </c>
      <c r="M6" s="55"/>
      <c r="N6" s="55"/>
      <c r="O6" s="55"/>
    </row>
    <row r="7" spans="2:15" ht="16.5">
      <c r="B7" s="8"/>
      <c r="C7" s="11" t="s">
        <v>2</v>
      </c>
      <c r="D7" s="4">
        <v>3054623460</v>
      </c>
      <c r="M7" s="55"/>
      <c r="N7" s="55"/>
      <c r="O7" s="55"/>
    </row>
    <row r="8" spans="2:15" ht="16.5">
      <c r="B8" s="12">
        <v>2011</v>
      </c>
      <c r="C8" s="11" t="s">
        <v>0</v>
      </c>
      <c r="D8" s="4">
        <v>3093605278</v>
      </c>
      <c r="E8" s="6">
        <v>0.26309813938718363</v>
      </c>
      <c r="M8" s="55"/>
      <c r="N8" s="55"/>
      <c r="O8" s="55"/>
    </row>
    <row r="9" spans="2:15" ht="16.5">
      <c r="B9" s="12"/>
      <c r="C9" s="11" t="s">
        <v>1</v>
      </c>
      <c r="D9" s="4">
        <v>3521054499</v>
      </c>
      <c r="E9" s="6">
        <v>0.24836223649585287</v>
      </c>
      <c r="M9" s="55"/>
      <c r="N9" s="55"/>
      <c r="O9" s="55"/>
    </row>
    <row r="10" spans="2:15" ht="16.5">
      <c r="B10" s="12"/>
      <c r="C10" s="11" t="s">
        <v>4</v>
      </c>
      <c r="D10" s="4">
        <v>3462146216</v>
      </c>
      <c r="E10" s="6">
        <v>0.21534713997791277</v>
      </c>
      <c r="M10" s="55"/>
      <c r="N10" s="55"/>
      <c r="O10" s="55"/>
    </row>
    <row r="11" spans="2:15" ht="16.5">
      <c r="B11" s="12"/>
      <c r="C11" s="11" t="s">
        <v>2</v>
      </c>
      <c r="D11" s="4">
        <v>3384084569</v>
      </c>
      <c r="E11" s="6">
        <v>0.10785653725058464</v>
      </c>
      <c r="M11" s="55"/>
      <c r="N11" s="55"/>
      <c r="O11" s="55"/>
    </row>
    <row r="12" spans="2:15" ht="16.5">
      <c r="B12" s="8">
        <v>2012</v>
      </c>
      <c r="C12" s="11" t="s">
        <v>0</v>
      </c>
      <c r="D12" s="4">
        <v>3397227431</v>
      </c>
      <c r="E12" s="6">
        <v>9.8145085011068334E-2</v>
      </c>
      <c r="M12" s="55"/>
      <c r="N12" s="55"/>
      <c r="O12" s="55"/>
    </row>
    <row r="13" spans="2:15" ht="16.5">
      <c r="B13" s="8"/>
      <c r="C13" s="11" t="s">
        <v>1</v>
      </c>
      <c r="D13" s="4">
        <v>3519765882</v>
      </c>
      <c r="E13" s="6">
        <v>-3.6597473863753116E-4</v>
      </c>
      <c r="M13" s="55"/>
      <c r="N13" s="55"/>
      <c r="O13" s="55"/>
    </row>
    <row r="14" spans="2:15" ht="16.5">
      <c r="B14" s="8"/>
      <c r="C14" s="11" t="s">
        <v>4</v>
      </c>
      <c r="D14" s="4">
        <v>3361102705</v>
      </c>
      <c r="E14" s="6">
        <v>-2.9185223470065025E-2</v>
      </c>
      <c r="M14" s="55"/>
      <c r="N14" s="55"/>
      <c r="O14" s="55"/>
    </row>
    <row r="15" spans="2:15" ht="16.5">
      <c r="B15" s="8"/>
      <c r="C15" s="11" t="s">
        <v>2</v>
      </c>
      <c r="D15" s="4">
        <v>3576724277</v>
      </c>
      <c r="E15" s="6">
        <v>5.6925205050926131E-2</v>
      </c>
      <c r="M15" s="55"/>
      <c r="N15" s="55"/>
      <c r="O15" s="55"/>
    </row>
    <row r="16" spans="2:15" ht="16.5">
      <c r="B16" s="8">
        <v>2013</v>
      </c>
      <c r="C16" s="11" t="s">
        <v>0</v>
      </c>
      <c r="D16" s="4">
        <v>3339100768</v>
      </c>
      <c r="E16" s="6">
        <v>-1.7110029923104064E-2</v>
      </c>
    </row>
    <row r="17" spans="2:5" ht="16.5">
      <c r="B17" s="8"/>
      <c r="C17" s="11" t="s">
        <v>1</v>
      </c>
      <c r="D17" s="4">
        <v>3564061529</v>
      </c>
      <c r="E17" s="6">
        <v>1.2584827651897834E-2</v>
      </c>
    </row>
    <row r="18" spans="2:5" ht="16.5">
      <c r="B18" s="8"/>
      <c r="C18" s="11" t="s">
        <v>4</v>
      </c>
      <c r="D18" s="4">
        <v>3409312755</v>
      </c>
      <c r="E18" s="6">
        <v>1.4343521823442673E-2</v>
      </c>
    </row>
    <row r="19" spans="2:5" ht="16.5">
      <c r="B19" s="8"/>
      <c r="C19" s="11" t="s">
        <v>2</v>
      </c>
      <c r="D19" s="4">
        <v>3423460546</v>
      </c>
      <c r="E19" s="6">
        <v>-4.2850306350298517E-2</v>
      </c>
    </row>
    <row r="20" spans="2:5" ht="16.5">
      <c r="B20" s="8">
        <v>2014</v>
      </c>
      <c r="C20" s="11" t="s">
        <v>0</v>
      </c>
      <c r="D20" s="4">
        <v>3370322984</v>
      </c>
      <c r="E20" s="6">
        <v>9.3504863043414321E-3</v>
      </c>
    </row>
  </sheetData>
  <mergeCells count="1">
    <mergeCell ref="M5:O1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B1:O19"/>
  <sheetViews>
    <sheetView workbookViewId="0">
      <selection activeCell="M3" sqref="M3:O13"/>
    </sheetView>
  </sheetViews>
  <sheetFormatPr baseColWidth="10" defaultRowHeight="15"/>
  <sheetData>
    <row r="1" spans="2:15">
      <c r="B1" t="s">
        <v>26</v>
      </c>
    </row>
    <row r="3" spans="2:15" ht="16.5">
      <c r="B3" s="12">
        <v>2011</v>
      </c>
      <c r="C3" s="11" t="s">
        <v>0</v>
      </c>
      <c r="D3" s="6">
        <v>0.26309813938718363</v>
      </c>
      <c r="M3" s="55" t="s">
        <v>28</v>
      </c>
      <c r="N3" s="55"/>
      <c r="O3" s="55"/>
    </row>
    <row r="4" spans="2:15" ht="16.5" customHeight="1">
      <c r="B4" s="12"/>
      <c r="C4" s="11" t="s">
        <v>1</v>
      </c>
      <c r="D4" s="6">
        <v>0.24836223649585287</v>
      </c>
      <c r="M4" s="55"/>
      <c r="N4" s="55"/>
      <c r="O4" s="55"/>
    </row>
    <row r="5" spans="2:15" ht="16.5" customHeight="1">
      <c r="B5" s="12"/>
      <c r="C5" s="11" t="s">
        <v>4</v>
      </c>
      <c r="D5" s="6">
        <v>0.21534713997791277</v>
      </c>
      <c r="M5" s="55"/>
      <c r="N5" s="55"/>
      <c r="O5" s="55"/>
    </row>
    <row r="6" spans="2:15" ht="16.5">
      <c r="B6" s="12"/>
      <c r="C6" s="11" t="s">
        <v>2</v>
      </c>
      <c r="D6" s="6">
        <v>0.10785653725058464</v>
      </c>
      <c r="M6" s="55"/>
      <c r="N6" s="55"/>
      <c r="O6" s="55"/>
    </row>
    <row r="7" spans="2:15" ht="16.5">
      <c r="B7" s="8">
        <v>2012</v>
      </c>
      <c r="C7" s="11" t="s">
        <v>0</v>
      </c>
      <c r="D7" s="6">
        <v>9.8145085011068334E-2</v>
      </c>
      <c r="M7" s="55"/>
      <c r="N7" s="55"/>
      <c r="O7" s="55"/>
    </row>
    <row r="8" spans="2:15" ht="16.5">
      <c r="B8" s="8"/>
      <c r="C8" s="11" t="s">
        <v>1</v>
      </c>
      <c r="D8" s="6">
        <v>-3.6597473863753116E-4</v>
      </c>
      <c r="M8" s="55"/>
      <c r="N8" s="55"/>
      <c r="O8" s="55"/>
    </row>
    <row r="9" spans="2:15" ht="16.5">
      <c r="B9" s="8"/>
      <c r="C9" s="11" t="s">
        <v>4</v>
      </c>
      <c r="D9" s="6">
        <v>-2.9185223470065025E-2</v>
      </c>
      <c r="M9" s="55"/>
      <c r="N9" s="55"/>
      <c r="O9" s="55"/>
    </row>
    <row r="10" spans="2:15" ht="16.5">
      <c r="B10" s="8"/>
      <c r="C10" s="11" t="s">
        <v>2</v>
      </c>
      <c r="D10" s="6">
        <v>5.6925205050926131E-2</v>
      </c>
      <c r="M10" s="55"/>
      <c r="N10" s="55"/>
      <c r="O10" s="55"/>
    </row>
    <row r="11" spans="2:15" ht="16.5">
      <c r="B11" s="8">
        <v>2013</v>
      </c>
      <c r="C11" s="11" t="s">
        <v>0</v>
      </c>
      <c r="D11" s="6">
        <v>-1.7110029923104064E-2</v>
      </c>
      <c r="M11" s="55"/>
      <c r="N11" s="55"/>
      <c r="O11" s="55"/>
    </row>
    <row r="12" spans="2:15" ht="16.5">
      <c r="B12" s="8"/>
      <c r="C12" s="11" t="s">
        <v>1</v>
      </c>
      <c r="D12" s="6">
        <v>1.2584827651897834E-2</v>
      </c>
      <c r="M12" s="55"/>
      <c r="N12" s="55"/>
      <c r="O12" s="55"/>
    </row>
    <row r="13" spans="2:15" ht="16.5">
      <c r="B13" s="8"/>
      <c r="C13" s="11" t="s">
        <v>4</v>
      </c>
      <c r="D13" s="6">
        <v>1.4343521823442673E-2</v>
      </c>
      <c r="M13" s="55"/>
      <c r="N13" s="55"/>
      <c r="O13" s="55"/>
    </row>
    <row r="14" spans="2:15" ht="16.5">
      <c r="B14" s="8"/>
      <c r="C14" s="11" t="s">
        <v>2</v>
      </c>
      <c r="D14" s="6">
        <v>-4.2850306350298517E-2</v>
      </c>
      <c r="M14" s="13"/>
      <c r="N14" s="13"/>
      <c r="O14" s="13"/>
    </row>
    <row r="15" spans="2:15" ht="16.5">
      <c r="B15" s="8">
        <v>2014</v>
      </c>
      <c r="C15" s="11" t="s">
        <v>0</v>
      </c>
      <c r="D15" s="6">
        <v>9.3504863043414321E-3</v>
      </c>
      <c r="M15" s="13"/>
      <c r="N15" s="13"/>
      <c r="O15" s="13"/>
    </row>
    <row r="16" spans="2:15" ht="15.75">
      <c r="B16" s="3"/>
      <c r="C16" s="2"/>
      <c r="M16" s="13"/>
      <c r="N16" s="13"/>
      <c r="O16" s="13"/>
    </row>
    <row r="17" spans="2:3" ht="15.75">
      <c r="B17" s="3"/>
      <c r="C17" s="2"/>
    </row>
    <row r="18" spans="2:3" ht="15.75">
      <c r="B18" s="3"/>
      <c r="C18" s="2"/>
    </row>
    <row r="19" spans="2:3" ht="15.75">
      <c r="B19" s="3"/>
      <c r="C19" s="2"/>
    </row>
  </sheetData>
  <mergeCells count="1">
    <mergeCell ref="M3:O1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
  <sheetViews>
    <sheetView workbookViewId="0">
      <selection activeCell="E23" sqref="E23"/>
    </sheetView>
  </sheetViews>
  <sheetFormatPr baseColWidth="10" defaultRowHeight="15"/>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1:O20"/>
  <sheetViews>
    <sheetView workbookViewId="0">
      <selection activeCell="M5" sqref="M5:O17"/>
    </sheetView>
  </sheetViews>
  <sheetFormatPr baseColWidth="10" defaultRowHeight="15"/>
  <sheetData>
    <row r="1" spans="2:15">
      <c r="B1" t="s">
        <v>15</v>
      </c>
    </row>
    <row r="2" spans="2:15">
      <c r="B2" t="s">
        <v>7</v>
      </c>
    </row>
    <row r="4" spans="2:15" ht="15.75">
      <c r="B4" s="1">
        <v>2010</v>
      </c>
      <c r="C4" s="9" t="s">
        <v>0</v>
      </c>
      <c r="D4" s="4">
        <v>641931444</v>
      </c>
    </row>
    <row r="5" spans="2:15" ht="15.75">
      <c r="B5" s="1"/>
      <c r="C5" s="9" t="s">
        <v>1</v>
      </c>
      <c r="D5" s="4">
        <v>635464735</v>
      </c>
      <c r="M5" s="54" t="s">
        <v>18</v>
      </c>
      <c r="N5" s="54"/>
      <c r="O5" s="54"/>
    </row>
    <row r="6" spans="2:15" ht="15.75">
      <c r="B6" s="1"/>
      <c r="C6" s="9" t="s">
        <v>4</v>
      </c>
      <c r="D6" s="4">
        <v>635901160</v>
      </c>
      <c r="M6" s="54"/>
      <c r="N6" s="54"/>
      <c r="O6" s="54"/>
    </row>
    <row r="7" spans="2:15" ht="15.75">
      <c r="B7" s="1"/>
      <c r="C7" s="9" t="s">
        <v>2</v>
      </c>
      <c r="D7" s="4">
        <v>739758184</v>
      </c>
      <c r="M7" s="54"/>
      <c r="N7" s="54"/>
      <c r="O7" s="54"/>
    </row>
    <row r="8" spans="2:15" ht="15.75" customHeight="1">
      <c r="B8" s="1">
        <v>2011</v>
      </c>
      <c r="C8" s="9" t="s">
        <v>0</v>
      </c>
      <c r="D8" s="4">
        <v>784882739</v>
      </c>
      <c r="E8" s="6">
        <v>0.22268934842830346</v>
      </c>
      <c r="M8" s="54"/>
      <c r="N8" s="54"/>
      <c r="O8" s="54"/>
    </row>
    <row r="9" spans="2:15" ht="15.75">
      <c r="B9" s="1"/>
      <c r="C9" s="9" t="s">
        <v>1</v>
      </c>
      <c r="D9" s="4">
        <v>818928337</v>
      </c>
      <c r="E9" s="6">
        <v>0.28870776283124511</v>
      </c>
      <c r="M9" s="54"/>
      <c r="N9" s="54"/>
      <c r="O9" s="54"/>
    </row>
    <row r="10" spans="2:15" ht="15.75">
      <c r="B10" s="1"/>
      <c r="C10" s="9" t="s">
        <v>4</v>
      </c>
      <c r="D10" s="4">
        <v>871216029</v>
      </c>
      <c r="E10" s="6">
        <v>0.37004944133141704</v>
      </c>
      <c r="M10" s="54"/>
      <c r="N10" s="54"/>
      <c r="O10" s="54"/>
    </row>
    <row r="11" spans="2:15" ht="15.75">
      <c r="B11" s="1"/>
      <c r="C11" s="9" t="s">
        <v>2</v>
      </c>
      <c r="D11" s="4">
        <v>877186700</v>
      </c>
      <c r="E11" s="6">
        <v>0.18577491803727031</v>
      </c>
      <c r="M11" s="54"/>
      <c r="N11" s="54"/>
      <c r="O11" s="54"/>
    </row>
    <row r="12" spans="2:15" ht="15.75">
      <c r="B12" s="3">
        <v>2012</v>
      </c>
      <c r="C12" s="9" t="s">
        <v>0</v>
      </c>
      <c r="D12" s="4">
        <v>749778245</v>
      </c>
      <c r="E12" s="6">
        <v>-4.4725781643160878E-2</v>
      </c>
      <c r="M12" s="54"/>
      <c r="N12" s="54"/>
      <c r="O12" s="54"/>
    </row>
    <row r="13" spans="2:15" ht="15.75">
      <c r="B13" s="3"/>
      <c r="C13" s="9" t="s">
        <v>1</v>
      </c>
      <c r="D13" s="4">
        <v>727617542</v>
      </c>
      <c r="E13" s="6">
        <v>-0.11150034853415991</v>
      </c>
      <c r="M13" s="54"/>
      <c r="N13" s="54"/>
      <c r="O13" s="54"/>
    </row>
    <row r="14" spans="2:15" ht="15.75">
      <c r="B14" s="3"/>
      <c r="C14" s="9" t="s">
        <v>4</v>
      </c>
      <c r="D14" s="4">
        <v>774832382</v>
      </c>
      <c r="E14" s="6">
        <v>-0.11063116815083296</v>
      </c>
      <c r="M14" s="54"/>
      <c r="N14" s="54"/>
      <c r="O14" s="54"/>
    </row>
    <row r="15" spans="2:15" ht="15.75">
      <c r="B15" s="3"/>
      <c r="C15" s="9" t="s">
        <v>2</v>
      </c>
      <c r="D15" s="4">
        <v>787713358</v>
      </c>
      <c r="E15" s="6">
        <v>-0.10200034040643802</v>
      </c>
      <c r="M15" s="54"/>
      <c r="N15" s="54"/>
      <c r="O15" s="54"/>
    </row>
    <row r="16" spans="2:15" ht="15.75">
      <c r="B16" s="3">
        <v>2013</v>
      </c>
      <c r="C16" s="9" t="s">
        <v>0</v>
      </c>
      <c r="D16" s="4">
        <v>744813127</v>
      </c>
      <c r="E16" s="6">
        <v>-6.6221153162425717E-3</v>
      </c>
      <c r="M16" s="54"/>
      <c r="N16" s="54"/>
      <c r="O16" s="54"/>
    </row>
    <row r="17" spans="2:15" ht="15.75">
      <c r="B17" s="3"/>
      <c r="C17" s="9" t="s">
        <v>1</v>
      </c>
      <c r="D17" s="4">
        <v>763441065</v>
      </c>
      <c r="E17" s="6">
        <v>4.9234001288000817E-2</v>
      </c>
      <c r="M17" s="54"/>
      <c r="N17" s="54"/>
      <c r="O17" s="54"/>
    </row>
    <row r="18" spans="2:15" ht="15.75">
      <c r="B18" s="3"/>
      <c r="C18" s="9" t="s">
        <v>4</v>
      </c>
      <c r="D18" s="4">
        <v>766976364</v>
      </c>
      <c r="E18" s="6">
        <v>-1.0138990293258043E-2</v>
      </c>
    </row>
    <row r="19" spans="2:15" ht="15.75">
      <c r="B19" s="3"/>
      <c r="C19" s="9" t="s">
        <v>2</v>
      </c>
      <c r="D19" s="4">
        <v>793819656</v>
      </c>
      <c r="E19" s="6">
        <v>7.7519289700809235E-3</v>
      </c>
    </row>
    <row r="20" spans="2:15" ht="16.5">
      <c r="B20" s="10">
        <v>2014</v>
      </c>
      <c r="C20" s="9" t="s">
        <v>0</v>
      </c>
      <c r="D20" s="4">
        <v>848488154</v>
      </c>
      <c r="E20" s="6">
        <f>D20/D16-1</f>
        <v>0.13919602547499133</v>
      </c>
    </row>
  </sheetData>
  <mergeCells count="1">
    <mergeCell ref="M5:O1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B2:O21"/>
  <sheetViews>
    <sheetView topLeftCell="A4" workbookViewId="0">
      <selection activeCell="I23" sqref="I23"/>
    </sheetView>
  </sheetViews>
  <sheetFormatPr baseColWidth="10" defaultRowHeight="15"/>
  <sheetData>
    <row r="2" spans="2:15">
      <c r="B2" t="s">
        <v>12</v>
      </c>
    </row>
    <row r="5" spans="2:15" ht="15.75">
      <c r="B5" s="1">
        <v>2010</v>
      </c>
      <c r="C5" s="2" t="s">
        <v>0</v>
      </c>
    </row>
    <row r="6" spans="2:15" ht="15.75">
      <c r="B6" s="1">
        <v>2010</v>
      </c>
      <c r="C6" s="2" t="s">
        <v>1</v>
      </c>
      <c r="M6" s="55" t="s">
        <v>17</v>
      </c>
      <c r="N6" s="55"/>
      <c r="O6" s="55"/>
    </row>
    <row r="7" spans="2:15" ht="15.75">
      <c r="B7" s="1">
        <v>2010</v>
      </c>
      <c r="C7" s="2" t="s">
        <v>4</v>
      </c>
      <c r="M7" s="55"/>
      <c r="N7" s="55"/>
      <c r="O7" s="55"/>
    </row>
    <row r="8" spans="2:15" ht="15.75">
      <c r="B8" s="1">
        <v>2010</v>
      </c>
      <c r="C8" s="2" t="s">
        <v>2</v>
      </c>
      <c r="M8" s="55"/>
      <c r="N8" s="55"/>
      <c r="O8" s="55"/>
    </row>
    <row r="9" spans="2:15" ht="15.75">
      <c r="B9" s="1">
        <v>2011</v>
      </c>
      <c r="C9" s="2" t="s">
        <v>0</v>
      </c>
      <c r="D9" s="6">
        <v>0.22268934842830346</v>
      </c>
      <c r="M9" s="55"/>
      <c r="N9" s="55"/>
      <c r="O9" s="55"/>
    </row>
    <row r="10" spans="2:15" ht="15.75">
      <c r="B10" s="1"/>
      <c r="C10" s="2" t="s">
        <v>1</v>
      </c>
      <c r="D10" s="6">
        <v>0.28870776283124511</v>
      </c>
      <c r="M10" s="55"/>
      <c r="N10" s="55"/>
      <c r="O10" s="55"/>
    </row>
    <row r="11" spans="2:15" ht="15.75">
      <c r="B11" s="1"/>
      <c r="C11" s="2" t="s">
        <v>4</v>
      </c>
      <c r="D11" s="6">
        <v>0.37004944133141704</v>
      </c>
      <c r="M11" s="55"/>
      <c r="N11" s="55"/>
      <c r="O11" s="55"/>
    </row>
    <row r="12" spans="2:15" ht="15.75">
      <c r="B12" s="1"/>
      <c r="C12" s="2" t="s">
        <v>2</v>
      </c>
      <c r="D12" s="6">
        <v>0.18577491803727031</v>
      </c>
      <c r="M12" s="55"/>
      <c r="N12" s="55"/>
      <c r="O12" s="55"/>
    </row>
    <row r="13" spans="2:15" ht="15.75">
      <c r="B13" s="3">
        <v>2012</v>
      </c>
      <c r="C13" s="2" t="s">
        <v>0</v>
      </c>
      <c r="D13" s="6">
        <v>-4.4725781643160878E-2</v>
      </c>
      <c r="M13" s="55"/>
      <c r="N13" s="55"/>
      <c r="O13" s="55"/>
    </row>
    <row r="14" spans="2:15" ht="15.75">
      <c r="B14" s="3"/>
      <c r="C14" s="2" t="s">
        <v>1</v>
      </c>
      <c r="D14" s="6">
        <v>-0.11150034853415991</v>
      </c>
      <c r="M14" s="55"/>
      <c r="N14" s="55"/>
      <c r="O14" s="55"/>
    </row>
    <row r="15" spans="2:15" ht="15.75">
      <c r="B15" s="3"/>
      <c r="C15" s="2" t="s">
        <v>4</v>
      </c>
      <c r="D15" s="6">
        <v>-0.11063116815083296</v>
      </c>
      <c r="M15" s="55"/>
      <c r="N15" s="55"/>
      <c r="O15" s="55"/>
    </row>
    <row r="16" spans="2:15" ht="15.75">
      <c r="B16" s="3"/>
      <c r="C16" s="2" t="s">
        <v>2</v>
      </c>
      <c r="D16" s="6">
        <v>-0.10200034040643802</v>
      </c>
      <c r="M16" s="55"/>
      <c r="N16" s="55"/>
      <c r="O16" s="55"/>
    </row>
    <row r="17" spans="2:15" ht="15.75">
      <c r="B17" s="3">
        <v>2013</v>
      </c>
      <c r="C17" s="2" t="s">
        <v>0</v>
      </c>
      <c r="D17" s="6">
        <v>-6.6221153162425717E-3</v>
      </c>
      <c r="M17" s="55"/>
      <c r="N17" s="55"/>
      <c r="O17" s="55"/>
    </row>
    <row r="18" spans="2:15" ht="15.75">
      <c r="B18" s="3"/>
      <c r="C18" s="2" t="s">
        <v>1</v>
      </c>
      <c r="D18" s="6">
        <v>4.9234001288000817E-2</v>
      </c>
      <c r="M18" s="55"/>
      <c r="N18" s="55"/>
      <c r="O18" s="55"/>
    </row>
    <row r="19" spans="2:15" ht="15.75">
      <c r="B19" s="3"/>
      <c r="C19" s="2" t="s">
        <v>4</v>
      </c>
      <c r="D19" s="6">
        <v>-1.0138990293258043E-2</v>
      </c>
    </row>
    <row r="20" spans="2:15" ht="15.75">
      <c r="B20" s="3"/>
      <c r="C20" s="2" t="s">
        <v>2</v>
      </c>
      <c r="D20" s="6">
        <v>7.7519289700809235E-3</v>
      </c>
    </row>
    <row r="21" spans="2:15" ht="16.5">
      <c r="B21" s="10">
        <v>2014</v>
      </c>
      <c r="C21" s="9" t="s">
        <v>0</v>
      </c>
      <c r="D21" s="6">
        <v>0.13919602547499133</v>
      </c>
    </row>
  </sheetData>
  <mergeCells count="1">
    <mergeCell ref="M6:O18"/>
  </mergeCell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dimension ref="B3:O19"/>
  <sheetViews>
    <sheetView workbookViewId="0">
      <selection activeCell="M3" sqref="M3:O13"/>
    </sheetView>
  </sheetViews>
  <sheetFormatPr baseColWidth="10" defaultRowHeight="15"/>
  <sheetData>
    <row r="3" spans="2:15" ht="16.5">
      <c r="B3" s="8">
        <v>2010</v>
      </c>
      <c r="C3" s="11" t="s">
        <v>0</v>
      </c>
      <c r="D3" s="4">
        <v>410357418</v>
      </c>
      <c r="M3" s="55" t="s">
        <v>29</v>
      </c>
      <c r="N3" s="55"/>
      <c r="O3" s="55"/>
    </row>
    <row r="4" spans="2:15" ht="16.5">
      <c r="B4" s="8"/>
      <c r="C4" s="11" t="s">
        <v>1</v>
      </c>
      <c r="D4" s="4">
        <v>436566554</v>
      </c>
      <c r="M4" s="55"/>
      <c r="N4" s="55"/>
      <c r="O4" s="55"/>
    </row>
    <row r="5" spans="2:15" ht="16.5">
      <c r="B5" s="8"/>
      <c r="C5" s="11" t="s">
        <v>4</v>
      </c>
      <c r="D5" s="4">
        <v>485269483</v>
      </c>
      <c r="M5" s="55"/>
      <c r="N5" s="55"/>
      <c r="O5" s="55"/>
    </row>
    <row r="6" spans="2:15" ht="16.5">
      <c r="B6" s="8"/>
      <c r="C6" s="11" t="s">
        <v>2</v>
      </c>
      <c r="D6" s="4">
        <v>464512353</v>
      </c>
      <c r="M6" s="55"/>
      <c r="N6" s="55"/>
      <c r="O6" s="55"/>
    </row>
    <row r="7" spans="2:15" ht="16.5">
      <c r="B7" s="12">
        <v>2011</v>
      </c>
      <c r="C7" s="11" t="s">
        <v>0</v>
      </c>
      <c r="D7" s="4">
        <v>509265617</v>
      </c>
      <c r="E7" s="6">
        <v>0.24102939208960517</v>
      </c>
      <c r="M7" s="55"/>
      <c r="N7" s="55"/>
      <c r="O7" s="55"/>
    </row>
    <row r="8" spans="2:15" ht="16.5">
      <c r="B8" s="12"/>
      <c r="C8" s="11" t="s">
        <v>1</v>
      </c>
      <c r="D8" s="4">
        <v>589500992</v>
      </c>
      <c r="E8" s="6">
        <v>0.35031185187860259</v>
      </c>
      <c r="M8" s="55"/>
      <c r="N8" s="55"/>
      <c r="O8" s="55"/>
    </row>
    <row r="9" spans="2:15" ht="16.5">
      <c r="B9" s="12"/>
      <c r="C9" s="11" t="s">
        <v>4</v>
      </c>
      <c r="D9" s="4">
        <v>512078037</v>
      </c>
      <c r="E9" s="6">
        <v>5.5244673195326444E-2</v>
      </c>
      <c r="M9" s="55"/>
      <c r="N9" s="55"/>
      <c r="O9" s="55"/>
    </row>
    <row r="10" spans="2:15" ht="16.5">
      <c r="B10" s="12"/>
      <c r="C10" s="11" t="s">
        <v>2</v>
      </c>
      <c r="D10" s="4">
        <v>466295297</v>
      </c>
      <c r="E10" s="6">
        <v>3.838313423712103E-3</v>
      </c>
      <c r="M10" s="55"/>
      <c r="N10" s="55"/>
      <c r="O10" s="55"/>
    </row>
    <row r="11" spans="2:15" ht="16.5">
      <c r="B11" s="8">
        <v>2012</v>
      </c>
      <c r="C11" s="11" t="s">
        <v>0</v>
      </c>
      <c r="D11" s="4">
        <v>482979467</v>
      </c>
      <c r="E11" s="6">
        <v>-5.1615795613392024E-2</v>
      </c>
      <c r="M11" s="55"/>
      <c r="N11" s="55"/>
      <c r="O11" s="55"/>
    </row>
    <row r="12" spans="2:15" ht="16.5">
      <c r="B12" s="8"/>
      <c r="C12" s="11" t="s">
        <v>1</v>
      </c>
      <c r="D12" s="4">
        <v>524495555</v>
      </c>
      <c r="E12" s="6">
        <v>-0.11027197219712226</v>
      </c>
      <c r="M12" s="55"/>
      <c r="N12" s="55"/>
      <c r="O12" s="55"/>
    </row>
    <row r="13" spans="2:15" ht="16.5">
      <c r="B13" s="8"/>
      <c r="C13" s="11" t="s">
        <v>4</v>
      </c>
      <c r="D13" s="4">
        <v>534645734</v>
      </c>
      <c r="E13" s="6">
        <v>4.4070816104929023E-2</v>
      </c>
      <c r="M13" s="55"/>
      <c r="N13" s="55"/>
      <c r="O13" s="55"/>
    </row>
    <row r="14" spans="2:15" ht="16.5">
      <c r="B14" s="8"/>
      <c r="C14" s="11" t="s">
        <v>2</v>
      </c>
      <c r="D14" s="4">
        <v>571933147</v>
      </c>
      <c r="E14" s="6">
        <v>0.22654710583538229</v>
      </c>
    </row>
    <row r="15" spans="2:15" ht="16.5">
      <c r="B15" s="8">
        <v>2013</v>
      </c>
      <c r="C15" s="11" t="s">
        <v>0</v>
      </c>
      <c r="D15" s="4">
        <v>581291638</v>
      </c>
      <c r="E15" s="6">
        <v>0.20355352083735689</v>
      </c>
    </row>
    <row r="16" spans="2:15" ht="16.5">
      <c r="B16" s="8"/>
      <c r="C16" s="11" t="s">
        <v>1</v>
      </c>
      <c r="D16" s="4">
        <v>665385721</v>
      </c>
      <c r="E16" s="6">
        <v>0.26862032415126946</v>
      </c>
    </row>
    <row r="17" spans="2:5" ht="16.5">
      <c r="B17" s="8"/>
      <c r="C17" s="11" t="s">
        <v>4</v>
      </c>
      <c r="D17" s="4">
        <v>629918402</v>
      </c>
      <c r="E17" s="6">
        <v>0.17819775215862843</v>
      </c>
    </row>
    <row r="18" spans="2:5" ht="16.5">
      <c r="B18" s="8"/>
      <c r="C18" s="11" t="s">
        <v>2</v>
      </c>
      <c r="D18" s="4">
        <v>581325107</v>
      </c>
      <c r="E18" s="6">
        <v>1.6421429758467943E-2</v>
      </c>
    </row>
    <row r="19" spans="2:5" ht="16.5">
      <c r="B19" s="8">
        <v>2014</v>
      </c>
      <c r="C19" s="11" t="s">
        <v>0</v>
      </c>
      <c r="D19" s="4">
        <v>584560633</v>
      </c>
      <c r="E19" s="6">
        <v>5.6236745659155041E-3</v>
      </c>
    </row>
  </sheetData>
  <mergeCells count="1">
    <mergeCell ref="M3:O13"/>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dimension ref="B3:O16"/>
  <sheetViews>
    <sheetView workbookViewId="0">
      <selection activeCell="M3" sqref="M3:O13"/>
    </sheetView>
  </sheetViews>
  <sheetFormatPr baseColWidth="10" defaultRowHeight="15"/>
  <sheetData>
    <row r="3" spans="2:15">
      <c r="M3" s="55" t="s">
        <v>30</v>
      </c>
      <c r="N3" s="55"/>
      <c r="O3" s="55"/>
    </row>
    <row r="4" spans="2:15" ht="16.5">
      <c r="B4" s="12">
        <v>2011</v>
      </c>
      <c r="C4" s="11" t="s">
        <v>0</v>
      </c>
      <c r="D4" s="6">
        <v>0.24102939208960517</v>
      </c>
      <c r="M4" s="55"/>
      <c r="N4" s="55"/>
      <c r="O4" s="55"/>
    </row>
    <row r="5" spans="2:15" ht="16.5">
      <c r="B5" s="12"/>
      <c r="C5" s="11" t="s">
        <v>1</v>
      </c>
      <c r="D5" s="6">
        <v>0.35031185187860259</v>
      </c>
      <c r="M5" s="55"/>
      <c r="N5" s="55"/>
      <c r="O5" s="55"/>
    </row>
    <row r="6" spans="2:15" ht="16.5">
      <c r="B6" s="12"/>
      <c r="C6" s="11" t="s">
        <v>4</v>
      </c>
      <c r="D6" s="6">
        <v>5.5244673195326444E-2</v>
      </c>
      <c r="M6" s="55"/>
      <c r="N6" s="55"/>
      <c r="O6" s="55"/>
    </row>
    <row r="7" spans="2:15" ht="16.5">
      <c r="B7" s="12"/>
      <c r="C7" s="11" t="s">
        <v>2</v>
      </c>
      <c r="D7" s="6">
        <v>3.838313423712103E-3</v>
      </c>
      <c r="M7" s="55"/>
      <c r="N7" s="55"/>
      <c r="O7" s="55"/>
    </row>
    <row r="8" spans="2:15" ht="16.5">
      <c r="B8" s="8">
        <v>2012</v>
      </c>
      <c r="C8" s="11" t="s">
        <v>0</v>
      </c>
      <c r="D8" s="6">
        <v>-5.1615795613392024E-2</v>
      </c>
      <c r="M8" s="55"/>
      <c r="N8" s="55"/>
      <c r="O8" s="55"/>
    </row>
    <row r="9" spans="2:15" ht="16.5">
      <c r="B9" s="8"/>
      <c r="C9" s="11" t="s">
        <v>1</v>
      </c>
      <c r="D9" s="6">
        <v>-0.11027197219712226</v>
      </c>
      <c r="M9" s="55"/>
      <c r="N9" s="55"/>
      <c r="O9" s="55"/>
    </row>
    <row r="10" spans="2:15" ht="16.5">
      <c r="B10" s="8"/>
      <c r="C10" s="11" t="s">
        <v>4</v>
      </c>
      <c r="D10" s="6">
        <v>4.4070816104929023E-2</v>
      </c>
      <c r="M10" s="55"/>
      <c r="N10" s="55"/>
      <c r="O10" s="55"/>
    </row>
    <row r="11" spans="2:15" ht="16.5">
      <c r="B11" s="8"/>
      <c r="C11" s="11" t="s">
        <v>2</v>
      </c>
      <c r="D11" s="6">
        <v>0.22654710583538229</v>
      </c>
      <c r="M11" s="55"/>
      <c r="N11" s="55"/>
      <c r="O11" s="55"/>
    </row>
    <row r="12" spans="2:15" ht="16.5">
      <c r="B12" s="8">
        <v>2013</v>
      </c>
      <c r="C12" s="11" t="s">
        <v>0</v>
      </c>
      <c r="D12" s="6">
        <v>0.20355352083735689</v>
      </c>
      <c r="M12" s="55"/>
      <c r="N12" s="55"/>
      <c r="O12" s="55"/>
    </row>
    <row r="13" spans="2:15" ht="16.5">
      <c r="B13" s="8"/>
      <c r="C13" s="11" t="s">
        <v>1</v>
      </c>
      <c r="D13" s="6">
        <v>0.26862032415126946</v>
      </c>
      <c r="M13" s="55"/>
      <c r="N13" s="55"/>
      <c r="O13" s="55"/>
    </row>
    <row r="14" spans="2:15" ht="16.5">
      <c r="B14" s="8"/>
      <c r="C14" s="11" t="s">
        <v>4</v>
      </c>
      <c r="D14" s="6">
        <v>0.17819775215862843</v>
      </c>
    </row>
    <row r="15" spans="2:15" ht="16.5">
      <c r="B15" s="8"/>
      <c r="C15" s="11" t="s">
        <v>2</v>
      </c>
      <c r="D15" s="6">
        <v>1.6421429758467943E-2</v>
      </c>
    </row>
    <row r="16" spans="2:15" ht="16.5">
      <c r="B16" s="8">
        <v>2014</v>
      </c>
      <c r="C16" s="11" t="s">
        <v>0</v>
      </c>
      <c r="D16" s="6">
        <v>5.6236745659155041E-3</v>
      </c>
    </row>
  </sheetData>
  <mergeCells count="1">
    <mergeCell ref="M3:O1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1:O20"/>
  <sheetViews>
    <sheetView workbookViewId="0">
      <selection activeCell="M4" sqref="M4:O16"/>
    </sheetView>
  </sheetViews>
  <sheetFormatPr baseColWidth="10" defaultRowHeight="15"/>
  <sheetData>
    <row r="1" spans="2:15">
      <c r="B1" t="s">
        <v>13</v>
      </c>
    </row>
    <row r="2" spans="2:15">
      <c r="B2" t="s">
        <v>7</v>
      </c>
    </row>
    <row r="4" spans="2:15" ht="15.75">
      <c r="B4" s="1">
        <v>2010</v>
      </c>
      <c r="C4" s="2" t="s">
        <v>0</v>
      </c>
      <c r="D4" s="4">
        <v>65974551</v>
      </c>
      <c r="M4" s="54" t="s">
        <v>19</v>
      </c>
      <c r="N4" s="54"/>
      <c r="O4" s="54"/>
    </row>
    <row r="5" spans="2:15" ht="15.75">
      <c r="B5" s="1">
        <v>2010</v>
      </c>
      <c r="C5" s="2" t="s">
        <v>1</v>
      </c>
      <c r="D5" s="4">
        <v>86675777</v>
      </c>
      <c r="M5" s="54"/>
      <c r="N5" s="54"/>
      <c r="O5" s="54"/>
    </row>
    <row r="6" spans="2:15" ht="15" customHeight="1">
      <c r="B6" s="1">
        <v>2010</v>
      </c>
      <c r="C6" s="2" t="s">
        <v>4</v>
      </c>
      <c r="D6" s="4">
        <v>85703565</v>
      </c>
      <c r="M6" s="54"/>
      <c r="N6" s="54"/>
      <c r="O6" s="54"/>
    </row>
    <row r="7" spans="2:15" ht="15.75">
      <c r="B7" s="1">
        <v>2010</v>
      </c>
      <c r="C7" s="2" t="s">
        <v>2</v>
      </c>
      <c r="D7" s="4">
        <v>97018360</v>
      </c>
      <c r="M7" s="54"/>
      <c r="N7" s="54"/>
      <c r="O7" s="54"/>
    </row>
    <row r="8" spans="2:15" ht="15.75">
      <c r="B8" s="1">
        <v>2011</v>
      </c>
      <c r="C8" s="2" t="s">
        <v>0</v>
      </c>
      <c r="D8" s="4">
        <v>88377857</v>
      </c>
      <c r="E8" s="7">
        <v>0.33957496732338499</v>
      </c>
      <c r="M8" s="54"/>
      <c r="N8" s="54"/>
      <c r="O8" s="54"/>
    </row>
    <row r="9" spans="2:15" ht="15.75">
      <c r="B9" s="1"/>
      <c r="C9" s="2" t="s">
        <v>1</v>
      </c>
      <c r="D9" s="4">
        <v>94604742</v>
      </c>
      <c r="E9" s="7">
        <v>9.1478441548900058E-2</v>
      </c>
      <c r="M9" s="54"/>
      <c r="N9" s="54"/>
      <c r="O9" s="54"/>
    </row>
    <row r="10" spans="2:15" ht="15.75">
      <c r="B10" s="1"/>
      <c r="C10" s="2" t="s">
        <v>4</v>
      </c>
      <c r="D10" s="4">
        <v>117192356</v>
      </c>
      <c r="E10" s="7">
        <v>0.36741518278732044</v>
      </c>
      <c r="M10" s="54"/>
      <c r="N10" s="54"/>
      <c r="O10" s="54"/>
    </row>
    <row r="11" spans="2:15" ht="15.75">
      <c r="B11" s="1"/>
      <c r="C11" s="2" t="s">
        <v>2</v>
      </c>
      <c r="D11" s="4">
        <v>123550450</v>
      </c>
      <c r="E11" s="7">
        <v>0.27347493814572821</v>
      </c>
      <c r="M11" s="54"/>
      <c r="N11" s="54"/>
      <c r="O11" s="54"/>
    </row>
    <row r="12" spans="2:15" ht="15.75">
      <c r="B12" s="3">
        <v>2012</v>
      </c>
      <c r="C12" s="2" t="s">
        <v>0</v>
      </c>
      <c r="D12" s="4">
        <v>102880332</v>
      </c>
      <c r="E12" s="7">
        <v>0.16409625094213354</v>
      </c>
      <c r="M12" s="54"/>
      <c r="N12" s="54"/>
      <c r="O12" s="54"/>
    </row>
    <row r="13" spans="2:15" ht="15.75">
      <c r="B13" s="3"/>
      <c r="C13" s="2" t="s">
        <v>1</v>
      </c>
      <c r="D13" s="4">
        <v>98401428</v>
      </c>
      <c r="E13" s="7">
        <v>4.0132089784674863E-2</v>
      </c>
      <c r="M13" s="54"/>
      <c r="N13" s="54"/>
      <c r="O13" s="54"/>
    </row>
    <row r="14" spans="2:15" ht="15.75">
      <c r="B14" s="3"/>
      <c r="C14" s="2" t="s">
        <v>4</v>
      </c>
      <c r="D14" s="4">
        <v>114382025</v>
      </c>
      <c r="E14" s="7">
        <v>-2.3980497499342057E-2</v>
      </c>
      <c r="M14" s="54"/>
      <c r="N14" s="54"/>
      <c r="O14" s="54"/>
    </row>
    <row r="15" spans="2:15" ht="15.75">
      <c r="B15" s="3"/>
      <c r="C15" s="2" t="s">
        <v>2</v>
      </c>
      <c r="D15" s="4">
        <v>107673700</v>
      </c>
      <c r="E15" s="7">
        <v>-0.12850418594185609</v>
      </c>
      <c r="M15" s="54"/>
      <c r="N15" s="54"/>
      <c r="O15" s="54"/>
    </row>
    <row r="16" spans="2:15" ht="15.75">
      <c r="B16" s="3">
        <v>2013</v>
      </c>
      <c r="C16" s="2" t="s">
        <v>0</v>
      </c>
      <c r="D16" s="4">
        <v>91935130</v>
      </c>
      <c r="E16" s="7">
        <v>-0.10638770100391981</v>
      </c>
      <c r="M16" s="54"/>
      <c r="N16" s="54"/>
      <c r="O16" s="54"/>
    </row>
    <row r="17" spans="2:5" ht="15.75">
      <c r="B17" s="3"/>
      <c r="C17" s="2" t="s">
        <v>1</v>
      </c>
      <c r="D17" s="4">
        <v>108012286</v>
      </c>
      <c r="E17" s="7">
        <v>9.7669903733510921E-2</v>
      </c>
    </row>
    <row r="18" spans="2:5" ht="15.75">
      <c r="B18" s="3"/>
      <c r="C18" s="2" t="s">
        <v>4</v>
      </c>
      <c r="D18" s="4">
        <v>160911371</v>
      </c>
      <c r="E18" s="7">
        <v>0.40678896880869164</v>
      </c>
    </row>
    <row r="19" spans="2:5" ht="15.75">
      <c r="B19" s="3"/>
      <c r="C19" s="2" t="s">
        <v>2</v>
      </c>
      <c r="D19" s="4">
        <v>172951119</v>
      </c>
      <c r="E19" s="7">
        <v>0.6062522138646671</v>
      </c>
    </row>
    <row r="20" spans="2:5" ht="15.75">
      <c r="B20" s="3">
        <v>2014</v>
      </c>
      <c r="C20" s="2" t="s">
        <v>0</v>
      </c>
      <c r="D20" s="4">
        <v>157078169</v>
      </c>
      <c r="E20" s="7">
        <v>0.70857613406322484</v>
      </c>
    </row>
  </sheetData>
  <mergeCells count="1">
    <mergeCell ref="M4:O16"/>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B2:O21"/>
  <sheetViews>
    <sheetView workbookViewId="0">
      <selection activeCell="M7" sqref="M7:O19"/>
    </sheetView>
  </sheetViews>
  <sheetFormatPr baseColWidth="10" defaultRowHeight="15"/>
  <sheetData>
    <row r="2" spans="2:15">
      <c r="B2" t="s">
        <v>14</v>
      </c>
    </row>
    <row r="5" spans="2:15" ht="15.75">
      <c r="B5" s="1">
        <v>2010</v>
      </c>
      <c r="C5" s="2" t="s">
        <v>0</v>
      </c>
    </row>
    <row r="6" spans="2:15" ht="15.75">
      <c r="B6" s="1">
        <v>2010</v>
      </c>
      <c r="C6" s="2" t="s">
        <v>1</v>
      </c>
    </row>
    <row r="7" spans="2:15" ht="15.75">
      <c r="B7" s="1">
        <v>2010</v>
      </c>
      <c r="C7" s="2" t="s">
        <v>4</v>
      </c>
      <c r="M7" s="55" t="s">
        <v>20</v>
      </c>
      <c r="N7" s="55"/>
      <c r="O7" s="55"/>
    </row>
    <row r="8" spans="2:15" ht="15.75">
      <c r="B8" s="1">
        <v>2010</v>
      </c>
      <c r="C8" s="2" t="s">
        <v>2</v>
      </c>
      <c r="M8" s="55"/>
      <c r="N8" s="55"/>
      <c r="O8" s="55"/>
    </row>
    <row r="9" spans="2:15" ht="15.75">
      <c r="B9" s="1">
        <v>2011</v>
      </c>
      <c r="C9" s="2" t="s">
        <v>0</v>
      </c>
      <c r="D9" s="7">
        <v>0.33957496732338499</v>
      </c>
      <c r="M9" s="55"/>
      <c r="N9" s="55"/>
      <c r="O9" s="55"/>
    </row>
    <row r="10" spans="2:15" ht="15.75">
      <c r="B10" s="1"/>
      <c r="C10" s="2" t="s">
        <v>1</v>
      </c>
      <c r="D10" s="7">
        <v>9.1478441548900058E-2</v>
      </c>
      <c r="M10" s="55"/>
      <c r="N10" s="55"/>
      <c r="O10" s="55"/>
    </row>
    <row r="11" spans="2:15" ht="15.75">
      <c r="B11" s="1"/>
      <c r="C11" s="2" t="s">
        <v>4</v>
      </c>
      <c r="D11" s="7">
        <v>0.36741518278732044</v>
      </c>
      <c r="M11" s="55"/>
      <c r="N11" s="55"/>
      <c r="O11" s="55"/>
    </row>
    <row r="12" spans="2:15" ht="15.75">
      <c r="B12" s="1"/>
      <c r="C12" s="2" t="s">
        <v>2</v>
      </c>
      <c r="D12" s="7">
        <v>0.27347493814572821</v>
      </c>
      <c r="M12" s="55"/>
      <c r="N12" s="55"/>
      <c r="O12" s="55"/>
    </row>
    <row r="13" spans="2:15" ht="15.75">
      <c r="B13" s="3">
        <v>2012</v>
      </c>
      <c r="C13" s="2" t="s">
        <v>0</v>
      </c>
      <c r="D13" s="7">
        <v>0.16409625094213354</v>
      </c>
      <c r="M13" s="55"/>
      <c r="N13" s="55"/>
      <c r="O13" s="55"/>
    </row>
    <row r="14" spans="2:15" ht="15.75">
      <c r="B14" s="3"/>
      <c r="C14" s="2" t="s">
        <v>1</v>
      </c>
      <c r="D14" s="7">
        <v>4.0132089784674863E-2</v>
      </c>
      <c r="M14" s="55"/>
      <c r="N14" s="55"/>
      <c r="O14" s="55"/>
    </row>
    <row r="15" spans="2:15" ht="15.75">
      <c r="B15" s="3"/>
      <c r="C15" s="2" t="s">
        <v>4</v>
      </c>
      <c r="D15" s="7">
        <v>-2.3980497499342057E-2</v>
      </c>
      <c r="M15" s="55"/>
      <c r="N15" s="55"/>
      <c r="O15" s="55"/>
    </row>
    <row r="16" spans="2:15" ht="15.75">
      <c r="B16" s="3"/>
      <c r="C16" s="2" t="s">
        <v>2</v>
      </c>
      <c r="D16" s="7">
        <v>-0.12850418594185609</v>
      </c>
      <c r="M16" s="55"/>
      <c r="N16" s="55"/>
      <c r="O16" s="55"/>
    </row>
    <row r="17" spans="2:15" ht="15.75">
      <c r="B17" s="3">
        <v>2013</v>
      </c>
      <c r="C17" s="2" t="s">
        <v>0</v>
      </c>
      <c r="D17" s="7">
        <v>-0.10638770100391981</v>
      </c>
      <c r="M17" s="55"/>
      <c r="N17" s="55"/>
      <c r="O17" s="55"/>
    </row>
    <row r="18" spans="2:15" ht="15.75">
      <c r="B18" s="3"/>
      <c r="C18" s="2" t="s">
        <v>1</v>
      </c>
      <c r="D18" s="7">
        <v>9.7669903733510921E-2</v>
      </c>
      <c r="M18" s="55"/>
      <c r="N18" s="55"/>
      <c r="O18" s="55"/>
    </row>
    <row r="19" spans="2:15" ht="15.75">
      <c r="B19" s="3"/>
      <c r="C19" s="2" t="s">
        <v>4</v>
      </c>
      <c r="D19" s="7">
        <v>0.40678896880869164</v>
      </c>
      <c r="M19" s="55"/>
      <c r="N19" s="55"/>
      <c r="O19" s="55"/>
    </row>
    <row r="20" spans="2:15" ht="15.75">
      <c r="B20" s="3"/>
      <c r="C20" s="2" t="s">
        <v>2</v>
      </c>
      <c r="D20" s="7">
        <v>0.6062522138646671</v>
      </c>
    </row>
    <row r="21" spans="2:15" ht="15.75">
      <c r="B21" s="3">
        <v>2014</v>
      </c>
      <c r="C21" s="2" t="s">
        <v>0</v>
      </c>
      <c r="D21" s="7">
        <v>0.70857613406322484</v>
      </c>
    </row>
  </sheetData>
  <mergeCells count="1">
    <mergeCell ref="M7:O1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B3:O19"/>
  <sheetViews>
    <sheetView workbookViewId="0">
      <selection activeCell="D19" sqref="D19"/>
    </sheetView>
  </sheetViews>
  <sheetFormatPr baseColWidth="10" defaultRowHeight="15"/>
  <sheetData>
    <row r="3" spans="2:15">
      <c r="M3" s="55" t="s">
        <v>31</v>
      </c>
      <c r="N3" s="55"/>
      <c r="O3" s="55"/>
    </row>
    <row r="4" spans="2:15" ht="16.5" customHeight="1">
      <c r="B4" s="8">
        <v>2010</v>
      </c>
      <c r="C4" s="11" t="s">
        <v>0</v>
      </c>
      <c r="D4" s="4">
        <v>197515335</v>
      </c>
      <c r="M4" s="55"/>
      <c r="N4" s="55"/>
      <c r="O4" s="55"/>
    </row>
    <row r="5" spans="2:15" ht="16.5">
      <c r="B5" s="8">
        <v>2010</v>
      </c>
      <c r="C5" s="11" t="s">
        <v>1</v>
      </c>
      <c r="D5" s="4">
        <v>212569646</v>
      </c>
      <c r="M5" s="55"/>
      <c r="N5" s="55"/>
      <c r="O5" s="55"/>
    </row>
    <row r="6" spans="2:15" ht="16.5">
      <c r="B6" s="8">
        <v>2010</v>
      </c>
      <c r="C6" s="11" t="s">
        <v>4</v>
      </c>
      <c r="D6" s="4">
        <v>228955151</v>
      </c>
      <c r="M6" s="55"/>
      <c r="N6" s="55"/>
      <c r="O6" s="55"/>
    </row>
    <row r="7" spans="2:15" ht="16.5">
      <c r="B7" s="12">
        <v>2011</v>
      </c>
      <c r="C7" s="11" t="s">
        <v>0</v>
      </c>
      <c r="D7" s="4">
        <v>251826240</v>
      </c>
      <c r="E7" s="6">
        <v>0.27497057380380108</v>
      </c>
      <c r="M7" s="55"/>
      <c r="N7" s="55"/>
      <c r="O7" s="55"/>
    </row>
    <row r="8" spans="2:15" ht="16.5">
      <c r="B8" s="12"/>
      <c r="C8" s="11" t="s">
        <v>1</v>
      </c>
      <c r="D8" s="4">
        <v>283729974</v>
      </c>
      <c r="E8" s="6">
        <v>0.33476241476170121</v>
      </c>
      <c r="M8" s="55"/>
      <c r="N8" s="55"/>
      <c r="O8" s="55"/>
    </row>
    <row r="9" spans="2:15" ht="16.5">
      <c r="B9" s="12"/>
      <c r="C9" s="11" t="s">
        <v>4</v>
      </c>
      <c r="D9" s="4">
        <v>276070341</v>
      </c>
      <c r="E9" s="6">
        <v>0.20578348988531814</v>
      </c>
      <c r="M9" s="55"/>
      <c r="N9" s="55"/>
      <c r="O9" s="55"/>
    </row>
    <row r="10" spans="2:15" ht="16.5">
      <c r="B10" s="12"/>
      <c r="C10" s="11" t="s">
        <v>2</v>
      </c>
      <c r="D10" s="4">
        <v>263238098</v>
      </c>
      <c r="E10" s="6">
        <v>4.5316397528708752E-2</v>
      </c>
      <c r="M10" s="55"/>
      <c r="N10" s="55"/>
      <c r="O10" s="55"/>
    </row>
    <row r="11" spans="2:15" ht="16.5">
      <c r="B11" s="8">
        <v>2012</v>
      </c>
      <c r="C11" s="11" t="s">
        <v>0</v>
      </c>
      <c r="D11" s="4">
        <v>247248011</v>
      </c>
      <c r="E11" s="6">
        <v>-1.8180111016230849E-2</v>
      </c>
      <c r="M11" s="55"/>
      <c r="N11" s="55"/>
      <c r="O11" s="55"/>
    </row>
    <row r="12" spans="2:15" ht="16.5">
      <c r="B12" s="8"/>
      <c r="C12" s="11" t="s">
        <v>1</v>
      </c>
      <c r="D12" s="4">
        <v>303070762</v>
      </c>
      <c r="E12" s="6">
        <v>6.8166178311495518E-2</v>
      </c>
      <c r="M12" s="55"/>
      <c r="N12" s="55"/>
      <c r="O12" s="55"/>
    </row>
    <row r="13" spans="2:15" ht="16.5">
      <c r="B13" s="8"/>
      <c r="C13" s="11" t="s">
        <v>4</v>
      </c>
      <c r="D13" s="4">
        <v>251005056</v>
      </c>
      <c r="E13" s="6">
        <v>-9.0793110586261827E-2</v>
      </c>
      <c r="M13" s="55"/>
      <c r="N13" s="55"/>
      <c r="O13" s="55"/>
    </row>
    <row r="14" spans="2:15" ht="16.5">
      <c r="B14" s="8"/>
      <c r="C14" s="11" t="s">
        <v>2</v>
      </c>
      <c r="D14" s="4">
        <v>223745124</v>
      </c>
      <c r="E14" s="6">
        <v>-0.15002757693531121</v>
      </c>
      <c r="M14" s="55"/>
      <c r="N14" s="55"/>
      <c r="O14" s="55"/>
    </row>
    <row r="15" spans="2:15" ht="16.5">
      <c r="B15" s="8">
        <v>2013</v>
      </c>
      <c r="C15" s="11" t="s">
        <v>0</v>
      </c>
      <c r="D15" s="4">
        <v>228367671</v>
      </c>
      <c r="E15" s="6">
        <v>-7.6361948974384308E-2</v>
      </c>
    </row>
    <row r="16" spans="2:15" ht="16.5">
      <c r="B16" s="8"/>
      <c r="C16" s="11" t="s">
        <v>1</v>
      </c>
      <c r="D16" s="4">
        <v>359369396</v>
      </c>
      <c r="E16" s="6">
        <v>0.18576069043572074</v>
      </c>
    </row>
    <row r="17" spans="2:5" ht="16.5">
      <c r="B17" s="8"/>
      <c r="C17" s="11" t="s">
        <v>4</v>
      </c>
      <c r="D17" s="4">
        <v>353958568</v>
      </c>
      <c r="E17" s="6">
        <v>0.4101650924513649</v>
      </c>
    </row>
    <row r="18" spans="2:5" ht="16.5">
      <c r="B18" s="8"/>
      <c r="C18" s="11" t="s">
        <v>2</v>
      </c>
      <c r="D18" s="4">
        <v>379426830</v>
      </c>
      <c r="E18" s="6">
        <v>0.69579932387710941</v>
      </c>
    </row>
    <row r="19" spans="2:5" ht="16.5">
      <c r="B19" s="14">
        <v>2014</v>
      </c>
      <c r="C19" s="11" t="s">
        <v>0</v>
      </c>
      <c r="D19" s="4">
        <v>422043281</v>
      </c>
      <c r="E19" s="6">
        <v>0.84808681172739209</v>
      </c>
    </row>
  </sheetData>
  <mergeCells count="1">
    <mergeCell ref="M3:O14"/>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B2:O15"/>
  <sheetViews>
    <sheetView workbookViewId="0">
      <selection activeCell="M2" sqref="M2:O14"/>
    </sheetView>
  </sheetViews>
  <sheetFormatPr baseColWidth="10" defaultRowHeight="15"/>
  <sheetData>
    <row r="2" spans="2:15">
      <c r="M2" s="55" t="s">
        <v>32</v>
      </c>
      <c r="N2" s="55"/>
      <c r="O2" s="55"/>
    </row>
    <row r="3" spans="2:15" ht="16.5" customHeight="1">
      <c r="B3" s="12">
        <v>2011</v>
      </c>
      <c r="C3" s="11" t="s">
        <v>0</v>
      </c>
      <c r="D3" s="6">
        <v>0.27497057380380108</v>
      </c>
      <c r="M3" s="55"/>
      <c r="N3" s="55"/>
      <c r="O3" s="55"/>
    </row>
    <row r="4" spans="2:15" ht="16.5">
      <c r="B4" s="12"/>
      <c r="C4" s="11" t="s">
        <v>1</v>
      </c>
      <c r="D4" s="6">
        <v>0.33476241476170121</v>
      </c>
      <c r="M4" s="55"/>
      <c r="N4" s="55"/>
      <c r="O4" s="55"/>
    </row>
    <row r="5" spans="2:15" ht="16.5">
      <c r="B5" s="12"/>
      <c r="C5" s="11" t="s">
        <v>4</v>
      </c>
      <c r="D5" s="6">
        <v>0.20578348988531814</v>
      </c>
      <c r="M5" s="55"/>
      <c r="N5" s="55"/>
      <c r="O5" s="55"/>
    </row>
    <row r="6" spans="2:15" ht="16.5">
      <c r="B6" s="12"/>
      <c r="C6" s="11" t="s">
        <v>2</v>
      </c>
      <c r="D6" s="6">
        <v>4.5316397528708752E-2</v>
      </c>
      <c r="M6" s="55"/>
      <c r="N6" s="55"/>
      <c r="O6" s="55"/>
    </row>
    <row r="7" spans="2:15" ht="16.5">
      <c r="B7" s="8">
        <v>2012</v>
      </c>
      <c r="C7" s="11" t="s">
        <v>0</v>
      </c>
      <c r="D7" s="6">
        <v>-1.8180111016230849E-2</v>
      </c>
      <c r="M7" s="55"/>
      <c r="N7" s="55"/>
      <c r="O7" s="55"/>
    </row>
    <row r="8" spans="2:15" ht="16.5">
      <c r="B8" s="8"/>
      <c r="C8" s="11" t="s">
        <v>1</v>
      </c>
      <c r="D8" s="6">
        <v>6.8166178311495518E-2</v>
      </c>
      <c r="M8" s="55"/>
      <c r="N8" s="55"/>
      <c r="O8" s="55"/>
    </row>
    <row r="9" spans="2:15" ht="16.5">
      <c r="B9" s="8"/>
      <c r="C9" s="11" t="s">
        <v>4</v>
      </c>
      <c r="D9" s="6">
        <v>-9.0793110586261827E-2</v>
      </c>
      <c r="M9" s="55"/>
      <c r="N9" s="55"/>
      <c r="O9" s="55"/>
    </row>
    <row r="10" spans="2:15" ht="16.5">
      <c r="B10" s="8"/>
      <c r="C10" s="11" t="s">
        <v>2</v>
      </c>
      <c r="D10" s="6">
        <v>-0.15002757693531121</v>
      </c>
      <c r="M10" s="55"/>
      <c r="N10" s="55"/>
      <c r="O10" s="55"/>
    </row>
    <row r="11" spans="2:15" ht="16.5">
      <c r="B11" s="8">
        <v>2013</v>
      </c>
      <c r="C11" s="11" t="s">
        <v>0</v>
      </c>
      <c r="D11" s="6">
        <v>-7.6361948974384308E-2</v>
      </c>
      <c r="M11" s="55"/>
      <c r="N11" s="55"/>
      <c r="O11" s="55"/>
    </row>
    <row r="12" spans="2:15" ht="16.5">
      <c r="B12" s="8"/>
      <c r="C12" s="11" t="s">
        <v>1</v>
      </c>
      <c r="D12" s="6">
        <v>0.18576069043572074</v>
      </c>
      <c r="M12" s="55"/>
      <c r="N12" s="55"/>
      <c r="O12" s="55"/>
    </row>
    <row r="13" spans="2:15" ht="16.5">
      <c r="B13" s="8"/>
      <c r="C13" s="11" t="s">
        <v>4</v>
      </c>
      <c r="D13" s="6">
        <v>0.4101650924513649</v>
      </c>
      <c r="M13" s="55"/>
      <c r="N13" s="55"/>
      <c r="O13" s="55"/>
    </row>
    <row r="14" spans="2:15" ht="16.5">
      <c r="B14" s="8"/>
      <c r="C14" s="11" t="s">
        <v>2</v>
      </c>
      <c r="D14" s="6">
        <v>0.69579932387710941</v>
      </c>
      <c r="M14" s="55"/>
      <c r="N14" s="55"/>
      <c r="O14" s="55"/>
    </row>
    <row r="15" spans="2:15" ht="16.5">
      <c r="B15" s="8">
        <v>2014</v>
      </c>
      <c r="C15" s="11" t="s">
        <v>0</v>
      </c>
      <c r="D15" s="6">
        <v>0.84808681172739209</v>
      </c>
    </row>
  </sheetData>
  <mergeCells count="1">
    <mergeCell ref="M2:O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29</vt:i4>
      </vt:variant>
    </vt:vector>
  </HeadingPairs>
  <TitlesOfParts>
    <vt:vector size="29" baseType="lpstr">
      <vt:lpstr>Comercio Total</vt:lpstr>
      <vt:lpstr>Varia</vt:lpstr>
      <vt:lpstr>Importaciones </vt:lpstr>
      <vt:lpstr>Variaciones</vt:lpstr>
      <vt:lpstr>Balanza comercial</vt:lpstr>
      <vt:lpstr>variación</vt:lpstr>
      <vt:lpstr>Balanza por continente</vt:lpstr>
      <vt:lpstr>Balanza c.a.</vt:lpstr>
      <vt:lpstr>Expo productos</vt:lpstr>
      <vt:lpstr>Expo países</vt:lpstr>
      <vt:lpstr>Expo secciones</vt:lpstr>
      <vt:lpstr>Impo productos</vt:lpstr>
      <vt:lpstr>Impo países</vt:lpstr>
      <vt:lpstr>Impo Secciones</vt:lpstr>
      <vt:lpstr>Comercio Territorio Aduanero</vt:lpstr>
      <vt:lpstr>VariaciónT</vt:lpstr>
      <vt:lpstr>Importaciones</vt:lpstr>
      <vt:lpstr>Variaciones Te</vt:lpstr>
      <vt:lpstr>Hoja1</vt:lpstr>
      <vt:lpstr>Comercio 29-89</vt:lpstr>
      <vt:lpstr>VariaciónD</vt:lpstr>
      <vt:lpstr>ImpoD</vt:lpstr>
      <vt:lpstr>Variaim</vt:lpstr>
      <vt:lpstr>Hoja13</vt:lpstr>
      <vt:lpstr>Hoja14</vt:lpstr>
      <vt:lpstr>Comercio Zonas Francas</vt:lpstr>
      <vt:lpstr>VariaciónZ</vt:lpstr>
      <vt:lpstr>ImportaZF</vt:lpstr>
      <vt:lpstr>VariaIzf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inemahe</dc:creator>
  <cp:lastModifiedBy>inemahe</cp:lastModifiedBy>
  <dcterms:created xsi:type="dcterms:W3CDTF">2014-12-05T16:25:41Z</dcterms:created>
  <dcterms:modified xsi:type="dcterms:W3CDTF">2014-12-12T15:37:36Z</dcterms:modified>
</cp:coreProperties>
</file>