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Planilha Controle(Instagram)\"/>
    </mc:Choice>
  </mc:AlternateContent>
  <xr:revisionPtr revIDLastSave="0" documentId="13_ncr:1_{1083E2DE-0C44-476F-BB41-9B67F8D0A12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Menu" sheetId="16" r:id="rId1"/>
    <sheet name="Janeiro" sheetId="1" r:id="rId2"/>
    <sheet name="Fevereiro" sheetId="18" r:id="rId3"/>
    <sheet name="Março" sheetId="19" r:id="rId4"/>
    <sheet name="Abril" sheetId="20" r:id="rId5"/>
    <sheet name="Maio" sheetId="21" r:id="rId6"/>
    <sheet name="Junho" sheetId="22" r:id="rId7"/>
    <sheet name="Julho" sheetId="23" r:id="rId8"/>
    <sheet name="Agosto" sheetId="24" r:id="rId9"/>
    <sheet name="Setembro" sheetId="25" r:id="rId10"/>
    <sheet name="Outubro" sheetId="26" r:id="rId11"/>
    <sheet name="Novembro" sheetId="27" r:id="rId12"/>
    <sheet name="Dezembro" sheetId="28" r:id="rId13"/>
    <sheet name="Dados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28" l="1"/>
  <c r="I35" i="28" s="1"/>
  <c r="H34" i="28"/>
  <c r="I34" i="28" s="1"/>
  <c r="H33" i="28"/>
  <c r="I33" i="28" s="1"/>
  <c r="H32" i="28"/>
  <c r="I32" i="28" s="1"/>
  <c r="D30" i="28"/>
  <c r="I29" i="28"/>
  <c r="I23" i="28"/>
  <c r="D23" i="28"/>
  <c r="M22" i="28"/>
  <c r="D16" i="28"/>
  <c r="C2" i="28" s="1"/>
  <c r="D13" i="17" s="1"/>
  <c r="M15" i="28"/>
  <c r="H35" i="27"/>
  <c r="I35" i="27" s="1"/>
  <c r="H34" i="27"/>
  <c r="I34" i="27" s="1"/>
  <c r="H33" i="27"/>
  <c r="I33" i="27" s="1"/>
  <c r="H32" i="27"/>
  <c r="I32" i="27" s="1"/>
  <c r="D30" i="27"/>
  <c r="I29" i="27"/>
  <c r="I23" i="27"/>
  <c r="D23" i="27"/>
  <c r="M22" i="27"/>
  <c r="D16" i="27"/>
  <c r="C2" i="27" s="1"/>
  <c r="D12" i="17" s="1"/>
  <c r="M15" i="27"/>
  <c r="H35" i="26"/>
  <c r="I35" i="26" s="1"/>
  <c r="H34" i="26"/>
  <c r="I34" i="26" s="1"/>
  <c r="H33" i="26"/>
  <c r="I33" i="26" s="1"/>
  <c r="H32" i="26"/>
  <c r="I32" i="26" s="1"/>
  <c r="D30" i="26"/>
  <c r="I29" i="26"/>
  <c r="I23" i="26"/>
  <c r="D23" i="26"/>
  <c r="M22" i="26"/>
  <c r="D16" i="26"/>
  <c r="C2" i="26" s="1"/>
  <c r="D11" i="17" s="1"/>
  <c r="M15" i="26"/>
  <c r="H35" i="25"/>
  <c r="I35" i="25" s="1"/>
  <c r="H34" i="25"/>
  <c r="I34" i="25" s="1"/>
  <c r="H33" i="25"/>
  <c r="I33" i="25" s="1"/>
  <c r="H32" i="25"/>
  <c r="I32" i="25" s="1"/>
  <c r="D30" i="25"/>
  <c r="I29" i="25"/>
  <c r="I23" i="25"/>
  <c r="D23" i="25"/>
  <c r="M22" i="25"/>
  <c r="D16" i="25"/>
  <c r="C2" i="25" s="1"/>
  <c r="D10" i="17" s="1"/>
  <c r="M15" i="25"/>
  <c r="H35" i="24"/>
  <c r="I35" i="24" s="1"/>
  <c r="I34" i="24"/>
  <c r="H34" i="24"/>
  <c r="H33" i="24"/>
  <c r="I33" i="24" s="1"/>
  <c r="H32" i="24"/>
  <c r="I32" i="24" s="1"/>
  <c r="D30" i="24"/>
  <c r="I29" i="24"/>
  <c r="I23" i="24"/>
  <c r="D23" i="24"/>
  <c r="M22" i="24"/>
  <c r="D16" i="24"/>
  <c r="C2" i="24" s="1"/>
  <c r="M15" i="24"/>
  <c r="H35" i="23"/>
  <c r="I35" i="23" s="1"/>
  <c r="H34" i="23"/>
  <c r="I34" i="23" s="1"/>
  <c r="H33" i="23"/>
  <c r="I33" i="23" s="1"/>
  <c r="H32" i="23"/>
  <c r="I32" i="23" s="1"/>
  <c r="D30" i="23"/>
  <c r="I29" i="23"/>
  <c r="I23" i="23"/>
  <c r="D23" i="23"/>
  <c r="M22" i="23"/>
  <c r="D16" i="23"/>
  <c r="C2" i="23" s="1"/>
  <c r="M15" i="23"/>
  <c r="H35" i="22"/>
  <c r="I35" i="22" s="1"/>
  <c r="I34" i="22"/>
  <c r="H34" i="22"/>
  <c r="H33" i="22"/>
  <c r="I33" i="22" s="1"/>
  <c r="H32" i="22"/>
  <c r="I32" i="22" s="1"/>
  <c r="D30" i="22"/>
  <c r="I29" i="22"/>
  <c r="I23" i="22"/>
  <c r="D23" i="22"/>
  <c r="M22" i="22"/>
  <c r="D16" i="22"/>
  <c r="M15" i="22"/>
  <c r="C2" i="22"/>
  <c r="H35" i="21"/>
  <c r="I35" i="21" s="1"/>
  <c r="H34" i="21"/>
  <c r="I34" i="21" s="1"/>
  <c r="H33" i="21"/>
  <c r="I33" i="21" s="1"/>
  <c r="H32" i="21"/>
  <c r="I32" i="21" s="1"/>
  <c r="D30" i="21"/>
  <c r="I29" i="21"/>
  <c r="I23" i="21"/>
  <c r="D23" i="21"/>
  <c r="M22" i="21"/>
  <c r="D16" i="21"/>
  <c r="C2" i="21" s="1"/>
  <c r="M15" i="21"/>
  <c r="H35" i="20"/>
  <c r="I35" i="20" s="1"/>
  <c r="H34" i="20"/>
  <c r="I34" i="20" s="1"/>
  <c r="H33" i="20"/>
  <c r="I33" i="20" s="1"/>
  <c r="H32" i="20"/>
  <c r="I32" i="20" s="1"/>
  <c r="D30" i="20"/>
  <c r="I29" i="20"/>
  <c r="I23" i="20"/>
  <c r="D23" i="20"/>
  <c r="M22" i="20"/>
  <c r="D16" i="20"/>
  <c r="M15" i="20"/>
  <c r="H35" i="19"/>
  <c r="I35" i="19" s="1"/>
  <c r="I34" i="19"/>
  <c r="H34" i="19"/>
  <c r="H33" i="19"/>
  <c r="I33" i="19" s="1"/>
  <c r="H32" i="19"/>
  <c r="I32" i="19" s="1"/>
  <c r="D30" i="19"/>
  <c r="I29" i="19"/>
  <c r="I23" i="19"/>
  <c r="D23" i="19"/>
  <c r="M22" i="19"/>
  <c r="D16" i="19"/>
  <c r="M15" i="19"/>
  <c r="H35" i="18"/>
  <c r="I35" i="18" s="1"/>
  <c r="H34" i="18"/>
  <c r="I34" i="18" s="1"/>
  <c r="H33" i="18"/>
  <c r="I33" i="18" s="1"/>
  <c r="H32" i="18"/>
  <c r="I32" i="18" s="1"/>
  <c r="D30" i="18"/>
  <c r="I29" i="18"/>
  <c r="I23" i="18"/>
  <c r="D23" i="18"/>
  <c r="M22" i="18"/>
  <c r="D16" i="18"/>
  <c r="M15" i="18"/>
  <c r="D8" i="17" l="1"/>
  <c r="C2" i="18"/>
  <c r="C3" i="19"/>
  <c r="C4" i="17" s="1"/>
  <c r="C3" i="22"/>
  <c r="C7" i="17" s="1"/>
  <c r="C3" i="24"/>
  <c r="C9" i="17" s="1"/>
  <c r="C3" i="18"/>
  <c r="C3" i="17" s="1"/>
  <c r="C2" i="19"/>
  <c r="D4" i="17" s="1"/>
  <c r="C3" i="20"/>
  <c r="C5" i="17" s="1"/>
  <c r="C3" i="26"/>
  <c r="C11" i="17" s="1"/>
  <c r="C3" i="27"/>
  <c r="C12" i="17" s="1"/>
  <c r="C3" i="28"/>
  <c r="C13" i="17" s="1"/>
  <c r="D7" i="17"/>
  <c r="C2" i="20"/>
  <c r="C3" i="21"/>
  <c r="C6" i="17" s="1"/>
  <c r="C3" i="23"/>
  <c r="C8" i="17" s="1"/>
  <c r="C3" i="25"/>
  <c r="C10" i="17" s="1"/>
  <c r="D9" i="17"/>
  <c r="D6" i="17"/>
  <c r="D5" i="17"/>
  <c r="A17" i="17"/>
  <c r="D23" i="1"/>
  <c r="H35" i="1"/>
  <c r="I35" i="1" s="1"/>
  <c r="H33" i="1"/>
  <c r="I33" i="1" s="1"/>
  <c r="H34" i="1"/>
  <c r="I34" i="1" s="1"/>
  <c r="H32" i="1"/>
  <c r="I32" i="1" s="1"/>
  <c r="M22" i="1"/>
  <c r="M15" i="1"/>
  <c r="I29" i="1"/>
  <c r="D30" i="1"/>
  <c r="I23" i="1"/>
  <c r="D16" i="1"/>
  <c r="C4" i="28" l="1"/>
  <c r="B13" i="17" s="1"/>
  <c r="C4" i="27"/>
  <c r="B12" i="17" s="1"/>
  <c r="C4" i="25"/>
  <c r="B10" i="17" s="1"/>
  <c r="C4" i="21"/>
  <c r="B6" i="17" s="1"/>
  <c r="C4" i="20"/>
  <c r="B5" i="17" s="1"/>
  <c r="C4" i="19"/>
  <c r="B4" i="17" s="1"/>
  <c r="C4" i="18"/>
  <c r="B3" i="17" s="1"/>
  <c r="D3" i="17"/>
  <c r="C4" i="24"/>
  <c r="B9" i="17" s="1"/>
  <c r="C4" i="26"/>
  <c r="B11" i="17" s="1"/>
  <c r="C4" i="22"/>
  <c r="B7" i="17" s="1"/>
  <c r="C4" i="23"/>
  <c r="B8" i="17" s="1"/>
  <c r="C3" i="1"/>
  <c r="C2" i="1"/>
  <c r="C2" i="17" l="1"/>
  <c r="C14" i="17" s="1"/>
  <c r="B16" i="17" s="1"/>
  <c r="D2" i="17"/>
  <c r="D14" i="17" s="1"/>
  <c r="B17" i="17" s="1"/>
  <c r="C4" i="1"/>
  <c r="B2" i="17" s="1"/>
</calcChain>
</file>

<file path=xl/sharedStrings.xml><?xml version="1.0" encoding="utf-8"?>
<sst xmlns="http://schemas.openxmlformats.org/spreadsheetml/2006/main" count="700" uniqueCount="55">
  <si>
    <t>Salário</t>
  </si>
  <si>
    <t>Pessoa 1</t>
  </si>
  <si>
    <t>Pessoa 2</t>
  </si>
  <si>
    <t>Pessoa 3</t>
  </si>
  <si>
    <t>Total</t>
  </si>
  <si>
    <r>
      <rPr>
        <b/>
        <i/>
        <sz val="18"/>
        <color theme="0"/>
        <rFont val="Calibri"/>
        <family val="2"/>
        <scheme val="minor"/>
      </rPr>
      <t>Renda Extra</t>
    </r>
    <r>
      <rPr>
        <b/>
        <i/>
        <sz val="22"/>
        <color theme="0"/>
        <rFont val="Calibri"/>
        <family val="2"/>
        <scheme val="minor"/>
      </rPr>
      <t xml:space="preserve"> </t>
    </r>
  </si>
  <si>
    <t>Casa</t>
  </si>
  <si>
    <t>Aluguel</t>
  </si>
  <si>
    <t>Condomínio</t>
  </si>
  <si>
    <t>Conta de água</t>
  </si>
  <si>
    <t>Conta de luz</t>
  </si>
  <si>
    <t>Gás</t>
  </si>
  <si>
    <t>Telefone</t>
  </si>
  <si>
    <t>Internet</t>
  </si>
  <si>
    <t>IPTU</t>
  </si>
  <si>
    <t>Funcionários</t>
  </si>
  <si>
    <t>Outros</t>
  </si>
  <si>
    <t xml:space="preserve">               Total</t>
  </si>
  <si>
    <t>Saude</t>
  </si>
  <si>
    <t>Remédios</t>
  </si>
  <si>
    <t>Transportes</t>
  </si>
  <si>
    <t>IPVA</t>
  </si>
  <si>
    <t>Lazer</t>
  </si>
  <si>
    <t>Cinema</t>
  </si>
  <si>
    <t>Lanches</t>
  </si>
  <si>
    <t>Passeios</t>
  </si>
  <si>
    <t>Supermercado</t>
  </si>
  <si>
    <t>Resumo</t>
  </si>
  <si>
    <t>Receitas Total</t>
  </si>
  <si>
    <t>Despesas Total</t>
  </si>
  <si>
    <t>Transporte</t>
  </si>
  <si>
    <t>Pessoas</t>
  </si>
  <si>
    <t>Valor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</si>
  <si>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</si>
  <si>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</si>
  <si>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</si>
  <si>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</si>
  <si>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</si>
  <si>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</si>
  <si>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</si>
  <si>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</si>
  <si>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</si>
  <si>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</si>
  <si>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</si>
  <si>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</si>
  <si>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Despesa Total</t>
  </si>
  <si>
    <t>Receita Total</t>
  </si>
  <si>
    <t>Saldo Total</t>
  </si>
  <si>
    <t xml:space="preserve">               Saldo</t>
  </si>
  <si>
    <t>Manutenção</t>
  </si>
  <si>
    <t xml:space="preserve">Planos </t>
  </si>
  <si>
    <t xml:space="preserve">Renda Passiva </t>
  </si>
  <si>
    <t xml:space="preserve">Renda Extra </t>
  </si>
  <si>
    <t>Renda Passiva</t>
  </si>
  <si>
    <t>Empregados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</si>
</sst>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22"/>
      <color theme="0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sz val="14"/>
      <color theme="0"/>
      <name val="Overpass"/>
    </font>
    <font>
      <sz val="10"/>
      <name val="Arial"/>
      <family val="2"/>
    </font>
    <font>
      <b/>
      <sz val="11"/>
      <color theme="1"/>
      <name val="Overpass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rgb="FF6D9EEB"/>
      </patternFill>
    </fill>
    <fill>
      <patternFill patternType="solid">
        <fgColor theme="0"/>
        <bgColor rgb="FFA4C2F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6D9EEB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9" xfId="0" applyBorder="1"/>
    <xf numFmtId="0" fontId="0" fillId="0" borderId="10" xfId="0" applyBorder="1"/>
    <xf numFmtId="0" fontId="9" fillId="0" borderId="13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164" fontId="9" fillId="0" borderId="16" xfId="1" applyNumberFormat="1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164" fontId="9" fillId="3" borderId="20" xfId="1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164" fontId="9" fillId="0" borderId="0" xfId="1" applyNumberFormat="1" applyFont="1" applyBorder="1" applyAlignment="1">
      <alignment horizontal="center"/>
    </xf>
    <xf numFmtId="164" fontId="9" fillId="6" borderId="0" xfId="1" applyNumberFormat="1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164" fontId="9" fillId="3" borderId="11" xfId="0" applyNumberFormat="1" applyFont="1" applyFill="1" applyBorder="1" applyAlignment="1">
      <alignment horizontal="center"/>
    </xf>
    <xf numFmtId="0" fontId="2" fillId="0" borderId="0" xfId="0" applyFont="1"/>
    <xf numFmtId="0" fontId="6" fillId="2" borderId="17" xfId="0" applyFont="1" applyFill="1" applyBorder="1"/>
    <xf numFmtId="0" fontId="10" fillId="0" borderId="21" xfId="0" applyFont="1" applyBorder="1" applyAlignment="1">
      <alignment horizontal="center"/>
    </xf>
    <xf numFmtId="164" fontId="10" fillId="0" borderId="21" xfId="0" applyNumberFormat="1" applyFont="1" applyBorder="1" applyAlignment="1">
      <alignment horizontal="center"/>
    </xf>
    <xf numFmtId="164" fontId="9" fillId="0" borderId="22" xfId="0" applyNumberFormat="1" applyFont="1" applyBorder="1" applyAlignment="1">
      <alignment horizontal="center"/>
    </xf>
    <xf numFmtId="164" fontId="9" fillId="0" borderId="23" xfId="0" applyNumberFormat="1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0" fillId="2" borderId="0" xfId="0" applyFill="1"/>
    <xf numFmtId="44" fontId="0" fillId="0" borderId="0" xfId="0" applyNumberFormat="1"/>
    <xf numFmtId="0" fontId="0" fillId="0" borderId="21" xfId="0" applyBorder="1" applyAlignment="1">
      <alignment horizontal="center"/>
    </xf>
    <xf numFmtId="0" fontId="0" fillId="8" borderId="21" xfId="0" applyFill="1" applyBorder="1" applyAlignment="1">
      <alignment horizontal="center"/>
    </xf>
    <xf numFmtId="44" fontId="0" fillId="8" borderId="21" xfId="1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 vertical="center"/>
    </xf>
    <xf numFmtId="0" fontId="6" fillId="2" borderId="17" xfId="0" applyFont="1" applyFill="1" applyBorder="1"/>
    <xf numFmtId="0" fontId="9" fillId="6" borderId="0" xfId="0" applyFont="1" applyFill="1" applyBorder="1" applyAlignment="1">
      <alignment horizontal="center"/>
    </xf>
    <xf numFmtId="0" fontId="0" fillId="6" borderId="0" xfId="0" applyFill="1"/>
    <xf numFmtId="0" fontId="5" fillId="7" borderId="0" xfId="0" applyFont="1" applyFill="1" applyBorder="1" applyAlignment="1">
      <alignment vertical="center"/>
    </xf>
    <xf numFmtId="0" fontId="6" fillId="6" borderId="0" xfId="0" applyFont="1" applyFill="1" applyBorder="1" applyAlignment="1"/>
    <xf numFmtId="0" fontId="7" fillId="5" borderId="0" xfId="0" applyFont="1" applyFill="1" applyBorder="1" applyAlignment="1"/>
    <xf numFmtId="0" fontId="8" fillId="6" borderId="0" xfId="0" applyFont="1" applyFill="1" applyBorder="1" applyAlignment="1"/>
    <xf numFmtId="0" fontId="12" fillId="0" borderId="0" xfId="0" applyFont="1"/>
    <xf numFmtId="0" fontId="13" fillId="0" borderId="15" xfId="0" applyFont="1" applyBorder="1" applyAlignment="1">
      <alignment horizontal="center"/>
    </xf>
    <xf numFmtId="164" fontId="13" fillId="0" borderId="18" xfId="1" applyNumberFormat="1" applyFont="1" applyBorder="1" applyAlignment="1">
      <alignment horizontal="center"/>
    </xf>
    <xf numFmtId="164" fontId="13" fillId="0" borderId="16" xfId="1" applyNumberFormat="1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164" fontId="13" fillId="3" borderId="20" xfId="1" applyNumberFormat="1" applyFont="1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44" fontId="0" fillId="9" borderId="21" xfId="1" applyFont="1" applyFill="1" applyBorder="1" applyAlignment="1">
      <alignment horizontal="center"/>
    </xf>
    <xf numFmtId="44" fontId="0" fillId="9" borderId="21" xfId="0" applyNumberFormat="1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44" fontId="0" fillId="10" borderId="21" xfId="1" applyFont="1" applyFill="1" applyBorder="1" applyAlignment="1">
      <alignment horizontal="center"/>
    </xf>
    <xf numFmtId="44" fontId="0" fillId="10" borderId="21" xfId="0" applyNumberFormat="1" applyFill="1" applyBorder="1" applyAlignment="1">
      <alignment horizontal="center"/>
    </xf>
    <xf numFmtId="0" fontId="5" fillId="4" borderId="14" xfId="0" applyFont="1" applyFill="1" applyBorder="1" applyAlignment="1">
      <alignment horizontal="center" vertical="center"/>
    </xf>
    <xf numFmtId="0" fontId="6" fillId="2" borderId="17" xfId="0" applyFont="1" applyFill="1" applyBorder="1"/>
    <xf numFmtId="0" fontId="7" fillId="5" borderId="9" xfId="0" applyFont="1" applyFill="1" applyBorder="1" applyAlignment="1">
      <alignment horizontal="center"/>
    </xf>
    <xf numFmtId="0" fontId="8" fillId="6" borderId="19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/>
    </xf>
    <xf numFmtId="0" fontId="6" fillId="6" borderId="0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169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995762946474925E-3"/>
          <c:y val="1.9612283913993042E-3"/>
          <c:w val="0.96258503902391146"/>
          <c:h val="0.9173708920187793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tx2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84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Dados!$B$2:$B$13</c:f>
              <c:numCache>
                <c:formatCode>_("R$"* #,##0.00_);_("R$"* \(#,##0.00\);_("R$"* "-"??_);_(@_)</c:formatCode>
                <c:ptCount val="12"/>
                <c:pt idx="0">
                  <c:v>-750</c:v>
                </c:pt>
                <c:pt idx="1">
                  <c:v>660</c:v>
                </c:pt>
                <c:pt idx="2">
                  <c:v>1002</c:v>
                </c:pt>
                <c:pt idx="3">
                  <c:v>-30</c:v>
                </c:pt>
                <c:pt idx="4">
                  <c:v>1400</c:v>
                </c:pt>
                <c:pt idx="5">
                  <c:v>4500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F-4891-B39B-8E0E45DF4CF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448256"/>
        <c:axId val="55455680"/>
      </c:lineChart>
      <c:catAx>
        <c:axId val="13244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455680"/>
        <c:crosses val="autoZero"/>
        <c:auto val="1"/>
        <c:lblAlgn val="ctr"/>
        <c:lblOffset val="100"/>
        <c:noMultiLvlLbl val="0"/>
      </c:catAx>
      <c:valAx>
        <c:axId val="5545568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2448256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Abril!$I$32:$I$35</c:f>
              <c:strCache>
                <c:ptCount val="4"/>
                <c:pt idx="0">
                  <c:v>Condomínio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Abril!$H$32:$H$35</c:f>
              <c:numCache>
                <c:formatCode>"R$"\ #,##0.00</c:formatCode>
                <c:ptCount val="4"/>
                <c:pt idx="0">
                  <c:v>500</c:v>
                </c:pt>
                <c:pt idx="1">
                  <c:v>400</c:v>
                </c:pt>
                <c:pt idx="2">
                  <c:v>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Abril!$I$32:$I$35</c:f>
              <c:strCache>
                <c:ptCount val="4"/>
                <c:pt idx="0">
                  <c:v>Condomínio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Abril!$I$32:$I$35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321664"/>
        <c:axId val="158468352"/>
      </c:barChart>
      <c:catAx>
        <c:axId val="134321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468352"/>
        <c:crosses val="autoZero"/>
        <c:auto val="0"/>
        <c:lblAlgn val="ctr"/>
        <c:lblOffset val="100"/>
        <c:noMultiLvlLbl val="0"/>
      </c:catAx>
      <c:valAx>
        <c:axId val="158468352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432166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Maio!$B$2:$B$3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Maio!$C$2:$C$3</c:f>
              <c:numCache>
                <c:formatCode>"R$"\ #,##0.00</c:formatCode>
                <c:ptCount val="2"/>
                <c:pt idx="0">
                  <c:v>1400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Maio!$I$32:$I$35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Maio!$H$32:$H$35</c:f>
              <c:numCache>
                <c:formatCode>"R$"\ 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Maio!$I$32:$I$35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Maio!$I$32:$I$35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615552"/>
        <c:axId val="134560512"/>
      </c:barChart>
      <c:catAx>
        <c:axId val="134615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560512"/>
        <c:crosses val="autoZero"/>
        <c:auto val="0"/>
        <c:lblAlgn val="ctr"/>
        <c:lblOffset val="100"/>
        <c:noMultiLvlLbl val="0"/>
      </c:catAx>
      <c:valAx>
        <c:axId val="134560512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46155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Junho!$B$2:$B$3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Junho!$C$2:$C$3</c:f>
              <c:numCache>
                <c:formatCode>"R$"\ #,##0.00</c:formatCode>
                <c:ptCount val="2"/>
                <c:pt idx="0">
                  <c:v>4500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Junho!$I$32:$I$35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Junho!$H$32:$H$35</c:f>
              <c:numCache>
                <c:formatCode>"R$"\ 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Junho!$I$32:$I$35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Junho!$I$32:$I$35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004096"/>
        <c:axId val="138696320"/>
      </c:barChart>
      <c:catAx>
        <c:axId val="136004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696320"/>
        <c:crosses val="autoZero"/>
        <c:auto val="0"/>
        <c:lblAlgn val="ctr"/>
        <c:lblOffset val="100"/>
        <c:noMultiLvlLbl val="0"/>
      </c:catAx>
      <c:valAx>
        <c:axId val="13869632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60040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Julho!$B$2:$B$3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Julho!$C$2:$C$3</c:f>
              <c:numCache>
                <c:formatCode>"R$"\ 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Julho!$I$32:$I$35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Julho!$H$32:$H$35</c:f>
              <c:numCache>
                <c:formatCode>"R$"\ 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Julho!$I$32:$I$35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Julho!$I$32:$I$35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255488"/>
        <c:axId val="159264704"/>
      </c:barChart>
      <c:catAx>
        <c:axId val="13625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64704"/>
        <c:crosses val="autoZero"/>
        <c:auto val="0"/>
        <c:lblAlgn val="ctr"/>
        <c:lblOffset val="100"/>
        <c:noMultiLvlLbl val="0"/>
      </c:catAx>
      <c:valAx>
        <c:axId val="159264704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625548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Agosto!$B$2:$B$3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Agosto!$C$2:$C$3</c:f>
              <c:numCache>
                <c:formatCode>"R$"\ 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Agosto!$I$32:$I$35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Agosto!$H$32:$H$35</c:f>
              <c:numCache>
                <c:formatCode>"R$"\ 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Agosto!$I$32:$I$35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Agosto!$I$32:$I$35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328704"/>
        <c:axId val="158472384"/>
      </c:barChart>
      <c:catAx>
        <c:axId val="136328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472384"/>
        <c:crosses val="autoZero"/>
        <c:auto val="0"/>
        <c:lblAlgn val="ctr"/>
        <c:lblOffset val="100"/>
        <c:noMultiLvlLbl val="0"/>
      </c:catAx>
      <c:valAx>
        <c:axId val="158472384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63287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Setembro!$B$2:$B$3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Setembro!$C$2:$C$3</c:f>
              <c:numCache>
                <c:formatCode>"R$"\ 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B00-4B3F-97A7-5ABE9EB90FD0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B00-4B3F-97A7-5ABE9EB90FD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Dados!$A$16:$A$17</c:f>
              <c:strCache>
                <c:ptCount val="2"/>
                <c:pt idx="0">
                  <c:v>Despesa Total</c:v>
                </c:pt>
                <c:pt idx="1">
                  <c:v>Receita Total</c:v>
                </c:pt>
              </c:strCache>
            </c:strRef>
          </c:cat>
          <c:val>
            <c:numRef>
              <c:f>Dados!$B$16:$B$17</c:f>
              <c:numCache>
                <c:formatCode>_("R$"* #,##0.00_);_("R$"* \(#,##0.00\);_("R$"* "-"??_);_(@_)</c:formatCode>
                <c:ptCount val="2"/>
                <c:pt idx="0">
                  <c:v>7468</c:v>
                </c:pt>
                <c:pt idx="1">
                  <c:v>14250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00-4B3F-97A7-5ABE9EB90FD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Setembro!$I$32:$I$35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Setembro!$H$32:$H$35</c:f>
              <c:numCache>
                <c:formatCode>"R$"\ 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Setembro!$I$32:$I$35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Setembro!$I$32:$I$35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420352"/>
        <c:axId val="155481728"/>
      </c:barChart>
      <c:catAx>
        <c:axId val="136420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481728"/>
        <c:crosses val="autoZero"/>
        <c:auto val="0"/>
        <c:lblAlgn val="ctr"/>
        <c:lblOffset val="100"/>
        <c:noMultiLvlLbl val="0"/>
      </c:catAx>
      <c:valAx>
        <c:axId val="155481728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64203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Outubro!$B$2:$B$3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Outubro!$C$2:$C$3</c:f>
              <c:numCache>
                <c:formatCode>"R$"\ 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Outubro!$I$32:$I$35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Outubro!$H$32:$H$35</c:f>
              <c:numCache>
                <c:formatCode>"R$"\ 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Outubro!$I$32:$I$35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Outubro!$I$32:$I$35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697792"/>
        <c:axId val="155482880"/>
      </c:barChart>
      <c:catAx>
        <c:axId val="137697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482880"/>
        <c:crosses val="autoZero"/>
        <c:auto val="0"/>
        <c:lblAlgn val="ctr"/>
        <c:lblOffset val="100"/>
        <c:noMultiLvlLbl val="0"/>
      </c:catAx>
      <c:valAx>
        <c:axId val="15548288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769779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Novembro!$B$2:$B$3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Novembro!$C$2:$C$3</c:f>
              <c:numCache>
                <c:formatCode>"R$"\ 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Novembro!$I$32:$I$35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Novembro!$H$32:$H$35</c:f>
              <c:numCache>
                <c:formatCode>"R$"\ 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Novembro!$I$32:$I$35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Novembro!$I$32:$I$35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999360"/>
        <c:axId val="246395392"/>
      </c:barChart>
      <c:catAx>
        <c:axId val="13799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6395392"/>
        <c:crosses val="autoZero"/>
        <c:auto val="0"/>
        <c:lblAlgn val="ctr"/>
        <c:lblOffset val="100"/>
        <c:noMultiLvlLbl val="0"/>
      </c:catAx>
      <c:valAx>
        <c:axId val="246395392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79993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Dezembro!$B$2:$B$3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Dezembro!$C$2:$C$3</c:f>
              <c:numCache>
                <c:formatCode>"R$"\ 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Dezembro!$I$32:$I$35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Dezembro!$H$32:$H$35</c:f>
              <c:numCache>
                <c:formatCode>"R$"\ 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Dezembro!$I$32:$I$35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Dezembro!$I$32:$I$35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191360"/>
        <c:axId val="234773824"/>
      </c:barChart>
      <c:catAx>
        <c:axId val="138191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4773824"/>
        <c:crosses val="autoZero"/>
        <c:auto val="0"/>
        <c:lblAlgn val="ctr"/>
        <c:lblOffset val="100"/>
        <c:noMultiLvlLbl val="0"/>
      </c:catAx>
      <c:valAx>
        <c:axId val="234773824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81913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108840576779611E-2"/>
          <c:y val="4.1314553990610327E-2"/>
          <c:w val="0.96258503902391146"/>
          <c:h val="0.9173708920187793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tx2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Dados!$B$2:$B$13</c:f>
              <c:numCache>
                <c:formatCode>_("R$"* #,##0.00_);_("R$"* \(#,##0.00\);_("R$"* "-"??_);_(@_)</c:formatCode>
                <c:ptCount val="12"/>
                <c:pt idx="0">
                  <c:v>-750</c:v>
                </c:pt>
                <c:pt idx="1">
                  <c:v>660</c:v>
                </c:pt>
                <c:pt idx="2">
                  <c:v>1002</c:v>
                </c:pt>
                <c:pt idx="3">
                  <c:v>-30</c:v>
                </c:pt>
                <c:pt idx="4">
                  <c:v>1400</c:v>
                </c:pt>
                <c:pt idx="5">
                  <c:v>4500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B-4FBA-B80E-4F121F66B6A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8376704"/>
        <c:axId val="138226496"/>
      </c:lineChart>
      <c:catAx>
        <c:axId val="13837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226496"/>
        <c:crosses val="autoZero"/>
        <c:auto val="1"/>
        <c:lblAlgn val="ctr"/>
        <c:lblOffset val="100"/>
        <c:noMultiLvlLbl val="0"/>
      </c:catAx>
      <c:valAx>
        <c:axId val="13822649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837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Janeiro!$B$2:$B$3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Janeiro!$C$2:$C$3</c:f>
              <c:numCache>
                <c:formatCode>"R$"\ #,##0.00</c:formatCode>
                <c:ptCount val="2"/>
                <c:pt idx="0">
                  <c:v>2100</c:v>
                </c:pt>
                <c:pt idx="1">
                  <c:v>2850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Janeiro!$I$32:$I$35</c:f>
              <c:strCache>
                <c:ptCount val="4"/>
                <c:pt idx="0">
                  <c:v>Supermercado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Janeiro!$H$32:$H$35</c:f>
              <c:numCache>
                <c:formatCode>"R$"\ #,##0.00</c:formatCode>
                <c:ptCount val="4"/>
                <c:pt idx="0">
                  <c:v>550</c:v>
                </c:pt>
                <c:pt idx="1">
                  <c:v>150</c:v>
                </c:pt>
                <c:pt idx="2">
                  <c:v>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Janeiro!$I$32:$I$35</c:f>
              <c:strCache>
                <c:ptCount val="4"/>
                <c:pt idx="0">
                  <c:v>Supermercado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Janeiro!$I$32:$I$35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321856"/>
        <c:axId val="50998656"/>
      </c:barChart>
      <c:catAx>
        <c:axId val="13132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98656"/>
        <c:crosses val="autoZero"/>
        <c:auto val="0"/>
        <c:lblAlgn val="ctr"/>
        <c:lblOffset val="100"/>
        <c:noMultiLvlLbl val="0"/>
      </c:catAx>
      <c:valAx>
        <c:axId val="50998656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13218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Fevereiro!$B$2:$B$3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Fevereiro!$C$2:$C$3</c:f>
              <c:numCache>
                <c:formatCode>"R$"\ #,##0.00</c:formatCode>
                <c:ptCount val="2"/>
                <c:pt idx="0">
                  <c:v>2550</c:v>
                </c:pt>
                <c:pt idx="1">
                  <c:v>1890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Fevereiro!$I$32:$I$35</c:f>
              <c:strCache>
                <c:ptCount val="4"/>
                <c:pt idx="0">
                  <c:v>Supermercado</c:v>
                </c:pt>
                <c:pt idx="1">
                  <c:v>Manutenção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Fevereiro!$H$32:$H$35</c:f>
              <c:numCache>
                <c:formatCode>"R$"\ #,##0.00</c:formatCode>
                <c:ptCount val="4"/>
                <c:pt idx="0">
                  <c:v>700</c:v>
                </c:pt>
                <c:pt idx="1">
                  <c:v>0</c:v>
                </c:pt>
                <c:pt idx="2">
                  <c:v>30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Fevereiro!$I$32:$I$35</c:f>
              <c:strCache>
                <c:ptCount val="4"/>
                <c:pt idx="0">
                  <c:v>Supermercado</c:v>
                </c:pt>
                <c:pt idx="1">
                  <c:v>Manutenção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Fevereiro!$I$32:$I$35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747200"/>
        <c:axId val="73185472"/>
      </c:barChart>
      <c:catAx>
        <c:axId val="133747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185472"/>
        <c:crosses val="autoZero"/>
        <c:auto val="0"/>
        <c:lblAlgn val="ctr"/>
        <c:lblOffset val="100"/>
        <c:noMultiLvlLbl val="0"/>
      </c:catAx>
      <c:valAx>
        <c:axId val="73185472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37472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Março!$B$2:$B$3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Março!$C$2:$C$3</c:f>
              <c:numCache>
                <c:formatCode>"R$"\ #,##0.00</c:formatCode>
                <c:ptCount val="2"/>
                <c:pt idx="0">
                  <c:v>1800</c:v>
                </c:pt>
                <c:pt idx="1">
                  <c:v>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Março!$I$32:$I$35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Março!$H$32:$H$35</c:f>
              <c:numCache>
                <c:formatCode>"R$"\ #,##0.00</c:formatCode>
                <c:ptCount val="4"/>
                <c:pt idx="0">
                  <c:v>500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Março!$I$32:$I$35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Março!$I$32:$I$35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025728"/>
        <c:axId val="107244928"/>
      </c:barChart>
      <c:catAx>
        <c:axId val="13402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244928"/>
        <c:crosses val="autoZero"/>
        <c:auto val="0"/>
        <c:lblAlgn val="ctr"/>
        <c:lblOffset val="100"/>
        <c:noMultiLvlLbl val="0"/>
      </c:catAx>
      <c:valAx>
        <c:axId val="107244928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40257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Abril!$B$2:$B$3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Abril!$C$2:$C$3</c:f>
              <c:numCache>
                <c:formatCode>"R$"\ #,##0.00</c:formatCode>
                <c:ptCount val="2"/>
                <c:pt idx="0">
                  <c:v>1900</c:v>
                </c:pt>
                <c:pt idx="1">
                  <c:v>1930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Mar&#231;o!A1"/><Relationship Id="rId13" Type="http://schemas.openxmlformats.org/officeDocument/2006/relationships/chart" Target="../charts/chart1.xml"/><Relationship Id="rId3" Type="http://schemas.openxmlformats.org/officeDocument/2006/relationships/hyperlink" Target="#'Outubro '!A1"/><Relationship Id="rId7" Type="http://schemas.openxmlformats.org/officeDocument/2006/relationships/hyperlink" Target="#Fevereiro!A1"/><Relationship Id="rId12" Type="http://schemas.openxmlformats.org/officeDocument/2006/relationships/hyperlink" Target="#Maio!A1"/><Relationship Id="rId17" Type="http://schemas.openxmlformats.org/officeDocument/2006/relationships/image" Target="../media/image1.png"/><Relationship Id="rId2" Type="http://schemas.openxmlformats.org/officeDocument/2006/relationships/hyperlink" Target="#Setembro!A1"/><Relationship Id="rId16" Type="http://schemas.openxmlformats.org/officeDocument/2006/relationships/hyperlink" Target="https://www.instagram.com/aprendendo_investindo21/" TargetMode="External"/><Relationship Id="rId1" Type="http://schemas.openxmlformats.org/officeDocument/2006/relationships/hyperlink" Target="#Agosto!A1"/><Relationship Id="rId6" Type="http://schemas.openxmlformats.org/officeDocument/2006/relationships/hyperlink" Target="#Janeiro!A1"/><Relationship Id="rId11" Type="http://schemas.openxmlformats.org/officeDocument/2006/relationships/hyperlink" Target="#Julho!A1"/><Relationship Id="rId5" Type="http://schemas.openxmlformats.org/officeDocument/2006/relationships/hyperlink" Target="#Novembro!A1"/><Relationship Id="rId15" Type="http://schemas.openxmlformats.org/officeDocument/2006/relationships/hyperlink" Target="#Menu!A1"/><Relationship Id="rId10" Type="http://schemas.openxmlformats.org/officeDocument/2006/relationships/hyperlink" Target="#Abril!A1"/><Relationship Id="rId4" Type="http://schemas.openxmlformats.org/officeDocument/2006/relationships/hyperlink" Target="#Dezembro!A1"/><Relationship Id="rId9" Type="http://schemas.openxmlformats.org/officeDocument/2006/relationships/hyperlink" Target="#Junho!A1"/><Relationship Id="rId14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33144</xdr:colOff>
      <xdr:row>11</xdr:row>
      <xdr:rowOff>132581</xdr:rowOff>
    </xdr:from>
    <xdr:to>
      <xdr:col>23</xdr:col>
      <xdr:colOff>117431</xdr:colOff>
      <xdr:row>43</xdr:row>
      <xdr:rowOff>13048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1155267" y="2285492"/>
          <a:ext cx="13549767" cy="6143481"/>
          <a:chOff x="724843" y="994367"/>
          <a:chExt cx="13521780" cy="6050842"/>
        </a:xfrm>
      </xdr:grpSpPr>
      <xdr:sp macro="" textlink="">
        <xdr:nvSpPr>
          <xdr:cNvPr id="2" name="Retângulo de cantos arredondados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724843" y="994367"/>
            <a:ext cx="13521780" cy="6050842"/>
          </a:xfrm>
          <a:prstGeom prst="roundRect">
            <a:avLst/>
          </a:prstGeom>
          <a:solidFill>
            <a:srgbClr val="002060"/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" name="Retângulo: Cantos Arredondados 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7359440" y="6387706"/>
            <a:ext cx="1342198" cy="365152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Agosto</a:t>
            </a:r>
            <a:endParaRPr lang="pt-BR" sz="1100" b="1"/>
          </a:p>
        </xdr:txBody>
      </xdr:sp>
      <xdr:sp macro="" textlink="">
        <xdr:nvSpPr>
          <xdr:cNvPr id="8" name="Retângulo: Cantos Arredondados 7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9092044" y="5700694"/>
            <a:ext cx="1336965" cy="365152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Setembro</a:t>
            </a:r>
            <a:endParaRPr lang="pt-BR" sz="1100" b="1"/>
          </a:p>
        </xdr:txBody>
      </xdr:sp>
      <xdr:sp macro="" textlink="">
        <xdr:nvSpPr>
          <xdr:cNvPr id="9" name="Retângulo: Cantos Arredondados 8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9120501" y="6406567"/>
            <a:ext cx="1336965" cy="365152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Outubro</a:t>
            </a:r>
            <a:endParaRPr lang="pt-BR" sz="1100" b="1"/>
          </a:p>
        </xdr:txBody>
      </xdr:sp>
      <xdr:sp macro="" textlink="">
        <xdr:nvSpPr>
          <xdr:cNvPr id="10" name="Retângulo: Cantos Arredondados 9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10910021" y="6378275"/>
            <a:ext cx="1336965" cy="360791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Dezembro</a:t>
            </a:r>
            <a:endParaRPr lang="pt-BR" sz="1100" b="1"/>
          </a:p>
        </xdr:txBody>
      </xdr:sp>
      <xdr:sp macro="" textlink="">
        <xdr:nvSpPr>
          <xdr:cNvPr id="11" name="Retângulo: Cantos Arredondados 10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10910021" y="5700694"/>
            <a:ext cx="1336965" cy="365152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Novembro</a:t>
            </a:r>
            <a:endParaRPr lang="pt-BR" sz="1100" b="1"/>
          </a:p>
        </xdr:txBody>
      </xdr:sp>
      <xdr:sp macro="" textlink="">
        <xdr:nvSpPr>
          <xdr:cNvPr id="16" name="Retângulo: Cantos Arredondados 15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2184644" y="5710219"/>
            <a:ext cx="1337442" cy="364537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Janeiro</a:t>
            </a:r>
            <a:endParaRPr lang="pt-BR" sz="1100" b="1"/>
          </a:p>
        </xdr:txBody>
      </xdr:sp>
      <xdr:sp macro="" textlink="">
        <xdr:nvSpPr>
          <xdr:cNvPr id="17" name="Retângulo: Cantos Arredondados 16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2194169" y="6336147"/>
            <a:ext cx="1337442" cy="364536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Fevereiro</a:t>
            </a:r>
            <a:endParaRPr lang="pt-BR" sz="1100" b="1"/>
          </a:p>
        </xdr:txBody>
      </xdr:sp>
      <xdr:sp macro="" textlink="">
        <xdr:nvSpPr>
          <xdr:cNvPr id="18" name="Retângulo: Cantos Arredondados 1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/>
        </xdr:nvSpPr>
        <xdr:spPr>
          <a:xfrm>
            <a:off x="3900296" y="5710219"/>
            <a:ext cx="1334930" cy="364537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Março</a:t>
            </a:r>
            <a:endParaRPr lang="pt-BR" sz="1100" b="1"/>
          </a:p>
        </xdr:txBody>
      </xdr:sp>
      <xdr:sp macro="" textlink="">
        <xdr:nvSpPr>
          <xdr:cNvPr id="19" name="Retângulo: Cantos Arredondados 18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/>
        </xdr:nvSpPr>
        <xdr:spPr>
          <a:xfrm>
            <a:off x="5613434" y="6355197"/>
            <a:ext cx="1337443" cy="364536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Junho</a:t>
            </a:r>
            <a:endParaRPr lang="pt-BR" sz="1100" b="1"/>
          </a:p>
        </xdr:txBody>
      </xdr:sp>
      <xdr:sp macro="" textlink="">
        <xdr:nvSpPr>
          <xdr:cNvPr id="20" name="Retângulo: Cantos Arredondados 19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/>
        </xdr:nvSpPr>
        <xdr:spPr>
          <a:xfrm>
            <a:off x="3928871" y="6355197"/>
            <a:ext cx="1334930" cy="364536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Abril</a:t>
            </a:r>
            <a:endParaRPr lang="pt-BR" sz="1100" b="1"/>
          </a:p>
        </xdr:txBody>
      </xdr:sp>
      <xdr:sp macro="" textlink="">
        <xdr:nvSpPr>
          <xdr:cNvPr id="21" name="Retângulo: Cantos Arredondados 20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/>
        </xdr:nvSpPr>
        <xdr:spPr>
          <a:xfrm>
            <a:off x="7302290" y="5691169"/>
            <a:ext cx="1337443" cy="364537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Julho</a:t>
            </a:r>
            <a:endParaRPr lang="pt-BR" sz="1100" b="1"/>
          </a:p>
        </xdr:txBody>
      </xdr:sp>
      <xdr:sp macro="" textlink="">
        <xdr:nvSpPr>
          <xdr:cNvPr id="22" name="Retângulo: Cantos Arredondados 21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/>
        </xdr:nvSpPr>
        <xdr:spPr>
          <a:xfrm>
            <a:off x="5589151" y="5710219"/>
            <a:ext cx="1342676" cy="364537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Maio</a:t>
            </a:r>
            <a:endParaRPr lang="pt-BR" sz="1100" b="1"/>
          </a:p>
        </xdr:txBody>
      </xdr:sp>
      <xdr:grpSp>
        <xdr:nvGrpSpPr>
          <xdr:cNvPr id="28" name="Agrupar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GrpSpPr/>
        </xdr:nvGrpSpPr>
        <xdr:grpSpPr>
          <a:xfrm>
            <a:off x="6297665" y="1818647"/>
            <a:ext cx="7756071" cy="3080412"/>
            <a:chOff x="4877284" y="438969"/>
            <a:chExt cx="7651096" cy="2474944"/>
          </a:xfrm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grpSpPr>
        <xdr:sp macro="" textlink="">
          <xdr:nvSpPr>
            <xdr:cNvPr id="26" name="Retângulo: Cantos Arredondados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>
            <a:xfrm>
              <a:off x="4877284" y="438969"/>
              <a:ext cx="7651096" cy="2278317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3" name="Gráfico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GraphicFramePr>
              <a:graphicFrameLocks/>
            </xdr:cNvGraphicFramePr>
          </xdr:nvGraphicFramePr>
          <xdr:xfrm>
            <a:off x="5067036" y="521822"/>
            <a:ext cx="7292548" cy="239209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3"/>
            </a:graphicData>
          </a:graphic>
        </xdr:graphicFrame>
      </xdr:grpSp>
      <xdr:grpSp>
        <xdr:nvGrpSpPr>
          <xdr:cNvPr id="27" name="Agrupar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GrpSpPr/>
        </xdr:nvGrpSpPr>
        <xdr:grpSpPr>
          <a:xfrm>
            <a:off x="1049260" y="1930218"/>
            <a:ext cx="4862354" cy="2748546"/>
            <a:chOff x="201157" y="638171"/>
            <a:chExt cx="4151768" cy="1945580"/>
          </a:xfrm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grpSpPr>
        <xdr:sp macro="" textlink="">
          <xdr:nvSpPr>
            <xdr:cNvPr id="25" name="Retângulo: Cantos Arredondados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>
            <a:xfrm flipH="1" flipV="1">
              <a:off x="238125" y="638171"/>
              <a:ext cx="4114800" cy="1914527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4" name="Gráfico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GraphicFramePr>
              <a:graphicFrameLocks/>
            </xdr:cNvGraphicFramePr>
          </xdr:nvGraphicFramePr>
          <xdr:xfrm>
            <a:off x="201157" y="771526"/>
            <a:ext cx="4074627" cy="18122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4"/>
            </a:graphicData>
          </a:graphic>
        </xdr:graphicFrame>
      </xdr:grpSp>
      <xdr:sp macro="" textlink="">
        <xdr:nvSpPr>
          <xdr:cNvPr id="31" name="Retângulo: Cantos Arredondados 30">
            <a:hlinkClick xmlns:r="http://schemas.openxmlformats.org/officeDocument/2006/relationships" r:id="rId15"/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/>
        </xdr:nvSpPr>
        <xdr:spPr>
          <a:xfrm>
            <a:off x="6468625" y="1112123"/>
            <a:ext cx="1266511" cy="364603"/>
          </a:xfrm>
          <a:prstGeom prst="roundRect">
            <a:avLst/>
          </a:prstGeom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Menu</a:t>
            </a:r>
          </a:p>
        </xdr:txBody>
      </xdr:sp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/>
        </xdr:nvSpPr>
        <xdr:spPr>
          <a:xfrm flipH="1">
            <a:off x="2147484" y="1433110"/>
            <a:ext cx="2302750" cy="34366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400" b="1"/>
              <a:t>Despesas e Receitas do Ano</a:t>
            </a:r>
          </a:p>
        </xdr:txBody>
      </xdr:sp>
      <xdr:sp macro="" textlink="">
        <xdr:nvSpPr>
          <xdr:cNvPr id="33" name="Retângulo: Cantos Arredondados 3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/>
        </xdr:nvSpPr>
        <xdr:spPr>
          <a:xfrm flipH="1">
            <a:off x="9520389" y="1331686"/>
            <a:ext cx="2297517" cy="343911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400" b="1"/>
              <a:t>Saldo</a:t>
            </a:r>
            <a:r>
              <a:rPr lang="pt-BR" sz="1400" b="1" baseline="0"/>
              <a:t> total de cada mês</a:t>
            </a:r>
            <a:endParaRPr lang="pt-BR" sz="1400" b="1"/>
          </a:p>
        </xdr:txBody>
      </xdr:sp>
      <xdr:sp macro="" textlink="">
        <xdr:nvSpPr>
          <xdr:cNvPr id="29" name="Retângulo: Cantos Arredondados 30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/>
        </xdr:nvSpPr>
        <xdr:spPr>
          <a:xfrm>
            <a:off x="6856267" y="5112029"/>
            <a:ext cx="1036111" cy="364602"/>
          </a:xfrm>
          <a:prstGeom prst="roundRect">
            <a:avLst/>
          </a:prstGeom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Meses</a:t>
            </a:r>
          </a:p>
        </xdr:txBody>
      </xdr:sp>
    </xdr:grpSp>
    <xdr:clientData/>
  </xdr:twoCellAnchor>
  <xdr:twoCellAnchor>
    <xdr:from>
      <xdr:col>6</xdr:col>
      <xdr:colOff>612319</xdr:colOff>
      <xdr:row>0</xdr:row>
      <xdr:rowOff>34019</xdr:rowOff>
    </xdr:from>
    <xdr:to>
      <xdr:col>16</xdr:col>
      <xdr:colOff>124730</xdr:colOff>
      <xdr:row>2</xdr:row>
      <xdr:rowOff>124733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 flipH="1">
          <a:off x="4376962" y="34019"/>
          <a:ext cx="5635625" cy="476250"/>
        </a:xfrm>
        <a:prstGeom prst="round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/>
            <a:t>Planilha</a:t>
          </a:r>
          <a:r>
            <a:rPr lang="pt-BR" sz="2000" b="1" baseline="0"/>
            <a:t> orçamento familiar 2023</a:t>
          </a:r>
          <a:endParaRPr lang="pt-BR" sz="2000" b="1"/>
        </a:p>
      </xdr:txBody>
    </xdr:sp>
    <xdr:clientData/>
  </xdr:twoCellAnchor>
  <xdr:twoCellAnchor editAs="oneCell">
    <xdr:from>
      <xdr:col>10</xdr:col>
      <xdr:colOff>589642</xdr:colOff>
      <xdr:row>6</xdr:row>
      <xdr:rowOff>45354</xdr:rowOff>
    </xdr:from>
    <xdr:to>
      <xdr:col>12</xdr:col>
      <xdr:colOff>283483</xdr:colOff>
      <xdr:row>10</xdr:row>
      <xdr:rowOff>192765</xdr:rowOff>
    </xdr:to>
    <xdr:pic>
      <xdr:nvPicPr>
        <xdr:cNvPr id="7" name="Imagem 6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571" y="1201961"/>
          <a:ext cx="918483" cy="918483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>
    <xdr:from>
      <xdr:col>8</xdr:col>
      <xdr:colOff>356505</xdr:colOff>
      <xdr:row>3</xdr:row>
      <xdr:rowOff>175080</xdr:rowOff>
    </xdr:from>
    <xdr:to>
      <xdr:col>15</xdr:col>
      <xdr:colOff>22679</xdr:colOff>
      <xdr:row>5</xdr:row>
      <xdr:rowOff>102054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 flipH="1">
          <a:off x="5345791" y="753384"/>
          <a:ext cx="3952424" cy="312509"/>
        </a:xfrm>
        <a:prstGeom prst="round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/>
            <a:t>Conheça</a:t>
          </a:r>
          <a:r>
            <a:rPr lang="pt-BR" sz="1400" b="1" baseline="0"/>
            <a:t> nossa página do instagram abaixo:</a:t>
          </a:r>
          <a:endParaRPr lang="pt-BR" sz="1400" b="1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pSpPr/>
      </xdr:nvGrpSpPr>
      <xdr:grpSpPr>
        <a:xfrm>
          <a:off x="2783121" y="1330958"/>
          <a:ext cx="4545438" cy="2393685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pSpPr/>
      </xdr:nvGrpSpPr>
      <xdr:grpSpPr>
        <a:xfrm>
          <a:off x="7564367" y="1336476"/>
          <a:ext cx="7101888" cy="2988146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9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9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Setembro</a:t>
          </a: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pSpPr/>
      </xdr:nvGrpSpPr>
      <xdr:grpSpPr>
        <a:xfrm>
          <a:off x="2782506" y="1322962"/>
          <a:ext cx="4536950" cy="2396514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A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A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pSpPr/>
      </xdr:nvGrpSpPr>
      <xdr:grpSpPr>
        <a:xfrm>
          <a:off x="7548990" y="1328480"/>
          <a:ext cx="7118495" cy="2985808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A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A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Outubro</a:t>
          </a: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pSpPr/>
      </xdr:nvGrpSpPr>
      <xdr:grpSpPr>
        <a:xfrm>
          <a:off x="2786065" y="1333500"/>
          <a:ext cx="4533665" cy="2389671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B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B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pSpPr/>
      </xdr:nvGrpSpPr>
      <xdr:grpSpPr>
        <a:xfrm>
          <a:off x="7554601" y="1339018"/>
          <a:ext cx="7105768" cy="2970754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B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B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Novembro</a:t>
          </a:r>
        </a:p>
        <a:p>
          <a:pPr algn="ctr"/>
          <a:endParaRPr lang="pt-BR" sz="20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pSpPr/>
      </xdr:nvGrpSpPr>
      <xdr:grpSpPr>
        <a:xfrm>
          <a:off x="2777257" y="1372154"/>
          <a:ext cx="4555847" cy="2394565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C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C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pSpPr/>
      </xdr:nvGrpSpPr>
      <xdr:grpSpPr>
        <a:xfrm>
          <a:off x="7561288" y="1377672"/>
          <a:ext cx="7116696" cy="2991958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C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C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Dezembro</a:t>
          </a:r>
        </a:p>
        <a:p>
          <a:pPr algn="ctr"/>
          <a:endParaRPr lang="pt-BR" sz="20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1</xdr:row>
      <xdr:rowOff>57150</xdr:rowOff>
    </xdr:from>
    <xdr:to>
      <xdr:col>18</xdr:col>
      <xdr:colOff>438150</xdr:colOff>
      <xdr:row>19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92905" y="3750701"/>
          <a:ext cx="1260785" cy="362183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6886170" y="3948461"/>
          <a:ext cx="1456862" cy="381233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pSpPr/>
      </xdr:nvGrpSpPr>
      <xdr:grpSpPr>
        <a:xfrm>
          <a:off x="2776338" y="1403763"/>
          <a:ext cx="4545739" cy="2398057"/>
          <a:chOff x="2275548" y="1272226"/>
          <a:chExt cx="4519726" cy="2293841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/>
      </xdr:nvGrpSpPr>
      <xdr:grpSpPr>
        <a:xfrm>
          <a:off x="7555775" y="1409281"/>
          <a:ext cx="7110631" cy="2989201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7" name="Gráfico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9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2538162" y="938464"/>
          <a:ext cx="3628022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8363730" y="900038"/>
          <a:ext cx="4146543" cy="400938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45419" y="143058"/>
          <a:ext cx="1894422" cy="418274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Janeiro</a:t>
          </a: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6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499935" y="979956"/>
          <a:ext cx="1272075" cy="369836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2786645" y="1318690"/>
          <a:ext cx="4531342" cy="2398383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pSpPr/>
      </xdr:nvGrpSpPr>
      <xdr:grpSpPr>
        <a:xfrm>
          <a:off x="7547922" y="1324208"/>
          <a:ext cx="7111285" cy="2985274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Fevereiro</a:t>
          </a: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pSpPr/>
      </xdr:nvGrpSpPr>
      <xdr:grpSpPr>
        <a:xfrm>
          <a:off x="2786645" y="1318690"/>
          <a:ext cx="4531342" cy="2398383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pSpPr/>
      </xdr:nvGrpSpPr>
      <xdr:grpSpPr>
        <a:xfrm>
          <a:off x="7547922" y="1324208"/>
          <a:ext cx="7111285" cy="2985274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Março</a:t>
          </a: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2786645" y="1318690"/>
          <a:ext cx="4531342" cy="2398383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pSpPr/>
      </xdr:nvGrpSpPr>
      <xdr:grpSpPr>
        <a:xfrm>
          <a:off x="7547922" y="1324208"/>
          <a:ext cx="7111285" cy="2985274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Abril</a:t>
          </a: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pSpPr/>
      </xdr:nvGrpSpPr>
      <xdr:grpSpPr>
        <a:xfrm>
          <a:off x="2786645" y="1318690"/>
          <a:ext cx="4531342" cy="2398383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pSpPr/>
      </xdr:nvGrpSpPr>
      <xdr:grpSpPr>
        <a:xfrm>
          <a:off x="7547922" y="1324208"/>
          <a:ext cx="7111285" cy="2985274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Maio</a:t>
          </a: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pSpPr/>
      </xdr:nvGrpSpPr>
      <xdr:grpSpPr>
        <a:xfrm>
          <a:off x="2786645" y="1318690"/>
          <a:ext cx="4531342" cy="2398383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pSpPr/>
      </xdr:nvGrpSpPr>
      <xdr:grpSpPr>
        <a:xfrm>
          <a:off x="7547922" y="1324208"/>
          <a:ext cx="7111285" cy="2985274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6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Junho</a:t>
          </a: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pSpPr/>
      </xdr:nvGrpSpPr>
      <xdr:grpSpPr>
        <a:xfrm>
          <a:off x="2786645" y="1318690"/>
          <a:ext cx="4531342" cy="2398383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pSpPr/>
      </xdr:nvGrpSpPr>
      <xdr:grpSpPr>
        <a:xfrm>
          <a:off x="7547922" y="1324208"/>
          <a:ext cx="7111285" cy="2985274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7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7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Julho</a:t>
          </a: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pSpPr/>
      </xdr:nvGrpSpPr>
      <xdr:grpSpPr>
        <a:xfrm>
          <a:off x="2775859" y="1338602"/>
          <a:ext cx="4540469" cy="2395342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8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8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pSpPr/>
      </xdr:nvGrpSpPr>
      <xdr:grpSpPr>
        <a:xfrm>
          <a:off x="7552900" y="1344120"/>
          <a:ext cx="7116540" cy="2987764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8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8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Agosto</a:t>
          </a: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3" displayName="Tabela3" ref="C12:D15" totalsRowShown="0" headerRowBorderDxfId="166" tableBorderDxfId="165">
  <autoFilter ref="C12:D15" xr:uid="{00000000-0009-0000-0100-000003000000}"/>
  <tableColumns count="2">
    <tableColumn id="1" xr3:uid="{00000000-0010-0000-0000-000001000000}" name="Pessoas" dataDxfId="164"/>
    <tableColumn id="2" xr3:uid="{00000000-0010-0000-0000-000002000000}" name="Valor" dataDxfId="163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ela3269" displayName="Tabela3269" ref="C12:D15" totalsRowShown="0" headerRowBorderDxfId="124" tableBorderDxfId="123">
  <autoFilter ref="C12:D15" xr:uid="{00000000-0009-0000-0100-000008000000}"/>
  <tableColumns count="2">
    <tableColumn id="1" xr3:uid="{00000000-0010-0000-0900-000001000000}" name="Pessoas" dataDxfId="122"/>
    <tableColumn id="2" xr3:uid="{00000000-0010-0000-0900-000002000000}" name="Valor" dataDxfId="121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A000000}" name="Tabela3223710" displayName="Tabela3223710" ref="C19:D22" totalsRowShown="0" headerRowBorderDxfId="120" tableBorderDxfId="119">
  <autoFilter ref="C19:D22" xr:uid="{00000000-0009-0000-0100-000009000000}"/>
  <tableColumns count="2">
    <tableColumn id="1" xr3:uid="{00000000-0010-0000-0A00-000001000000}" name="Pessoas" dataDxfId="118"/>
    <tableColumn id="2" xr3:uid="{00000000-0010-0000-0A00-000002000000}" name="Valor" dataDxfId="117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B000000}" name="Tabela322255811" displayName="Tabela322255811" ref="C26:D29" totalsRowShown="0" headerRowBorderDxfId="116" tableBorderDxfId="115">
  <autoFilter ref="C26:D29" xr:uid="{00000000-0009-0000-0100-00000A000000}"/>
  <tableColumns count="2">
    <tableColumn id="1" xr3:uid="{00000000-0010-0000-0B00-000001000000}" name="Pessoas" dataDxfId="114"/>
    <tableColumn id="2" xr3:uid="{00000000-0010-0000-0B00-000002000000}" name="Valor" dataDxfId="113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C000000}" name="Tabela326912" displayName="Tabela326912" ref="C12:D15" totalsRowShown="0" headerRowBorderDxfId="110" tableBorderDxfId="109">
  <autoFilter ref="C12:D15" xr:uid="{00000000-0009-0000-0100-00000B000000}"/>
  <tableColumns count="2">
    <tableColumn id="1" xr3:uid="{00000000-0010-0000-0C00-000001000000}" name="Pessoas" dataDxfId="108"/>
    <tableColumn id="2" xr3:uid="{00000000-0010-0000-0C00-000002000000}" name="Valor" dataDxfId="107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D000000}" name="Tabela322371013" displayName="Tabela322371013" ref="C19:D22" totalsRowShown="0" headerRowBorderDxfId="106" tableBorderDxfId="105">
  <autoFilter ref="C19:D22" xr:uid="{00000000-0009-0000-0100-00000C000000}"/>
  <tableColumns count="2">
    <tableColumn id="1" xr3:uid="{00000000-0010-0000-0D00-000001000000}" name="Pessoas" dataDxfId="104"/>
    <tableColumn id="2" xr3:uid="{00000000-0010-0000-0D00-000002000000}" name="Valor" dataDxfId="103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E000000}" name="Tabela32225581114" displayName="Tabela32225581114" ref="C26:D29" totalsRowShown="0" headerRowBorderDxfId="102" tableBorderDxfId="101">
  <autoFilter ref="C26:D29" xr:uid="{00000000-0009-0000-0100-00000D000000}"/>
  <tableColumns count="2">
    <tableColumn id="1" xr3:uid="{00000000-0010-0000-0E00-000001000000}" name="Pessoas" dataDxfId="100"/>
    <tableColumn id="2" xr3:uid="{00000000-0010-0000-0E00-000002000000}" name="Valor" dataDxfId="99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F000000}" name="Tabela32691215" displayName="Tabela32691215" ref="C12:D15" totalsRowShown="0" headerRowBorderDxfId="96" tableBorderDxfId="95">
  <autoFilter ref="C12:D15" xr:uid="{00000000-0009-0000-0100-00000E000000}"/>
  <tableColumns count="2">
    <tableColumn id="1" xr3:uid="{00000000-0010-0000-0F00-000001000000}" name="Pessoas" dataDxfId="94"/>
    <tableColumn id="2" xr3:uid="{00000000-0010-0000-0F00-000002000000}" name="Valor" dataDxfId="93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10000000}" name="Tabela32237101316" displayName="Tabela32237101316" ref="C19:D22" totalsRowShown="0" headerRowBorderDxfId="92" tableBorderDxfId="91">
  <autoFilter ref="C19:D22" xr:uid="{00000000-0009-0000-0100-00000F000000}"/>
  <tableColumns count="2">
    <tableColumn id="1" xr3:uid="{00000000-0010-0000-1000-000001000000}" name="Pessoas" dataDxfId="90"/>
    <tableColumn id="2" xr3:uid="{00000000-0010-0000-1000-000002000000}" name="Valor" dataDxfId="89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11000000}" name="Tabela3222558111417" displayName="Tabela3222558111417" ref="C26:D29" totalsRowShown="0" headerRowBorderDxfId="88" tableBorderDxfId="87">
  <autoFilter ref="C26:D29" xr:uid="{00000000-0009-0000-0100-000010000000}"/>
  <tableColumns count="2">
    <tableColumn id="1" xr3:uid="{00000000-0010-0000-1100-000001000000}" name="Pessoas" dataDxfId="86"/>
    <tableColumn id="2" xr3:uid="{00000000-0010-0000-1100-000002000000}" name="Valor" dataDxfId="85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2000000}" name="Tabela3269121518" displayName="Tabela3269121518" ref="C12:D15" totalsRowShown="0" headerRowBorderDxfId="82" tableBorderDxfId="81">
  <autoFilter ref="C12:D15" xr:uid="{00000000-0009-0000-0100-000011000000}"/>
  <tableColumns count="2">
    <tableColumn id="1" xr3:uid="{00000000-0010-0000-1200-000001000000}" name="Pessoas" dataDxfId="80"/>
    <tableColumn id="2" xr3:uid="{00000000-0010-0000-1200-000002000000}" name="Valor" dataDxfId="79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1000000}" name="Tabela322" displayName="Tabela322" ref="C19:D22" totalsRowShown="0" headerRowBorderDxfId="162" tableBorderDxfId="161">
  <autoFilter ref="C19:D22" xr:uid="{00000000-0009-0000-0100-000015000000}"/>
  <tableColumns count="2">
    <tableColumn id="1" xr3:uid="{00000000-0010-0000-0100-000001000000}" name="Pessoas" dataDxfId="160"/>
    <tableColumn id="2" xr3:uid="{00000000-0010-0000-0100-000002000000}" name="Valor" dataDxfId="159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3000000}" name="Tabela3223710131619" displayName="Tabela3223710131619" ref="C19:D22" totalsRowShown="0" headerRowBorderDxfId="78" tableBorderDxfId="77">
  <autoFilter ref="C19:D22" xr:uid="{00000000-0009-0000-0100-000012000000}"/>
  <tableColumns count="2">
    <tableColumn id="1" xr3:uid="{00000000-0010-0000-1300-000001000000}" name="Pessoas" dataDxfId="76"/>
    <tableColumn id="2" xr3:uid="{00000000-0010-0000-1300-000002000000}" name="Valor" dataDxfId="75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4000000}" name="Tabela322255811141720" displayName="Tabela322255811141720" ref="C26:D29" totalsRowShown="0" headerRowBorderDxfId="74" tableBorderDxfId="73">
  <autoFilter ref="C26:D29" xr:uid="{00000000-0009-0000-0100-000013000000}"/>
  <tableColumns count="2">
    <tableColumn id="1" xr3:uid="{00000000-0010-0000-1400-000001000000}" name="Pessoas" dataDxfId="72"/>
    <tableColumn id="2" xr3:uid="{00000000-0010-0000-1400-000002000000}" name="Valor" dataDxfId="71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5000000}" name="Tabela326912151821" displayName="Tabela326912151821" ref="C12:D15" totalsRowShown="0" headerRowBorderDxfId="68" tableBorderDxfId="67">
  <autoFilter ref="C12:D15" xr:uid="{00000000-0009-0000-0100-000014000000}"/>
  <tableColumns count="2">
    <tableColumn id="1" xr3:uid="{00000000-0010-0000-1500-000001000000}" name="Pessoas" dataDxfId="66"/>
    <tableColumn id="2" xr3:uid="{00000000-0010-0000-1500-000002000000}" name="Valor" dataDxfId="65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6000000}" name="Tabela322371013161923" displayName="Tabela322371013161923" ref="C19:D22" totalsRowShown="0" headerRowBorderDxfId="64" tableBorderDxfId="63">
  <autoFilter ref="C19:D22" xr:uid="{00000000-0009-0000-0100-000016000000}"/>
  <tableColumns count="2">
    <tableColumn id="1" xr3:uid="{00000000-0010-0000-1600-000001000000}" name="Pessoas" dataDxfId="62"/>
    <tableColumn id="2" xr3:uid="{00000000-0010-0000-1600-000002000000}" name="Valor" dataDxfId="61"/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7000000}" name="Tabela32225581114172024" displayName="Tabela32225581114172024" ref="C26:D29" totalsRowShown="0" headerRowBorderDxfId="60" tableBorderDxfId="59">
  <autoFilter ref="C26:D29" xr:uid="{00000000-0009-0000-0100-000017000000}"/>
  <tableColumns count="2">
    <tableColumn id="1" xr3:uid="{00000000-0010-0000-1700-000001000000}" name="Pessoas" dataDxfId="58"/>
    <tableColumn id="2" xr3:uid="{00000000-0010-0000-1700-000002000000}" name="Valor" dataDxfId="57"/>
  </tableColumns>
  <tableStyleInfo name="TableStyleLight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ela32691215182126" displayName="Tabela32691215182126" ref="C12:D15" totalsRowShown="0" headerRowBorderDxfId="54" tableBorderDxfId="53">
  <autoFilter ref="C12:D15" xr:uid="{00000000-0009-0000-0100-000019000000}"/>
  <tableColumns count="2">
    <tableColumn id="1" xr3:uid="{00000000-0010-0000-1800-000001000000}" name="Pessoas" dataDxfId="52"/>
    <tableColumn id="2" xr3:uid="{00000000-0010-0000-1800-000002000000}" name="Valor" dataDxfId="51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ela32237101316192327" displayName="Tabela32237101316192327" ref="C19:D22" totalsRowShown="0" headerRowBorderDxfId="50" tableBorderDxfId="49">
  <autoFilter ref="C19:D22" xr:uid="{00000000-0009-0000-0100-00001A000000}"/>
  <tableColumns count="2">
    <tableColumn id="1" xr3:uid="{00000000-0010-0000-1900-000001000000}" name="Pessoas" dataDxfId="48"/>
    <tableColumn id="2" xr3:uid="{00000000-0010-0000-1900-000002000000}" name="Valor" dataDxfId="47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ela3222558111417202428" displayName="Tabela3222558111417202428" ref="C26:D29" totalsRowShown="0" headerRowBorderDxfId="46" tableBorderDxfId="45">
  <autoFilter ref="C26:D29" xr:uid="{00000000-0009-0000-0100-00001B000000}"/>
  <tableColumns count="2">
    <tableColumn id="1" xr3:uid="{00000000-0010-0000-1A00-000001000000}" name="Pessoas" dataDxfId="44"/>
    <tableColumn id="2" xr3:uid="{00000000-0010-0000-1A00-000002000000}" name="Valor" dataDxfId="43"/>
  </tableColumns>
  <tableStyleInfo name="TableStyleLight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ela3269121518212629" displayName="Tabela3269121518212629" ref="C12:D15" totalsRowShown="0" headerRowBorderDxfId="40" tableBorderDxfId="39">
  <autoFilter ref="C12:D15" xr:uid="{00000000-0009-0000-0100-00001C000000}"/>
  <tableColumns count="2">
    <tableColumn id="1" xr3:uid="{00000000-0010-0000-1B00-000001000000}" name="Pessoas" dataDxfId="38"/>
    <tableColumn id="2" xr3:uid="{00000000-0010-0000-1B00-000002000000}" name="Valor" dataDxfId="37"/>
  </tableColumns>
  <tableStyleInfo name="TableStyleLight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ela3223710131619232730" displayName="Tabela3223710131619232730" ref="C19:D22" totalsRowShown="0" headerRowBorderDxfId="36" tableBorderDxfId="35">
  <autoFilter ref="C19:D22" xr:uid="{00000000-0009-0000-0100-00001D000000}"/>
  <tableColumns count="2">
    <tableColumn id="1" xr3:uid="{00000000-0010-0000-1C00-000001000000}" name="Pessoas" dataDxfId="34"/>
    <tableColumn id="2" xr3:uid="{00000000-0010-0000-1C00-000002000000}" name="Valor" dataDxfId="3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2000000}" name="Tabela32225" displayName="Tabela32225" ref="C26:D29" totalsRowShown="0" headerRowBorderDxfId="158" tableBorderDxfId="157">
  <autoFilter ref="C26:D29" xr:uid="{00000000-0009-0000-0100-000018000000}"/>
  <tableColumns count="2">
    <tableColumn id="1" xr3:uid="{00000000-0010-0000-0200-000001000000}" name="Pessoas" dataDxfId="156"/>
    <tableColumn id="2" xr3:uid="{00000000-0010-0000-0200-000002000000}" name="Valor" dataDxfId="155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ela322255811141720242831" displayName="Tabela322255811141720242831" ref="C26:D29" totalsRowShown="0" headerRowBorderDxfId="32" tableBorderDxfId="31">
  <autoFilter ref="C26:D29" xr:uid="{00000000-0009-0000-0100-00001E000000}"/>
  <tableColumns count="2">
    <tableColumn id="1" xr3:uid="{00000000-0010-0000-1D00-000001000000}" name="Pessoas" dataDxfId="30"/>
    <tableColumn id="2" xr3:uid="{00000000-0010-0000-1D00-000002000000}" name="Valor" dataDxfId="2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ela326912151821262932" displayName="Tabela326912151821262932" ref="C12:D15" totalsRowShown="0" headerRowBorderDxfId="26" tableBorderDxfId="25">
  <autoFilter ref="C12:D15" xr:uid="{00000000-0009-0000-0100-00001F000000}"/>
  <tableColumns count="2">
    <tableColumn id="1" xr3:uid="{00000000-0010-0000-1E00-000001000000}" name="Pessoas" dataDxfId="24"/>
    <tableColumn id="2" xr3:uid="{00000000-0010-0000-1E00-000002000000}" name="Valor" dataDxfId="23"/>
  </tableColumns>
  <tableStyleInfo name="TableStyleLight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ela322371013161923273033" displayName="Tabela322371013161923273033" ref="C19:D22" totalsRowShown="0" headerRowBorderDxfId="22" tableBorderDxfId="21">
  <autoFilter ref="C19:D22" xr:uid="{00000000-0009-0000-0100-000020000000}"/>
  <tableColumns count="2">
    <tableColumn id="1" xr3:uid="{00000000-0010-0000-1F00-000001000000}" name="Pessoas" dataDxfId="20"/>
    <tableColumn id="2" xr3:uid="{00000000-0010-0000-1F00-000002000000}" name="Valor" dataDxfId="19"/>
  </tableColumns>
  <tableStyleInfo name="TableStyleLight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ela32225581114172024283134" displayName="Tabela32225581114172024283134" ref="C26:D29" totalsRowShown="0" headerRowBorderDxfId="18" tableBorderDxfId="17">
  <autoFilter ref="C26:D29" xr:uid="{00000000-0009-0000-0100-000021000000}"/>
  <tableColumns count="2">
    <tableColumn id="1" xr3:uid="{00000000-0010-0000-2000-000001000000}" name="Pessoas" dataDxfId="16"/>
    <tableColumn id="2" xr3:uid="{00000000-0010-0000-2000-000002000000}" name="Valor" dataDxfId="15"/>
  </tableColumns>
  <tableStyleInfo name="TableStyleLight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ela32691215182126293235" displayName="Tabela32691215182126293235" ref="C12:D15" totalsRowShown="0" headerRowBorderDxfId="12" tableBorderDxfId="11">
  <autoFilter ref="C12:D15" xr:uid="{00000000-0009-0000-0100-000022000000}"/>
  <tableColumns count="2">
    <tableColumn id="1" xr3:uid="{00000000-0010-0000-2100-000001000000}" name="Pessoas" dataDxfId="10"/>
    <tableColumn id="2" xr3:uid="{00000000-0010-0000-2100-000002000000}" name="Valor" dataDxfId="9"/>
  </tableColumns>
  <tableStyleInfo name="TableStyleLight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ela32237101316192327303336" displayName="Tabela32237101316192327303336" ref="C19:D22" totalsRowShown="0" headerRowBorderDxfId="8" tableBorderDxfId="7">
  <autoFilter ref="C19:D22" xr:uid="{00000000-0009-0000-0100-000023000000}"/>
  <tableColumns count="2">
    <tableColumn id="1" xr3:uid="{00000000-0010-0000-2200-000001000000}" name="Pessoas" dataDxfId="6"/>
    <tableColumn id="2" xr3:uid="{00000000-0010-0000-2200-000002000000}" name="Valor" dataDxfId="5"/>
  </tableColumns>
  <tableStyleInfo name="TableStyleLight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ela3222558111417202428313437" displayName="Tabela3222558111417202428313437" ref="C26:D29" totalsRowShown="0" headerRowBorderDxfId="4" tableBorderDxfId="3">
  <autoFilter ref="C26:D29" xr:uid="{00000000-0009-0000-0100-000024000000}"/>
  <tableColumns count="2">
    <tableColumn id="1" xr3:uid="{00000000-0010-0000-2300-000001000000}" name="Pessoas" dataDxfId="2"/>
    <tableColumn id="2" xr3:uid="{00000000-0010-0000-2300-000002000000}" name="Valor" dataDxfId="1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ela32" displayName="Tabela32" ref="C12:D15" totalsRowShown="0" headerRowBorderDxfId="152" tableBorderDxfId="151">
  <autoFilter ref="C12:D15" xr:uid="{00000000-0009-0000-0100-000001000000}"/>
  <tableColumns count="2">
    <tableColumn id="1" xr3:uid="{00000000-0010-0000-0300-000001000000}" name="Pessoas" dataDxfId="150"/>
    <tableColumn id="2" xr3:uid="{00000000-0010-0000-0300-000002000000}" name="Valor" dataDxfId="149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ela3223" displayName="Tabela3223" ref="C19:D22" totalsRowShown="0" headerRowBorderDxfId="148" tableBorderDxfId="147">
  <autoFilter ref="C19:D22" xr:uid="{00000000-0009-0000-0100-000002000000}"/>
  <tableColumns count="2">
    <tableColumn id="1" xr3:uid="{00000000-0010-0000-0400-000001000000}" name="Pessoas" dataDxfId="146"/>
    <tableColumn id="2" xr3:uid="{00000000-0010-0000-0400-000002000000}" name="Valor" dataDxfId="145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ela322255" displayName="Tabela322255" ref="C26:D29" totalsRowShown="0" headerRowBorderDxfId="144" tableBorderDxfId="143">
  <autoFilter ref="C26:D29" xr:uid="{00000000-0009-0000-0100-000004000000}"/>
  <tableColumns count="2">
    <tableColumn id="1" xr3:uid="{00000000-0010-0000-0500-000001000000}" name="Pessoas" dataDxfId="142"/>
    <tableColumn id="2" xr3:uid="{00000000-0010-0000-0500-000002000000}" name="Valor" dataDxfId="141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6000000}" name="Tabela326" displayName="Tabela326" ref="C12:D15" totalsRowShown="0" headerRowBorderDxfId="138" tableBorderDxfId="137">
  <autoFilter ref="C12:D15" xr:uid="{00000000-0009-0000-0100-000005000000}"/>
  <tableColumns count="2">
    <tableColumn id="1" xr3:uid="{00000000-0010-0000-0600-000001000000}" name="Pessoas" dataDxfId="136"/>
    <tableColumn id="2" xr3:uid="{00000000-0010-0000-0600-000002000000}" name="Valor" dataDxfId="135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7000000}" name="Tabela32237" displayName="Tabela32237" ref="C19:D22" totalsRowShown="0" headerRowBorderDxfId="134" tableBorderDxfId="133">
  <autoFilter ref="C19:D22" xr:uid="{00000000-0009-0000-0100-000006000000}"/>
  <tableColumns count="2">
    <tableColumn id="1" xr3:uid="{00000000-0010-0000-0700-000001000000}" name="Pessoas" dataDxfId="132"/>
    <tableColumn id="2" xr3:uid="{00000000-0010-0000-0700-000002000000}" name="Valor" dataDxfId="131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8000000}" name="Tabela3222558" displayName="Tabela3222558" ref="C26:D29" totalsRowShown="0" headerRowBorderDxfId="130" tableBorderDxfId="129">
  <autoFilter ref="C26:D29" xr:uid="{00000000-0009-0000-0100-000007000000}"/>
  <tableColumns count="2">
    <tableColumn id="1" xr3:uid="{00000000-0010-0000-0800-000001000000}" name="Pessoas" dataDxfId="128"/>
    <tableColumn id="2" xr3:uid="{00000000-0010-0000-0800-000002000000}" name="Valor" dataDxfId="127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5" Type="http://schemas.openxmlformats.org/officeDocument/2006/relationships/table" Target="../tables/table27.xml"/><Relationship Id="rId4" Type="http://schemas.openxmlformats.org/officeDocument/2006/relationships/table" Target="../tables/table2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Relationship Id="rId5" Type="http://schemas.openxmlformats.org/officeDocument/2006/relationships/table" Target="../tables/table30.xml"/><Relationship Id="rId4" Type="http://schemas.openxmlformats.org/officeDocument/2006/relationships/table" Target="../tables/table2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Relationship Id="rId5" Type="http://schemas.openxmlformats.org/officeDocument/2006/relationships/table" Target="../tables/table33.xml"/><Relationship Id="rId4" Type="http://schemas.openxmlformats.org/officeDocument/2006/relationships/table" Target="../tables/table3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Relationship Id="rId5" Type="http://schemas.openxmlformats.org/officeDocument/2006/relationships/table" Target="../tables/table36.xml"/><Relationship Id="rId4" Type="http://schemas.openxmlformats.org/officeDocument/2006/relationships/table" Target="../tables/table3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"/>
  <sheetViews>
    <sheetView showGridLines="0" topLeftCell="A12" zoomScale="73" zoomScaleNormal="73" workbookViewId="0">
      <selection activeCell="Y26" sqref="Y26"/>
    </sheetView>
  </sheetViews>
  <sheetFormatPr defaultColWidth="0" defaultRowHeight="15"/>
  <cols>
    <col min="1" max="1" width="16.85546875" style="22" customWidth="1"/>
    <col min="2" max="2" width="8.7109375" style="22" customWidth="1"/>
    <col min="3" max="25" width="9.140625" style="22" customWidth="1"/>
    <col min="26" max="16384" width="9.140625" style="22" hidden="1"/>
  </cols>
  <sheetData>
    <row r="1" spans="1:25" customForma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customFormat="1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5" customForma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 spans="1:25" customForma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 spans="1:25" customFormat="1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 spans="1:25" customFormat="1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spans="1:25" customFormat="1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 spans="1:25" customForma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 spans="1:25" customFormat="1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 spans="1:25" customForma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 spans="1:25" customFormat="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spans="1:25" customFormat="1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 customForma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spans="1:25" customForma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 customForma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 customForma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5" customForma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 customForma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 customForma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 customForma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 customForma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 customForma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 customForma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 customForma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 customForma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customForma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spans="1:25" customForma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 customForma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 customForma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 customForma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52"/>
  <sheetViews>
    <sheetView showGridLines="0" topLeftCell="A7" zoomScale="89" zoomScaleNormal="89" workbookViewId="0">
      <selection activeCell="A23" sqref="A23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27</v>
      </c>
      <c r="B2" s="36" t="s">
        <v>28</v>
      </c>
      <c r="C2" s="38">
        <f>D16+D23+D30</f>
        <v>0</v>
      </c>
      <c r="F2" s="35"/>
    </row>
    <row r="3" spans="1:13" ht="15.75" customHeight="1" thickBot="1">
      <c r="A3" s="28"/>
      <c r="B3" s="39" t="s">
        <v>29</v>
      </c>
      <c r="C3" s="37">
        <f>I23+I29+M22+M29+M15</f>
        <v>0</v>
      </c>
    </row>
    <row r="4" spans="1:13" ht="19.5" thickBot="1">
      <c r="A4" s="49" t="s">
        <v>48</v>
      </c>
      <c r="B4" s="50"/>
      <c r="C4" s="40">
        <f>C2-C3</f>
        <v>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31</v>
      </c>
      <c r="D12" s="18" t="s">
        <v>32</v>
      </c>
      <c r="G12" s="47" t="s">
        <v>6</v>
      </c>
      <c r="H12" s="4" t="s">
        <v>7</v>
      </c>
      <c r="I12" s="5">
        <v>0</v>
      </c>
      <c r="K12" s="47" t="s">
        <v>20</v>
      </c>
      <c r="L12" s="4" t="s">
        <v>21</v>
      </c>
      <c r="M12" s="5">
        <v>0</v>
      </c>
    </row>
    <row r="13" spans="1:13" ht="16.5" thickBot="1">
      <c r="A13" s="57"/>
      <c r="B13" s="58"/>
      <c r="C13" s="19" t="s">
        <v>1</v>
      </c>
      <c r="D13" s="17">
        <v>0</v>
      </c>
      <c r="G13" s="48"/>
      <c r="H13" s="3" t="s">
        <v>8</v>
      </c>
      <c r="I13" s="5">
        <v>0</v>
      </c>
      <c r="K13" s="48"/>
      <c r="L13" s="3" t="s">
        <v>49</v>
      </c>
      <c r="M13" s="5">
        <v>0</v>
      </c>
    </row>
    <row r="14" spans="1:13" ht="16.5" thickBot="1">
      <c r="A14" s="57"/>
      <c r="B14" s="58"/>
      <c r="C14" s="20" t="s">
        <v>2</v>
      </c>
      <c r="D14" s="17">
        <v>0</v>
      </c>
      <c r="G14" s="48"/>
      <c r="H14" s="3" t="s">
        <v>9</v>
      </c>
      <c r="I14" s="5">
        <v>0</v>
      </c>
      <c r="K14" s="48"/>
      <c r="L14" s="6" t="s">
        <v>16</v>
      </c>
      <c r="M14" s="5">
        <v>0</v>
      </c>
    </row>
    <row r="15" spans="1:13" ht="16.5" thickBot="1">
      <c r="A15" s="59"/>
      <c r="B15" s="60"/>
      <c r="C15" s="20" t="s">
        <v>3</v>
      </c>
      <c r="D15" s="17">
        <v>0</v>
      </c>
      <c r="G15" s="48"/>
      <c r="H15" s="3" t="s">
        <v>10</v>
      </c>
      <c r="I15" s="5">
        <v>0</v>
      </c>
      <c r="K15" s="49" t="s">
        <v>17</v>
      </c>
      <c r="L15" s="50"/>
      <c r="M15" s="7">
        <f>SUM(M12:M14)</f>
        <v>0</v>
      </c>
    </row>
    <row r="16" spans="1:13" ht="16.5" thickBot="1">
      <c r="A16" s="1"/>
      <c r="B16" s="2"/>
      <c r="C16" s="11" t="s">
        <v>4</v>
      </c>
      <c r="D16" s="12">
        <f>SUM(D13:D15)</f>
        <v>0</v>
      </c>
      <c r="G16" s="48"/>
      <c r="H16" s="3" t="s">
        <v>11</v>
      </c>
      <c r="I16" s="5">
        <v>0</v>
      </c>
    </row>
    <row r="17" spans="1:13" ht="16.5" thickBot="1">
      <c r="C17" s="13"/>
      <c r="D17" s="13"/>
      <c r="G17" s="48"/>
      <c r="H17" s="3" t="s">
        <v>12</v>
      </c>
      <c r="I17" s="5">
        <v>0</v>
      </c>
    </row>
    <row r="18" spans="1:13" ht="16.5" thickBot="1">
      <c r="C18" s="13"/>
      <c r="D18" s="13"/>
      <c r="G18" s="48"/>
      <c r="H18" s="3" t="s">
        <v>13</v>
      </c>
      <c r="I18" s="5">
        <v>0</v>
      </c>
    </row>
    <row r="19" spans="1:13" ht="15.75" customHeight="1" thickBot="1">
      <c r="A19" s="55" t="s">
        <v>51</v>
      </c>
      <c r="B19" s="56"/>
      <c r="C19" s="21" t="s">
        <v>31</v>
      </c>
      <c r="D19" s="18" t="s">
        <v>32</v>
      </c>
      <c r="G19" s="48"/>
      <c r="H19" s="3" t="s">
        <v>14</v>
      </c>
      <c r="I19" s="5">
        <v>0</v>
      </c>
      <c r="K19" s="47" t="s">
        <v>22</v>
      </c>
      <c r="L19" s="4" t="s">
        <v>23</v>
      </c>
      <c r="M19" s="5">
        <v>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48"/>
      <c r="H20" s="3" t="s">
        <v>26</v>
      </c>
      <c r="I20" s="5">
        <v>0</v>
      </c>
      <c r="K20" s="48"/>
      <c r="L20" s="3" t="s">
        <v>24</v>
      </c>
      <c r="M20" s="5">
        <v>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48"/>
      <c r="H21" s="3" t="s">
        <v>15</v>
      </c>
      <c r="I21" s="5">
        <v>0</v>
      </c>
      <c r="K21" s="48"/>
      <c r="L21" s="6" t="s">
        <v>25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48"/>
      <c r="H22" s="6" t="s">
        <v>16</v>
      </c>
      <c r="I22" s="5">
        <v>0</v>
      </c>
      <c r="K22" s="49" t="s">
        <v>17</v>
      </c>
      <c r="L22" s="50"/>
      <c r="M22" s="7">
        <f>SUM(M19:M21)</f>
        <v>0</v>
      </c>
    </row>
    <row r="23" spans="1:13" ht="16.5" thickBot="1">
      <c r="A23" s="1"/>
      <c r="B23" s="2"/>
      <c r="C23" s="11" t="s">
        <v>4</v>
      </c>
      <c r="D23" s="12">
        <f>SUM(D20:D22)</f>
        <v>0</v>
      </c>
      <c r="G23" s="49" t="s">
        <v>17</v>
      </c>
      <c r="H23" s="50"/>
      <c r="I23" s="7">
        <f>SUM(I12:I22)</f>
        <v>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5</v>
      </c>
      <c r="B26" s="61"/>
      <c r="C26" s="21" t="s">
        <v>31</v>
      </c>
      <c r="D26" s="18" t="s">
        <v>32</v>
      </c>
      <c r="G26" s="47" t="s">
        <v>18</v>
      </c>
      <c r="H26" s="4" t="s">
        <v>19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48"/>
      <c r="H27" s="3" t="s">
        <v>50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48"/>
      <c r="H28" s="6" t="s">
        <v>16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49" t="s">
        <v>17</v>
      </c>
      <c r="H29" s="50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4</v>
      </c>
      <c r="D30" s="12">
        <f>SUM(D26:D29)</f>
        <v>0</v>
      </c>
      <c r="K30" s="30"/>
      <c r="L30" s="30"/>
      <c r="M30" s="30"/>
    </row>
    <row r="32" spans="1:13">
      <c r="G32" s="15" t="s">
        <v>6</v>
      </c>
      <c r="H32" s="16">
        <f>MAX(I12:I22)</f>
        <v>0</v>
      </c>
      <c r="I32" s="15" t="str">
        <f>INDEX(H12:I22,MATCH(H32,I12:I22,0),1)</f>
        <v>Aluguel</v>
      </c>
    </row>
    <row r="33" spans="7:10">
      <c r="G33" s="15" t="s">
        <v>30</v>
      </c>
      <c r="H33" s="16">
        <f>MAX(M12:M14)</f>
        <v>0</v>
      </c>
      <c r="I33" s="15" t="str">
        <f>INDEX(L12:M14,MATCH(H33,M12:M14,0),1)</f>
        <v>IPVA</v>
      </c>
    </row>
    <row r="34" spans="7:10">
      <c r="G34" s="15" t="s">
        <v>18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22</v>
      </c>
      <c r="H35" s="16">
        <f>MAX(M19:M21)</f>
        <v>0</v>
      </c>
      <c r="I35" s="15" t="str">
        <f>INDEX(L19:M21,MATCH(H35,M19:M21,0),1)</f>
        <v>Cinema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51"/>
      <c r="I52" s="52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56" priority="1" operator="greaterThan">
      <formula>0</formula>
    </cfRule>
    <cfRule type="cellIs" dxfId="55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52"/>
  <sheetViews>
    <sheetView showGridLines="0" topLeftCell="A15" zoomScale="87" zoomScaleNormal="87" workbookViewId="0">
      <selection activeCell="A23" sqref="A23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27</v>
      </c>
      <c r="B2" s="36" t="s">
        <v>28</v>
      </c>
      <c r="C2" s="38">
        <f>D16+D23+D30</f>
        <v>0</v>
      </c>
      <c r="F2" s="35"/>
    </row>
    <row r="3" spans="1:13" ht="15.75" customHeight="1" thickBot="1">
      <c r="A3" s="28"/>
      <c r="B3" s="39" t="s">
        <v>29</v>
      </c>
      <c r="C3" s="37">
        <f>I23+I29+M22+M29+M15</f>
        <v>0</v>
      </c>
    </row>
    <row r="4" spans="1:13" ht="19.5" thickBot="1">
      <c r="A4" s="49" t="s">
        <v>48</v>
      </c>
      <c r="B4" s="50"/>
      <c r="C4" s="40">
        <f>C2-C3</f>
        <v>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31</v>
      </c>
      <c r="D12" s="18" t="s">
        <v>32</v>
      </c>
      <c r="G12" s="47" t="s">
        <v>6</v>
      </c>
      <c r="H12" s="4" t="s">
        <v>7</v>
      </c>
      <c r="I12" s="5">
        <v>0</v>
      </c>
      <c r="K12" s="47" t="s">
        <v>20</v>
      </c>
      <c r="L12" s="4" t="s">
        <v>21</v>
      </c>
      <c r="M12" s="5">
        <v>0</v>
      </c>
    </row>
    <row r="13" spans="1:13" ht="16.5" thickBot="1">
      <c r="A13" s="57"/>
      <c r="B13" s="58"/>
      <c r="C13" s="19" t="s">
        <v>1</v>
      </c>
      <c r="D13" s="17">
        <v>0</v>
      </c>
      <c r="G13" s="48"/>
      <c r="H13" s="3" t="s">
        <v>8</v>
      </c>
      <c r="I13" s="5">
        <v>0</v>
      </c>
      <c r="K13" s="48"/>
      <c r="L13" s="3" t="s">
        <v>49</v>
      </c>
      <c r="M13" s="5">
        <v>0</v>
      </c>
    </row>
    <row r="14" spans="1:13" ht="16.5" thickBot="1">
      <c r="A14" s="57"/>
      <c r="B14" s="58"/>
      <c r="C14" s="20" t="s">
        <v>2</v>
      </c>
      <c r="D14" s="17">
        <v>0</v>
      </c>
      <c r="G14" s="48"/>
      <c r="H14" s="3" t="s">
        <v>9</v>
      </c>
      <c r="I14" s="5">
        <v>0</v>
      </c>
      <c r="K14" s="48"/>
      <c r="L14" s="6" t="s">
        <v>16</v>
      </c>
      <c r="M14" s="5">
        <v>0</v>
      </c>
    </row>
    <row r="15" spans="1:13" ht="16.5" thickBot="1">
      <c r="A15" s="59"/>
      <c r="B15" s="60"/>
      <c r="C15" s="20" t="s">
        <v>3</v>
      </c>
      <c r="D15" s="17">
        <v>0</v>
      </c>
      <c r="G15" s="48"/>
      <c r="H15" s="3" t="s">
        <v>10</v>
      </c>
      <c r="I15" s="5">
        <v>0</v>
      </c>
      <c r="K15" s="49" t="s">
        <v>17</v>
      </c>
      <c r="L15" s="50"/>
      <c r="M15" s="7">
        <f>SUM(M12:M14)</f>
        <v>0</v>
      </c>
    </row>
    <row r="16" spans="1:13" ht="16.5" thickBot="1">
      <c r="A16" s="1"/>
      <c r="B16" s="2"/>
      <c r="C16" s="11" t="s">
        <v>4</v>
      </c>
      <c r="D16" s="12">
        <f>SUM(D13:D15)</f>
        <v>0</v>
      </c>
      <c r="G16" s="48"/>
      <c r="H16" s="3" t="s">
        <v>11</v>
      </c>
      <c r="I16" s="5">
        <v>0</v>
      </c>
    </row>
    <row r="17" spans="1:13" ht="16.5" thickBot="1">
      <c r="C17" s="13"/>
      <c r="D17" s="13"/>
      <c r="G17" s="48"/>
      <c r="H17" s="3" t="s">
        <v>12</v>
      </c>
      <c r="I17" s="5">
        <v>0</v>
      </c>
    </row>
    <row r="18" spans="1:13" ht="16.5" thickBot="1">
      <c r="C18" s="13"/>
      <c r="D18" s="13"/>
      <c r="G18" s="48"/>
      <c r="H18" s="3" t="s">
        <v>13</v>
      </c>
      <c r="I18" s="5">
        <v>0</v>
      </c>
    </row>
    <row r="19" spans="1:13" ht="15.75" customHeight="1" thickBot="1">
      <c r="A19" s="55" t="s">
        <v>53</v>
      </c>
      <c r="B19" s="56"/>
      <c r="C19" s="21" t="s">
        <v>31</v>
      </c>
      <c r="D19" s="18" t="s">
        <v>32</v>
      </c>
      <c r="G19" s="48"/>
      <c r="H19" s="3" t="s">
        <v>14</v>
      </c>
      <c r="I19" s="5">
        <v>0</v>
      </c>
      <c r="K19" s="47" t="s">
        <v>22</v>
      </c>
      <c r="L19" s="4" t="s">
        <v>23</v>
      </c>
      <c r="M19" s="5">
        <v>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48"/>
      <c r="H20" s="3" t="s">
        <v>26</v>
      </c>
      <c r="I20" s="5">
        <v>0</v>
      </c>
      <c r="K20" s="48"/>
      <c r="L20" s="3" t="s">
        <v>24</v>
      </c>
      <c r="M20" s="5">
        <v>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48"/>
      <c r="H21" s="3" t="s">
        <v>15</v>
      </c>
      <c r="I21" s="5">
        <v>0</v>
      </c>
      <c r="K21" s="48"/>
      <c r="L21" s="6" t="s">
        <v>25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48"/>
      <c r="H22" s="6" t="s">
        <v>16</v>
      </c>
      <c r="I22" s="5">
        <v>0</v>
      </c>
      <c r="K22" s="49" t="s">
        <v>17</v>
      </c>
      <c r="L22" s="50"/>
      <c r="M22" s="7">
        <f>SUM(M19:M21)</f>
        <v>0</v>
      </c>
    </row>
    <row r="23" spans="1:13" ht="16.5" thickBot="1">
      <c r="A23" s="1"/>
      <c r="B23" s="2"/>
      <c r="C23" s="11" t="s">
        <v>4</v>
      </c>
      <c r="D23" s="12">
        <f>SUM(D20:D22)</f>
        <v>0</v>
      </c>
      <c r="G23" s="49" t="s">
        <v>17</v>
      </c>
      <c r="H23" s="50"/>
      <c r="I23" s="7">
        <f>SUM(I12:I22)</f>
        <v>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5</v>
      </c>
      <c r="B26" s="61"/>
      <c r="C26" s="21" t="s">
        <v>31</v>
      </c>
      <c r="D26" s="18" t="s">
        <v>32</v>
      </c>
      <c r="G26" s="47" t="s">
        <v>18</v>
      </c>
      <c r="H26" s="4" t="s">
        <v>19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48"/>
      <c r="H27" s="3" t="s">
        <v>50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48"/>
      <c r="H28" s="6" t="s">
        <v>16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49" t="s">
        <v>17</v>
      </c>
      <c r="H29" s="50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4</v>
      </c>
      <c r="D30" s="12">
        <f>SUM(D26:D29)</f>
        <v>0</v>
      </c>
      <c r="K30" s="30"/>
      <c r="L30" s="30"/>
      <c r="M30" s="30"/>
    </row>
    <row r="32" spans="1:13">
      <c r="G32" s="15" t="s">
        <v>6</v>
      </c>
      <c r="H32" s="16">
        <f>MAX(I12:I22)</f>
        <v>0</v>
      </c>
      <c r="I32" s="15" t="str">
        <f>INDEX(H12:I22,MATCH(H32,I12:I22,0),1)</f>
        <v>Aluguel</v>
      </c>
    </row>
    <row r="33" spans="7:10">
      <c r="G33" s="15" t="s">
        <v>30</v>
      </c>
      <c r="H33" s="16">
        <f>MAX(M12:M14)</f>
        <v>0</v>
      </c>
      <c r="I33" s="15" t="str">
        <f>INDEX(L12:M14,MATCH(H33,M12:M14,0),1)</f>
        <v>IPVA</v>
      </c>
    </row>
    <row r="34" spans="7:10">
      <c r="G34" s="15" t="s">
        <v>18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22</v>
      </c>
      <c r="H35" s="16">
        <f>MAX(M19:M21)</f>
        <v>0</v>
      </c>
      <c r="I35" s="15" t="str">
        <f>INDEX(L19:M21,MATCH(H35,M19:M21,0),1)</f>
        <v>Cinema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51"/>
      <c r="I52" s="52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42" priority="1" operator="greaterThan">
      <formula>0</formula>
    </cfRule>
    <cfRule type="cellIs" dxfId="41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52"/>
  <sheetViews>
    <sheetView showGridLines="0" topLeftCell="A8" zoomScale="80" zoomScaleNormal="80" workbookViewId="0">
      <selection activeCell="A23" sqref="A23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27</v>
      </c>
      <c r="B2" s="36" t="s">
        <v>28</v>
      </c>
      <c r="C2" s="38">
        <f>D16+D23+D30</f>
        <v>0</v>
      </c>
      <c r="F2" s="35"/>
    </row>
    <row r="3" spans="1:13" ht="15.75" customHeight="1" thickBot="1">
      <c r="A3" s="28"/>
      <c r="B3" s="39" t="s">
        <v>29</v>
      </c>
      <c r="C3" s="37">
        <f>I23+I29+M22+M29+M15</f>
        <v>0</v>
      </c>
    </row>
    <row r="4" spans="1:13" ht="19.5" thickBot="1">
      <c r="A4" s="49" t="s">
        <v>48</v>
      </c>
      <c r="B4" s="50"/>
      <c r="C4" s="40">
        <f>C2-C3</f>
        <v>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31</v>
      </c>
      <c r="D12" s="18" t="s">
        <v>32</v>
      </c>
      <c r="G12" s="47" t="s">
        <v>6</v>
      </c>
      <c r="H12" s="4" t="s">
        <v>7</v>
      </c>
      <c r="I12" s="5">
        <v>0</v>
      </c>
      <c r="K12" s="47" t="s">
        <v>20</v>
      </c>
      <c r="L12" s="4" t="s">
        <v>21</v>
      </c>
      <c r="M12" s="5">
        <v>0</v>
      </c>
    </row>
    <row r="13" spans="1:13" ht="16.5" thickBot="1">
      <c r="A13" s="57"/>
      <c r="B13" s="58"/>
      <c r="C13" s="19" t="s">
        <v>1</v>
      </c>
      <c r="D13" s="17">
        <v>0</v>
      </c>
      <c r="G13" s="48"/>
      <c r="H13" s="3" t="s">
        <v>8</v>
      </c>
      <c r="I13" s="5">
        <v>0</v>
      </c>
      <c r="K13" s="48"/>
      <c r="L13" s="3" t="s">
        <v>49</v>
      </c>
      <c r="M13" s="5">
        <v>0</v>
      </c>
    </row>
    <row r="14" spans="1:13" ht="16.5" thickBot="1">
      <c r="A14" s="57"/>
      <c r="B14" s="58"/>
      <c r="C14" s="20" t="s">
        <v>2</v>
      </c>
      <c r="D14" s="17">
        <v>0</v>
      </c>
      <c r="G14" s="48"/>
      <c r="H14" s="3" t="s">
        <v>9</v>
      </c>
      <c r="I14" s="5">
        <v>0</v>
      </c>
      <c r="K14" s="48"/>
      <c r="L14" s="6" t="s">
        <v>16</v>
      </c>
      <c r="M14" s="5">
        <v>0</v>
      </c>
    </row>
    <row r="15" spans="1:13" ht="16.5" thickBot="1">
      <c r="A15" s="59"/>
      <c r="B15" s="60"/>
      <c r="C15" s="20" t="s">
        <v>3</v>
      </c>
      <c r="D15" s="17">
        <v>0</v>
      </c>
      <c r="G15" s="48"/>
      <c r="H15" s="3" t="s">
        <v>10</v>
      </c>
      <c r="I15" s="5">
        <v>0</v>
      </c>
      <c r="K15" s="49" t="s">
        <v>17</v>
      </c>
      <c r="L15" s="50"/>
      <c r="M15" s="7">
        <f>SUM(M12:M14)</f>
        <v>0</v>
      </c>
    </row>
    <row r="16" spans="1:13" ht="16.5" thickBot="1">
      <c r="A16" s="1"/>
      <c r="B16" s="2"/>
      <c r="C16" s="11" t="s">
        <v>4</v>
      </c>
      <c r="D16" s="12">
        <f>SUM(D13:D15)</f>
        <v>0</v>
      </c>
      <c r="G16" s="48"/>
      <c r="H16" s="3" t="s">
        <v>11</v>
      </c>
      <c r="I16" s="5">
        <v>0</v>
      </c>
    </row>
    <row r="17" spans="1:13" ht="16.5" thickBot="1">
      <c r="C17" s="13"/>
      <c r="D17" s="13"/>
      <c r="G17" s="48"/>
      <c r="H17" s="3" t="s">
        <v>12</v>
      </c>
      <c r="I17" s="5">
        <v>0</v>
      </c>
    </row>
    <row r="18" spans="1:13" ht="16.5" thickBot="1">
      <c r="C18" s="13"/>
      <c r="D18" s="13"/>
      <c r="G18" s="48"/>
      <c r="H18" s="3" t="s">
        <v>13</v>
      </c>
      <c r="I18" s="5">
        <v>0</v>
      </c>
    </row>
    <row r="19" spans="1:13" ht="15.75" customHeight="1" thickBot="1">
      <c r="A19" s="55" t="s">
        <v>51</v>
      </c>
      <c r="B19" s="56"/>
      <c r="C19" s="21" t="s">
        <v>31</v>
      </c>
      <c r="D19" s="18" t="s">
        <v>32</v>
      </c>
      <c r="G19" s="48"/>
      <c r="H19" s="3" t="s">
        <v>14</v>
      </c>
      <c r="I19" s="5">
        <v>0</v>
      </c>
      <c r="K19" s="47" t="s">
        <v>22</v>
      </c>
      <c r="L19" s="4" t="s">
        <v>23</v>
      </c>
      <c r="M19" s="5">
        <v>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48"/>
      <c r="H20" s="3" t="s">
        <v>26</v>
      </c>
      <c r="I20" s="5">
        <v>0</v>
      </c>
      <c r="K20" s="48"/>
      <c r="L20" s="3" t="s">
        <v>24</v>
      </c>
      <c r="M20" s="5">
        <v>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48"/>
      <c r="H21" s="3" t="s">
        <v>15</v>
      </c>
      <c r="I21" s="5">
        <v>0</v>
      </c>
      <c r="K21" s="48"/>
      <c r="L21" s="6" t="s">
        <v>25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48"/>
      <c r="H22" s="6" t="s">
        <v>16</v>
      </c>
      <c r="I22" s="5">
        <v>0</v>
      </c>
      <c r="K22" s="49" t="s">
        <v>17</v>
      </c>
      <c r="L22" s="50"/>
      <c r="M22" s="7">
        <f>SUM(M19:M21)</f>
        <v>0</v>
      </c>
    </row>
    <row r="23" spans="1:13" ht="16.5" thickBot="1">
      <c r="A23" s="1"/>
      <c r="B23" s="2"/>
      <c r="C23" s="11" t="s">
        <v>4</v>
      </c>
      <c r="D23" s="12">
        <f>SUM(D20:D22)</f>
        <v>0</v>
      </c>
      <c r="G23" s="49" t="s">
        <v>17</v>
      </c>
      <c r="H23" s="50"/>
      <c r="I23" s="7">
        <f>SUM(I12:I22)</f>
        <v>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5</v>
      </c>
      <c r="B26" s="61"/>
      <c r="C26" s="21" t="s">
        <v>31</v>
      </c>
      <c r="D26" s="18" t="s">
        <v>32</v>
      </c>
      <c r="G26" s="47" t="s">
        <v>18</v>
      </c>
      <c r="H26" s="4" t="s">
        <v>19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48"/>
      <c r="H27" s="3" t="s">
        <v>50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48"/>
      <c r="H28" s="6" t="s">
        <v>16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49" t="s">
        <v>17</v>
      </c>
      <c r="H29" s="50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4</v>
      </c>
      <c r="D30" s="12">
        <f>SUM(D26:D29)</f>
        <v>0</v>
      </c>
      <c r="K30" s="30"/>
      <c r="L30" s="30"/>
      <c r="M30" s="30"/>
    </row>
    <row r="32" spans="1:13">
      <c r="G32" s="15" t="s">
        <v>6</v>
      </c>
      <c r="H32" s="16">
        <f>MAX(I12:I22)</f>
        <v>0</v>
      </c>
      <c r="I32" s="15" t="str">
        <f>INDEX(H12:I22,MATCH(H32,I12:I22,0),1)</f>
        <v>Aluguel</v>
      </c>
    </row>
    <row r="33" spans="7:10">
      <c r="G33" s="15" t="s">
        <v>30</v>
      </c>
      <c r="H33" s="16">
        <f>MAX(M12:M14)</f>
        <v>0</v>
      </c>
      <c r="I33" s="15" t="str">
        <f>INDEX(L12:M14,MATCH(H33,M12:M14,0),1)</f>
        <v>IPVA</v>
      </c>
    </row>
    <row r="34" spans="7:10">
      <c r="G34" s="15" t="s">
        <v>18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22</v>
      </c>
      <c r="H35" s="16">
        <f>MAX(M19:M21)</f>
        <v>0</v>
      </c>
      <c r="I35" s="15" t="str">
        <f>INDEX(L19:M21,MATCH(H35,M19:M21,0),1)</f>
        <v>Cinema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51"/>
      <c r="I52" s="52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28" priority="1" operator="greaterThan">
      <formula>0</formula>
    </cfRule>
    <cfRule type="cellIs" dxfId="27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52"/>
  <sheetViews>
    <sheetView showGridLines="0" topLeftCell="A7" zoomScale="73" zoomScaleNormal="73" workbookViewId="0">
      <selection activeCell="M32" sqref="M32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27</v>
      </c>
      <c r="B2" s="36" t="s">
        <v>28</v>
      </c>
      <c r="C2" s="38">
        <f>D16+D23+D30</f>
        <v>0</v>
      </c>
      <c r="F2" s="35"/>
    </row>
    <row r="3" spans="1:13" ht="19.5" customHeight="1" thickBot="1">
      <c r="A3" s="28"/>
      <c r="B3" s="39" t="s">
        <v>29</v>
      </c>
      <c r="C3" s="37">
        <f>I23+I29+M22+M29+M15</f>
        <v>0</v>
      </c>
    </row>
    <row r="4" spans="1:13" ht="19.5" thickBot="1">
      <c r="A4" s="49" t="s">
        <v>48</v>
      </c>
      <c r="B4" s="50"/>
      <c r="C4" s="40">
        <f>C2-C3</f>
        <v>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31</v>
      </c>
      <c r="D12" s="18" t="s">
        <v>32</v>
      </c>
      <c r="G12" s="47" t="s">
        <v>6</v>
      </c>
      <c r="H12" s="4" t="s">
        <v>7</v>
      </c>
      <c r="I12" s="5">
        <v>0</v>
      </c>
      <c r="K12" s="47" t="s">
        <v>20</v>
      </c>
      <c r="L12" s="4" t="s">
        <v>21</v>
      </c>
      <c r="M12" s="5">
        <v>0</v>
      </c>
    </row>
    <row r="13" spans="1:13" ht="16.5" thickBot="1">
      <c r="A13" s="57"/>
      <c r="B13" s="58"/>
      <c r="C13" s="19" t="s">
        <v>1</v>
      </c>
      <c r="D13" s="17">
        <v>0</v>
      </c>
      <c r="G13" s="48"/>
      <c r="H13" s="3" t="s">
        <v>8</v>
      </c>
      <c r="I13" s="5">
        <v>0</v>
      </c>
      <c r="K13" s="48"/>
      <c r="L13" s="3" t="s">
        <v>49</v>
      </c>
      <c r="M13" s="5">
        <v>0</v>
      </c>
    </row>
    <row r="14" spans="1:13" ht="16.5" thickBot="1">
      <c r="A14" s="57"/>
      <c r="B14" s="58"/>
      <c r="C14" s="20" t="s">
        <v>2</v>
      </c>
      <c r="D14" s="17">
        <v>0</v>
      </c>
      <c r="G14" s="48"/>
      <c r="H14" s="3" t="s">
        <v>9</v>
      </c>
      <c r="I14" s="5">
        <v>0</v>
      </c>
      <c r="K14" s="48"/>
      <c r="L14" s="6" t="s">
        <v>16</v>
      </c>
      <c r="M14" s="5">
        <v>0</v>
      </c>
    </row>
    <row r="15" spans="1:13" ht="16.5" thickBot="1">
      <c r="A15" s="59"/>
      <c r="B15" s="60"/>
      <c r="C15" s="20" t="s">
        <v>3</v>
      </c>
      <c r="D15" s="17">
        <v>0</v>
      </c>
      <c r="G15" s="48"/>
      <c r="H15" s="3" t="s">
        <v>10</v>
      </c>
      <c r="I15" s="5">
        <v>0</v>
      </c>
      <c r="K15" s="49" t="s">
        <v>17</v>
      </c>
      <c r="L15" s="50"/>
      <c r="M15" s="7">
        <f>SUM(M12:M14)</f>
        <v>0</v>
      </c>
    </row>
    <row r="16" spans="1:13" ht="16.5" thickBot="1">
      <c r="A16" s="1"/>
      <c r="B16" s="2"/>
      <c r="C16" s="11" t="s">
        <v>4</v>
      </c>
      <c r="D16" s="12">
        <f>SUM(D13:D15)</f>
        <v>0</v>
      </c>
      <c r="G16" s="48"/>
      <c r="H16" s="3" t="s">
        <v>11</v>
      </c>
      <c r="I16" s="5">
        <v>0</v>
      </c>
    </row>
    <row r="17" spans="1:13" ht="16.5" thickBot="1">
      <c r="C17" s="13"/>
      <c r="D17" s="13"/>
      <c r="G17" s="48"/>
      <c r="H17" s="3" t="s">
        <v>12</v>
      </c>
      <c r="I17" s="5">
        <v>0</v>
      </c>
    </row>
    <row r="18" spans="1:13" ht="16.5" thickBot="1">
      <c r="C18" s="13"/>
      <c r="D18" s="13"/>
      <c r="G18" s="48"/>
      <c r="H18" s="3" t="s">
        <v>13</v>
      </c>
      <c r="I18" s="5">
        <v>0</v>
      </c>
    </row>
    <row r="19" spans="1:13" ht="15.75" customHeight="1" thickBot="1">
      <c r="A19" s="55" t="s">
        <v>53</v>
      </c>
      <c r="B19" s="56"/>
      <c r="C19" s="21" t="s">
        <v>31</v>
      </c>
      <c r="D19" s="18" t="s">
        <v>32</v>
      </c>
      <c r="G19" s="48"/>
      <c r="H19" s="3" t="s">
        <v>14</v>
      </c>
      <c r="I19" s="5">
        <v>0</v>
      </c>
      <c r="K19" s="47" t="s">
        <v>22</v>
      </c>
      <c r="L19" s="4" t="s">
        <v>23</v>
      </c>
      <c r="M19" s="5">
        <v>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48"/>
      <c r="H20" s="3" t="s">
        <v>26</v>
      </c>
      <c r="I20" s="5">
        <v>0</v>
      </c>
      <c r="K20" s="48"/>
      <c r="L20" s="3" t="s">
        <v>24</v>
      </c>
      <c r="M20" s="5">
        <v>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48"/>
      <c r="H21" s="3" t="s">
        <v>15</v>
      </c>
      <c r="I21" s="5">
        <v>0</v>
      </c>
      <c r="K21" s="48"/>
      <c r="L21" s="6" t="s">
        <v>25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48"/>
      <c r="H22" s="6" t="s">
        <v>16</v>
      </c>
      <c r="I22" s="5">
        <v>0</v>
      </c>
      <c r="K22" s="49" t="s">
        <v>17</v>
      </c>
      <c r="L22" s="50"/>
      <c r="M22" s="7">
        <f>SUM(M19:M21)</f>
        <v>0</v>
      </c>
    </row>
    <row r="23" spans="1:13" ht="16.5" thickBot="1">
      <c r="A23" s="1"/>
      <c r="B23" s="2"/>
      <c r="C23" s="11" t="s">
        <v>4</v>
      </c>
      <c r="D23" s="12">
        <f>SUM(D20:D22)</f>
        <v>0</v>
      </c>
      <c r="G23" s="49" t="s">
        <v>17</v>
      </c>
      <c r="H23" s="50"/>
      <c r="I23" s="7">
        <f>SUM(I12:I22)</f>
        <v>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5</v>
      </c>
      <c r="B26" s="61"/>
      <c r="C26" s="21" t="s">
        <v>31</v>
      </c>
      <c r="D26" s="18" t="s">
        <v>32</v>
      </c>
      <c r="G26" s="47" t="s">
        <v>18</v>
      </c>
      <c r="H26" s="4" t="s">
        <v>19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48"/>
      <c r="H27" s="3" t="s">
        <v>50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48"/>
      <c r="H28" s="6" t="s">
        <v>16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49" t="s">
        <v>17</v>
      </c>
      <c r="H29" s="50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4</v>
      </c>
      <c r="D30" s="12">
        <f>SUM(D26:D29)</f>
        <v>0</v>
      </c>
      <c r="K30" s="30"/>
      <c r="L30" s="30"/>
      <c r="M30" s="30"/>
    </row>
    <row r="32" spans="1:13">
      <c r="G32" s="15" t="s">
        <v>6</v>
      </c>
      <c r="H32" s="16">
        <f>MAX(I12:I22)</f>
        <v>0</v>
      </c>
      <c r="I32" s="15" t="str">
        <f>INDEX(H12:I22,MATCH(H32,I12:I22,0),1)</f>
        <v>Aluguel</v>
      </c>
    </row>
    <row r="33" spans="7:10">
      <c r="G33" s="15" t="s">
        <v>30</v>
      </c>
      <c r="H33" s="16">
        <f>MAX(M12:M14)</f>
        <v>0</v>
      </c>
      <c r="I33" s="15" t="str">
        <f>INDEX(L12:M14,MATCH(H33,M12:M14,0),1)</f>
        <v>IPVA</v>
      </c>
    </row>
    <row r="34" spans="7:10">
      <c r="G34" s="15" t="s">
        <v>18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22</v>
      </c>
      <c r="H35" s="16">
        <f>MAX(M19:M21)</f>
        <v>0</v>
      </c>
      <c r="I35" s="15" t="str">
        <f>INDEX(L19:M21,MATCH(H35,M19:M21,0),1)</f>
        <v>Cinema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51"/>
      <c r="I52" s="52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14" priority="1" operator="greaterThan">
      <formula>0</formula>
    </cfRule>
    <cfRule type="cellIs" dxfId="13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7"/>
  <sheetViews>
    <sheetView workbookViewId="0">
      <selection activeCell="E7" sqref="E7"/>
    </sheetView>
  </sheetViews>
  <sheetFormatPr defaultRowHeight="15"/>
  <cols>
    <col min="1" max="1" width="13.42578125" bestFit="1" customWidth="1"/>
    <col min="2" max="4" width="13.28515625" bestFit="1" customWidth="1"/>
  </cols>
  <sheetData>
    <row r="1" spans="1:4">
      <c r="A1" s="24"/>
      <c r="B1" s="25" t="s">
        <v>47</v>
      </c>
      <c r="C1" s="41" t="s">
        <v>45</v>
      </c>
      <c r="D1" s="44" t="s">
        <v>46</v>
      </c>
    </row>
    <row r="2" spans="1:4">
      <c r="A2" s="24" t="s">
        <v>33</v>
      </c>
      <c r="B2" s="26">
        <f>Janeiro!C4</f>
        <v>-750</v>
      </c>
      <c r="C2" s="42">
        <f>Janeiro!$C$3</f>
        <v>2850</v>
      </c>
      <c r="D2" s="45">
        <f>Janeiro!C2</f>
        <v>2100</v>
      </c>
    </row>
    <row r="3" spans="1:4">
      <c r="A3" s="24" t="s">
        <v>34</v>
      </c>
      <c r="B3" s="26">
        <f>Fevereiro!$C$4</f>
        <v>660</v>
      </c>
      <c r="C3" s="42">
        <f>Fevereiro!$C$3</f>
        <v>1890</v>
      </c>
      <c r="D3" s="45">
        <f>Fevereiro!$C$2</f>
        <v>2550</v>
      </c>
    </row>
    <row r="4" spans="1:4">
      <c r="A4" s="24" t="s">
        <v>35</v>
      </c>
      <c r="B4" s="26">
        <f>Março!C4</f>
        <v>1002</v>
      </c>
      <c r="C4" s="42">
        <f>Março!$C$3</f>
        <v>798</v>
      </c>
      <c r="D4" s="45">
        <f>Março!$C$2</f>
        <v>1800</v>
      </c>
    </row>
    <row r="5" spans="1:4">
      <c r="A5" s="24" t="s">
        <v>36</v>
      </c>
      <c r="B5" s="26">
        <f>Abril!C4</f>
        <v>-30</v>
      </c>
      <c r="C5" s="42">
        <f>Abril!$C$3</f>
        <v>1930</v>
      </c>
      <c r="D5" s="45">
        <f>Abril!$C$2</f>
        <v>1900</v>
      </c>
    </row>
    <row r="6" spans="1:4">
      <c r="A6" s="24" t="s">
        <v>37</v>
      </c>
      <c r="B6" s="26">
        <f>Maio!C4</f>
        <v>1400</v>
      </c>
      <c r="C6" s="42">
        <f>Maio!$C$3</f>
        <v>0</v>
      </c>
      <c r="D6" s="45">
        <f>Maio!$C$2</f>
        <v>1400</v>
      </c>
    </row>
    <row r="7" spans="1:4">
      <c r="A7" s="24" t="s">
        <v>38</v>
      </c>
      <c r="B7" s="26">
        <f>Junho!C4</f>
        <v>4500</v>
      </c>
      <c r="C7" s="42">
        <f>Junho!$C$3</f>
        <v>0</v>
      </c>
      <c r="D7" s="45">
        <f>Junho!$C$2</f>
        <v>4500</v>
      </c>
    </row>
    <row r="8" spans="1:4">
      <c r="A8" s="24" t="s">
        <v>39</v>
      </c>
      <c r="B8" s="26">
        <f>Julho!C4</f>
        <v>0</v>
      </c>
      <c r="C8" s="42">
        <f>Julho!$C$3</f>
        <v>0</v>
      </c>
      <c r="D8" s="45">
        <f>Julho!$C$2</f>
        <v>0</v>
      </c>
    </row>
    <row r="9" spans="1:4">
      <c r="A9" s="24" t="s">
        <v>40</v>
      </c>
      <c r="B9" s="26">
        <f>Agosto!C4</f>
        <v>0</v>
      </c>
      <c r="C9" s="42">
        <f>Agosto!$C$3</f>
        <v>0</v>
      </c>
      <c r="D9" s="45">
        <f>Agosto!$C$2</f>
        <v>0</v>
      </c>
    </row>
    <row r="10" spans="1:4">
      <c r="A10" s="24" t="s">
        <v>41</v>
      </c>
      <c r="B10" s="26">
        <f>Setembro!C4</f>
        <v>0</v>
      </c>
      <c r="C10" s="42">
        <f>Setembro!$C$3</f>
        <v>0</v>
      </c>
      <c r="D10" s="45">
        <f>Setembro!$C$2</f>
        <v>0</v>
      </c>
    </row>
    <row r="11" spans="1:4">
      <c r="A11" s="24" t="s">
        <v>42</v>
      </c>
      <c r="B11" s="26">
        <f>Outubro!C4</f>
        <v>0</v>
      </c>
      <c r="C11" s="42">
        <f>Outubro!$C$3</f>
        <v>0</v>
      </c>
      <c r="D11" s="45">
        <f>Outubro!$C$2</f>
        <v>0</v>
      </c>
    </row>
    <row r="12" spans="1:4">
      <c r="A12" s="24" t="s">
        <v>43</v>
      </c>
      <c r="B12" s="26">
        <f>Novembro!C4</f>
        <v>0</v>
      </c>
      <c r="C12" s="42">
        <f>Novembro!$C$3</f>
        <v>0</v>
      </c>
      <c r="D12" s="45">
        <f>Novembro!$C$2</f>
        <v>0</v>
      </c>
    </row>
    <row r="13" spans="1:4">
      <c r="A13" s="24" t="s">
        <v>44</v>
      </c>
      <c r="B13" s="26">
        <f>Dezembro!C4</f>
        <v>0</v>
      </c>
      <c r="C13" s="42">
        <f>Dezembro!$C$3</f>
        <v>0</v>
      </c>
      <c r="D13" s="45">
        <f>Dezembro!$C$2</f>
        <v>0</v>
      </c>
    </row>
    <row r="14" spans="1:4">
      <c r="A14" s="24"/>
      <c r="B14" s="24"/>
      <c r="C14" s="43">
        <f>SUM(C2:C13)</f>
        <v>7468</v>
      </c>
      <c r="D14" s="46">
        <f>SUM(D2:D13)</f>
        <v>14250</v>
      </c>
    </row>
    <row r="16" spans="1:4">
      <c r="A16" t="s">
        <v>45</v>
      </c>
      <c r="B16" s="23">
        <f>C14</f>
        <v>7468</v>
      </c>
    </row>
    <row r="17" spans="1:2">
      <c r="A17" t="str">
        <f>D1</f>
        <v>Receita Total</v>
      </c>
      <c r="B17" s="23">
        <f>D14</f>
        <v>14250</v>
      </c>
    </row>
  </sheetData>
  <phoneticPr fontId="11" type="noConversion"/>
  <conditionalFormatting sqref="B2:B13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2"/>
  <sheetViews>
    <sheetView showGridLines="0" tabSelected="1" topLeftCell="A2" zoomScale="71" zoomScaleNormal="71" workbookViewId="0">
      <selection activeCell="D15" sqref="D15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27</v>
      </c>
      <c r="B2" s="36" t="s">
        <v>28</v>
      </c>
      <c r="C2" s="38">
        <f>D16+D23+D30</f>
        <v>2100</v>
      </c>
      <c r="F2" s="35"/>
    </row>
    <row r="3" spans="1:13" ht="22.5" customHeight="1" thickBot="1">
      <c r="A3" s="14"/>
      <c r="B3" s="39" t="s">
        <v>29</v>
      </c>
      <c r="C3" s="37">
        <f>I23+I29+M22+M29+M15</f>
        <v>2850</v>
      </c>
    </row>
    <row r="4" spans="1:13" ht="19.5" thickBot="1">
      <c r="A4" s="49" t="s">
        <v>48</v>
      </c>
      <c r="B4" s="50"/>
      <c r="C4" s="40">
        <f>C2-C3</f>
        <v>-750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31</v>
      </c>
      <c r="D12" s="18" t="s">
        <v>32</v>
      </c>
      <c r="G12" s="47" t="s">
        <v>6</v>
      </c>
      <c r="H12" s="4" t="s">
        <v>7</v>
      </c>
      <c r="I12" s="5">
        <v>500</v>
      </c>
      <c r="K12" s="47" t="s">
        <v>20</v>
      </c>
      <c r="L12" s="4" t="s">
        <v>21</v>
      </c>
      <c r="M12" s="5">
        <v>150</v>
      </c>
    </row>
    <row r="13" spans="1:13" ht="16.5" thickBot="1">
      <c r="A13" s="57"/>
      <c r="B13" s="58"/>
      <c r="C13" s="19" t="s">
        <v>1</v>
      </c>
      <c r="D13" s="17">
        <v>1500</v>
      </c>
      <c r="G13" s="48"/>
      <c r="H13" s="3" t="s">
        <v>8</v>
      </c>
      <c r="I13" s="5">
        <v>450</v>
      </c>
      <c r="K13" s="48"/>
      <c r="L13" s="3" t="s">
        <v>49</v>
      </c>
      <c r="M13" s="5">
        <v>120</v>
      </c>
    </row>
    <row r="14" spans="1:13" ht="16.5" thickBot="1">
      <c r="A14" s="57"/>
      <c r="B14" s="58"/>
      <c r="C14" s="20" t="s">
        <v>2</v>
      </c>
      <c r="D14" s="17">
        <v>600</v>
      </c>
      <c r="G14" s="48"/>
      <c r="H14" s="3" t="s">
        <v>9</v>
      </c>
      <c r="I14" s="5">
        <v>160</v>
      </c>
      <c r="K14" s="48"/>
      <c r="L14" s="6" t="s">
        <v>16</v>
      </c>
      <c r="M14" s="5">
        <v>0</v>
      </c>
    </row>
    <row r="15" spans="1:13" ht="16.5" thickBot="1">
      <c r="A15" s="59"/>
      <c r="B15" s="60"/>
      <c r="C15" s="20" t="s">
        <v>3</v>
      </c>
      <c r="D15" s="17">
        <v>0</v>
      </c>
      <c r="G15" s="48"/>
      <c r="H15" s="3" t="s">
        <v>10</v>
      </c>
      <c r="I15" s="5">
        <v>160</v>
      </c>
      <c r="K15" s="49" t="s">
        <v>17</v>
      </c>
      <c r="L15" s="50"/>
      <c r="M15" s="7">
        <f>SUM(M12:M14)</f>
        <v>270</v>
      </c>
    </row>
    <row r="16" spans="1:13" ht="16.5" thickBot="1">
      <c r="A16" s="1"/>
      <c r="B16" s="2"/>
      <c r="C16" s="11" t="s">
        <v>4</v>
      </c>
      <c r="D16" s="12">
        <f>SUM(D13:D15)</f>
        <v>2100</v>
      </c>
      <c r="G16" s="48"/>
      <c r="H16" s="3" t="s">
        <v>11</v>
      </c>
      <c r="I16" s="5">
        <v>110</v>
      </c>
    </row>
    <row r="17" spans="1:13" ht="16.5" thickBot="1">
      <c r="C17" s="13"/>
      <c r="D17" s="13"/>
      <c r="G17" s="48"/>
      <c r="H17" s="3" t="s">
        <v>12</v>
      </c>
      <c r="I17" s="5">
        <v>0</v>
      </c>
    </row>
    <row r="18" spans="1:13" ht="16.5" thickBot="1">
      <c r="C18" s="13"/>
      <c r="D18" s="13"/>
      <c r="G18" s="48"/>
      <c r="H18" s="3" t="s">
        <v>13</v>
      </c>
      <c r="I18" s="5">
        <v>150</v>
      </c>
    </row>
    <row r="19" spans="1:13" ht="15.75" customHeight="1" thickBot="1">
      <c r="A19" s="55" t="s">
        <v>51</v>
      </c>
      <c r="B19" s="56"/>
      <c r="C19" s="21" t="s">
        <v>31</v>
      </c>
      <c r="D19" s="18" t="s">
        <v>32</v>
      </c>
      <c r="G19" s="48"/>
      <c r="H19" s="3" t="s">
        <v>14</v>
      </c>
      <c r="I19" s="5">
        <v>300</v>
      </c>
      <c r="K19" s="47" t="s">
        <v>22</v>
      </c>
      <c r="L19" s="4" t="s">
        <v>23</v>
      </c>
      <c r="M19" s="5">
        <v>200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48"/>
      <c r="H20" s="3" t="s">
        <v>26</v>
      </c>
      <c r="I20" s="5">
        <v>550</v>
      </c>
      <c r="K20" s="48"/>
      <c r="L20" s="3" t="s">
        <v>24</v>
      </c>
      <c r="M20" s="5">
        <v>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48"/>
      <c r="H21" s="3" t="s">
        <v>15</v>
      </c>
      <c r="I21" s="5">
        <v>0</v>
      </c>
      <c r="K21" s="48"/>
      <c r="L21" s="6" t="s">
        <v>25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48"/>
      <c r="H22" s="6" t="s">
        <v>16</v>
      </c>
      <c r="I22" s="5">
        <v>0</v>
      </c>
      <c r="K22" s="49" t="s">
        <v>17</v>
      </c>
      <c r="L22" s="50"/>
      <c r="M22" s="7">
        <f>SUM(M19:M21)</f>
        <v>200</v>
      </c>
    </row>
    <row r="23" spans="1:13" ht="16.5" thickBot="1">
      <c r="A23" s="1"/>
      <c r="B23" s="2"/>
      <c r="C23" s="11" t="s">
        <v>4</v>
      </c>
      <c r="D23" s="12">
        <f>SUM(D20:D22)</f>
        <v>0</v>
      </c>
      <c r="G23" s="49" t="s">
        <v>17</v>
      </c>
      <c r="H23" s="50"/>
      <c r="I23" s="7">
        <f>SUM(I12:I22)</f>
        <v>2380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52</v>
      </c>
      <c r="B26" s="61"/>
      <c r="C26" s="21" t="s">
        <v>31</v>
      </c>
      <c r="D26" s="18" t="s">
        <v>32</v>
      </c>
      <c r="G26" s="47" t="s">
        <v>18</v>
      </c>
      <c r="H26" s="4" t="s">
        <v>19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48"/>
      <c r="H27" s="3" t="s">
        <v>50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48"/>
      <c r="H28" s="6" t="s">
        <v>16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49" t="s">
        <v>17</v>
      </c>
      <c r="H29" s="50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4</v>
      </c>
      <c r="D30" s="12">
        <f>SUM(D26:D29)</f>
        <v>0</v>
      </c>
      <c r="K30" s="30"/>
      <c r="L30" s="30"/>
      <c r="M30" s="30"/>
    </row>
    <row r="32" spans="1:13">
      <c r="G32" s="15" t="s">
        <v>6</v>
      </c>
      <c r="H32" s="16">
        <f>MAX(I12:I22)</f>
        <v>550</v>
      </c>
      <c r="I32" s="15" t="str">
        <f>INDEX(H12:I22,MATCH(H32,I12:I22,0),1)</f>
        <v>Supermercado</v>
      </c>
    </row>
    <row r="33" spans="7:10">
      <c r="G33" s="15" t="s">
        <v>30</v>
      </c>
      <c r="H33" s="16">
        <f>MAX(M12:M14)</f>
        <v>150</v>
      </c>
      <c r="I33" s="15" t="str">
        <f>INDEX(L12:M14,MATCH(H33,M12:M14,0),1)</f>
        <v>IPVA</v>
      </c>
    </row>
    <row r="34" spans="7:10">
      <c r="G34" s="15" t="s">
        <v>18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22</v>
      </c>
      <c r="H35" s="16">
        <f>MAX(M19:M21)</f>
        <v>200</v>
      </c>
      <c r="I35" s="15" t="str">
        <f>INDEX(L19:M21,MATCH(H35,M19:M21,0),1)</f>
        <v>Cinema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51"/>
      <c r="I52" s="52"/>
      <c r="J52" s="10"/>
    </row>
  </sheetData>
  <mergeCells count="14">
    <mergeCell ref="H52:I52"/>
    <mergeCell ref="G26:G28"/>
    <mergeCell ref="G29:H29"/>
    <mergeCell ref="H41:H51"/>
    <mergeCell ref="A12:B15"/>
    <mergeCell ref="A19:B22"/>
    <mergeCell ref="A26:B29"/>
    <mergeCell ref="G12:G22"/>
    <mergeCell ref="G23:H23"/>
    <mergeCell ref="K12:K14"/>
    <mergeCell ref="K15:L15"/>
    <mergeCell ref="K19:K21"/>
    <mergeCell ref="K22:L22"/>
    <mergeCell ref="A4:B4"/>
  </mergeCells>
  <conditionalFormatting sqref="C4">
    <cfRule type="cellIs" dxfId="168" priority="1" operator="greaterThan">
      <formula>0</formula>
    </cfRule>
    <cfRule type="cellIs" dxfId="167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2"/>
  <sheetViews>
    <sheetView showGridLines="0" zoomScale="82" zoomScaleNormal="82" workbookViewId="0">
      <selection activeCell="N29" sqref="N29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27</v>
      </c>
      <c r="B2" s="36" t="s">
        <v>28</v>
      </c>
      <c r="C2" s="38">
        <f>D16+D23+D30</f>
        <v>2550</v>
      </c>
      <c r="F2" s="35"/>
    </row>
    <row r="3" spans="1:13" ht="15.75" customHeight="1" thickBot="1">
      <c r="A3" s="28"/>
      <c r="B3" s="39" t="s">
        <v>29</v>
      </c>
      <c r="C3" s="37">
        <f>I23+I29+M22+M29+M15</f>
        <v>1890</v>
      </c>
    </row>
    <row r="4" spans="1:13" ht="19.5" thickBot="1">
      <c r="A4" s="49" t="s">
        <v>48</v>
      </c>
      <c r="B4" s="50"/>
      <c r="C4" s="40">
        <f>C2-C3</f>
        <v>660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31</v>
      </c>
      <c r="D12" s="18" t="s">
        <v>32</v>
      </c>
      <c r="G12" s="47" t="s">
        <v>6</v>
      </c>
      <c r="H12" s="4" t="s">
        <v>7</v>
      </c>
      <c r="I12" s="5">
        <v>440</v>
      </c>
      <c r="K12" s="47" t="s">
        <v>20</v>
      </c>
      <c r="L12" s="4" t="s">
        <v>21</v>
      </c>
      <c r="M12" s="5"/>
    </row>
    <row r="13" spans="1:13" ht="16.5" thickBot="1">
      <c r="A13" s="57"/>
      <c r="B13" s="58"/>
      <c r="C13" s="19" t="s">
        <v>1</v>
      </c>
      <c r="D13" s="17">
        <v>1500</v>
      </c>
      <c r="G13" s="48"/>
      <c r="H13" s="3" t="s">
        <v>8</v>
      </c>
      <c r="I13" s="5">
        <v>240</v>
      </c>
      <c r="K13" s="48"/>
      <c r="L13" s="3" t="s">
        <v>49</v>
      </c>
      <c r="M13" s="5">
        <v>0</v>
      </c>
    </row>
    <row r="14" spans="1:13" ht="16.5" thickBot="1">
      <c r="A14" s="57"/>
      <c r="B14" s="58"/>
      <c r="C14" s="20" t="s">
        <v>2</v>
      </c>
      <c r="D14" s="17">
        <v>300</v>
      </c>
      <c r="G14" s="48"/>
      <c r="H14" s="3" t="s">
        <v>9</v>
      </c>
      <c r="I14" s="5">
        <v>140</v>
      </c>
      <c r="K14" s="48"/>
      <c r="L14" s="6" t="s">
        <v>16</v>
      </c>
      <c r="M14" s="5">
        <v>0</v>
      </c>
    </row>
    <row r="15" spans="1:13" ht="16.5" thickBot="1">
      <c r="A15" s="59"/>
      <c r="B15" s="60"/>
      <c r="C15" s="20" t="s">
        <v>3</v>
      </c>
      <c r="D15" s="17">
        <v>650</v>
      </c>
      <c r="G15" s="48"/>
      <c r="H15" s="3" t="s">
        <v>10</v>
      </c>
      <c r="I15" s="5">
        <v>140</v>
      </c>
      <c r="K15" s="49" t="s">
        <v>17</v>
      </c>
      <c r="L15" s="50"/>
      <c r="M15" s="7">
        <f>SUM(M12:M14)</f>
        <v>0</v>
      </c>
    </row>
    <row r="16" spans="1:13" ht="16.5" thickBot="1">
      <c r="A16" s="1"/>
      <c r="B16" s="2"/>
      <c r="C16" s="11" t="s">
        <v>4</v>
      </c>
      <c r="D16" s="12">
        <f>SUM(D13:D15)</f>
        <v>2450</v>
      </c>
      <c r="G16" s="48"/>
      <c r="H16" s="3" t="s">
        <v>11</v>
      </c>
      <c r="I16" s="5">
        <v>0</v>
      </c>
    </row>
    <row r="17" spans="1:13" ht="16.5" thickBot="1">
      <c r="C17" s="13"/>
      <c r="D17" s="13"/>
      <c r="G17" s="48"/>
      <c r="H17" s="3" t="s">
        <v>12</v>
      </c>
      <c r="I17" s="5">
        <v>0</v>
      </c>
    </row>
    <row r="18" spans="1:13" ht="16.5" thickBot="1">
      <c r="C18" s="13"/>
      <c r="D18" s="13"/>
      <c r="G18" s="48"/>
      <c r="H18" s="3" t="s">
        <v>13</v>
      </c>
      <c r="I18" s="5">
        <v>200</v>
      </c>
    </row>
    <row r="19" spans="1:13" ht="15.75" customHeight="1" thickBot="1">
      <c r="A19" s="55" t="s">
        <v>53</v>
      </c>
      <c r="B19" s="56"/>
      <c r="C19" s="21" t="s">
        <v>31</v>
      </c>
      <c r="D19" s="18" t="s">
        <v>32</v>
      </c>
      <c r="G19" s="48"/>
      <c r="H19" s="3" t="s">
        <v>14</v>
      </c>
      <c r="I19" s="5">
        <v>0</v>
      </c>
      <c r="K19" s="47" t="s">
        <v>22</v>
      </c>
      <c r="L19" s="4" t="s">
        <v>23</v>
      </c>
      <c r="M19" s="5">
        <v>0</v>
      </c>
    </row>
    <row r="20" spans="1:13" ht="15.75" customHeight="1" thickBot="1">
      <c r="A20" s="57"/>
      <c r="B20" s="58"/>
      <c r="C20" s="19" t="s">
        <v>1</v>
      </c>
      <c r="D20" s="17">
        <v>100</v>
      </c>
      <c r="G20" s="48"/>
      <c r="H20" s="3" t="s">
        <v>26</v>
      </c>
      <c r="I20" s="5">
        <v>700</v>
      </c>
      <c r="K20" s="48"/>
      <c r="L20" s="3" t="s">
        <v>24</v>
      </c>
      <c r="M20" s="5">
        <v>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48"/>
      <c r="H21" s="3" t="s">
        <v>54</v>
      </c>
      <c r="I21" s="5">
        <v>0</v>
      </c>
      <c r="K21" s="48"/>
      <c r="L21" s="6" t="s">
        <v>25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48"/>
      <c r="H22" s="6" t="s">
        <v>16</v>
      </c>
      <c r="I22" s="5">
        <v>0</v>
      </c>
      <c r="K22" s="49" t="s">
        <v>17</v>
      </c>
      <c r="L22" s="50"/>
      <c r="M22" s="7">
        <f>SUM(M19:M21)</f>
        <v>0</v>
      </c>
    </row>
    <row r="23" spans="1:13" ht="16.5" thickBot="1">
      <c r="A23" s="1"/>
      <c r="B23" s="2"/>
      <c r="C23" s="11" t="s">
        <v>4</v>
      </c>
      <c r="D23" s="12">
        <f>SUM(D20:D22)</f>
        <v>100</v>
      </c>
      <c r="G23" s="49" t="s">
        <v>17</v>
      </c>
      <c r="H23" s="50"/>
      <c r="I23" s="7">
        <f>SUM(I12:I22)</f>
        <v>1860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5</v>
      </c>
      <c r="B26" s="61"/>
      <c r="C26" s="21" t="s">
        <v>31</v>
      </c>
      <c r="D26" s="18" t="s">
        <v>32</v>
      </c>
      <c r="G26" s="47" t="s">
        <v>18</v>
      </c>
      <c r="H26" s="4" t="s">
        <v>19</v>
      </c>
      <c r="I26" s="5">
        <v>30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48"/>
      <c r="H27" s="3" t="s">
        <v>50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48"/>
      <c r="H28" s="6" t="s">
        <v>16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49" t="s">
        <v>17</v>
      </c>
      <c r="H29" s="50"/>
      <c r="I29" s="7">
        <f>SUM(I26:I28)</f>
        <v>30</v>
      </c>
      <c r="K29" s="33"/>
      <c r="L29" s="34"/>
      <c r="M29" s="10"/>
    </row>
    <row r="30" spans="1:13" ht="16.5" thickBot="1">
      <c r="A30" s="1"/>
      <c r="B30" s="2"/>
      <c r="C30" s="11" t="s">
        <v>4</v>
      </c>
      <c r="D30" s="12">
        <f>SUM(D26:D29)</f>
        <v>0</v>
      </c>
      <c r="K30" s="30"/>
      <c r="L30" s="30"/>
      <c r="M30" s="30"/>
    </row>
    <row r="32" spans="1:13">
      <c r="G32" s="15" t="s">
        <v>6</v>
      </c>
      <c r="H32" s="16">
        <f>MAX(I12:I22)</f>
        <v>700</v>
      </c>
      <c r="I32" s="15" t="str">
        <f>INDEX(H12:I22,MATCH(H32,I12:I22,0),1)</f>
        <v>Supermercado</v>
      </c>
    </row>
    <row r="33" spans="7:10">
      <c r="G33" s="15" t="s">
        <v>30</v>
      </c>
      <c r="H33" s="16">
        <f>MAX(M12:M14)</f>
        <v>0</v>
      </c>
      <c r="I33" s="15" t="str">
        <f>INDEX(L12:M14,MATCH(H33,M12:M14,0),1)</f>
        <v>Manutenção</v>
      </c>
    </row>
    <row r="34" spans="7:10">
      <c r="G34" s="15" t="s">
        <v>18</v>
      </c>
      <c r="H34" s="16">
        <f>MAX(I26:I28)</f>
        <v>30</v>
      </c>
      <c r="I34" s="15" t="str">
        <f>INDEX(H26:I28,MATCH(H34,I26:I28,0),1)</f>
        <v>Remédios</v>
      </c>
    </row>
    <row r="35" spans="7:10">
      <c r="G35" s="15" t="s">
        <v>22</v>
      </c>
      <c r="H35" s="16">
        <f>MAX(M19:M21)</f>
        <v>0</v>
      </c>
      <c r="I35" s="15" t="str">
        <f>INDEX(L19:M21,MATCH(H35,M19:M21,0),1)</f>
        <v>Cinema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51"/>
      <c r="I52" s="52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154" priority="1" operator="greaterThan">
      <formula>0</formula>
    </cfRule>
    <cfRule type="cellIs" dxfId="153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2"/>
  <sheetViews>
    <sheetView showGridLines="0" topLeftCell="A11" zoomScale="82" zoomScaleNormal="82" workbookViewId="0">
      <selection activeCell="M20" sqref="M20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27</v>
      </c>
      <c r="B2" s="36" t="s">
        <v>28</v>
      </c>
      <c r="C2" s="38">
        <f>D16+D23+D30</f>
        <v>1800</v>
      </c>
      <c r="F2" s="35"/>
    </row>
    <row r="3" spans="1:13" ht="15.75" customHeight="1" thickBot="1">
      <c r="A3" s="28"/>
      <c r="B3" s="39" t="s">
        <v>29</v>
      </c>
      <c r="C3" s="37">
        <f>I23+I29+M22+M29+M15</f>
        <v>798</v>
      </c>
    </row>
    <row r="4" spans="1:13" ht="19.5" thickBot="1">
      <c r="A4" s="49" t="s">
        <v>48</v>
      </c>
      <c r="B4" s="50"/>
      <c r="C4" s="40">
        <f>C2-C3</f>
        <v>1002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31</v>
      </c>
      <c r="D12" s="18" t="s">
        <v>32</v>
      </c>
      <c r="G12" s="47" t="s">
        <v>6</v>
      </c>
      <c r="H12" s="4" t="s">
        <v>7</v>
      </c>
      <c r="I12" s="5">
        <v>500</v>
      </c>
      <c r="K12" s="47" t="s">
        <v>20</v>
      </c>
      <c r="L12" s="4" t="s">
        <v>21</v>
      </c>
      <c r="M12" s="5">
        <v>0</v>
      </c>
    </row>
    <row r="13" spans="1:13" ht="16.5" thickBot="1">
      <c r="A13" s="57"/>
      <c r="B13" s="58"/>
      <c r="C13" s="19" t="s">
        <v>1</v>
      </c>
      <c r="D13" s="17">
        <v>1500</v>
      </c>
      <c r="G13" s="48"/>
      <c r="H13" s="3" t="s">
        <v>8</v>
      </c>
      <c r="I13" s="5">
        <v>0</v>
      </c>
      <c r="K13" s="48"/>
      <c r="L13" s="3" t="s">
        <v>49</v>
      </c>
      <c r="M13" s="5">
        <v>0</v>
      </c>
    </row>
    <row r="14" spans="1:13" ht="16.5" thickBot="1">
      <c r="A14" s="57"/>
      <c r="B14" s="58"/>
      <c r="C14" s="20" t="s">
        <v>2</v>
      </c>
      <c r="D14" s="17">
        <v>300</v>
      </c>
      <c r="G14" s="48"/>
      <c r="H14" s="3" t="s">
        <v>9</v>
      </c>
      <c r="I14" s="5">
        <v>0</v>
      </c>
      <c r="K14" s="48"/>
      <c r="L14" s="6" t="s">
        <v>16</v>
      </c>
      <c r="M14" s="5">
        <v>0</v>
      </c>
    </row>
    <row r="15" spans="1:13" ht="16.5" thickBot="1">
      <c r="A15" s="59"/>
      <c r="B15" s="60"/>
      <c r="C15" s="20" t="s">
        <v>3</v>
      </c>
      <c r="D15" s="17">
        <v>0</v>
      </c>
      <c r="G15" s="48"/>
      <c r="H15" s="3" t="s">
        <v>10</v>
      </c>
      <c r="I15" s="5">
        <v>0</v>
      </c>
      <c r="K15" s="49" t="s">
        <v>17</v>
      </c>
      <c r="L15" s="50"/>
      <c r="M15" s="7">
        <f>SUM(M12:M14)</f>
        <v>0</v>
      </c>
    </row>
    <row r="16" spans="1:13" ht="16.5" thickBot="1">
      <c r="A16" s="1"/>
      <c r="B16" s="2"/>
      <c r="C16" s="11" t="s">
        <v>4</v>
      </c>
      <c r="D16" s="12">
        <f>SUM(D13:D15)</f>
        <v>1800</v>
      </c>
      <c r="G16" s="48"/>
      <c r="H16" s="3" t="s">
        <v>11</v>
      </c>
      <c r="I16" s="5">
        <v>98</v>
      </c>
    </row>
    <row r="17" spans="1:13" ht="16.5" thickBot="1">
      <c r="C17" s="13"/>
      <c r="D17" s="13"/>
      <c r="G17" s="48"/>
      <c r="H17" s="3" t="s">
        <v>12</v>
      </c>
      <c r="I17" s="5">
        <v>0</v>
      </c>
    </row>
    <row r="18" spans="1:13" ht="16.5" thickBot="1">
      <c r="C18" s="13"/>
      <c r="D18" s="13"/>
      <c r="G18" s="48"/>
      <c r="H18" s="3" t="s">
        <v>13</v>
      </c>
      <c r="I18" s="5">
        <v>150</v>
      </c>
    </row>
    <row r="19" spans="1:13" ht="15.75" customHeight="1" thickBot="1">
      <c r="A19" s="55" t="s">
        <v>53</v>
      </c>
      <c r="B19" s="56"/>
      <c r="C19" s="21" t="s">
        <v>31</v>
      </c>
      <c r="D19" s="18" t="s">
        <v>32</v>
      </c>
      <c r="G19" s="48"/>
      <c r="H19" s="3" t="s">
        <v>14</v>
      </c>
      <c r="I19" s="5">
        <v>0</v>
      </c>
      <c r="K19" s="47" t="s">
        <v>22</v>
      </c>
      <c r="L19" s="4" t="s">
        <v>23</v>
      </c>
      <c r="M19" s="5">
        <v>50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48"/>
      <c r="H20" s="3" t="s">
        <v>26</v>
      </c>
      <c r="I20" s="5">
        <v>0</v>
      </c>
      <c r="K20" s="48"/>
      <c r="L20" s="3" t="s">
        <v>24</v>
      </c>
      <c r="M20" s="5">
        <v>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48"/>
      <c r="H21" s="3" t="s">
        <v>15</v>
      </c>
      <c r="I21" s="5">
        <v>0</v>
      </c>
      <c r="K21" s="48"/>
      <c r="L21" s="6" t="s">
        <v>25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48"/>
      <c r="H22" s="6" t="s">
        <v>16</v>
      </c>
      <c r="I22" s="5">
        <v>0</v>
      </c>
      <c r="K22" s="49" t="s">
        <v>17</v>
      </c>
      <c r="L22" s="50"/>
      <c r="M22" s="7">
        <f>SUM(M19:M21)</f>
        <v>50</v>
      </c>
    </row>
    <row r="23" spans="1:13" ht="16.5" thickBot="1">
      <c r="A23" s="1"/>
      <c r="B23" s="2"/>
      <c r="C23" s="11" t="s">
        <v>4</v>
      </c>
      <c r="D23" s="12">
        <f>SUM(D20:D22)</f>
        <v>0</v>
      </c>
      <c r="G23" s="49" t="s">
        <v>17</v>
      </c>
      <c r="H23" s="50"/>
      <c r="I23" s="7">
        <f>SUM(I12:I22)</f>
        <v>748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5</v>
      </c>
      <c r="B26" s="61"/>
      <c r="C26" s="21" t="s">
        <v>31</v>
      </c>
      <c r="D26" s="18" t="s">
        <v>32</v>
      </c>
      <c r="G26" s="47" t="s">
        <v>18</v>
      </c>
      <c r="H26" s="4" t="s">
        <v>19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48"/>
      <c r="H27" s="3" t="s">
        <v>50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48"/>
      <c r="H28" s="6" t="s">
        <v>16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49" t="s">
        <v>17</v>
      </c>
      <c r="H29" s="50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4</v>
      </c>
      <c r="D30" s="12">
        <f>SUM(D26:D29)</f>
        <v>0</v>
      </c>
      <c r="K30" s="30"/>
      <c r="L30" s="30"/>
      <c r="M30" s="30"/>
    </row>
    <row r="32" spans="1:13">
      <c r="G32" s="15" t="s">
        <v>6</v>
      </c>
      <c r="H32" s="16">
        <f>MAX(I12:I22)</f>
        <v>500</v>
      </c>
      <c r="I32" s="15" t="str">
        <f>INDEX(H12:I22,MATCH(H32,I12:I22,0),1)</f>
        <v>Aluguel</v>
      </c>
    </row>
    <row r="33" spans="7:10">
      <c r="G33" s="15" t="s">
        <v>30</v>
      </c>
      <c r="H33" s="16">
        <f>MAX(M12:M14)</f>
        <v>0</v>
      </c>
      <c r="I33" s="15" t="str">
        <f>INDEX(L12:M14,MATCH(H33,M12:M14,0),1)</f>
        <v>IPVA</v>
      </c>
    </row>
    <row r="34" spans="7:10">
      <c r="G34" s="15" t="s">
        <v>18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22</v>
      </c>
      <c r="H35" s="16">
        <f>MAX(M19:M21)</f>
        <v>50</v>
      </c>
      <c r="I35" s="15" t="str">
        <f>INDEX(L19:M21,MATCH(H35,M19:M21,0),1)</f>
        <v>Cinema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51"/>
      <c r="I52" s="52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140" priority="1" operator="greaterThan">
      <formula>0</formula>
    </cfRule>
    <cfRule type="cellIs" dxfId="139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2"/>
  <sheetViews>
    <sheetView showGridLines="0" zoomScale="82" zoomScaleNormal="82" workbookViewId="0">
      <selection activeCell="M20" sqref="M20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27</v>
      </c>
      <c r="B2" s="36" t="s">
        <v>28</v>
      </c>
      <c r="C2" s="38">
        <f>D16+D23+D30</f>
        <v>1900</v>
      </c>
      <c r="F2" s="35"/>
    </row>
    <row r="3" spans="1:13" ht="15.75" customHeight="1" thickBot="1">
      <c r="A3" s="28"/>
      <c r="B3" s="39" t="s">
        <v>29</v>
      </c>
      <c r="C3" s="37">
        <f>I23+I29+M22+M29+M15</f>
        <v>1930</v>
      </c>
    </row>
    <row r="4" spans="1:13" ht="19.5" thickBot="1">
      <c r="A4" s="49" t="s">
        <v>48</v>
      </c>
      <c r="B4" s="50"/>
      <c r="C4" s="40">
        <f>C2-C3</f>
        <v>-30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31</v>
      </c>
      <c r="D12" s="18" t="s">
        <v>32</v>
      </c>
      <c r="G12" s="47" t="s">
        <v>6</v>
      </c>
      <c r="H12" s="4" t="s">
        <v>7</v>
      </c>
      <c r="I12" s="5">
        <v>200</v>
      </c>
      <c r="K12" s="47" t="s">
        <v>20</v>
      </c>
      <c r="L12" s="4" t="s">
        <v>21</v>
      </c>
      <c r="M12" s="5">
        <v>400</v>
      </c>
    </row>
    <row r="13" spans="1:13" ht="16.5" thickBot="1">
      <c r="A13" s="57"/>
      <c r="B13" s="58"/>
      <c r="C13" s="19" t="s">
        <v>1</v>
      </c>
      <c r="D13" s="17">
        <v>1500</v>
      </c>
      <c r="G13" s="48"/>
      <c r="H13" s="3" t="s">
        <v>8</v>
      </c>
      <c r="I13" s="5">
        <v>500</v>
      </c>
      <c r="K13" s="48"/>
      <c r="L13" s="3" t="s">
        <v>49</v>
      </c>
      <c r="M13" s="5">
        <v>0</v>
      </c>
    </row>
    <row r="14" spans="1:13" ht="16.5" thickBot="1">
      <c r="A14" s="57"/>
      <c r="B14" s="58"/>
      <c r="C14" s="20" t="s">
        <v>2</v>
      </c>
      <c r="D14" s="17">
        <v>400</v>
      </c>
      <c r="G14" s="48"/>
      <c r="H14" s="3" t="s">
        <v>9</v>
      </c>
      <c r="I14" s="5">
        <v>0</v>
      </c>
      <c r="K14" s="48"/>
      <c r="L14" s="6" t="s">
        <v>16</v>
      </c>
      <c r="M14" s="5">
        <v>0</v>
      </c>
    </row>
    <row r="15" spans="1:13" ht="16.5" thickBot="1">
      <c r="A15" s="59"/>
      <c r="B15" s="60"/>
      <c r="C15" s="20" t="s">
        <v>3</v>
      </c>
      <c r="D15" s="17">
        <v>0</v>
      </c>
      <c r="G15" s="48"/>
      <c r="H15" s="3" t="s">
        <v>10</v>
      </c>
      <c r="I15" s="5">
        <v>0</v>
      </c>
      <c r="K15" s="49" t="s">
        <v>17</v>
      </c>
      <c r="L15" s="50"/>
      <c r="M15" s="7">
        <f>SUM(M12:M14)</f>
        <v>400</v>
      </c>
    </row>
    <row r="16" spans="1:13" ht="16.5" thickBot="1">
      <c r="A16" s="1"/>
      <c r="B16" s="2"/>
      <c r="C16" s="11" t="s">
        <v>4</v>
      </c>
      <c r="D16" s="12">
        <f>SUM(D13:D15)</f>
        <v>1900</v>
      </c>
      <c r="G16" s="48"/>
      <c r="H16" s="3" t="s">
        <v>11</v>
      </c>
      <c r="I16" s="5">
        <v>150</v>
      </c>
    </row>
    <row r="17" spans="1:13" ht="16.5" thickBot="1">
      <c r="C17" s="13"/>
      <c r="D17" s="13"/>
      <c r="G17" s="48"/>
      <c r="H17" s="3" t="s">
        <v>12</v>
      </c>
      <c r="I17" s="5">
        <v>0</v>
      </c>
    </row>
    <row r="18" spans="1:13" ht="16.5" thickBot="1">
      <c r="C18" s="13"/>
      <c r="D18" s="13"/>
      <c r="G18" s="48"/>
      <c r="H18" s="3" t="s">
        <v>13</v>
      </c>
      <c r="I18" s="5">
        <v>200</v>
      </c>
    </row>
    <row r="19" spans="1:13" ht="15.75" customHeight="1" thickBot="1">
      <c r="A19" s="55" t="s">
        <v>53</v>
      </c>
      <c r="B19" s="56"/>
      <c r="C19" s="21" t="s">
        <v>31</v>
      </c>
      <c r="D19" s="18" t="s">
        <v>32</v>
      </c>
      <c r="G19" s="48"/>
      <c r="H19" s="3" t="s">
        <v>14</v>
      </c>
      <c r="I19" s="5">
        <v>0</v>
      </c>
      <c r="K19" s="47" t="s">
        <v>22</v>
      </c>
      <c r="L19" s="4" t="s">
        <v>23</v>
      </c>
      <c r="M19" s="5">
        <v>80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48"/>
      <c r="H20" s="3" t="s">
        <v>26</v>
      </c>
      <c r="I20" s="5">
        <v>400</v>
      </c>
      <c r="K20" s="48"/>
      <c r="L20" s="3" t="s">
        <v>24</v>
      </c>
      <c r="M20" s="5">
        <v>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48"/>
      <c r="H21" s="3" t="s">
        <v>15</v>
      </c>
      <c r="I21" s="5">
        <v>0</v>
      </c>
      <c r="K21" s="48"/>
      <c r="L21" s="6" t="s">
        <v>25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48"/>
      <c r="H22" s="6" t="s">
        <v>16</v>
      </c>
      <c r="I22" s="5">
        <v>0</v>
      </c>
      <c r="K22" s="49" t="s">
        <v>17</v>
      </c>
      <c r="L22" s="50"/>
      <c r="M22" s="7">
        <f>SUM(M19:M21)</f>
        <v>80</v>
      </c>
    </row>
    <row r="23" spans="1:13" ht="16.5" thickBot="1">
      <c r="A23" s="1"/>
      <c r="B23" s="2"/>
      <c r="C23" s="11" t="s">
        <v>4</v>
      </c>
      <c r="D23" s="12">
        <f>SUM(D20:D22)</f>
        <v>0</v>
      </c>
      <c r="G23" s="49" t="s">
        <v>17</v>
      </c>
      <c r="H23" s="50"/>
      <c r="I23" s="7">
        <f>SUM(I12:I22)</f>
        <v>1450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5</v>
      </c>
      <c r="B26" s="61"/>
      <c r="C26" s="21" t="s">
        <v>31</v>
      </c>
      <c r="D26" s="18" t="s">
        <v>32</v>
      </c>
      <c r="G26" s="47" t="s">
        <v>18</v>
      </c>
      <c r="H26" s="4" t="s">
        <v>19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48"/>
      <c r="H27" s="3" t="s">
        <v>50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48"/>
      <c r="H28" s="6" t="s">
        <v>16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49" t="s">
        <v>17</v>
      </c>
      <c r="H29" s="50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4</v>
      </c>
      <c r="D30" s="12">
        <f>SUM(D26:D29)</f>
        <v>0</v>
      </c>
      <c r="K30" s="30"/>
      <c r="L30" s="30"/>
      <c r="M30" s="30"/>
    </row>
    <row r="32" spans="1:13">
      <c r="G32" s="15" t="s">
        <v>6</v>
      </c>
      <c r="H32" s="16">
        <f>MAX(I12:I22)</f>
        <v>500</v>
      </c>
      <c r="I32" s="15" t="str">
        <f>INDEX(H12:I22,MATCH(H32,I12:I22,0),1)</f>
        <v>Condomínio</v>
      </c>
    </row>
    <row r="33" spans="7:10">
      <c r="G33" s="15" t="s">
        <v>30</v>
      </c>
      <c r="H33" s="16">
        <f>MAX(M12:M14)</f>
        <v>400</v>
      </c>
      <c r="I33" s="15" t="str">
        <f>INDEX(L12:M14,MATCH(H33,M12:M14,0),1)</f>
        <v>IPVA</v>
      </c>
    </row>
    <row r="34" spans="7:10">
      <c r="G34" s="15" t="s">
        <v>18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22</v>
      </c>
      <c r="H35" s="16">
        <f>MAX(M19:M21)</f>
        <v>80</v>
      </c>
      <c r="I35" s="15" t="str">
        <f>INDEX(L19:M21,MATCH(H35,M19:M21,0),1)</f>
        <v>Cinema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51"/>
      <c r="I52" s="52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126" priority="1" operator="greaterThan">
      <formula>0</formula>
    </cfRule>
    <cfRule type="cellIs" dxfId="125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2"/>
  <sheetViews>
    <sheetView showGridLines="0" topLeftCell="A12" zoomScale="82" zoomScaleNormal="82" workbookViewId="0">
      <selection activeCell="E24" sqref="E24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27</v>
      </c>
      <c r="B2" s="36" t="s">
        <v>28</v>
      </c>
      <c r="C2" s="38">
        <f>D16+D23+D30</f>
        <v>1400</v>
      </c>
      <c r="F2" s="35"/>
    </row>
    <row r="3" spans="1:13" ht="15.75" customHeight="1" thickBot="1">
      <c r="A3" s="28"/>
      <c r="B3" s="39" t="s">
        <v>29</v>
      </c>
      <c r="C3" s="37">
        <f>I23+I29+M22+M29+M15</f>
        <v>0</v>
      </c>
    </row>
    <row r="4" spans="1:13" ht="19.5" thickBot="1">
      <c r="A4" s="49" t="s">
        <v>48</v>
      </c>
      <c r="B4" s="50"/>
      <c r="C4" s="40">
        <f>C2-C3</f>
        <v>1400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31</v>
      </c>
      <c r="D12" s="18" t="s">
        <v>32</v>
      </c>
      <c r="G12" s="47" t="s">
        <v>6</v>
      </c>
      <c r="H12" s="4" t="s">
        <v>7</v>
      </c>
      <c r="I12" s="5">
        <v>0</v>
      </c>
      <c r="K12" s="47" t="s">
        <v>20</v>
      </c>
      <c r="L12" s="4" t="s">
        <v>21</v>
      </c>
      <c r="M12" s="5">
        <v>0</v>
      </c>
    </row>
    <row r="13" spans="1:13" ht="16.5" thickBot="1">
      <c r="A13" s="57"/>
      <c r="B13" s="58"/>
      <c r="C13" s="19" t="s">
        <v>1</v>
      </c>
      <c r="D13" s="17">
        <v>1400</v>
      </c>
      <c r="G13" s="48"/>
      <c r="H13" s="3" t="s">
        <v>8</v>
      </c>
      <c r="I13" s="5">
        <v>0</v>
      </c>
      <c r="K13" s="48"/>
      <c r="L13" s="3" t="s">
        <v>49</v>
      </c>
      <c r="M13" s="5">
        <v>0</v>
      </c>
    </row>
    <row r="14" spans="1:13" ht="16.5" thickBot="1">
      <c r="A14" s="57"/>
      <c r="B14" s="58"/>
      <c r="C14" s="20" t="s">
        <v>2</v>
      </c>
      <c r="D14" s="17">
        <v>0</v>
      </c>
      <c r="G14" s="48"/>
      <c r="H14" s="3" t="s">
        <v>9</v>
      </c>
      <c r="I14" s="5">
        <v>0</v>
      </c>
      <c r="K14" s="48"/>
      <c r="L14" s="6" t="s">
        <v>16</v>
      </c>
      <c r="M14" s="5">
        <v>0</v>
      </c>
    </row>
    <row r="15" spans="1:13" ht="16.5" thickBot="1">
      <c r="A15" s="59"/>
      <c r="B15" s="60"/>
      <c r="C15" s="20" t="s">
        <v>3</v>
      </c>
      <c r="D15" s="17">
        <v>0</v>
      </c>
      <c r="G15" s="48"/>
      <c r="H15" s="3" t="s">
        <v>10</v>
      </c>
      <c r="I15" s="5">
        <v>0</v>
      </c>
      <c r="K15" s="49" t="s">
        <v>17</v>
      </c>
      <c r="L15" s="50"/>
      <c r="M15" s="7">
        <f>SUM(M12:M14)</f>
        <v>0</v>
      </c>
    </row>
    <row r="16" spans="1:13" ht="16.5" thickBot="1">
      <c r="A16" s="1"/>
      <c r="B16" s="2"/>
      <c r="C16" s="11" t="s">
        <v>4</v>
      </c>
      <c r="D16" s="12">
        <f>SUM(D13:D15)</f>
        <v>1400</v>
      </c>
      <c r="G16" s="48"/>
      <c r="H16" s="3" t="s">
        <v>11</v>
      </c>
      <c r="I16" s="5">
        <v>0</v>
      </c>
    </row>
    <row r="17" spans="1:13" ht="16.5" thickBot="1">
      <c r="C17" s="13"/>
      <c r="D17" s="13"/>
      <c r="G17" s="48"/>
      <c r="H17" s="3" t="s">
        <v>12</v>
      </c>
      <c r="I17" s="5">
        <v>0</v>
      </c>
    </row>
    <row r="18" spans="1:13" ht="16.5" thickBot="1">
      <c r="C18" s="13"/>
      <c r="D18" s="13"/>
      <c r="G18" s="48"/>
      <c r="H18" s="3" t="s">
        <v>13</v>
      </c>
      <c r="I18" s="5">
        <v>0</v>
      </c>
    </row>
    <row r="19" spans="1:13" ht="15.75" customHeight="1" thickBot="1">
      <c r="A19" s="55" t="s">
        <v>53</v>
      </c>
      <c r="B19" s="56"/>
      <c r="C19" s="21" t="s">
        <v>31</v>
      </c>
      <c r="D19" s="18" t="s">
        <v>32</v>
      </c>
      <c r="G19" s="48"/>
      <c r="H19" s="3" t="s">
        <v>14</v>
      </c>
      <c r="I19" s="5">
        <v>0</v>
      </c>
      <c r="K19" s="47" t="s">
        <v>22</v>
      </c>
      <c r="L19" s="4" t="s">
        <v>23</v>
      </c>
      <c r="M19" s="5">
        <v>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48"/>
      <c r="H20" s="3" t="s">
        <v>26</v>
      </c>
      <c r="I20" s="5">
        <v>0</v>
      </c>
      <c r="K20" s="48"/>
      <c r="L20" s="3" t="s">
        <v>24</v>
      </c>
      <c r="M20" s="5">
        <v>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48"/>
      <c r="H21" s="3" t="s">
        <v>15</v>
      </c>
      <c r="I21" s="5">
        <v>0</v>
      </c>
      <c r="K21" s="48"/>
      <c r="L21" s="6" t="s">
        <v>25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48"/>
      <c r="H22" s="6" t="s">
        <v>16</v>
      </c>
      <c r="I22" s="5">
        <v>0</v>
      </c>
      <c r="K22" s="49" t="s">
        <v>17</v>
      </c>
      <c r="L22" s="50"/>
      <c r="M22" s="7">
        <f>SUM(M19:M21)</f>
        <v>0</v>
      </c>
    </row>
    <row r="23" spans="1:13" ht="16.5" thickBot="1">
      <c r="A23" s="1"/>
      <c r="B23" s="2"/>
      <c r="C23" s="11" t="s">
        <v>4</v>
      </c>
      <c r="D23" s="12">
        <f>SUM(D20:D22)</f>
        <v>0</v>
      </c>
      <c r="G23" s="49" t="s">
        <v>17</v>
      </c>
      <c r="H23" s="50"/>
      <c r="I23" s="7">
        <f>SUM(I12:I22)</f>
        <v>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5</v>
      </c>
      <c r="B26" s="61"/>
      <c r="C26" s="21" t="s">
        <v>31</v>
      </c>
      <c r="D26" s="18" t="s">
        <v>32</v>
      </c>
      <c r="G26" s="47" t="s">
        <v>18</v>
      </c>
      <c r="H26" s="4" t="s">
        <v>19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48"/>
      <c r="H27" s="3" t="s">
        <v>50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48"/>
      <c r="H28" s="6" t="s">
        <v>16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49" t="s">
        <v>17</v>
      </c>
      <c r="H29" s="50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4</v>
      </c>
      <c r="D30" s="12">
        <f>SUM(D26:D29)</f>
        <v>0</v>
      </c>
      <c r="K30" s="30"/>
      <c r="L30" s="30"/>
      <c r="M30" s="30"/>
    </row>
    <row r="32" spans="1:13">
      <c r="G32" s="15" t="s">
        <v>6</v>
      </c>
      <c r="H32" s="16">
        <f>MAX(I12:I22)</f>
        <v>0</v>
      </c>
      <c r="I32" s="15" t="str">
        <f>INDEX(H12:I22,MATCH(H32,I12:I22,0),1)</f>
        <v>Aluguel</v>
      </c>
    </row>
    <row r="33" spans="7:10">
      <c r="G33" s="15" t="s">
        <v>30</v>
      </c>
      <c r="H33" s="16">
        <f>MAX(M12:M14)</f>
        <v>0</v>
      </c>
      <c r="I33" s="15" t="str">
        <f>INDEX(L12:M14,MATCH(H33,M12:M14,0),1)</f>
        <v>IPVA</v>
      </c>
    </row>
    <row r="34" spans="7:10">
      <c r="G34" s="15" t="s">
        <v>18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22</v>
      </c>
      <c r="H35" s="16">
        <f>MAX(M19:M21)</f>
        <v>0</v>
      </c>
      <c r="I35" s="15" t="str">
        <f>INDEX(L19:M21,MATCH(H35,M19:M21,0),1)</f>
        <v>Cinema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51"/>
      <c r="I52" s="52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112" priority="1" operator="greaterThan">
      <formula>0</formula>
    </cfRule>
    <cfRule type="cellIs" dxfId="111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52"/>
  <sheetViews>
    <sheetView showGridLines="0" topLeftCell="A7" zoomScale="82" zoomScaleNormal="82" workbookViewId="0">
      <selection activeCell="A23" sqref="A23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27</v>
      </c>
      <c r="B2" s="36" t="s">
        <v>28</v>
      </c>
      <c r="C2" s="38">
        <f>D16+D23+D30</f>
        <v>4500</v>
      </c>
      <c r="F2" s="35"/>
    </row>
    <row r="3" spans="1:13" ht="15.75" customHeight="1" thickBot="1">
      <c r="A3" s="28"/>
      <c r="B3" s="39" t="s">
        <v>29</v>
      </c>
      <c r="C3" s="37">
        <f>I23+I29+M22+M29+M15</f>
        <v>0</v>
      </c>
    </row>
    <row r="4" spans="1:13" ht="19.5" thickBot="1">
      <c r="A4" s="49" t="s">
        <v>48</v>
      </c>
      <c r="B4" s="50"/>
      <c r="C4" s="40">
        <f>C2-C3</f>
        <v>4500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31</v>
      </c>
      <c r="D12" s="18" t="s">
        <v>32</v>
      </c>
      <c r="G12" s="47" t="s">
        <v>6</v>
      </c>
      <c r="H12" s="4" t="s">
        <v>7</v>
      </c>
      <c r="I12" s="5">
        <v>0</v>
      </c>
      <c r="K12" s="47" t="s">
        <v>20</v>
      </c>
      <c r="L12" s="4" t="s">
        <v>21</v>
      </c>
      <c r="M12" s="5">
        <v>0</v>
      </c>
    </row>
    <row r="13" spans="1:13" ht="16.5" thickBot="1">
      <c r="A13" s="57"/>
      <c r="B13" s="58"/>
      <c r="C13" s="19" t="s">
        <v>1</v>
      </c>
      <c r="D13" s="17">
        <v>2000</v>
      </c>
      <c r="G13" s="48"/>
      <c r="H13" s="3" t="s">
        <v>8</v>
      </c>
      <c r="I13" s="5">
        <v>0</v>
      </c>
      <c r="K13" s="48"/>
      <c r="L13" s="3" t="s">
        <v>49</v>
      </c>
      <c r="M13" s="5">
        <v>0</v>
      </c>
    </row>
    <row r="14" spans="1:13" ht="16.5" thickBot="1">
      <c r="A14" s="57"/>
      <c r="B14" s="58"/>
      <c r="C14" s="20" t="s">
        <v>2</v>
      </c>
      <c r="D14" s="17">
        <v>1000</v>
      </c>
      <c r="G14" s="48"/>
      <c r="H14" s="3" t="s">
        <v>9</v>
      </c>
      <c r="I14" s="5">
        <v>0</v>
      </c>
      <c r="K14" s="48"/>
      <c r="L14" s="6" t="s">
        <v>16</v>
      </c>
      <c r="M14" s="5">
        <v>0</v>
      </c>
    </row>
    <row r="15" spans="1:13" ht="16.5" thickBot="1">
      <c r="A15" s="59"/>
      <c r="B15" s="60"/>
      <c r="C15" s="20" t="s">
        <v>3</v>
      </c>
      <c r="D15" s="17">
        <v>1500</v>
      </c>
      <c r="G15" s="48"/>
      <c r="H15" s="3" t="s">
        <v>10</v>
      </c>
      <c r="I15" s="5">
        <v>0</v>
      </c>
      <c r="K15" s="49" t="s">
        <v>17</v>
      </c>
      <c r="L15" s="50"/>
      <c r="M15" s="7">
        <f>SUM(M12:M14)</f>
        <v>0</v>
      </c>
    </row>
    <row r="16" spans="1:13" ht="16.5" thickBot="1">
      <c r="A16" s="1"/>
      <c r="B16" s="2"/>
      <c r="C16" s="11" t="s">
        <v>4</v>
      </c>
      <c r="D16" s="12">
        <f>SUM(D13:D15)</f>
        <v>4500</v>
      </c>
      <c r="G16" s="48"/>
      <c r="H16" s="3" t="s">
        <v>11</v>
      </c>
      <c r="I16" s="5">
        <v>0</v>
      </c>
    </row>
    <row r="17" spans="1:13" ht="16.5" thickBot="1">
      <c r="C17" s="13"/>
      <c r="D17" s="13"/>
      <c r="G17" s="48"/>
      <c r="H17" s="3" t="s">
        <v>12</v>
      </c>
      <c r="I17" s="5">
        <v>0</v>
      </c>
    </row>
    <row r="18" spans="1:13" ht="16.5" thickBot="1">
      <c r="C18" s="13"/>
      <c r="D18" s="13"/>
      <c r="G18" s="48"/>
      <c r="H18" s="3" t="s">
        <v>13</v>
      </c>
      <c r="I18" s="5">
        <v>0</v>
      </c>
    </row>
    <row r="19" spans="1:13" ht="15.75" customHeight="1" thickBot="1">
      <c r="A19" s="55" t="s">
        <v>51</v>
      </c>
      <c r="B19" s="56"/>
      <c r="C19" s="21" t="s">
        <v>31</v>
      </c>
      <c r="D19" s="18" t="s">
        <v>32</v>
      </c>
      <c r="G19" s="48"/>
      <c r="H19" s="3" t="s">
        <v>14</v>
      </c>
      <c r="I19" s="5">
        <v>0</v>
      </c>
      <c r="K19" s="47" t="s">
        <v>22</v>
      </c>
      <c r="L19" s="4" t="s">
        <v>23</v>
      </c>
      <c r="M19" s="5">
        <v>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48"/>
      <c r="H20" s="3" t="s">
        <v>26</v>
      </c>
      <c r="I20" s="5">
        <v>0</v>
      </c>
      <c r="K20" s="48"/>
      <c r="L20" s="3" t="s">
        <v>24</v>
      </c>
      <c r="M20" s="5">
        <v>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48"/>
      <c r="H21" s="3" t="s">
        <v>15</v>
      </c>
      <c r="I21" s="5">
        <v>0</v>
      </c>
      <c r="K21" s="48"/>
      <c r="L21" s="6" t="s">
        <v>25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48"/>
      <c r="H22" s="6" t="s">
        <v>16</v>
      </c>
      <c r="I22" s="5">
        <v>0</v>
      </c>
      <c r="K22" s="49" t="s">
        <v>17</v>
      </c>
      <c r="L22" s="50"/>
      <c r="M22" s="7">
        <f>SUM(M19:M21)</f>
        <v>0</v>
      </c>
    </row>
    <row r="23" spans="1:13" ht="16.5" thickBot="1">
      <c r="A23" s="1"/>
      <c r="B23" s="2"/>
      <c r="C23" s="11" t="s">
        <v>4</v>
      </c>
      <c r="D23" s="12">
        <f>SUM(D20:D22)</f>
        <v>0</v>
      </c>
      <c r="G23" s="49" t="s">
        <v>17</v>
      </c>
      <c r="H23" s="50"/>
      <c r="I23" s="7">
        <f>SUM(I12:I22)</f>
        <v>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5</v>
      </c>
      <c r="B26" s="61"/>
      <c r="C26" s="21" t="s">
        <v>31</v>
      </c>
      <c r="D26" s="18" t="s">
        <v>32</v>
      </c>
      <c r="G26" s="47" t="s">
        <v>18</v>
      </c>
      <c r="H26" s="4" t="s">
        <v>19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48"/>
      <c r="H27" s="3" t="s">
        <v>50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48"/>
      <c r="H28" s="6" t="s">
        <v>16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49" t="s">
        <v>17</v>
      </c>
      <c r="H29" s="50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4</v>
      </c>
      <c r="D30" s="12">
        <f>SUM(D26:D29)</f>
        <v>0</v>
      </c>
      <c r="K30" s="30"/>
      <c r="L30" s="30"/>
      <c r="M30" s="30"/>
    </row>
    <row r="32" spans="1:13">
      <c r="G32" s="15" t="s">
        <v>6</v>
      </c>
      <c r="H32" s="16">
        <f>MAX(I12:I22)</f>
        <v>0</v>
      </c>
      <c r="I32" s="15" t="str">
        <f>INDEX(H12:I22,MATCH(H32,I12:I22,0),1)</f>
        <v>Aluguel</v>
      </c>
    </row>
    <row r="33" spans="7:10">
      <c r="G33" s="15" t="s">
        <v>30</v>
      </c>
      <c r="H33" s="16">
        <f>MAX(M12:M14)</f>
        <v>0</v>
      </c>
      <c r="I33" s="15" t="str">
        <f>INDEX(L12:M14,MATCH(H33,M12:M14,0),1)</f>
        <v>IPVA</v>
      </c>
    </row>
    <row r="34" spans="7:10">
      <c r="G34" s="15" t="s">
        <v>18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22</v>
      </c>
      <c r="H35" s="16">
        <f>MAX(M19:M21)</f>
        <v>0</v>
      </c>
      <c r="I35" s="15" t="str">
        <f>INDEX(L19:M21,MATCH(H35,M19:M21,0),1)</f>
        <v>Cinema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51"/>
      <c r="I52" s="52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98" priority="1" operator="greaterThan">
      <formula>0</formula>
    </cfRule>
    <cfRule type="cellIs" dxfId="97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52"/>
  <sheetViews>
    <sheetView showGridLines="0" topLeftCell="A8" zoomScale="82" zoomScaleNormal="82" workbookViewId="0">
      <selection activeCell="E22" sqref="E22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27</v>
      </c>
      <c r="B2" s="36" t="s">
        <v>28</v>
      </c>
      <c r="C2" s="38">
        <f>D16+D23+D30</f>
        <v>0</v>
      </c>
      <c r="F2" s="35"/>
    </row>
    <row r="3" spans="1:13" ht="15.75" customHeight="1" thickBot="1">
      <c r="A3" s="28"/>
      <c r="B3" s="39" t="s">
        <v>29</v>
      </c>
      <c r="C3" s="37">
        <f>I23+I29+M22+M29+M15</f>
        <v>0</v>
      </c>
    </row>
    <row r="4" spans="1:13" ht="19.5" thickBot="1">
      <c r="A4" s="49" t="s">
        <v>48</v>
      </c>
      <c r="B4" s="50"/>
      <c r="C4" s="40">
        <f>C2-C3</f>
        <v>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31</v>
      </c>
      <c r="D12" s="18" t="s">
        <v>32</v>
      </c>
      <c r="G12" s="47" t="s">
        <v>6</v>
      </c>
      <c r="H12" s="4" t="s">
        <v>7</v>
      </c>
      <c r="I12" s="5">
        <v>0</v>
      </c>
      <c r="K12" s="47" t="s">
        <v>20</v>
      </c>
      <c r="L12" s="4" t="s">
        <v>21</v>
      </c>
      <c r="M12" s="5">
        <v>0</v>
      </c>
    </row>
    <row r="13" spans="1:13" ht="16.5" thickBot="1">
      <c r="A13" s="57"/>
      <c r="B13" s="58"/>
      <c r="C13" s="19" t="s">
        <v>1</v>
      </c>
      <c r="D13" s="17">
        <v>0</v>
      </c>
      <c r="G13" s="48"/>
      <c r="H13" s="3" t="s">
        <v>8</v>
      </c>
      <c r="I13" s="5">
        <v>0</v>
      </c>
      <c r="K13" s="48"/>
      <c r="L13" s="3" t="s">
        <v>49</v>
      </c>
      <c r="M13" s="5">
        <v>0</v>
      </c>
    </row>
    <row r="14" spans="1:13" ht="16.5" thickBot="1">
      <c r="A14" s="57"/>
      <c r="B14" s="58"/>
      <c r="C14" s="20" t="s">
        <v>2</v>
      </c>
      <c r="D14" s="17">
        <v>0</v>
      </c>
      <c r="G14" s="48"/>
      <c r="H14" s="3" t="s">
        <v>9</v>
      </c>
      <c r="I14" s="5">
        <v>0</v>
      </c>
      <c r="K14" s="48"/>
      <c r="L14" s="6" t="s">
        <v>16</v>
      </c>
      <c r="M14" s="5">
        <v>0</v>
      </c>
    </row>
    <row r="15" spans="1:13" ht="16.5" thickBot="1">
      <c r="A15" s="59"/>
      <c r="B15" s="60"/>
      <c r="C15" s="20" t="s">
        <v>3</v>
      </c>
      <c r="D15" s="17">
        <v>0</v>
      </c>
      <c r="G15" s="48"/>
      <c r="H15" s="3" t="s">
        <v>10</v>
      </c>
      <c r="I15" s="5">
        <v>0</v>
      </c>
      <c r="K15" s="49" t="s">
        <v>17</v>
      </c>
      <c r="L15" s="50"/>
      <c r="M15" s="7">
        <f>SUM(M12:M14)</f>
        <v>0</v>
      </c>
    </row>
    <row r="16" spans="1:13" ht="16.5" thickBot="1">
      <c r="A16" s="1"/>
      <c r="B16" s="2"/>
      <c r="C16" s="11" t="s">
        <v>4</v>
      </c>
      <c r="D16" s="12">
        <f>SUM(D13:D15)</f>
        <v>0</v>
      </c>
      <c r="G16" s="48"/>
      <c r="H16" s="3" t="s">
        <v>11</v>
      </c>
      <c r="I16" s="5">
        <v>0</v>
      </c>
    </row>
    <row r="17" spans="1:13" ht="16.5" thickBot="1">
      <c r="C17" s="13"/>
      <c r="D17" s="13"/>
      <c r="G17" s="48"/>
      <c r="H17" s="3" t="s">
        <v>12</v>
      </c>
      <c r="I17" s="5">
        <v>0</v>
      </c>
    </row>
    <row r="18" spans="1:13" ht="16.5" thickBot="1">
      <c r="C18" s="13"/>
      <c r="D18" s="13"/>
      <c r="G18" s="48"/>
      <c r="H18" s="3" t="s">
        <v>13</v>
      </c>
      <c r="I18" s="5">
        <v>0</v>
      </c>
    </row>
    <row r="19" spans="1:13" ht="15.75" customHeight="1" thickBot="1">
      <c r="A19" s="55" t="s">
        <v>53</v>
      </c>
      <c r="B19" s="56"/>
      <c r="C19" s="21" t="s">
        <v>31</v>
      </c>
      <c r="D19" s="18" t="s">
        <v>32</v>
      </c>
      <c r="G19" s="48"/>
      <c r="H19" s="3" t="s">
        <v>14</v>
      </c>
      <c r="I19" s="5">
        <v>0</v>
      </c>
      <c r="K19" s="47" t="s">
        <v>22</v>
      </c>
      <c r="L19" s="4" t="s">
        <v>23</v>
      </c>
      <c r="M19" s="5">
        <v>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48"/>
      <c r="H20" s="3" t="s">
        <v>26</v>
      </c>
      <c r="I20" s="5">
        <v>0</v>
      </c>
      <c r="K20" s="48"/>
      <c r="L20" s="3" t="s">
        <v>24</v>
      </c>
      <c r="M20" s="5">
        <v>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48"/>
      <c r="H21" s="3" t="s">
        <v>15</v>
      </c>
      <c r="I21" s="5">
        <v>0</v>
      </c>
      <c r="K21" s="48"/>
      <c r="L21" s="6" t="s">
        <v>25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48"/>
      <c r="H22" s="6" t="s">
        <v>16</v>
      </c>
      <c r="I22" s="5">
        <v>0</v>
      </c>
      <c r="K22" s="49" t="s">
        <v>17</v>
      </c>
      <c r="L22" s="50"/>
      <c r="M22" s="7">
        <f>SUM(M19:M21)</f>
        <v>0</v>
      </c>
    </row>
    <row r="23" spans="1:13" ht="16.5" thickBot="1">
      <c r="A23" s="1"/>
      <c r="B23" s="2"/>
      <c r="C23" s="11" t="s">
        <v>4</v>
      </c>
      <c r="D23" s="12">
        <f>SUM(D20:D22)</f>
        <v>0</v>
      </c>
      <c r="G23" s="49" t="s">
        <v>17</v>
      </c>
      <c r="H23" s="50"/>
      <c r="I23" s="7">
        <f>SUM(I12:I22)</f>
        <v>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5</v>
      </c>
      <c r="B26" s="61"/>
      <c r="C26" s="21" t="s">
        <v>31</v>
      </c>
      <c r="D26" s="18" t="s">
        <v>32</v>
      </c>
      <c r="G26" s="47" t="s">
        <v>18</v>
      </c>
      <c r="H26" s="4" t="s">
        <v>19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48"/>
      <c r="H27" s="3" t="s">
        <v>50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48"/>
      <c r="H28" s="6" t="s">
        <v>16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49" t="s">
        <v>17</v>
      </c>
      <c r="H29" s="50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4</v>
      </c>
      <c r="D30" s="12">
        <f>SUM(D26:D29)</f>
        <v>0</v>
      </c>
      <c r="K30" s="30"/>
      <c r="L30" s="30"/>
      <c r="M30" s="30"/>
    </row>
    <row r="32" spans="1:13">
      <c r="G32" s="15" t="s">
        <v>6</v>
      </c>
      <c r="H32" s="16">
        <f>MAX(I12:I22)</f>
        <v>0</v>
      </c>
      <c r="I32" s="15" t="str">
        <f>INDEX(H12:I22,MATCH(H32,I12:I22,0),1)</f>
        <v>Aluguel</v>
      </c>
    </row>
    <row r="33" spans="7:10">
      <c r="G33" s="15" t="s">
        <v>30</v>
      </c>
      <c r="H33" s="16">
        <f>MAX(M12:M14)</f>
        <v>0</v>
      </c>
      <c r="I33" s="15" t="str">
        <f>INDEX(L12:M14,MATCH(H33,M12:M14,0),1)</f>
        <v>IPVA</v>
      </c>
    </row>
    <row r="34" spans="7:10">
      <c r="G34" s="15" t="s">
        <v>18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22</v>
      </c>
      <c r="H35" s="16">
        <f>MAX(M19:M21)</f>
        <v>0</v>
      </c>
      <c r="I35" s="15" t="str">
        <f>INDEX(L19:M21,MATCH(H35,M19:M21,0),1)</f>
        <v>Cinema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51"/>
      <c r="I52" s="52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84" priority="1" operator="greaterThan">
      <formula>0</formula>
    </cfRule>
    <cfRule type="cellIs" dxfId="83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52"/>
  <sheetViews>
    <sheetView showGridLines="0" topLeftCell="A13" zoomScale="84" zoomScaleNormal="84" workbookViewId="0">
      <selection activeCell="A19" sqref="A19:B22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27</v>
      </c>
      <c r="B2" s="36" t="s">
        <v>28</v>
      </c>
      <c r="C2" s="38">
        <f>D16+D23+D30</f>
        <v>0</v>
      </c>
      <c r="F2" s="35"/>
    </row>
    <row r="3" spans="1:13" ht="15.75" customHeight="1" thickBot="1">
      <c r="A3" s="28"/>
      <c r="B3" s="39" t="s">
        <v>29</v>
      </c>
      <c r="C3" s="37">
        <f>I23+I29+M22+M29+M15</f>
        <v>0</v>
      </c>
    </row>
    <row r="4" spans="1:13" ht="19.5" thickBot="1">
      <c r="A4" s="49" t="s">
        <v>48</v>
      </c>
      <c r="B4" s="50"/>
      <c r="C4" s="40">
        <f>C2-C3</f>
        <v>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31</v>
      </c>
      <c r="D12" s="18" t="s">
        <v>32</v>
      </c>
      <c r="G12" s="47" t="s">
        <v>6</v>
      </c>
      <c r="H12" s="4" t="s">
        <v>7</v>
      </c>
      <c r="I12" s="5">
        <v>0</v>
      </c>
      <c r="K12" s="47" t="s">
        <v>20</v>
      </c>
      <c r="L12" s="4" t="s">
        <v>21</v>
      </c>
      <c r="M12" s="5">
        <v>0</v>
      </c>
    </row>
    <row r="13" spans="1:13" ht="16.5" thickBot="1">
      <c r="A13" s="57"/>
      <c r="B13" s="58"/>
      <c r="C13" s="19" t="s">
        <v>1</v>
      </c>
      <c r="D13" s="17">
        <v>0</v>
      </c>
      <c r="G13" s="48"/>
      <c r="H13" s="3" t="s">
        <v>8</v>
      </c>
      <c r="I13" s="5">
        <v>0</v>
      </c>
      <c r="K13" s="48"/>
      <c r="L13" s="3" t="s">
        <v>49</v>
      </c>
      <c r="M13" s="5">
        <v>0</v>
      </c>
    </row>
    <row r="14" spans="1:13" ht="16.5" thickBot="1">
      <c r="A14" s="57"/>
      <c r="B14" s="58"/>
      <c r="C14" s="20" t="s">
        <v>2</v>
      </c>
      <c r="D14" s="17">
        <v>0</v>
      </c>
      <c r="G14" s="48"/>
      <c r="H14" s="3" t="s">
        <v>9</v>
      </c>
      <c r="I14" s="5">
        <v>0</v>
      </c>
      <c r="K14" s="48"/>
      <c r="L14" s="6" t="s">
        <v>16</v>
      </c>
      <c r="M14" s="5">
        <v>0</v>
      </c>
    </row>
    <row r="15" spans="1:13" ht="16.5" thickBot="1">
      <c r="A15" s="59"/>
      <c r="B15" s="60"/>
      <c r="C15" s="20" t="s">
        <v>3</v>
      </c>
      <c r="D15" s="17">
        <v>0</v>
      </c>
      <c r="G15" s="48"/>
      <c r="H15" s="3" t="s">
        <v>10</v>
      </c>
      <c r="I15" s="5">
        <v>0</v>
      </c>
      <c r="K15" s="49" t="s">
        <v>17</v>
      </c>
      <c r="L15" s="50"/>
      <c r="M15" s="7">
        <f>SUM(M12:M14)</f>
        <v>0</v>
      </c>
    </row>
    <row r="16" spans="1:13" ht="16.5" thickBot="1">
      <c r="A16" s="1"/>
      <c r="B16" s="2"/>
      <c r="C16" s="11" t="s">
        <v>4</v>
      </c>
      <c r="D16" s="12">
        <f>SUM(D13:D15)</f>
        <v>0</v>
      </c>
      <c r="G16" s="48"/>
      <c r="H16" s="3" t="s">
        <v>11</v>
      </c>
      <c r="I16" s="5">
        <v>0</v>
      </c>
    </row>
    <row r="17" spans="1:13" ht="16.5" thickBot="1">
      <c r="C17" s="13"/>
      <c r="D17" s="13"/>
      <c r="G17" s="48"/>
      <c r="H17" s="3" t="s">
        <v>12</v>
      </c>
      <c r="I17" s="5">
        <v>0</v>
      </c>
    </row>
    <row r="18" spans="1:13" ht="16.5" thickBot="1">
      <c r="C18" s="13"/>
      <c r="D18" s="13"/>
      <c r="G18" s="48"/>
      <c r="H18" s="3" t="s">
        <v>13</v>
      </c>
      <c r="I18" s="5">
        <v>0</v>
      </c>
    </row>
    <row r="19" spans="1:13" ht="15.75" customHeight="1" thickBot="1">
      <c r="A19" s="55" t="s">
        <v>53</v>
      </c>
      <c r="B19" s="56"/>
      <c r="C19" s="21" t="s">
        <v>31</v>
      </c>
      <c r="D19" s="18" t="s">
        <v>32</v>
      </c>
      <c r="G19" s="48"/>
      <c r="H19" s="3" t="s">
        <v>14</v>
      </c>
      <c r="I19" s="5">
        <v>0</v>
      </c>
      <c r="K19" s="47" t="s">
        <v>22</v>
      </c>
      <c r="L19" s="4" t="s">
        <v>23</v>
      </c>
      <c r="M19" s="5">
        <v>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48"/>
      <c r="H20" s="3" t="s">
        <v>26</v>
      </c>
      <c r="I20" s="5">
        <v>0</v>
      </c>
      <c r="K20" s="48"/>
      <c r="L20" s="3" t="s">
        <v>24</v>
      </c>
      <c r="M20" s="5">
        <v>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48"/>
      <c r="H21" s="3" t="s">
        <v>15</v>
      </c>
      <c r="I21" s="5">
        <v>0</v>
      </c>
      <c r="K21" s="48"/>
      <c r="L21" s="6" t="s">
        <v>25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48"/>
      <c r="H22" s="6" t="s">
        <v>16</v>
      </c>
      <c r="I22" s="5">
        <v>0</v>
      </c>
      <c r="K22" s="49" t="s">
        <v>17</v>
      </c>
      <c r="L22" s="50"/>
      <c r="M22" s="7">
        <f>SUM(M19:M21)</f>
        <v>0</v>
      </c>
    </row>
    <row r="23" spans="1:13" ht="16.5" thickBot="1">
      <c r="A23" s="1"/>
      <c r="B23" s="2"/>
      <c r="C23" s="11" t="s">
        <v>4</v>
      </c>
      <c r="D23" s="12">
        <f>SUM(D20:D22)</f>
        <v>0</v>
      </c>
      <c r="G23" s="49" t="s">
        <v>17</v>
      </c>
      <c r="H23" s="50"/>
      <c r="I23" s="7">
        <f>SUM(I12:I22)</f>
        <v>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5</v>
      </c>
      <c r="B26" s="61"/>
      <c r="C26" s="21" t="s">
        <v>31</v>
      </c>
      <c r="D26" s="18" t="s">
        <v>32</v>
      </c>
      <c r="G26" s="47" t="s">
        <v>18</v>
      </c>
      <c r="H26" s="4" t="s">
        <v>19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48"/>
      <c r="H27" s="3" t="s">
        <v>50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48"/>
      <c r="H28" s="6" t="s">
        <v>16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49" t="s">
        <v>17</v>
      </c>
      <c r="H29" s="50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4</v>
      </c>
      <c r="D30" s="12">
        <f>SUM(D26:D29)</f>
        <v>0</v>
      </c>
      <c r="K30" s="30"/>
      <c r="L30" s="30"/>
      <c r="M30" s="30"/>
    </row>
    <row r="32" spans="1:13">
      <c r="G32" s="15" t="s">
        <v>6</v>
      </c>
      <c r="H32" s="16">
        <f>MAX(I12:I22)</f>
        <v>0</v>
      </c>
      <c r="I32" s="15" t="str">
        <f>INDEX(H12:I22,MATCH(H32,I12:I22,0),1)</f>
        <v>Aluguel</v>
      </c>
    </row>
    <row r="33" spans="7:10">
      <c r="G33" s="15" t="s">
        <v>30</v>
      </c>
      <c r="H33" s="16">
        <f>MAX(M12:M14)</f>
        <v>0</v>
      </c>
      <c r="I33" s="15" t="str">
        <f>INDEX(L12:M14,MATCH(H33,M12:M14,0),1)</f>
        <v>IPVA</v>
      </c>
    </row>
    <row r="34" spans="7:10">
      <c r="G34" s="15" t="s">
        <v>18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22</v>
      </c>
      <c r="H35" s="16">
        <f>MAX(M19:M21)</f>
        <v>0</v>
      </c>
      <c r="I35" s="15" t="str">
        <f>INDEX(L19:M21,MATCH(H35,M19:M21,0),1)</f>
        <v>Cinema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51"/>
      <c r="I52" s="52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70" priority="1" operator="greaterThan">
      <formula>0</formula>
    </cfRule>
    <cfRule type="cellIs" dxfId="69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Menu</vt:lpstr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Hugo Costa</cp:lastModifiedBy>
  <dcterms:created xsi:type="dcterms:W3CDTF">2022-12-28T18:38:58Z</dcterms:created>
  <dcterms:modified xsi:type="dcterms:W3CDTF">2024-01-04T01:28:36Z</dcterms:modified>
</cp:coreProperties>
</file>