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03C308B3-E919-4737-B2D1-96B84A648ED3}" xr6:coauthVersionLast="47" xr6:coauthVersionMax="47" xr10:uidLastSave="{00000000-0000-0000-0000-000000000000}"/>
  <bookViews>
    <workbookView xWindow="-120" yWindow="-120" windowWidth="20730" windowHeight="11160" xr2:uid="{FFDFF4BB-838A-45FD-B600-B198AEA95D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I26" i="1"/>
  <c r="J15" i="1"/>
  <c r="I16" i="1"/>
  <c r="I17" i="1"/>
  <c r="I18" i="1"/>
  <c r="I19" i="1"/>
  <c r="I20" i="1"/>
  <c r="I21" i="1"/>
  <c r="I22" i="1"/>
  <c r="I23" i="1"/>
  <c r="I24" i="1"/>
  <c r="I15" i="1"/>
  <c r="M5" i="1"/>
  <c r="L5" i="1"/>
  <c r="I12" i="1"/>
  <c r="D19" i="1"/>
  <c r="C8" i="1"/>
  <c r="C9" i="1"/>
  <c r="C10" i="1"/>
  <c r="C11" i="1"/>
  <c r="C12" i="1"/>
  <c r="C13" i="1"/>
  <c r="C14" i="1"/>
  <c r="C15" i="1"/>
  <c r="C16" i="1"/>
  <c r="C7" i="1"/>
  <c r="C3" i="1"/>
  <c r="C4" i="1"/>
  <c r="C5" i="1"/>
  <c r="C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F12" i="1"/>
  <c r="I25" i="1" l="1"/>
  <c r="E12" i="1"/>
</calcChain>
</file>

<file path=xl/sharedStrings.xml><?xml version="1.0" encoding="utf-8"?>
<sst xmlns="http://schemas.openxmlformats.org/spreadsheetml/2006/main" count="27" uniqueCount="20">
  <si>
    <t>Altura</t>
  </si>
  <si>
    <t>Alcance(cm)</t>
  </si>
  <si>
    <t>Distancia  da marca no papel (cm)</t>
  </si>
  <si>
    <t>Alcance(m)</t>
  </si>
  <si>
    <t>Gravidade</t>
  </si>
  <si>
    <t>Distancia total</t>
  </si>
  <si>
    <t>Distancia 2</t>
  </si>
  <si>
    <t>Distancia 1</t>
  </si>
  <si>
    <t>Velocidade inicial</t>
  </si>
  <si>
    <t>m/s</t>
  </si>
  <si>
    <t>Média</t>
  </si>
  <si>
    <t>Centímetro</t>
  </si>
  <si>
    <t>Metro</t>
  </si>
  <si>
    <t>Distancia na marca no papel(m)</t>
  </si>
  <si>
    <t>Distancia 3</t>
  </si>
  <si>
    <t>Centimetro</t>
  </si>
  <si>
    <t>m/s²</t>
  </si>
  <si>
    <t xml:space="preserve">           Distancia Total</t>
  </si>
  <si>
    <t>Erro Percentual</t>
  </si>
  <si>
    <t xml:space="preserve">      Marcações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</si>
</sst>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CA3D-AAC6-4048-B5B0-C048056B4C98}">
  <dimension ref="A1:M26"/>
  <sheetViews>
    <sheetView tabSelected="1" topLeftCell="B5" workbookViewId="0">
      <selection activeCell="H25" sqref="H25:I25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3" width="16.85546875" bestFit="1" customWidth="1"/>
    <col min="5" max="5" width="11.85546875" bestFit="1" customWidth="1"/>
    <col min="6" max="6" width="11" bestFit="1" customWidth="1"/>
    <col min="8" max="8" width="30.7109375" bestFit="1" customWidth="1"/>
    <col min="9" max="9" width="16.5703125" customWidth="1"/>
    <col min="11" max="11" width="13.7109375" bestFit="1" customWidth="1"/>
    <col min="12" max="12" width="11.140625" bestFit="1" customWidth="1"/>
    <col min="13" max="13" width="6.42578125" bestFit="1" customWidth="1"/>
  </cols>
  <sheetData>
    <row r="1" spans="1:13" x14ac:dyDescent="0.25">
      <c r="B1" s="3" t="s">
        <v>11</v>
      </c>
      <c r="C1" s="3" t="s">
        <v>12</v>
      </c>
      <c r="E1" s="14" t="s">
        <v>1</v>
      </c>
      <c r="F1" s="14" t="s">
        <v>3</v>
      </c>
      <c r="H1" s="15" t="s">
        <v>13</v>
      </c>
      <c r="I1" s="14"/>
      <c r="L1" s="2" t="s">
        <v>15</v>
      </c>
      <c r="M1" s="2" t="s">
        <v>12</v>
      </c>
    </row>
    <row r="2" spans="1:13" x14ac:dyDescent="0.25">
      <c r="A2" s="2" t="s">
        <v>0</v>
      </c>
      <c r="B2" s="4">
        <v>25</v>
      </c>
      <c r="C2" s="4">
        <f>B2*0.01</f>
        <v>0.25</v>
      </c>
      <c r="D2" s="3">
        <v>1</v>
      </c>
      <c r="E2" s="1">
        <f>B7+135.4</f>
        <v>179</v>
      </c>
      <c r="F2" s="4">
        <f>E2*0.01</f>
        <v>1.79</v>
      </c>
      <c r="H2" s="14">
        <v>1</v>
      </c>
      <c r="I2" s="4">
        <v>4.28</v>
      </c>
      <c r="K2" s="2" t="s">
        <v>7</v>
      </c>
      <c r="L2" s="4">
        <v>276</v>
      </c>
      <c r="M2" s="4">
        <v>2.76</v>
      </c>
    </row>
    <row r="3" spans="1:13" x14ac:dyDescent="0.25">
      <c r="A3" s="2" t="s">
        <v>7</v>
      </c>
      <c r="B3" s="6">
        <v>10.8</v>
      </c>
      <c r="C3" s="6">
        <f t="shared" ref="C3:C5" si="0">B3*0.01</f>
        <v>0.10800000000000001</v>
      </c>
      <c r="D3" s="3">
        <v>2</v>
      </c>
      <c r="E3" s="1">
        <f t="shared" ref="E3:E11" si="1">B8+135.4</f>
        <v>161.30000000000001</v>
      </c>
      <c r="F3" s="9">
        <f t="shared" ref="F3:F5" si="2">E3*0.01</f>
        <v>1.6130000000000002</v>
      </c>
      <c r="H3" s="14">
        <v>2</v>
      </c>
      <c r="I3" s="9">
        <v>4.2229999999999999</v>
      </c>
      <c r="K3" s="2" t="s">
        <v>6</v>
      </c>
      <c r="L3" s="6">
        <v>146</v>
      </c>
      <c r="M3" s="6">
        <v>1.46</v>
      </c>
    </row>
    <row r="4" spans="1:13" x14ac:dyDescent="0.25">
      <c r="A4" s="2" t="s">
        <v>6</v>
      </c>
      <c r="B4" s="6">
        <v>124.6</v>
      </c>
      <c r="C4" s="6">
        <f t="shared" si="0"/>
        <v>1.246</v>
      </c>
      <c r="D4" s="3">
        <v>3</v>
      </c>
      <c r="E4" s="1">
        <f t="shared" si="1"/>
        <v>168.4</v>
      </c>
      <c r="F4" s="9">
        <f t="shared" si="2"/>
        <v>1.6840000000000002</v>
      </c>
      <c r="H4" s="14">
        <v>3</v>
      </c>
      <c r="I4" s="9">
        <v>4.2850000000000001</v>
      </c>
      <c r="K4" s="2" t="s">
        <v>14</v>
      </c>
      <c r="L4" s="6">
        <v>-14</v>
      </c>
      <c r="M4" s="6">
        <v>-0.14000000000000001</v>
      </c>
    </row>
    <row r="5" spans="1:13" x14ac:dyDescent="0.25">
      <c r="A5" s="2" t="s">
        <v>5</v>
      </c>
      <c r="B5" s="7">
        <v>135.4</v>
      </c>
      <c r="C5" s="7">
        <f t="shared" si="0"/>
        <v>1.3540000000000001</v>
      </c>
      <c r="D5" s="3">
        <v>4</v>
      </c>
      <c r="E5" s="1">
        <f t="shared" si="1"/>
        <v>159.5</v>
      </c>
      <c r="F5" s="9">
        <f t="shared" si="2"/>
        <v>1.595</v>
      </c>
      <c r="H5" s="14">
        <v>4</v>
      </c>
      <c r="I5" s="6">
        <v>4.25</v>
      </c>
      <c r="J5" s="13"/>
      <c r="K5" s="2" t="s">
        <v>5</v>
      </c>
      <c r="L5" s="7">
        <f>L2+L3+L4</f>
        <v>408</v>
      </c>
      <c r="M5" s="7">
        <f>SUM(M2:M4)</f>
        <v>4.08</v>
      </c>
    </row>
    <row r="6" spans="1:13" x14ac:dyDescent="0.25">
      <c r="B6" s="3" t="s">
        <v>2</v>
      </c>
      <c r="C6" s="1"/>
      <c r="D6" s="3">
        <v>5</v>
      </c>
      <c r="E6" s="1">
        <f t="shared" si="1"/>
        <v>158.5</v>
      </c>
      <c r="F6" s="9">
        <f t="shared" ref="F6:F11" si="3">E6*0.01</f>
        <v>1.585</v>
      </c>
      <c r="H6" s="14">
        <v>5</v>
      </c>
      <c r="I6" s="9">
        <v>4.2569999999999997</v>
      </c>
    </row>
    <row r="7" spans="1:13" x14ac:dyDescent="0.25">
      <c r="A7" s="3">
        <v>1</v>
      </c>
      <c r="B7" s="4">
        <v>43.6</v>
      </c>
      <c r="C7" s="8">
        <f>B7*0.01</f>
        <v>0.436</v>
      </c>
      <c r="D7" s="11">
        <v>6</v>
      </c>
      <c r="E7" s="1">
        <f t="shared" si="1"/>
        <v>156.1</v>
      </c>
      <c r="F7" s="9">
        <f t="shared" si="3"/>
        <v>1.5609999999999999</v>
      </c>
      <c r="H7" s="14">
        <v>6</v>
      </c>
      <c r="I7" s="9">
        <v>4.2549999999999999</v>
      </c>
    </row>
    <row r="8" spans="1:13" x14ac:dyDescent="0.25">
      <c r="A8" s="3">
        <v>2</v>
      </c>
      <c r="B8" s="6">
        <v>25.9</v>
      </c>
      <c r="C8" s="9">
        <f t="shared" ref="C8:C16" si="4">B8*0.01</f>
        <v>0.25900000000000001</v>
      </c>
      <c r="D8" s="11">
        <v>7</v>
      </c>
      <c r="E8" s="1">
        <f t="shared" si="1"/>
        <v>159.4</v>
      </c>
      <c r="F8" s="9">
        <f t="shared" si="3"/>
        <v>1.5940000000000001</v>
      </c>
      <c r="H8" s="14">
        <v>7</v>
      </c>
      <c r="I8" s="9">
        <v>4.2549999999999999</v>
      </c>
    </row>
    <row r="9" spans="1:13" x14ac:dyDescent="0.25">
      <c r="A9" s="3">
        <v>3</v>
      </c>
      <c r="B9" s="6">
        <v>33</v>
      </c>
      <c r="C9" s="6">
        <f t="shared" si="4"/>
        <v>0.33</v>
      </c>
      <c r="D9" s="11">
        <v>8</v>
      </c>
      <c r="E9" s="1">
        <f t="shared" si="1"/>
        <v>156.1</v>
      </c>
      <c r="F9" s="9">
        <f t="shared" si="3"/>
        <v>1.5609999999999999</v>
      </c>
      <c r="H9" s="3">
        <v>8</v>
      </c>
      <c r="I9" s="9">
        <v>4.2320000000000002</v>
      </c>
    </row>
    <row r="10" spans="1:13" x14ac:dyDescent="0.25">
      <c r="A10" s="3">
        <v>4</v>
      </c>
      <c r="B10" s="6">
        <v>24.1</v>
      </c>
      <c r="C10" s="9">
        <f t="shared" si="4"/>
        <v>0.24100000000000002</v>
      </c>
      <c r="D10" s="11">
        <v>9</v>
      </c>
      <c r="E10" s="1">
        <f t="shared" si="1"/>
        <v>162.20000000000002</v>
      </c>
      <c r="F10" s="9">
        <f t="shared" si="3"/>
        <v>1.6220000000000001</v>
      </c>
      <c r="H10" s="3">
        <v>9</v>
      </c>
      <c r="I10" s="9">
        <v>4.3029999999999999</v>
      </c>
    </row>
    <row r="11" spans="1:13" x14ac:dyDescent="0.25">
      <c r="A11" s="3">
        <v>5</v>
      </c>
      <c r="B11" s="6">
        <v>23.1</v>
      </c>
      <c r="C11" s="9">
        <f t="shared" si="4"/>
        <v>0.23100000000000001</v>
      </c>
      <c r="D11" s="11">
        <v>10</v>
      </c>
      <c r="E11" s="1">
        <f t="shared" si="1"/>
        <v>159.4</v>
      </c>
      <c r="F11" s="10">
        <f t="shared" si="3"/>
        <v>1.5940000000000001</v>
      </c>
      <c r="H11" s="4">
        <v>10</v>
      </c>
      <c r="I11" s="10">
        <v>4.2679999999999998</v>
      </c>
    </row>
    <row r="12" spans="1:13" x14ac:dyDescent="0.25">
      <c r="A12" s="3">
        <v>6</v>
      </c>
      <c r="B12" s="6">
        <v>20.7</v>
      </c>
      <c r="C12" s="9">
        <f t="shared" si="4"/>
        <v>0.20699999999999999</v>
      </c>
      <c r="D12" s="11" t="s">
        <v>10</v>
      </c>
      <c r="E12" s="3">
        <f>AVERAGE(E2:E11)</f>
        <v>161.99</v>
      </c>
      <c r="F12" s="5">
        <f>AVERAGE(F2:F11)</f>
        <v>1.6198999999999999</v>
      </c>
      <c r="H12" s="20" t="s">
        <v>10</v>
      </c>
      <c r="I12" s="20">
        <f>AVERAGE(I2:I11)</f>
        <v>4.2607999999999997</v>
      </c>
    </row>
    <row r="13" spans="1:13" x14ac:dyDescent="0.25">
      <c r="A13" s="3">
        <v>7</v>
      </c>
      <c r="B13" s="6">
        <v>24</v>
      </c>
      <c r="C13" s="6">
        <f t="shared" si="4"/>
        <v>0.24</v>
      </c>
    </row>
    <row r="14" spans="1:13" x14ac:dyDescent="0.25">
      <c r="A14" s="3">
        <v>8</v>
      </c>
      <c r="B14" s="6">
        <v>20.7</v>
      </c>
      <c r="C14" s="9">
        <f t="shared" si="4"/>
        <v>0.20699999999999999</v>
      </c>
      <c r="H14" s="14" t="s">
        <v>19</v>
      </c>
      <c r="I14" s="14" t="s">
        <v>3</v>
      </c>
      <c r="J14" s="16" t="s">
        <v>17</v>
      </c>
      <c r="K14" s="17"/>
    </row>
    <row r="15" spans="1:13" x14ac:dyDescent="0.25">
      <c r="A15" s="3">
        <v>9</v>
      </c>
      <c r="B15" s="6">
        <v>26.8</v>
      </c>
      <c r="C15" s="9">
        <f t="shared" si="4"/>
        <v>0.26800000000000002</v>
      </c>
      <c r="H15" s="14">
        <v>1</v>
      </c>
      <c r="I15" s="14">
        <f>4.28 +$J$15</f>
        <v>8.36</v>
      </c>
      <c r="J15" s="18">
        <f>4.08</f>
        <v>4.08</v>
      </c>
      <c r="K15" s="19"/>
    </row>
    <row r="16" spans="1:13" x14ac:dyDescent="0.25">
      <c r="A16" s="3">
        <v>10</v>
      </c>
      <c r="B16" s="7">
        <v>24</v>
      </c>
      <c r="C16" s="7">
        <f t="shared" si="4"/>
        <v>0.24</v>
      </c>
      <c r="H16" s="14">
        <v>2</v>
      </c>
      <c r="I16" s="5">
        <f xml:space="preserve"> 4.223 +J15</f>
        <v>8.3030000000000008</v>
      </c>
    </row>
    <row r="17" spans="1:9" x14ac:dyDescent="0.25">
      <c r="H17" s="14">
        <v>3</v>
      </c>
      <c r="I17" s="5">
        <f>4.285+J15</f>
        <v>8.3650000000000002</v>
      </c>
    </row>
    <row r="18" spans="1:9" x14ac:dyDescent="0.25">
      <c r="B18" s="4" t="s">
        <v>16</v>
      </c>
      <c r="D18" s="3" t="s">
        <v>9</v>
      </c>
      <c r="H18" s="14">
        <v>4</v>
      </c>
      <c r="I18" s="14">
        <f>4.25+J15</f>
        <v>8.33</v>
      </c>
    </row>
    <row r="19" spans="1:9" x14ac:dyDescent="0.25">
      <c r="A19" s="2" t="s">
        <v>4</v>
      </c>
      <c r="B19" s="3">
        <v>9.7899999999999991</v>
      </c>
      <c r="C19" s="2" t="s">
        <v>8</v>
      </c>
      <c r="D19" s="5">
        <f>F12*(SQRT(B19/(2*C2)))</f>
        <v>7.1679430993695812</v>
      </c>
      <c r="H19" s="14">
        <v>5</v>
      </c>
      <c r="I19" s="5">
        <f>4.257+J15</f>
        <v>8.3369999999999997</v>
      </c>
    </row>
    <row r="20" spans="1:9" x14ac:dyDescent="0.25">
      <c r="H20" s="14">
        <v>6</v>
      </c>
      <c r="I20" s="5">
        <f>4.255+J15</f>
        <v>8.3350000000000009</v>
      </c>
    </row>
    <row r="21" spans="1:9" x14ac:dyDescent="0.25">
      <c r="H21" s="14">
        <v>7</v>
      </c>
      <c r="I21" s="5">
        <f>4.255+J15</f>
        <v>8.3350000000000009</v>
      </c>
    </row>
    <row r="22" spans="1:9" x14ac:dyDescent="0.25">
      <c r="H22" s="14">
        <v>8</v>
      </c>
      <c r="I22" s="5">
        <f>4.232+J15</f>
        <v>8.3120000000000012</v>
      </c>
    </row>
    <row r="23" spans="1:9" x14ac:dyDescent="0.25">
      <c r="H23" s="14">
        <v>9</v>
      </c>
      <c r="I23" s="5">
        <f>4.303+J15</f>
        <v>8.3829999999999991</v>
      </c>
    </row>
    <row r="24" spans="1:9" x14ac:dyDescent="0.25">
      <c r="H24" s="14">
        <v>10</v>
      </c>
      <c r="I24" s="5">
        <f>4.268+J15</f>
        <v>8.347999999999999</v>
      </c>
    </row>
    <row r="25" spans="1:9" x14ac:dyDescent="0.25">
      <c r="C25" s="12"/>
      <c r="H25" s="20" t="s">
        <v>10</v>
      </c>
      <c r="I25" s="22">
        <f>AVERAGE(I15:I24)</f>
        <v>8.340799999999998</v>
      </c>
    </row>
    <row r="26" spans="1:9" x14ac:dyDescent="0.25">
      <c r="H26" s="20" t="s">
        <v>18</v>
      </c>
      <c r="I26" s="21">
        <f>(ABS(5.48-I25)/5.48)</f>
        <v>0.52204379562043746</v>
      </c>
    </row>
  </sheetData>
  <mergeCells count="1">
    <mergeCell ref="J15:K15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2022-08-16T23:21:44Z</dcterms:created>
  <dcterms:modified xsi:type="dcterms:W3CDTF">2022-09-03T13:57:28Z</dcterms:modified>
</cp:coreProperties>
</file>