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Planilha Controle(Instagram)\"/>
    </mc:Choice>
  </mc:AlternateContent>
  <xr:revisionPtr revIDLastSave="0" documentId="13_ncr:1_{78931FAA-12F3-4ED6-8F22-9232EA9352FF}" xr6:coauthVersionLast="47" xr6:coauthVersionMax="47" xr10:uidLastSave="{00000000-0000-0000-0000-000000000000}"/>
  <bookViews>
    <workbookView xWindow="-120" yWindow="-120" windowWidth="20730" windowHeight="11160" xr2:uid="{77E39F9F-AC48-4950-AF6C-24C309E112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H32" i="1"/>
  <c r="I32" i="1" s="1"/>
  <c r="I34" i="1"/>
  <c r="H33" i="1"/>
  <c r="I33" i="1" s="1"/>
  <c r="H31" i="1"/>
  <c r="I31" i="1" s="1"/>
  <c r="M28" i="1"/>
  <c r="M21" i="1"/>
  <c r="M14" i="1"/>
  <c r="I28" i="1"/>
  <c r="D29" i="1"/>
  <c r="I22" i="1"/>
  <c r="D22" i="1"/>
  <c r="D15" i="1"/>
  <c r="C3" i="1" l="1"/>
  <c r="C2" i="1"/>
  <c r="C4" i="1" l="1"/>
</calcChain>
</file>

<file path=xl/sharedStrings.xml><?xml version="1.0" encoding="utf-8"?>
<sst xmlns="http://schemas.openxmlformats.org/spreadsheetml/2006/main" count="59" uniqueCount="39">
  <si>
    <t>Salário</t>
  </si>
  <si>
    <t>Pessoa 1</t>
  </si>
  <si>
    <t>Pessoa 2</t>
  </si>
  <si>
    <t>Pessoa 3</t>
  </si>
  <si>
    <t>Pessoa 4</t>
  </si>
  <si>
    <t xml:space="preserve">13º </t>
  </si>
  <si>
    <t>Total</t>
  </si>
  <si>
    <r>
      <rPr>
        <b/>
        <i/>
        <sz val="18"/>
        <color theme="0"/>
        <rFont val="Calibri"/>
        <family val="2"/>
        <scheme val="minor"/>
      </rPr>
      <t>Renda Extra</t>
    </r>
    <r>
      <rPr>
        <b/>
        <i/>
        <sz val="22"/>
        <color theme="0"/>
        <rFont val="Calibri"/>
        <family val="2"/>
        <scheme val="minor"/>
      </rPr>
      <t xml:space="preserve"> </t>
    </r>
  </si>
  <si>
    <t>Casa</t>
  </si>
  <si>
    <t>Aluguel</t>
  </si>
  <si>
    <t>Condomínio</t>
  </si>
  <si>
    <t>Conta de água</t>
  </si>
  <si>
    <t>Conta de luz</t>
  </si>
  <si>
    <t>Gás</t>
  </si>
  <si>
    <t>Telefone</t>
  </si>
  <si>
    <t>Internet</t>
  </si>
  <si>
    <t>IPTU</t>
  </si>
  <si>
    <t>Funcionários</t>
  </si>
  <si>
    <t>Outros</t>
  </si>
  <si>
    <t xml:space="preserve">               Total</t>
  </si>
  <si>
    <t>Saude</t>
  </si>
  <si>
    <t>Remédios</t>
  </si>
  <si>
    <t>Planos de Saúde</t>
  </si>
  <si>
    <t>Transportes</t>
  </si>
  <si>
    <t>IPVA</t>
  </si>
  <si>
    <t>Manutenção</t>
  </si>
  <si>
    <t>Lazer</t>
  </si>
  <si>
    <t>Cinema</t>
  </si>
  <si>
    <t>Lanches</t>
  </si>
  <si>
    <t>Passeios</t>
  </si>
  <si>
    <t>Supermercado</t>
  </si>
  <si>
    <t>Investimentos</t>
  </si>
  <si>
    <t>Ações</t>
  </si>
  <si>
    <t xml:space="preserve">Tesouro </t>
  </si>
  <si>
    <t>Poupança</t>
  </si>
  <si>
    <t>Resumo</t>
  </si>
  <si>
    <t>Receitas Total</t>
  </si>
  <si>
    <t>Despesas Total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</si>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</sst>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14"/>
      <color theme="0"/>
      <name val="Overpass"/>
    </font>
    <font>
      <sz val="10"/>
      <name val="Arial"/>
      <family val="2"/>
    </font>
    <font>
      <b/>
      <sz val="11"/>
      <color theme="1"/>
      <name val="Overpass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rgb="FF6D9EEB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D9EEB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5" xfId="0" applyBorder="1"/>
    <xf numFmtId="0" fontId="0" fillId="0" borderId="16" xfId="0" applyBorder="1"/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4" fontId="9" fillId="0" borderId="22" xfId="1" applyNumberFormat="1" applyFont="1" applyBorder="1" applyAlignment="1">
      <alignment horizontal="center"/>
    </xf>
    <xf numFmtId="164" fontId="9" fillId="0" borderId="24" xfId="1" applyNumberFormat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164" fontId="9" fillId="0" borderId="25" xfId="1" applyNumberFormat="1" applyFont="1" applyBorder="1" applyAlignment="1">
      <alignment horizontal="center"/>
    </xf>
    <xf numFmtId="164" fontId="9" fillId="3" borderId="27" xfId="1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164" fontId="9" fillId="6" borderId="0" xfId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0" fontId="2" fillId="0" borderId="0" xfId="0" applyFont="1"/>
    <xf numFmtId="0" fontId="5" fillId="4" borderId="20" xfId="0" applyFont="1" applyFill="1" applyBorder="1" applyAlignment="1">
      <alignment horizontal="center" vertical="center"/>
    </xf>
    <xf numFmtId="0" fontId="6" fillId="2" borderId="23" xfId="0" applyFont="1" applyFill="1" applyBorder="1"/>
    <xf numFmtId="0" fontId="7" fillId="5" borderId="15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6" fillId="2" borderId="23" xfId="0" applyFont="1" applyFill="1" applyBorder="1"/>
    <xf numFmtId="0" fontId="7" fillId="5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10" fillId="0" borderId="28" xfId="0" applyFont="1" applyBorder="1" applyAlignment="1">
      <alignment horizontal="center"/>
    </xf>
    <xf numFmtId="164" fontId="10" fillId="0" borderId="28" xfId="0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177539260106463E-2"/>
          <c:y val="0.14357552893733772"/>
          <c:w val="0.51911089238845143"/>
          <c:h val="0.84991808342062147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51-4145-8A20-8CFDEB1AAB61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51-4145-8A20-8CFDEB1AAB6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Planilha1!$B$2:$B$3</c:f>
              <c:strCache>
                <c:ptCount val="2"/>
                <c:pt idx="0">
                  <c:v>Receitas Total</c:v>
                </c:pt>
                <c:pt idx="1">
                  <c:v>Despesas Total</c:v>
                </c:pt>
              </c:strCache>
            </c:strRef>
          </c:cat>
          <c:val>
            <c:numRef>
              <c:f>Planilha1!$C$2:$C$3</c:f>
              <c:numCache>
                <c:formatCode>"R$"\ #,##0.00</c:formatCode>
                <c:ptCount val="2"/>
                <c:pt idx="0">
                  <c:v>1190</c:v>
                </c:pt>
                <c:pt idx="1">
                  <c:v>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9-4A38-A1A1-9E2AD752CC0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59118018744388"/>
          <c:y val="8.1428821397325338E-2"/>
          <c:w val="0.74908698912635918"/>
          <c:h val="0.80881475785013335"/>
        </c:manualLayout>
      </c:layout>
      <c:barChart>
        <c:barDir val="bar"/>
        <c:grouping val="stacked"/>
        <c:varyColors val="0"/>
        <c:ser>
          <c:idx val="0"/>
          <c:order val="0"/>
          <c:tx>
            <c:v>Série1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Planilha1!$I$31:$I$34</c:f>
              <c:strCache>
                <c:ptCount val="4"/>
                <c:pt idx="0">
                  <c:v>Conta de água</c:v>
                </c:pt>
                <c:pt idx="1">
                  <c:v>Manutenção</c:v>
                </c:pt>
                <c:pt idx="2">
                  <c:v>Planos de Saúde</c:v>
                </c:pt>
                <c:pt idx="3">
                  <c:v>Cinema</c:v>
                </c:pt>
              </c:strCache>
            </c:strRef>
          </c:cat>
          <c:val>
            <c:numRef>
              <c:f>Planilha1!$H$31:$H$34</c:f>
              <c:numCache>
                <c:formatCode>"R$"\ #,##0.00</c:formatCode>
                <c:ptCount val="4"/>
                <c:pt idx="0">
                  <c:v>798</c:v>
                </c:pt>
                <c:pt idx="1">
                  <c:v>580</c:v>
                </c:pt>
                <c:pt idx="2">
                  <c:v>90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A-4309-AA69-015131A950E8}"/>
            </c:ext>
          </c:extLst>
        </c:ser>
        <c:ser>
          <c:idx val="1"/>
          <c:order val="1"/>
          <c:tx>
            <c:v>Despesas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Planilha1!$I$31:$I$34</c:f>
              <c:strCache>
                <c:ptCount val="4"/>
                <c:pt idx="0">
                  <c:v>Conta de água</c:v>
                </c:pt>
                <c:pt idx="1">
                  <c:v>Manutenção</c:v>
                </c:pt>
                <c:pt idx="2">
                  <c:v>Planos de Saúde</c:v>
                </c:pt>
                <c:pt idx="3">
                  <c:v>Cinema</c:v>
                </c:pt>
              </c:strCache>
            </c:strRef>
          </c:cat>
          <c:val>
            <c:numRef>
              <c:f>Planilha1!$I$31:$I$34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A-4309-AA69-015131A95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8856840"/>
        <c:axId val="546806040"/>
      </c:barChart>
      <c:catAx>
        <c:axId val="458856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6806040"/>
        <c:crosses val="autoZero"/>
        <c:auto val="1"/>
        <c:lblAlgn val="ctr"/>
        <c:lblOffset val="100"/>
        <c:noMultiLvlLbl val="0"/>
      </c:catAx>
      <c:valAx>
        <c:axId val="546806040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458856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895350</xdr:colOff>
      <xdr:row>5</xdr:row>
      <xdr:rowOff>238126</xdr:rowOff>
    </xdr:from>
    <xdr:to>
      <xdr:col>12</xdr:col>
      <xdr:colOff>447675</xdr:colOff>
      <xdr:row>5</xdr:row>
      <xdr:rowOff>2247900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999066CA-04A3-4F4C-9182-B47C599AC940}"/>
            </a:ext>
          </a:extLst>
        </xdr:cNvPr>
        <xdr:cNvSpPr/>
      </xdr:nvSpPr>
      <xdr:spPr>
        <a:xfrm>
          <a:off x="7448550" y="1266826"/>
          <a:ext cx="4162425" cy="2009774"/>
        </a:xfrm>
        <a:prstGeom prst="roundRect">
          <a:avLst/>
        </a:prstGeom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476251</xdr:colOff>
      <xdr:row>5</xdr:row>
      <xdr:rowOff>247650</xdr:rowOff>
    </xdr:from>
    <xdr:to>
      <xdr:col>7</xdr:col>
      <xdr:colOff>1000125</xdr:colOff>
      <xdr:row>5</xdr:row>
      <xdr:rowOff>2219325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724F2B6F-2AAB-40E6-982F-1F86F0C18C62}"/>
            </a:ext>
          </a:extLst>
        </xdr:cNvPr>
        <xdr:cNvSpPr/>
      </xdr:nvSpPr>
      <xdr:spPr>
        <a:xfrm>
          <a:off x="2314576" y="1276350"/>
          <a:ext cx="4086224" cy="1971675"/>
        </a:xfrm>
        <a:prstGeom prst="roundRect">
          <a:avLst/>
        </a:prstGeom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114300</xdr:colOff>
      <xdr:row>0</xdr:row>
      <xdr:rowOff>66675</xdr:rowOff>
    </xdr:from>
    <xdr:to>
      <xdr:col>10</xdr:col>
      <xdr:colOff>409575</xdr:colOff>
      <xdr:row>2</xdr:row>
      <xdr:rowOff>28575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5170FC77-41EC-4C8F-A977-1893497944EC}"/>
            </a:ext>
          </a:extLst>
        </xdr:cNvPr>
        <xdr:cNvSpPr/>
      </xdr:nvSpPr>
      <xdr:spPr>
        <a:xfrm>
          <a:off x="4810125" y="66675"/>
          <a:ext cx="4267200" cy="352425"/>
        </a:xfrm>
        <a:prstGeom prst="roundRect">
          <a:avLst>
            <a:gd name="adj" fmla="val 9260"/>
          </a:avLst>
        </a:prstGeom>
        <a:solidFill>
          <a:schemeClr val="accent1">
            <a:lumMod val="75000"/>
          </a:schemeClr>
        </a:solidFill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1" i="1">
              <a:solidFill>
                <a:schemeClr val="bg1"/>
              </a:solidFill>
            </a:rPr>
            <a:t>Planilha</a:t>
          </a:r>
          <a:r>
            <a:rPr lang="pt-BR" sz="2000" b="1" i="1" baseline="0">
              <a:solidFill>
                <a:schemeClr val="bg1"/>
              </a:solidFill>
            </a:rPr>
            <a:t> de controle familiar 2023</a:t>
          </a:r>
          <a:endParaRPr lang="pt-BR" sz="20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523875</xdr:colOff>
      <xdr:row>7</xdr:row>
      <xdr:rowOff>104774</xdr:rowOff>
    </xdr:from>
    <xdr:to>
      <xdr:col>1</xdr:col>
      <xdr:colOff>971550</xdr:colOff>
      <xdr:row>9</xdr:row>
      <xdr:rowOff>95249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99408BD-D1CD-42D4-AC52-188FF65F4975}"/>
            </a:ext>
          </a:extLst>
        </xdr:cNvPr>
        <xdr:cNvSpPr/>
      </xdr:nvSpPr>
      <xdr:spPr>
        <a:xfrm>
          <a:off x="523875" y="3724274"/>
          <a:ext cx="1257300" cy="371475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 i="1">
              <a:solidFill>
                <a:schemeClr val="bg1"/>
              </a:solidFill>
            </a:rPr>
            <a:t>Receitas</a:t>
          </a:r>
        </a:p>
      </xdr:txBody>
    </xdr:sp>
    <xdr:clientData/>
  </xdr:twoCellAnchor>
  <xdr:twoCellAnchor>
    <xdr:from>
      <xdr:col>8</xdr:col>
      <xdr:colOff>762000</xdr:colOff>
      <xdr:row>7</xdr:row>
      <xdr:rowOff>57149</xdr:rowOff>
    </xdr:from>
    <xdr:to>
      <xdr:col>10</xdr:col>
      <xdr:colOff>104775</xdr:colOff>
      <xdr:row>9</xdr:row>
      <xdr:rowOff>66675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452806C-FCDE-47C0-AB94-74842B376F52}"/>
            </a:ext>
          </a:extLst>
        </xdr:cNvPr>
        <xdr:cNvSpPr/>
      </xdr:nvSpPr>
      <xdr:spPr>
        <a:xfrm>
          <a:off x="7315200" y="3676649"/>
          <a:ext cx="1457325" cy="390526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 i="1">
              <a:solidFill>
                <a:schemeClr val="bg1"/>
              </a:solidFill>
            </a:rPr>
            <a:t>Despesas</a:t>
          </a:r>
        </a:p>
      </xdr:txBody>
    </xdr:sp>
    <xdr:clientData/>
  </xdr:twoCellAnchor>
  <xdr:twoCellAnchor>
    <xdr:from>
      <xdr:col>2</xdr:col>
      <xdr:colOff>352425</xdr:colOff>
      <xdr:row>5</xdr:row>
      <xdr:rowOff>333375</xdr:rowOff>
    </xdr:from>
    <xdr:to>
      <xdr:col>7</xdr:col>
      <xdr:colOff>200025</xdr:colOff>
      <xdr:row>5</xdr:row>
      <xdr:rowOff>2071199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5A1F4A-B334-4AB0-A5EB-E9709C183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962025</xdr:colOff>
      <xdr:row>5</xdr:row>
      <xdr:rowOff>219075</xdr:rowOff>
    </xdr:from>
    <xdr:to>
      <xdr:col>13</xdr:col>
      <xdr:colOff>390524</xdr:colOff>
      <xdr:row>5</xdr:row>
      <xdr:rowOff>2276475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1E20D1A-5344-4803-979A-240C75492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733425</xdr:colOff>
      <xdr:row>4</xdr:row>
      <xdr:rowOff>76201</xdr:rowOff>
    </xdr:from>
    <xdr:to>
      <xdr:col>7</xdr:col>
      <xdr:colOff>771525</xdr:colOff>
      <xdr:row>5</xdr:row>
      <xdr:rowOff>209551</xdr:rowOff>
    </xdr:to>
    <xdr:sp macro="" textlink="">
      <xdr:nvSpPr>
        <xdr:cNvPr id="9" name="Retângulo: Cantos Superiores, Um Arredondado e Um Recortado 8">
          <a:extLst>
            <a:ext uri="{FF2B5EF4-FFF2-40B4-BE49-F238E27FC236}">
              <a16:creationId xmlns:a16="http://schemas.microsoft.com/office/drawing/2014/main" id="{426ABE0D-AD86-48C8-97B7-B8888F70112E}"/>
            </a:ext>
          </a:extLst>
        </xdr:cNvPr>
        <xdr:cNvSpPr/>
      </xdr:nvSpPr>
      <xdr:spPr>
        <a:xfrm>
          <a:off x="2571750" y="914401"/>
          <a:ext cx="3600450" cy="323850"/>
        </a:xfrm>
        <a:prstGeom prst="snipRoundRect">
          <a:avLst/>
        </a:prstGeom>
        <a:solidFill>
          <a:schemeClr val="accent1"/>
        </a:solidFill>
        <a:ln>
          <a:solidFill>
            <a:schemeClr val="tx1"/>
          </a:solidFill>
          <a:prstDash val="solid"/>
        </a:ln>
        <a:effectLst>
          <a:softEdge rad="31750"/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 i="1">
              <a:solidFill>
                <a:schemeClr val="bg1"/>
              </a:solidFill>
            </a:rPr>
            <a:t>Percentual</a:t>
          </a:r>
          <a:r>
            <a:rPr lang="pt-BR" sz="1600" b="1" i="1" baseline="0">
              <a:solidFill>
                <a:schemeClr val="bg1"/>
              </a:solidFill>
            </a:rPr>
            <a:t> despesas x receita</a:t>
          </a:r>
          <a:endParaRPr lang="pt-BR" sz="16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1038225</xdr:colOff>
      <xdr:row>4</xdr:row>
      <xdr:rowOff>66676</xdr:rowOff>
    </xdr:from>
    <xdr:to>
      <xdr:col>12</xdr:col>
      <xdr:colOff>314325</xdr:colOff>
      <xdr:row>5</xdr:row>
      <xdr:rowOff>200026</xdr:rowOff>
    </xdr:to>
    <xdr:sp macro="" textlink="">
      <xdr:nvSpPr>
        <xdr:cNvPr id="11" name="Retângulo: Cantos Superiores, Um Arredondado e Um Recortado 10">
          <a:extLst>
            <a:ext uri="{FF2B5EF4-FFF2-40B4-BE49-F238E27FC236}">
              <a16:creationId xmlns:a16="http://schemas.microsoft.com/office/drawing/2014/main" id="{52345AEC-EF1F-47CF-854B-DFDACEFBDF6C}"/>
            </a:ext>
          </a:extLst>
        </xdr:cNvPr>
        <xdr:cNvSpPr/>
      </xdr:nvSpPr>
      <xdr:spPr>
        <a:xfrm>
          <a:off x="7591425" y="904876"/>
          <a:ext cx="3886200" cy="323850"/>
        </a:xfrm>
        <a:prstGeom prst="snipRoundRect">
          <a:avLst/>
        </a:prstGeom>
        <a:solidFill>
          <a:schemeClr val="accent1"/>
        </a:solidFill>
        <a:ln>
          <a:solidFill>
            <a:schemeClr val="tx1"/>
          </a:solidFill>
          <a:prstDash val="solid"/>
        </a:ln>
        <a:effectLst>
          <a:softEdge rad="31750"/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 i="1">
              <a:solidFill>
                <a:schemeClr val="bg1"/>
              </a:solidFill>
            </a:rPr>
            <a:t>Maiores despesas</a:t>
          </a:r>
          <a:r>
            <a:rPr lang="pt-BR" sz="1600" b="1" i="1" baseline="0">
              <a:solidFill>
                <a:schemeClr val="bg1"/>
              </a:solidFill>
            </a:rPr>
            <a:t> por categoria</a:t>
          </a:r>
          <a:endParaRPr lang="pt-BR" sz="1600" b="1" i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1187-4503-4942-98FF-35A22995196B}">
  <dimension ref="A1:M51"/>
  <sheetViews>
    <sheetView showGridLines="0" tabSelected="1" workbookViewId="0">
      <selection activeCell="L3" sqref="L3"/>
    </sheetView>
  </sheetViews>
  <sheetFormatPr defaultRowHeight="15"/>
  <cols>
    <col min="1" max="1" width="12.140625" bestFit="1" customWidth="1"/>
    <col min="2" max="2" width="15.42578125" bestFit="1" customWidth="1"/>
    <col min="3" max="3" width="12" bestFit="1" customWidth="1"/>
    <col min="4" max="4" width="12.5703125" customWidth="1"/>
    <col min="7" max="7" width="10.5703125" bestFit="1" customWidth="1"/>
    <col min="8" max="8" width="17.28515625" bestFit="1" customWidth="1"/>
    <col min="9" max="9" width="21.85546875" customWidth="1"/>
    <col min="10" max="10" width="9.85546875" customWidth="1"/>
    <col min="11" max="11" width="20.140625" bestFit="1" customWidth="1"/>
    <col min="12" max="12" width="17.28515625" bestFit="1" customWidth="1"/>
    <col min="13" max="13" width="10.28515625" bestFit="1" customWidth="1"/>
    <col min="14" max="14" width="10.42578125" customWidth="1"/>
  </cols>
  <sheetData>
    <row r="1" spans="1:13" ht="15.75" thickBot="1"/>
    <row r="2" spans="1:13" ht="18">
      <c r="A2" s="22" t="s">
        <v>35</v>
      </c>
      <c r="B2" s="4" t="s">
        <v>36</v>
      </c>
      <c r="C2" s="5">
        <f>D15+D22+D29</f>
        <v>1190</v>
      </c>
    </row>
    <row r="3" spans="1:13" ht="15.75" customHeight="1" thickBot="1">
      <c r="A3" s="23"/>
      <c r="B3" s="3" t="s">
        <v>37</v>
      </c>
      <c r="C3" s="6">
        <f>I22+I28+M21+M28</f>
        <v>2011</v>
      </c>
    </row>
    <row r="4" spans="1:13" ht="16.5" thickBot="1">
      <c r="A4" s="24" t="s">
        <v>19</v>
      </c>
      <c r="B4" s="25"/>
      <c r="C4" s="9">
        <f>C2-C3</f>
        <v>-821</v>
      </c>
    </row>
    <row r="6" spans="1:13" ht="189" customHeight="1"/>
    <row r="10" spans="1:13" ht="15.75" thickBot="1"/>
    <row r="11" spans="1:13" ht="15.75">
      <c r="A11" s="26" t="s">
        <v>0</v>
      </c>
      <c r="B11" s="27"/>
      <c r="C11" s="13" t="s">
        <v>1</v>
      </c>
      <c r="D11" s="14">
        <v>1190</v>
      </c>
      <c r="G11" s="35" t="s">
        <v>8</v>
      </c>
      <c r="H11" s="4" t="s">
        <v>9</v>
      </c>
      <c r="I11" s="5">
        <v>78</v>
      </c>
      <c r="K11" s="35" t="s">
        <v>23</v>
      </c>
      <c r="L11" s="4" t="s">
        <v>24</v>
      </c>
      <c r="M11" s="5">
        <v>500</v>
      </c>
    </row>
    <row r="12" spans="1:13" ht="15.75">
      <c r="A12" s="28"/>
      <c r="B12" s="29"/>
      <c r="C12" s="15" t="s">
        <v>2</v>
      </c>
      <c r="D12" s="16">
        <v>0</v>
      </c>
      <c r="G12" s="36"/>
      <c r="H12" s="3" t="s">
        <v>10</v>
      </c>
      <c r="I12" s="6">
        <v>89</v>
      </c>
      <c r="K12" s="36"/>
      <c r="L12" s="3" t="s">
        <v>25</v>
      </c>
      <c r="M12" s="6">
        <v>580</v>
      </c>
    </row>
    <row r="13" spans="1:13" ht="16.5" thickBot="1">
      <c r="A13" s="28"/>
      <c r="B13" s="29"/>
      <c r="C13" s="15" t="s">
        <v>3</v>
      </c>
      <c r="D13" s="16">
        <v>0</v>
      </c>
      <c r="G13" s="36"/>
      <c r="H13" s="3" t="s">
        <v>11</v>
      </c>
      <c r="I13" s="6">
        <v>798</v>
      </c>
      <c r="K13" s="36"/>
      <c r="L13" s="7" t="s">
        <v>18</v>
      </c>
      <c r="M13" s="8">
        <v>0</v>
      </c>
    </row>
    <row r="14" spans="1:13" ht="16.5" thickBot="1">
      <c r="A14" s="30"/>
      <c r="B14" s="31"/>
      <c r="C14" s="17" t="s">
        <v>4</v>
      </c>
      <c r="D14" s="18">
        <v>0</v>
      </c>
      <c r="G14" s="36"/>
      <c r="H14" s="3" t="s">
        <v>12</v>
      </c>
      <c r="I14" s="6">
        <v>0</v>
      </c>
      <c r="K14" s="24" t="s">
        <v>19</v>
      </c>
      <c r="L14" s="25"/>
      <c r="M14" s="9">
        <f>SUM(M11:M13)</f>
        <v>1080</v>
      </c>
    </row>
    <row r="15" spans="1:13" ht="16.5" thickBot="1">
      <c r="A15" s="1"/>
      <c r="B15" s="2"/>
      <c r="C15" s="19" t="s">
        <v>6</v>
      </c>
      <c r="D15" s="20">
        <f>SUM(D11:D14)</f>
        <v>1190</v>
      </c>
      <c r="G15" s="36"/>
      <c r="H15" s="3" t="s">
        <v>13</v>
      </c>
      <c r="I15" s="6">
        <v>0</v>
      </c>
    </row>
    <row r="16" spans="1:13" ht="15.75">
      <c r="C16" s="21"/>
      <c r="D16" s="21"/>
      <c r="G16" s="36"/>
      <c r="H16" s="3" t="s">
        <v>14</v>
      </c>
      <c r="I16" s="6">
        <v>500</v>
      </c>
    </row>
    <row r="17" spans="1:13" ht="16.5" thickBot="1">
      <c r="C17" s="21"/>
      <c r="D17" s="21"/>
      <c r="G17" s="36"/>
      <c r="H17" s="3" t="s">
        <v>15</v>
      </c>
      <c r="I17" s="6">
        <v>0</v>
      </c>
    </row>
    <row r="18" spans="1:13" ht="15.75">
      <c r="A18" s="26" t="s">
        <v>5</v>
      </c>
      <c r="B18" s="32"/>
      <c r="C18" s="13" t="s">
        <v>1</v>
      </c>
      <c r="D18" s="14">
        <v>0</v>
      </c>
      <c r="G18" s="36"/>
      <c r="H18" s="3" t="s">
        <v>16</v>
      </c>
      <c r="I18" s="6">
        <v>0</v>
      </c>
      <c r="K18" s="35" t="s">
        <v>26</v>
      </c>
      <c r="L18" s="4" t="s">
        <v>27</v>
      </c>
      <c r="M18" s="5">
        <v>300</v>
      </c>
    </row>
    <row r="19" spans="1:13" ht="15.75">
      <c r="A19" s="28"/>
      <c r="B19" s="33"/>
      <c r="C19" s="15" t="s">
        <v>2</v>
      </c>
      <c r="D19" s="16">
        <v>0</v>
      </c>
      <c r="G19" s="36"/>
      <c r="H19" s="3" t="s">
        <v>30</v>
      </c>
      <c r="I19" s="6">
        <v>0</v>
      </c>
      <c r="K19" s="36"/>
      <c r="L19" s="3" t="s">
        <v>28</v>
      </c>
      <c r="M19" s="6">
        <v>67</v>
      </c>
    </row>
    <row r="20" spans="1:13" ht="16.5" thickBot="1">
      <c r="A20" s="28"/>
      <c r="B20" s="33"/>
      <c r="C20" s="15" t="s">
        <v>3</v>
      </c>
      <c r="D20" s="16">
        <v>0</v>
      </c>
      <c r="G20" s="36"/>
      <c r="H20" s="3" t="s">
        <v>17</v>
      </c>
      <c r="I20" s="6">
        <v>0</v>
      </c>
      <c r="K20" s="36"/>
      <c r="L20" s="7" t="s">
        <v>29</v>
      </c>
      <c r="M20" s="8">
        <v>0</v>
      </c>
    </row>
    <row r="21" spans="1:13" ht="16.5" thickBot="1">
      <c r="A21" s="30"/>
      <c r="B21" s="34"/>
      <c r="C21" s="17" t="s">
        <v>4</v>
      </c>
      <c r="D21" s="18">
        <v>0</v>
      </c>
      <c r="G21" s="36"/>
      <c r="H21" s="7" t="s">
        <v>18</v>
      </c>
      <c r="I21" s="8">
        <v>0</v>
      </c>
      <c r="K21" s="24" t="s">
        <v>19</v>
      </c>
      <c r="L21" s="25"/>
      <c r="M21" s="9">
        <f>SUM(M18:M20)</f>
        <v>367</v>
      </c>
    </row>
    <row r="22" spans="1:13" ht="16.5" thickBot="1">
      <c r="A22" s="1"/>
      <c r="B22" s="2"/>
      <c r="C22" s="19" t="s">
        <v>6</v>
      </c>
      <c r="D22" s="20">
        <f>SUM(D18:D21)</f>
        <v>0</v>
      </c>
      <c r="G22" s="24" t="s">
        <v>19</v>
      </c>
      <c r="H22" s="25"/>
      <c r="I22" s="9">
        <f>SUM(I11:I21)</f>
        <v>1465</v>
      </c>
    </row>
    <row r="23" spans="1:13" ht="15.75">
      <c r="C23" s="21"/>
      <c r="D23" s="21"/>
    </row>
    <row r="24" spans="1:13" ht="16.5" thickBot="1">
      <c r="C24" s="21"/>
      <c r="D24" s="21"/>
    </row>
    <row r="25" spans="1:13" ht="15.75">
      <c r="A25" s="26" t="s">
        <v>7</v>
      </c>
      <c r="B25" s="32"/>
      <c r="C25" s="13" t="s">
        <v>1</v>
      </c>
      <c r="D25" s="14">
        <v>0</v>
      </c>
      <c r="G25" s="35" t="s">
        <v>20</v>
      </c>
      <c r="H25" s="4" t="s">
        <v>21</v>
      </c>
      <c r="I25" s="5">
        <v>89</v>
      </c>
      <c r="K25" s="35" t="s">
        <v>31</v>
      </c>
      <c r="L25" s="4" t="s">
        <v>32</v>
      </c>
      <c r="M25" s="5">
        <v>0</v>
      </c>
    </row>
    <row r="26" spans="1:13" ht="15.75">
      <c r="A26" s="28"/>
      <c r="B26" s="33"/>
      <c r="C26" s="15" t="s">
        <v>2</v>
      </c>
      <c r="D26" s="16">
        <v>0</v>
      </c>
      <c r="G26" s="36"/>
      <c r="H26" s="3" t="s">
        <v>22</v>
      </c>
      <c r="I26" s="6">
        <v>90</v>
      </c>
      <c r="K26" s="36"/>
      <c r="L26" s="3" t="s">
        <v>33</v>
      </c>
      <c r="M26" s="6">
        <v>0</v>
      </c>
    </row>
    <row r="27" spans="1:13" ht="16.5" thickBot="1">
      <c r="A27" s="28"/>
      <c r="B27" s="33"/>
      <c r="C27" s="15" t="s">
        <v>3</v>
      </c>
      <c r="D27" s="16">
        <v>0</v>
      </c>
      <c r="G27" s="36"/>
      <c r="H27" s="7" t="s">
        <v>18</v>
      </c>
      <c r="I27" s="8">
        <v>0</v>
      </c>
      <c r="K27" s="36"/>
      <c r="L27" s="7" t="s">
        <v>34</v>
      </c>
      <c r="M27" s="8">
        <v>0</v>
      </c>
    </row>
    <row r="28" spans="1:13" ht="16.5" thickBot="1">
      <c r="A28" s="30"/>
      <c r="B28" s="34"/>
      <c r="C28" s="17" t="s">
        <v>4</v>
      </c>
      <c r="D28" s="18">
        <v>0</v>
      </c>
      <c r="G28" s="24" t="s">
        <v>19</v>
      </c>
      <c r="H28" s="25"/>
      <c r="I28" s="9">
        <f>SUM(I25:I27)</f>
        <v>179</v>
      </c>
      <c r="K28" s="24" t="s">
        <v>19</v>
      </c>
      <c r="L28" s="25"/>
      <c r="M28" s="9">
        <f>SUM(M25:M27)</f>
        <v>0</v>
      </c>
    </row>
    <row r="29" spans="1:13" ht="16.5" thickBot="1">
      <c r="A29" s="1"/>
      <c r="B29" s="2"/>
      <c r="C29" s="19" t="s">
        <v>6</v>
      </c>
      <c r="D29" s="20">
        <f>SUM(D25:D28)</f>
        <v>0</v>
      </c>
    </row>
    <row r="31" spans="1:13">
      <c r="G31" s="41" t="s">
        <v>8</v>
      </c>
      <c r="H31" s="42">
        <f>MAX(I11:I21)</f>
        <v>798</v>
      </c>
      <c r="I31" s="41" t="str">
        <f>INDEX(H11:I21,MATCH(H31,I11:I21,0),1)</f>
        <v>Conta de água</v>
      </c>
    </row>
    <row r="32" spans="1:13">
      <c r="G32" s="41" t="s">
        <v>38</v>
      </c>
      <c r="H32" s="42">
        <f>MAX(M11:M13)</f>
        <v>580</v>
      </c>
      <c r="I32" s="41" t="str">
        <f>INDEX(L11:M13,MATCH(H32,M11:M13,0),1)</f>
        <v>Manutenção</v>
      </c>
    </row>
    <row r="33" spans="7:10">
      <c r="G33" s="41" t="s">
        <v>20</v>
      </c>
      <c r="H33" s="42">
        <f>MAX(I25:I27)</f>
        <v>90</v>
      </c>
      <c r="I33" s="41" t="str">
        <f>INDEX(H25:I27,MATCH(H33,I25:I27,0),1)</f>
        <v>Planos de Saúde</v>
      </c>
    </row>
    <row r="34" spans="7:10">
      <c r="G34" s="41" t="s">
        <v>26</v>
      </c>
      <c r="H34" s="42">
        <f>MAX(M18:M20)</f>
        <v>300</v>
      </c>
      <c r="I34" s="41" t="str">
        <f>INDEX(L18:M20,MATCH(H34,M18:M20,0),1)</f>
        <v>Cinema</v>
      </c>
    </row>
    <row r="40" spans="7:10" ht="15.75">
      <c r="H40" s="39"/>
      <c r="I40" s="10"/>
      <c r="J40" s="11"/>
    </row>
    <row r="41" spans="7:10" ht="15.75">
      <c r="H41" s="40"/>
      <c r="I41" s="10"/>
      <c r="J41" s="11"/>
    </row>
    <row r="42" spans="7:10" ht="15.75">
      <c r="H42" s="40"/>
      <c r="I42" s="10"/>
      <c r="J42" s="11"/>
    </row>
    <row r="43" spans="7:10" ht="15.75">
      <c r="H43" s="40"/>
      <c r="I43" s="10"/>
      <c r="J43" s="11"/>
    </row>
    <row r="44" spans="7:10" ht="15.75">
      <c r="H44" s="40"/>
      <c r="I44" s="10"/>
      <c r="J44" s="11"/>
    </row>
    <row r="45" spans="7:10" ht="15.75">
      <c r="H45" s="40"/>
      <c r="I45" s="10"/>
      <c r="J45" s="11"/>
    </row>
    <row r="46" spans="7:10" ht="15.75">
      <c r="H46" s="40"/>
      <c r="I46" s="10"/>
      <c r="J46" s="11"/>
    </row>
    <row r="47" spans="7:10" ht="15.75">
      <c r="H47" s="40"/>
      <c r="I47" s="10"/>
      <c r="J47" s="11"/>
    </row>
    <row r="48" spans="7:10" ht="15.75">
      <c r="H48" s="40"/>
      <c r="I48" s="10"/>
      <c r="J48" s="11"/>
    </row>
    <row r="49" spans="8:10" ht="15.75">
      <c r="H49" s="40"/>
      <c r="I49" s="10"/>
      <c r="J49" s="11"/>
    </row>
    <row r="50" spans="8:10" ht="15.75">
      <c r="H50" s="40"/>
      <c r="I50" s="10"/>
      <c r="J50" s="11"/>
    </row>
    <row r="51" spans="8:10" ht="15.75">
      <c r="H51" s="37"/>
      <c r="I51" s="38"/>
      <c r="J51" s="12"/>
    </row>
  </sheetData>
  <mergeCells count="16">
    <mergeCell ref="A4:B4"/>
    <mergeCell ref="H51:I51"/>
    <mergeCell ref="G25:G27"/>
    <mergeCell ref="G28:H28"/>
    <mergeCell ref="H40:H50"/>
    <mergeCell ref="K28:L28"/>
    <mergeCell ref="A11:B14"/>
    <mergeCell ref="A18:B21"/>
    <mergeCell ref="A25:B28"/>
    <mergeCell ref="G11:G21"/>
    <mergeCell ref="G22:H22"/>
    <mergeCell ref="K11:K13"/>
    <mergeCell ref="K14:L14"/>
    <mergeCell ref="K18:K20"/>
    <mergeCell ref="K21:L21"/>
    <mergeCell ref="K25:K27"/>
  </mergeCells>
  <conditionalFormatting sqref="C4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2022-12-28T18:38:58Z</dcterms:created>
  <dcterms:modified xsi:type="dcterms:W3CDTF">2022-12-29T18:47:07Z</dcterms:modified>
</cp:coreProperties>
</file>