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 Cartão de Crédito\"/>
    </mc:Choice>
  </mc:AlternateContent>
  <xr:revisionPtr revIDLastSave="0" documentId="13_ncr:1_{510B79B4-F95D-46CD-980C-9D8BB854AF7D}" xr6:coauthVersionLast="47" xr6:coauthVersionMax="47" xr10:uidLastSave="{00000000-0000-0000-0000-000000000000}"/>
  <bookViews>
    <workbookView xWindow="-120" yWindow="-120" windowWidth="20730" windowHeight="11160" xr2:uid="{A65D1B47-B366-4730-B1BA-7EC03AAC71B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1" l="1"/>
  <c r="B62" i="1"/>
  <c r="B61" i="1"/>
  <c r="N39" i="1"/>
  <c r="N48" i="1" s="1"/>
  <c r="B78" i="1" s="1"/>
  <c r="B45" i="1" l="1"/>
  <c r="N27" i="1"/>
  <c r="B75" i="1" s="1"/>
  <c r="H33" i="1"/>
  <c r="B74" i="1" s="1"/>
  <c r="B30" i="1"/>
  <c r="B73" i="1" s="1"/>
  <c r="N15" i="1"/>
  <c r="B72" i="1" s="1"/>
  <c r="H13" i="1"/>
  <c r="B71" i="1" s="1"/>
  <c r="B17" i="1"/>
  <c r="B70" i="1" s="1"/>
  <c r="H39" i="1" l="1"/>
  <c r="H43" i="1" s="1"/>
  <c r="B77" i="1" s="1"/>
  <c r="B76" i="1"/>
  <c r="A67" i="1"/>
</calcChain>
</file>

<file path=xl/sharedStrings.xml><?xml version="1.0" encoding="utf-8"?>
<sst xmlns="http://schemas.openxmlformats.org/spreadsheetml/2006/main" count="150" uniqueCount="50">
  <si>
    <t>Janeiro</t>
  </si>
  <si>
    <t>Despesas</t>
  </si>
  <si>
    <t>Datas</t>
  </si>
  <si>
    <t>Valores</t>
  </si>
  <si>
    <t>Status</t>
  </si>
  <si>
    <t>Data de pagamento</t>
  </si>
  <si>
    <t>Guanabara</t>
  </si>
  <si>
    <t xml:space="preserve">Abolição </t>
  </si>
  <si>
    <t>Impostos</t>
  </si>
  <si>
    <t>Multa</t>
  </si>
  <si>
    <t>Juros</t>
  </si>
  <si>
    <t>Pago</t>
  </si>
  <si>
    <t>Total</t>
  </si>
  <si>
    <t xml:space="preserve">Assai </t>
  </si>
  <si>
    <t>MIllyPizza</t>
  </si>
  <si>
    <t>Lojas Ame</t>
  </si>
  <si>
    <t>Tim</t>
  </si>
  <si>
    <t>Meses</t>
  </si>
  <si>
    <t>Fevereiro</t>
  </si>
  <si>
    <t>Março</t>
  </si>
  <si>
    <t>Abril</t>
  </si>
  <si>
    <t>Abolição</t>
  </si>
  <si>
    <t>Norte Fruti</t>
  </si>
  <si>
    <t>Show de Utilidade</t>
  </si>
  <si>
    <t>Campeão</t>
  </si>
  <si>
    <t>Rede Economia</t>
  </si>
  <si>
    <t>Espetinho</t>
  </si>
  <si>
    <t>Maio</t>
  </si>
  <si>
    <t>Junho</t>
  </si>
  <si>
    <t xml:space="preserve">Casa e Video </t>
  </si>
  <si>
    <t>Assai</t>
  </si>
  <si>
    <t>1º Parcela</t>
  </si>
  <si>
    <t xml:space="preserve"> Casa e Video</t>
  </si>
  <si>
    <t>2º Parcela</t>
  </si>
  <si>
    <t>Fatura em Atraso</t>
  </si>
  <si>
    <t>3º Parcela</t>
  </si>
  <si>
    <t>Fatura Paga</t>
  </si>
  <si>
    <t>Amazon Prime</t>
  </si>
  <si>
    <t>Drogarias Ofertão</t>
  </si>
  <si>
    <t>Sorv Abolição</t>
  </si>
  <si>
    <t>Agosto</t>
  </si>
  <si>
    <t>Julho</t>
  </si>
  <si>
    <t>Setembro</t>
  </si>
  <si>
    <t>Outubro</t>
  </si>
  <si>
    <t>Novembro</t>
  </si>
  <si>
    <t>Dezembro</t>
  </si>
  <si>
    <t xml:space="preserve">Guanabara </t>
  </si>
  <si>
    <t>Super Market</t>
  </si>
  <si>
    <t>Kibeleza</t>
  </si>
  <si>
    <t>Em Aberto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</si>
</sst>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44" fontId="3" fillId="0" borderId="0" xfId="1" applyFont="1" applyBorder="1"/>
    <xf numFmtId="14" fontId="0" fillId="0" borderId="0" xfId="0" applyNumberFormat="1" applyBorder="1"/>
    <xf numFmtId="4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4" fontId="2" fillId="0" borderId="7" xfId="0" applyNumberFormat="1" applyFont="1" applyBorder="1"/>
  </cellXfs>
  <cellStyles count="2">
    <cellStyle name="Moeda" xfId="1" builtinId="4"/>
    <cellStyle name="Normal" xfId="0" builtinId="0"/>
  </cellStyles>
  <dxfs count="46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FF0000"/>
      </font>
    </dxf>
    <dxf>
      <fill>
        <patternFill>
          <bgColor rgb="FF7030A0"/>
        </patternFill>
      </fill>
    </dxf>
  </dxfs>
  <tableStyles count="1" defaultTableStyle="TableStyleMedium2" defaultPivotStyle="PivotStyleLight16">
    <tableStyle name="Estilo de Tabela 1" pivot="0" count="1" xr9:uid="{8A5B426F-D23F-4C28-AA1C-25955EDA2E3C}">
      <tableStyleElement type="wholeTable" dxfId="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698632556529345E-4"/>
          <c:y val="0.13012032602107429"/>
          <c:w val="0.94714714714714709"/>
          <c:h val="0.7794484474560001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Planilha1!$B$69</c:f>
              <c:strCache>
                <c:ptCount val="1"/>
                <c:pt idx="0">
                  <c:v>Despesas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Planilha1!$A$70:$A$81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Planilha1!$B$70:$B$81</c:f>
              <c:numCache>
                <c:formatCode>_("R$"* #,##0.00_);_("R$"* \(#,##0.00\);_("R$"* "-"??_);_(@_)</c:formatCode>
                <c:ptCount val="12"/>
                <c:pt idx="0">
                  <c:v>373.15</c:v>
                </c:pt>
                <c:pt idx="1">
                  <c:v>341.25</c:v>
                </c:pt>
                <c:pt idx="2">
                  <c:v>447.49</c:v>
                </c:pt>
                <c:pt idx="3">
                  <c:v>385.03000000000003</c:v>
                </c:pt>
                <c:pt idx="4">
                  <c:v>192.21</c:v>
                </c:pt>
                <c:pt idx="5">
                  <c:v>454.72</c:v>
                </c:pt>
                <c:pt idx="6">
                  <c:v>529.32000000000005</c:v>
                </c:pt>
                <c:pt idx="7">
                  <c:v>650.9</c:v>
                </c:pt>
                <c:pt idx="8">
                  <c:v>497.78</c:v>
                </c:pt>
                <c:pt idx="9">
                  <c:v>460.94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A-4468-B6F7-00E0B2C4AF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8568496"/>
        <c:axId val="538570792"/>
      </c:lineChart>
      <c:catAx>
        <c:axId val="538568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8570792"/>
        <c:crosses val="autoZero"/>
        <c:auto val="1"/>
        <c:lblAlgn val="ctr"/>
        <c:lblOffset val="100"/>
        <c:noMultiLvlLbl val="0"/>
      </c:catAx>
      <c:valAx>
        <c:axId val="53857079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3856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514351</xdr:colOff>
      <xdr:row>0</xdr:row>
      <xdr:rowOff>47625</xdr:rowOff>
    </xdr:from>
    <xdr:to>
      <xdr:col>16</xdr:col>
      <xdr:colOff>809625</xdr:colOff>
      <xdr:row>5</xdr:row>
      <xdr:rowOff>123825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61DCA56B-C5C2-48A6-A4FD-B3DA1211DAFF}"/>
            </a:ext>
          </a:extLst>
        </xdr:cNvPr>
        <xdr:cNvSpPr/>
      </xdr:nvSpPr>
      <xdr:spPr>
        <a:xfrm>
          <a:off x="9620251" y="47625"/>
          <a:ext cx="5724524" cy="1238250"/>
        </a:xfrm>
        <a:prstGeom prst="roundRect">
          <a:avLst>
            <a:gd name="adj" fmla="val 16667"/>
          </a:avLst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962026</xdr:colOff>
      <xdr:row>0</xdr:row>
      <xdr:rowOff>47625</xdr:rowOff>
    </xdr:from>
    <xdr:to>
      <xdr:col>9</xdr:col>
      <xdr:colOff>47626</xdr:colOff>
      <xdr:row>4</xdr:row>
      <xdr:rowOff>152400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39C4F61-2D2B-42CD-AA85-675B4716FC01}"/>
            </a:ext>
          </a:extLst>
        </xdr:cNvPr>
        <xdr:cNvSpPr/>
      </xdr:nvSpPr>
      <xdr:spPr>
        <a:xfrm>
          <a:off x="4410076" y="47625"/>
          <a:ext cx="4010025" cy="866775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4</xdr:col>
      <xdr:colOff>1209675</xdr:colOff>
      <xdr:row>0</xdr:row>
      <xdr:rowOff>129269</xdr:rowOff>
    </xdr:from>
    <xdr:to>
      <xdr:col>5</xdr:col>
      <xdr:colOff>666750</xdr:colOff>
      <xdr:row>4</xdr:row>
      <xdr:rowOff>61976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C38D9E2-8A8A-4AFF-BE7F-E3C9A9479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129269"/>
          <a:ext cx="990600" cy="694707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>
    <xdr:from>
      <xdr:col>6</xdr:col>
      <xdr:colOff>200024</xdr:colOff>
      <xdr:row>0</xdr:row>
      <xdr:rowOff>123826</xdr:rowOff>
    </xdr:from>
    <xdr:to>
      <xdr:col>8</xdr:col>
      <xdr:colOff>133350</xdr:colOff>
      <xdr:row>2</xdr:row>
      <xdr:rowOff>47626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F7BA98CC-9173-46B2-9D94-8B985E09EA60}"/>
            </a:ext>
          </a:extLst>
        </xdr:cNvPr>
        <xdr:cNvSpPr txBox="1"/>
      </xdr:nvSpPr>
      <xdr:spPr>
        <a:xfrm>
          <a:off x="5267324" y="123826"/>
          <a:ext cx="1924051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bg1"/>
              </a:solidFill>
            </a:rPr>
            <a:t>Dia</a:t>
          </a:r>
          <a:r>
            <a:rPr lang="pt-BR" sz="1400" b="1" baseline="0">
              <a:solidFill>
                <a:schemeClr val="bg1"/>
              </a:solidFill>
            </a:rPr>
            <a:t> de Vencimento:  09 </a:t>
          </a:r>
          <a:endParaRPr lang="pt-BR" sz="1100" b="1" baseline="0">
            <a:solidFill>
              <a:schemeClr val="bg1"/>
            </a:solidFill>
          </a:endParaRPr>
        </a:p>
        <a:p>
          <a:endParaRPr lang="pt-BR" sz="1100"/>
        </a:p>
      </xdr:txBody>
    </xdr:sp>
    <xdr:clientData/>
  </xdr:twoCellAnchor>
  <xdr:twoCellAnchor>
    <xdr:from>
      <xdr:col>6</xdr:col>
      <xdr:colOff>238124</xdr:colOff>
      <xdr:row>2</xdr:row>
      <xdr:rowOff>47626</xdr:rowOff>
    </xdr:from>
    <xdr:to>
      <xdr:col>8</xdr:col>
      <xdr:colOff>228600</xdr:colOff>
      <xdr:row>3</xdr:row>
      <xdr:rowOff>133351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F787CB7F-B266-457E-B7F9-AD809C127A10}"/>
            </a:ext>
          </a:extLst>
        </xdr:cNvPr>
        <xdr:cNvSpPr txBox="1"/>
      </xdr:nvSpPr>
      <xdr:spPr>
        <a:xfrm>
          <a:off x="5905499" y="419101"/>
          <a:ext cx="1981201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bg1"/>
              </a:solidFill>
            </a:rPr>
            <a:t>Dia</a:t>
          </a:r>
          <a:r>
            <a:rPr lang="pt-BR" sz="1400" b="1" baseline="0">
              <a:solidFill>
                <a:schemeClr val="bg1"/>
              </a:solidFill>
            </a:rPr>
            <a:t> de Fechamento:  02 </a:t>
          </a:r>
          <a:endParaRPr lang="pt-BR" sz="1100" b="1" baseline="0">
            <a:solidFill>
              <a:schemeClr val="bg1"/>
            </a:solidFill>
          </a:endParaRPr>
        </a:p>
        <a:p>
          <a:endParaRPr lang="pt-BR" sz="1100"/>
        </a:p>
      </xdr:txBody>
    </xdr:sp>
    <xdr:clientData/>
  </xdr:twoCellAnchor>
  <xdr:twoCellAnchor>
    <xdr:from>
      <xdr:col>0</xdr:col>
      <xdr:colOff>190501</xdr:colOff>
      <xdr:row>6</xdr:row>
      <xdr:rowOff>95251</xdr:rowOff>
    </xdr:from>
    <xdr:to>
      <xdr:col>2</xdr:col>
      <xdr:colOff>180975</xdr:colOff>
      <xdr:row>8</xdr:row>
      <xdr:rowOff>76201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25AB9133-84DF-43BF-A25B-BD94D25E9DC5}"/>
            </a:ext>
          </a:extLst>
        </xdr:cNvPr>
        <xdr:cNvSpPr/>
      </xdr:nvSpPr>
      <xdr:spPr>
        <a:xfrm>
          <a:off x="190501" y="1238251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Janeiro </a:t>
          </a:r>
        </a:p>
      </xdr:txBody>
    </xdr:sp>
    <xdr:clientData/>
  </xdr:twoCellAnchor>
  <xdr:twoCellAnchor>
    <xdr:from>
      <xdr:col>2</xdr:col>
      <xdr:colOff>409577</xdr:colOff>
      <xdr:row>6</xdr:row>
      <xdr:rowOff>104776</xdr:rowOff>
    </xdr:from>
    <xdr:to>
      <xdr:col>3</xdr:col>
      <xdr:colOff>714376</xdr:colOff>
      <xdr:row>8</xdr:row>
      <xdr:rowOff>85726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8771C5D0-5E28-4EF3-9C76-0302B0B07AAE}"/>
            </a:ext>
          </a:extLst>
        </xdr:cNvPr>
        <xdr:cNvSpPr/>
      </xdr:nvSpPr>
      <xdr:spPr>
        <a:xfrm>
          <a:off x="2066927" y="1400176"/>
          <a:ext cx="1114424" cy="371475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2</xdr:col>
      <xdr:colOff>581025</xdr:colOff>
      <xdr:row>6</xdr:row>
      <xdr:rowOff>142875</xdr:rowOff>
    </xdr:from>
    <xdr:to>
      <xdr:col>4</xdr:col>
      <xdr:colOff>104775</xdr:colOff>
      <xdr:row>8</xdr:row>
      <xdr:rowOff>28575</xdr:rowOff>
    </xdr:to>
    <xdr:sp macro="" textlink="$B$17">
      <xdr:nvSpPr>
        <xdr:cNvPr id="6" name="CaixaDeTexto 5">
          <a:extLst>
            <a:ext uri="{FF2B5EF4-FFF2-40B4-BE49-F238E27FC236}">
              <a16:creationId xmlns:a16="http://schemas.microsoft.com/office/drawing/2014/main" id="{DE6B7FBA-BE60-4C62-8E4F-CEC44B592267}"/>
            </a:ext>
          </a:extLst>
        </xdr:cNvPr>
        <xdr:cNvSpPr txBox="1"/>
      </xdr:nvSpPr>
      <xdr:spPr>
        <a:xfrm>
          <a:off x="2162175" y="1428750"/>
          <a:ext cx="9715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28232C1-2249-4A21-8E69-E01E3290097F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R$ 373,15 </a:t>
          </a:fld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38099</xdr:colOff>
      <xdr:row>6</xdr:row>
      <xdr:rowOff>104776</xdr:rowOff>
    </xdr:from>
    <xdr:to>
      <xdr:col>7</xdr:col>
      <xdr:colOff>504825</xdr:colOff>
      <xdr:row>8</xdr:row>
      <xdr:rowOff>85726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8CC732AA-F2CF-4EE4-B065-294CA3575933}"/>
            </a:ext>
          </a:extLst>
        </xdr:cNvPr>
        <xdr:cNvSpPr/>
      </xdr:nvSpPr>
      <xdr:spPr>
        <a:xfrm>
          <a:off x="5276849" y="1400176"/>
          <a:ext cx="1638301" cy="371475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Fevereiro</a:t>
          </a:r>
        </a:p>
      </xdr:txBody>
    </xdr:sp>
    <xdr:clientData/>
  </xdr:twoCellAnchor>
  <xdr:twoCellAnchor>
    <xdr:from>
      <xdr:col>8</xdr:col>
      <xdr:colOff>19052</xdr:colOff>
      <xdr:row>6</xdr:row>
      <xdr:rowOff>114301</xdr:rowOff>
    </xdr:from>
    <xdr:to>
      <xdr:col>9</xdr:col>
      <xdr:colOff>400051</xdr:colOff>
      <xdr:row>8</xdr:row>
      <xdr:rowOff>95251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783449AB-F700-4139-8228-E7E9575E9AD0}"/>
            </a:ext>
          </a:extLst>
        </xdr:cNvPr>
        <xdr:cNvSpPr/>
      </xdr:nvSpPr>
      <xdr:spPr>
        <a:xfrm>
          <a:off x="7248527" y="1409701"/>
          <a:ext cx="1095374" cy="371475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8</xdr:col>
      <xdr:colOff>123825</xdr:colOff>
      <xdr:row>6</xdr:row>
      <xdr:rowOff>161925</xdr:rowOff>
    </xdr:from>
    <xdr:to>
      <xdr:col>9</xdr:col>
      <xdr:colOff>361950</xdr:colOff>
      <xdr:row>8</xdr:row>
      <xdr:rowOff>38100</xdr:rowOff>
    </xdr:to>
    <xdr:sp macro="" textlink="$H$13">
      <xdr:nvSpPr>
        <xdr:cNvPr id="7" name="CaixaDeTexto 6">
          <a:extLst>
            <a:ext uri="{FF2B5EF4-FFF2-40B4-BE49-F238E27FC236}">
              <a16:creationId xmlns:a16="http://schemas.microsoft.com/office/drawing/2014/main" id="{192AA597-0C21-44F2-BE5D-26C3C7E58AE8}"/>
            </a:ext>
          </a:extLst>
        </xdr:cNvPr>
        <xdr:cNvSpPr txBox="1"/>
      </xdr:nvSpPr>
      <xdr:spPr>
        <a:xfrm>
          <a:off x="7353300" y="1457325"/>
          <a:ext cx="9525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C27C2D-E329-42F3-B692-F466F90C4D0B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R$ 341,25 </a:t>
          </a:fld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600076</xdr:colOff>
      <xdr:row>6</xdr:row>
      <xdr:rowOff>95251</xdr:rowOff>
    </xdr:from>
    <xdr:to>
      <xdr:col>13</xdr:col>
      <xdr:colOff>371475</xdr:colOff>
      <xdr:row>8</xdr:row>
      <xdr:rowOff>76201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45F9486F-4D2E-4EA7-AA27-B777D8B55C44}"/>
            </a:ext>
          </a:extLst>
        </xdr:cNvPr>
        <xdr:cNvSpPr/>
      </xdr:nvSpPr>
      <xdr:spPr>
        <a:xfrm>
          <a:off x="10658476" y="1390651"/>
          <a:ext cx="1552574" cy="371475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Março</a:t>
          </a:r>
        </a:p>
      </xdr:txBody>
    </xdr:sp>
    <xdr:clientData/>
  </xdr:twoCellAnchor>
  <xdr:twoCellAnchor>
    <xdr:from>
      <xdr:col>13</xdr:col>
      <xdr:colOff>571501</xdr:colOff>
      <xdr:row>6</xdr:row>
      <xdr:rowOff>104776</xdr:rowOff>
    </xdr:from>
    <xdr:to>
      <xdr:col>15</xdr:col>
      <xdr:colOff>142875</xdr:colOff>
      <xdr:row>8</xdr:row>
      <xdr:rowOff>85726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5C390FA1-9793-4A30-BF5C-5A9C1A88C6F2}"/>
            </a:ext>
          </a:extLst>
        </xdr:cNvPr>
        <xdr:cNvSpPr/>
      </xdr:nvSpPr>
      <xdr:spPr>
        <a:xfrm>
          <a:off x="12496801" y="1400176"/>
          <a:ext cx="1104899" cy="371475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13</xdr:col>
      <xdr:colOff>704850</xdr:colOff>
      <xdr:row>6</xdr:row>
      <xdr:rowOff>142875</xdr:rowOff>
    </xdr:from>
    <xdr:to>
      <xdr:col>15</xdr:col>
      <xdr:colOff>123825</xdr:colOff>
      <xdr:row>8</xdr:row>
      <xdr:rowOff>19050</xdr:rowOff>
    </xdr:to>
    <xdr:sp macro="" textlink="$N$15">
      <xdr:nvSpPr>
        <xdr:cNvPr id="18" name="CaixaDeTexto 17">
          <a:extLst>
            <a:ext uri="{FF2B5EF4-FFF2-40B4-BE49-F238E27FC236}">
              <a16:creationId xmlns:a16="http://schemas.microsoft.com/office/drawing/2014/main" id="{DE10A1B3-F1DD-4E8F-B0FF-A6027B1C2FF9}"/>
            </a:ext>
          </a:extLst>
        </xdr:cNvPr>
        <xdr:cNvSpPr txBox="1"/>
      </xdr:nvSpPr>
      <xdr:spPr>
        <a:xfrm>
          <a:off x="12630150" y="1438275"/>
          <a:ext cx="9525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0F50717-EAAB-41CF-92D2-2FADB2BF8076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R$ 447,49 </a:t>
          </a:fld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142876</xdr:colOff>
      <xdr:row>18</xdr:row>
      <xdr:rowOff>123826</xdr:rowOff>
    </xdr:from>
    <xdr:to>
      <xdr:col>2</xdr:col>
      <xdr:colOff>133350</xdr:colOff>
      <xdr:row>20</xdr:row>
      <xdr:rowOff>104776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F95D47D8-A6A7-4C04-92D3-F09444C54693}"/>
            </a:ext>
          </a:extLst>
        </xdr:cNvPr>
        <xdr:cNvSpPr/>
      </xdr:nvSpPr>
      <xdr:spPr>
        <a:xfrm>
          <a:off x="142876" y="3552826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Abril </a:t>
          </a:r>
        </a:p>
      </xdr:txBody>
    </xdr:sp>
    <xdr:clientData/>
  </xdr:twoCellAnchor>
  <xdr:twoCellAnchor>
    <xdr:from>
      <xdr:col>2</xdr:col>
      <xdr:colOff>276226</xdr:colOff>
      <xdr:row>18</xdr:row>
      <xdr:rowOff>114301</xdr:rowOff>
    </xdr:from>
    <xdr:to>
      <xdr:col>3</xdr:col>
      <xdr:colOff>438150</xdr:colOff>
      <xdr:row>20</xdr:row>
      <xdr:rowOff>95251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970F71C1-8864-4AC8-ADFE-4EFD61FFEC2D}"/>
            </a:ext>
          </a:extLst>
        </xdr:cNvPr>
        <xdr:cNvSpPr/>
      </xdr:nvSpPr>
      <xdr:spPr>
        <a:xfrm>
          <a:off x="1933576" y="3705226"/>
          <a:ext cx="971549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2</xdr:col>
      <xdr:colOff>333375</xdr:colOff>
      <xdr:row>18</xdr:row>
      <xdr:rowOff>152400</xdr:rowOff>
    </xdr:from>
    <xdr:to>
      <xdr:col>3</xdr:col>
      <xdr:colOff>409575</xdr:colOff>
      <xdr:row>20</xdr:row>
      <xdr:rowOff>38100</xdr:rowOff>
    </xdr:to>
    <xdr:sp macro="" textlink="$B$30">
      <xdr:nvSpPr>
        <xdr:cNvPr id="21" name="CaixaDeTexto 20">
          <a:extLst>
            <a:ext uri="{FF2B5EF4-FFF2-40B4-BE49-F238E27FC236}">
              <a16:creationId xmlns:a16="http://schemas.microsoft.com/office/drawing/2014/main" id="{62BF7364-E26D-4FAF-BA0F-1C125EE11B2B}"/>
            </a:ext>
          </a:extLst>
        </xdr:cNvPr>
        <xdr:cNvSpPr txBox="1"/>
      </xdr:nvSpPr>
      <xdr:spPr>
        <a:xfrm>
          <a:off x="1990725" y="3743325"/>
          <a:ext cx="8858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9AE8869-CDA8-474F-870A-D7E15B00C14B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R$ 385,03 </a:t>
          </a:fld>
          <a:endParaRPr lang="en-US" sz="1100" b="1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10</xdr:col>
      <xdr:colOff>495299</xdr:colOff>
      <xdr:row>0</xdr:row>
      <xdr:rowOff>9526</xdr:rowOff>
    </xdr:from>
    <xdr:to>
      <xdr:col>18</xdr:col>
      <xdr:colOff>152399</xdr:colOff>
      <xdr:row>5</xdr:row>
      <xdr:rowOff>485775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55E2227E-1A60-4868-8FFB-B3FBC6F03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85726</xdr:colOff>
      <xdr:row>18</xdr:row>
      <xdr:rowOff>114301</xdr:rowOff>
    </xdr:from>
    <xdr:to>
      <xdr:col>7</xdr:col>
      <xdr:colOff>485775</xdr:colOff>
      <xdr:row>20</xdr:row>
      <xdr:rowOff>95251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05EDA7E-BC9D-464C-BC15-4A5A260C43BB}"/>
            </a:ext>
          </a:extLst>
        </xdr:cNvPr>
        <xdr:cNvSpPr/>
      </xdr:nvSpPr>
      <xdr:spPr>
        <a:xfrm>
          <a:off x="5153026" y="3686176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Maio </a:t>
          </a:r>
        </a:p>
      </xdr:txBody>
    </xdr:sp>
    <xdr:clientData/>
  </xdr:twoCellAnchor>
  <xdr:twoCellAnchor>
    <xdr:from>
      <xdr:col>7</xdr:col>
      <xdr:colOff>752477</xdr:colOff>
      <xdr:row>18</xdr:row>
      <xdr:rowOff>142876</xdr:rowOff>
    </xdr:from>
    <xdr:to>
      <xdr:col>9</xdr:col>
      <xdr:colOff>295276</xdr:colOff>
      <xdr:row>20</xdr:row>
      <xdr:rowOff>123826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DF061D32-FAEB-401D-B581-592D183E4D0C}"/>
            </a:ext>
          </a:extLst>
        </xdr:cNvPr>
        <xdr:cNvSpPr/>
      </xdr:nvSpPr>
      <xdr:spPr>
        <a:xfrm>
          <a:off x="7162802" y="3733801"/>
          <a:ext cx="10763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8</xdr:col>
      <xdr:colOff>57150</xdr:colOff>
      <xdr:row>18</xdr:row>
      <xdr:rowOff>171449</xdr:rowOff>
    </xdr:from>
    <xdr:to>
      <xdr:col>9</xdr:col>
      <xdr:colOff>409575</xdr:colOff>
      <xdr:row>20</xdr:row>
      <xdr:rowOff>66674</xdr:rowOff>
    </xdr:to>
    <xdr:sp macro="" textlink="$H$33">
      <xdr:nvSpPr>
        <xdr:cNvPr id="26" name="CaixaDeTexto 25">
          <a:extLst>
            <a:ext uri="{FF2B5EF4-FFF2-40B4-BE49-F238E27FC236}">
              <a16:creationId xmlns:a16="http://schemas.microsoft.com/office/drawing/2014/main" id="{E07E31A9-5754-4569-A498-C883AACAA015}"/>
            </a:ext>
          </a:extLst>
        </xdr:cNvPr>
        <xdr:cNvSpPr txBox="1"/>
      </xdr:nvSpPr>
      <xdr:spPr>
        <a:xfrm>
          <a:off x="7286625" y="3762374"/>
          <a:ext cx="1066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EE085F4-7C42-417C-B2F3-88FB5CFDD7B9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R$ 192,21 </a:t>
          </a:fld>
          <a:endParaRPr lang="en-US" sz="1100" b="1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12</xdr:col>
      <xdr:colOff>57151</xdr:colOff>
      <xdr:row>18</xdr:row>
      <xdr:rowOff>47626</xdr:rowOff>
    </xdr:from>
    <xdr:to>
      <xdr:col>13</xdr:col>
      <xdr:colOff>457200</xdr:colOff>
      <xdr:row>20</xdr:row>
      <xdr:rowOff>28576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DD44600F-A3BF-40D0-8E8F-0D2C0AD29178}"/>
            </a:ext>
          </a:extLst>
        </xdr:cNvPr>
        <xdr:cNvSpPr/>
      </xdr:nvSpPr>
      <xdr:spPr>
        <a:xfrm>
          <a:off x="10810876" y="3800476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Junho</a:t>
          </a:r>
        </a:p>
      </xdr:txBody>
    </xdr:sp>
    <xdr:clientData/>
  </xdr:twoCellAnchor>
  <xdr:twoCellAnchor>
    <xdr:from>
      <xdr:col>13</xdr:col>
      <xdr:colOff>628651</xdr:colOff>
      <xdr:row>18</xdr:row>
      <xdr:rowOff>104776</xdr:rowOff>
    </xdr:from>
    <xdr:to>
      <xdr:col>15</xdr:col>
      <xdr:colOff>180975</xdr:colOff>
      <xdr:row>20</xdr:row>
      <xdr:rowOff>85726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08693865-F0A9-4046-8A67-9CAC14F665E1}"/>
            </a:ext>
          </a:extLst>
        </xdr:cNvPr>
        <xdr:cNvSpPr/>
      </xdr:nvSpPr>
      <xdr:spPr>
        <a:xfrm>
          <a:off x="12468226" y="3695701"/>
          <a:ext cx="1085849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13</xdr:col>
      <xdr:colOff>800100</xdr:colOff>
      <xdr:row>18</xdr:row>
      <xdr:rowOff>133349</xdr:rowOff>
    </xdr:from>
    <xdr:to>
      <xdr:col>15</xdr:col>
      <xdr:colOff>114300</xdr:colOff>
      <xdr:row>20</xdr:row>
      <xdr:rowOff>28574</xdr:rowOff>
    </xdr:to>
    <xdr:sp macro="" textlink="$N$27">
      <xdr:nvSpPr>
        <xdr:cNvPr id="29" name="CaixaDeTexto 28">
          <a:extLst>
            <a:ext uri="{FF2B5EF4-FFF2-40B4-BE49-F238E27FC236}">
              <a16:creationId xmlns:a16="http://schemas.microsoft.com/office/drawing/2014/main" id="{814E9D10-0798-49FA-A166-174AB670C72D}"/>
            </a:ext>
          </a:extLst>
        </xdr:cNvPr>
        <xdr:cNvSpPr txBox="1"/>
      </xdr:nvSpPr>
      <xdr:spPr>
        <a:xfrm>
          <a:off x="12639675" y="3724274"/>
          <a:ext cx="8477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AB244D9-3078-4E23-AF2E-28F4D9E34A07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R$ 454,72 </a:t>
          </a:fld>
          <a:endParaRPr lang="en-US" sz="1100" b="1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</xdr:col>
      <xdr:colOff>76199</xdr:colOff>
      <xdr:row>2</xdr:row>
      <xdr:rowOff>28574</xdr:rowOff>
    </xdr:from>
    <xdr:to>
      <xdr:col>2</xdr:col>
      <xdr:colOff>523874</xdr:colOff>
      <xdr:row>4</xdr:row>
      <xdr:rowOff>19049</xdr:rowOff>
    </xdr:to>
    <xdr:sp macro="" textlink="$A$67">
      <xdr:nvSpPr>
        <xdr:cNvPr id="33" name="CaixaDeTexto 32">
          <a:extLst>
            <a:ext uri="{FF2B5EF4-FFF2-40B4-BE49-F238E27FC236}">
              <a16:creationId xmlns:a16="http://schemas.microsoft.com/office/drawing/2014/main" id="{D8B1C500-B711-4531-8751-99AC2473FB6A}"/>
            </a:ext>
          </a:extLst>
        </xdr:cNvPr>
        <xdr:cNvSpPr txBox="1"/>
      </xdr:nvSpPr>
      <xdr:spPr>
        <a:xfrm>
          <a:off x="1000124" y="400049"/>
          <a:ext cx="12668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EECE5F-9657-4F2B-8CD1-5D97E3168617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R$ 4.332,79 </a:t>
          </a:fld>
          <a:endParaRPr lang="pt-BR" sz="1100" b="1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95250</xdr:colOff>
      <xdr:row>2</xdr:row>
      <xdr:rowOff>9526</xdr:rowOff>
    </xdr:from>
    <xdr:to>
      <xdr:col>1</xdr:col>
      <xdr:colOff>9525</xdr:colOff>
      <xdr:row>3</xdr:row>
      <xdr:rowOff>180975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A14674AE-CFD6-4A8F-B9E2-6A7E1D6BF6F2}"/>
            </a:ext>
          </a:extLst>
        </xdr:cNvPr>
        <xdr:cNvSpPr txBox="1"/>
      </xdr:nvSpPr>
      <xdr:spPr>
        <a:xfrm>
          <a:off x="95250" y="381001"/>
          <a:ext cx="838200" cy="361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baseline="0">
              <a:solidFill>
                <a:schemeClr val="bg1"/>
              </a:solidFill>
            </a:rPr>
            <a:t>Total:</a:t>
          </a:r>
          <a:endParaRPr lang="pt-BR" sz="12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76201</xdr:colOff>
      <xdr:row>33</xdr:row>
      <xdr:rowOff>57151</xdr:rowOff>
    </xdr:from>
    <xdr:to>
      <xdr:col>1</xdr:col>
      <xdr:colOff>809625</xdr:colOff>
      <xdr:row>35</xdr:row>
      <xdr:rowOff>38101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8622915E-0487-464A-BEF0-BAEF271AE170}"/>
            </a:ext>
          </a:extLst>
        </xdr:cNvPr>
        <xdr:cNvSpPr/>
      </xdr:nvSpPr>
      <xdr:spPr>
        <a:xfrm>
          <a:off x="76201" y="6505576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Julho</a:t>
          </a:r>
        </a:p>
        <a:p>
          <a:pPr algn="l"/>
          <a:endParaRPr lang="pt-BR" sz="1100" b="1"/>
        </a:p>
      </xdr:txBody>
    </xdr:sp>
    <xdr:clientData/>
  </xdr:twoCellAnchor>
  <xdr:twoCellAnchor>
    <xdr:from>
      <xdr:col>2</xdr:col>
      <xdr:colOff>114302</xdr:colOff>
      <xdr:row>33</xdr:row>
      <xdr:rowOff>57151</xdr:rowOff>
    </xdr:from>
    <xdr:to>
      <xdr:col>3</xdr:col>
      <xdr:colOff>190500</xdr:colOff>
      <xdr:row>35</xdr:row>
      <xdr:rowOff>38101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598E9CF2-D3A8-407B-9720-212F95E1345B}"/>
            </a:ext>
          </a:extLst>
        </xdr:cNvPr>
        <xdr:cNvSpPr/>
      </xdr:nvSpPr>
      <xdr:spPr>
        <a:xfrm>
          <a:off x="1771652" y="6505576"/>
          <a:ext cx="885823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2</xdr:col>
      <xdr:colOff>133350</xdr:colOff>
      <xdr:row>33</xdr:row>
      <xdr:rowOff>85725</xdr:rowOff>
    </xdr:from>
    <xdr:to>
      <xdr:col>3</xdr:col>
      <xdr:colOff>390525</xdr:colOff>
      <xdr:row>34</xdr:row>
      <xdr:rowOff>161925</xdr:rowOff>
    </xdr:to>
    <xdr:sp macro="" textlink="$B$45">
      <xdr:nvSpPr>
        <xdr:cNvPr id="37" name="CaixaDeTexto 36">
          <a:extLst>
            <a:ext uri="{FF2B5EF4-FFF2-40B4-BE49-F238E27FC236}">
              <a16:creationId xmlns:a16="http://schemas.microsoft.com/office/drawing/2014/main" id="{58E339ED-A717-4157-A25A-95BEE12ACD87}"/>
            </a:ext>
          </a:extLst>
        </xdr:cNvPr>
        <xdr:cNvSpPr txBox="1"/>
      </xdr:nvSpPr>
      <xdr:spPr>
        <a:xfrm>
          <a:off x="1790700" y="6534150"/>
          <a:ext cx="10668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9A4AF85-3C35-4C42-B490-79A81371A12B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R$ 529,32 </a:t>
          </a:fld>
          <a:endParaRPr lang="en-US" sz="1100" b="1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676276</xdr:colOff>
      <xdr:row>33</xdr:row>
      <xdr:rowOff>123826</xdr:rowOff>
    </xdr:from>
    <xdr:to>
      <xdr:col>7</xdr:col>
      <xdr:colOff>390525</xdr:colOff>
      <xdr:row>35</xdr:row>
      <xdr:rowOff>104776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6FC252C8-2F81-4099-B61A-AF2C9F5718A4}"/>
            </a:ext>
          </a:extLst>
        </xdr:cNvPr>
        <xdr:cNvSpPr/>
      </xdr:nvSpPr>
      <xdr:spPr>
        <a:xfrm>
          <a:off x="5314951" y="6572251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Agosto</a:t>
          </a:r>
        </a:p>
        <a:p>
          <a:pPr algn="l"/>
          <a:endParaRPr lang="pt-BR" sz="1100" b="1"/>
        </a:p>
      </xdr:txBody>
    </xdr:sp>
    <xdr:clientData/>
  </xdr:twoCellAnchor>
  <xdr:twoCellAnchor>
    <xdr:from>
      <xdr:col>7</xdr:col>
      <xdr:colOff>581027</xdr:colOff>
      <xdr:row>33</xdr:row>
      <xdr:rowOff>123824</xdr:rowOff>
    </xdr:from>
    <xdr:to>
      <xdr:col>8</xdr:col>
      <xdr:colOff>666751</xdr:colOff>
      <xdr:row>35</xdr:row>
      <xdr:rowOff>85725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9769F32F-0AF5-4DA5-B1B0-5401E5163299}"/>
            </a:ext>
          </a:extLst>
        </xdr:cNvPr>
        <xdr:cNvSpPr/>
      </xdr:nvSpPr>
      <xdr:spPr>
        <a:xfrm>
          <a:off x="7077077" y="6734174"/>
          <a:ext cx="904874" cy="342901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</a:t>
          </a:r>
        </a:p>
      </xdr:txBody>
    </xdr:sp>
    <xdr:clientData/>
  </xdr:twoCellAnchor>
  <xdr:twoCellAnchor>
    <xdr:from>
      <xdr:col>7</xdr:col>
      <xdr:colOff>609600</xdr:colOff>
      <xdr:row>33</xdr:row>
      <xdr:rowOff>152400</xdr:rowOff>
    </xdr:from>
    <xdr:to>
      <xdr:col>8</xdr:col>
      <xdr:colOff>666750</xdr:colOff>
      <xdr:row>35</xdr:row>
      <xdr:rowOff>38100</xdr:rowOff>
    </xdr:to>
    <xdr:sp macro="" textlink="$H$43">
      <xdr:nvSpPr>
        <xdr:cNvPr id="40" name="CaixaDeTexto 39">
          <a:extLst>
            <a:ext uri="{FF2B5EF4-FFF2-40B4-BE49-F238E27FC236}">
              <a16:creationId xmlns:a16="http://schemas.microsoft.com/office/drawing/2014/main" id="{B37CA3C3-96C2-4D24-BA56-C4FC84A78CB5}"/>
            </a:ext>
          </a:extLst>
        </xdr:cNvPr>
        <xdr:cNvSpPr txBox="1"/>
      </xdr:nvSpPr>
      <xdr:spPr>
        <a:xfrm>
          <a:off x="7105650" y="6762750"/>
          <a:ext cx="8763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FDFF2DE-E2B8-49E1-AB7B-360DDF710F59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R$ 650,90 </a:t>
          </a:fld>
          <a:endParaRPr lang="en-US" sz="1100" b="1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11</xdr:col>
      <xdr:colOff>571501</xdr:colOff>
      <xdr:row>33</xdr:row>
      <xdr:rowOff>142876</xdr:rowOff>
    </xdr:from>
    <xdr:to>
      <xdr:col>13</xdr:col>
      <xdr:colOff>361950</xdr:colOff>
      <xdr:row>35</xdr:row>
      <xdr:rowOff>123826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D2317588-EA67-4162-BDEF-03A61BC2E19B}"/>
            </a:ext>
          </a:extLst>
        </xdr:cNvPr>
        <xdr:cNvSpPr/>
      </xdr:nvSpPr>
      <xdr:spPr>
        <a:xfrm>
          <a:off x="10715626" y="6591301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Setembro</a:t>
          </a:r>
        </a:p>
        <a:p>
          <a:pPr algn="l"/>
          <a:endParaRPr lang="pt-BR" sz="1100" b="1"/>
        </a:p>
        <a:p>
          <a:pPr algn="l"/>
          <a:endParaRPr lang="pt-BR" sz="1100" b="1"/>
        </a:p>
      </xdr:txBody>
    </xdr:sp>
    <xdr:clientData/>
  </xdr:twoCellAnchor>
  <xdr:twoCellAnchor>
    <xdr:from>
      <xdr:col>0</xdr:col>
      <xdr:colOff>38100</xdr:colOff>
      <xdr:row>48</xdr:row>
      <xdr:rowOff>85726</xdr:rowOff>
    </xdr:from>
    <xdr:to>
      <xdr:col>1</xdr:col>
      <xdr:colOff>685799</xdr:colOff>
      <xdr:row>50</xdr:row>
      <xdr:rowOff>66676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275B9D90-2D6F-4A1E-9E10-42C1EA838631}"/>
            </a:ext>
          </a:extLst>
        </xdr:cNvPr>
        <xdr:cNvSpPr/>
      </xdr:nvSpPr>
      <xdr:spPr>
        <a:xfrm>
          <a:off x="38100" y="9553576"/>
          <a:ext cx="1571624" cy="361950"/>
        </a:xfrm>
        <a:prstGeom prst="roundRect">
          <a:avLst/>
        </a:prstGeom>
        <a:solidFill>
          <a:srgbClr val="7030A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      Despesas Outubro</a:t>
          </a:r>
        </a:p>
        <a:p>
          <a:pPr algn="l"/>
          <a:endParaRPr lang="pt-BR" sz="1100" b="1"/>
        </a:p>
        <a:p>
          <a:pPr algn="l"/>
          <a:endParaRPr lang="pt-BR" sz="1100" b="1"/>
        </a:p>
      </xdr:txBody>
    </xdr:sp>
    <xdr:clientData/>
  </xdr:twoCellAnchor>
  <xdr:twoCellAnchor>
    <xdr:from>
      <xdr:col>0</xdr:col>
      <xdr:colOff>95250</xdr:colOff>
      <xdr:row>4</xdr:row>
      <xdr:rowOff>28576</xdr:rowOff>
    </xdr:from>
    <xdr:to>
      <xdr:col>1</xdr:col>
      <xdr:colOff>9525</xdr:colOff>
      <xdr:row>4</xdr:row>
      <xdr:rowOff>390525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CA438282-6809-460E-9D35-06BFC38FC776}"/>
            </a:ext>
          </a:extLst>
        </xdr:cNvPr>
        <xdr:cNvSpPr txBox="1"/>
      </xdr:nvSpPr>
      <xdr:spPr>
        <a:xfrm>
          <a:off x="95250" y="790576"/>
          <a:ext cx="838200" cy="361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baseline="0">
              <a:solidFill>
                <a:schemeClr val="bg1"/>
              </a:solidFill>
            </a:rPr>
            <a:t>Limite:</a:t>
          </a:r>
          <a:endParaRPr lang="pt-BR" sz="12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190500</xdr:colOff>
      <xdr:row>4</xdr:row>
      <xdr:rowOff>1</xdr:rowOff>
    </xdr:from>
    <xdr:to>
      <xdr:col>2</xdr:col>
      <xdr:colOff>209550</xdr:colOff>
      <xdr:row>4</xdr:row>
      <xdr:rowOff>361950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66B1538E-9C44-4DD4-A7F2-47AC827A88B7}"/>
            </a:ext>
          </a:extLst>
        </xdr:cNvPr>
        <xdr:cNvSpPr txBox="1"/>
      </xdr:nvSpPr>
      <xdr:spPr>
        <a:xfrm>
          <a:off x="1114425" y="762001"/>
          <a:ext cx="838200" cy="361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baseline="0">
              <a:solidFill>
                <a:schemeClr val="bg1"/>
              </a:solidFill>
            </a:rPr>
            <a:t>R$: 90</a:t>
          </a:r>
          <a:endParaRPr lang="pt-BR" sz="1200" b="1" baseline="0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A8A5B2-8290-4B7F-9614-82EB65DC0B3F}" name="Tabela1" displayName="Tabela1" ref="A10:E17" totalsRowShown="0" headerRowDxfId="40" tableBorderDxfId="39">
  <autoFilter ref="A10:E17" xr:uid="{39A8A5B2-8290-4B7F-9614-82EB65DC0B3F}"/>
  <tableColumns count="5">
    <tableColumn id="1" xr3:uid="{8A75BB18-20EE-481B-966B-798A9EDB2CC7}" name="Despesas"/>
    <tableColumn id="2" xr3:uid="{9679229E-8637-4EAE-8972-07913B5C566A}" name="Valores" dataDxfId="38" dataCellStyle="Moeda"/>
    <tableColumn id="3" xr3:uid="{4CD592F1-7EF4-405A-B4F6-BCFED22974C0}" name="Datas" dataDxfId="37"/>
    <tableColumn id="4" xr3:uid="{1788627D-ED42-4395-91ED-645536255C25}" name="Status"/>
    <tableColumn id="5" xr3:uid="{AE78BED4-698C-4613-B378-B6FA518FFC17}" name="Data de pagamento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494F9E-BBB2-48B1-9997-AA43CBD78035}" name="Tabela15910" displayName="Tabela15910" ref="G37:K43" totalsRowShown="0" headerRowDxfId="7" tableBorderDxfId="6">
  <autoFilter ref="G37:K43" xr:uid="{9C494F9E-BBB2-48B1-9997-AA43CBD78035}"/>
  <tableColumns count="5">
    <tableColumn id="1" xr3:uid="{727D733C-6756-4C6C-B6CB-CDD50C85DBDA}" name="Despesas"/>
    <tableColumn id="2" xr3:uid="{C6DFF933-D7A3-499D-97FB-CD3846C14006}" name="Valores" dataDxfId="5" dataCellStyle="Moeda"/>
    <tableColumn id="3" xr3:uid="{BA5D7405-7547-4D55-B00B-A24485C31606}" name="Datas" dataDxfId="4"/>
    <tableColumn id="4" xr3:uid="{27201F52-5800-4185-9017-7E4D5062B3C9}" name="Status"/>
    <tableColumn id="5" xr3:uid="{5DBD2B16-4113-43B8-BFC4-57B44B377773}" name="Data de pagamento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96C312E-2166-4CCE-99C8-D0338455D50E}" name="Tabela159101117" displayName="Tabela159101117" ref="A52:E62" totalsRowShown="0" headerRowDxfId="3" tableBorderDxfId="2">
  <autoFilter ref="A52:E62" xr:uid="{C96C312E-2166-4CCE-99C8-D0338455D50E}"/>
  <tableColumns count="5">
    <tableColumn id="1" xr3:uid="{DBB412CB-7DE1-4BC8-9904-3EB0E65CA353}" name="Despesas"/>
    <tableColumn id="2" xr3:uid="{60242FB0-D0D1-4DF9-8C76-538240114633}" name="Valores" dataDxfId="1" dataCellStyle="Moeda"/>
    <tableColumn id="3" xr3:uid="{930063A3-069E-434F-95D2-BEB123BB336C}" name="Datas" dataDxfId="0"/>
    <tableColumn id="4" xr3:uid="{4860ECDF-3D3E-40D5-A0DD-0103DE04AF51}" name="Status"/>
    <tableColumn id="5" xr3:uid="{8004BAA3-9DE5-4BB6-A9F6-48974D363EA4}" name="Data de pagament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BC6B8C-EFC4-4C59-88F0-FFD31C7A7A50}" name="Tabela13" displayName="Tabela13" ref="G10:K13" totalsRowShown="0" headerRowDxfId="36" tableBorderDxfId="35">
  <autoFilter ref="G10:K13" xr:uid="{D6BC6B8C-EFC4-4C59-88F0-FFD31C7A7A50}"/>
  <tableColumns count="5">
    <tableColumn id="1" xr3:uid="{6E81EDED-1185-4CCC-829F-577988709FF8}" name="Despesas"/>
    <tableColumn id="2" xr3:uid="{EDB7B9B0-F42A-44B3-AABE-1489434EB330}" name="Valores" dataDxfId="34" dataCellStyle="Moeda"/>
    <tableColumn id="3" xr3:uid="{385DB38A-A100-42D4-B3A0-A9FDDE6613DE}" name="Datas" dataDxfId="33"/>
    <tableColumn id="4" xr3:uid="{777D17F4-45F5-496F-B17F-5C1CC2989EDC}" name="Status"/>
    <tableColumn id="5" xr3:uid="{1B6F5ABA-0D92-4445-AC44-6A2DEC9A2D49}" name="Data de pagamento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56EC66-A523-4F5C-874D-48DA4DD55D72}" name="Tabela134" displayName="Tabela134" ref="M10:Q15" totalsRowShown="0" headerRowDxfId="32" tableBorderDxfId="31">
  <autoFilter ref="M10:Q15" xr:uid="{BC56EC66-A523-4F5C-874D-48DA4DD55D72}"/>
  <tableColumns count="5">
    <tableColumn id="1" xr3:uid="{412C2506-BEA7-473D-B946-89CBADA4D747}" name="Despesas"/>
    <tableColumn id="2" xr3:uid="{46A88424-B325-4843-9194-4266D9B3FBC6}" name="Valores" dataDxfId="30" dataCellStyle="Moeda"/>
    <tableColumn id="3" xr3:uid="{D7D770B7-1F44-4CE4-9F6D-56BEBAA07FE6}" name="Datas" dataDxfId="29"/>
    <tableColumn id="4" xr3:uid="{DFB7664D-41C8-4FFE-850F-F027E093B58E}" name="Status"/>
    <tableColumn id="5" xr3:uid="{6366C59B-D318-42E5-8DC5-3DBF505F58DC}" name="Data de pagament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494FA5-06D8-4345-983D-D73E7A4D6FC0}" name="Tabela15" displayName="Tabela15" ref="A22:E30" totalsRowShown="0" headerRowDxfId="28" tableBorderDxfId="27">
  <autoFilter ref="A22:E30" xr:uid="{C9494FA5-06D8-4345-983D-D73E7A4D6FC0}"/>
  <tableColumns count="5">
    <tableColumn id="1" xr3:uid="{71FBD8AB-BC49-4881-AA3B-3376B84E4B9D}" name="Despesas"/>
    <tableColumn id="2" xr3:uid="{18C3D043-BA24-47EA-9C87-A2865934FBA1}" name="Valores" dataDxfId="26" dataCellStyle="Moeda"/>
    <tableColumn id="3" xr3:uid="{5DFE398F-040B-439A-B063-5C50393FD691}" name="Datas" dataDxfId="25"/>
    <tableColumn id="4" xr3:uid="{A7615629-FB4A-4BF2-8B30-9F0F5FECDA56}" name="Status"/>
    <tableColumn id="5" xr3:uid="{0BACD111-6BDA-4342-867A-AA0D3F25B243}" name="Data de pagamento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5BAF61-FD21-4264-9AEA-82AF7158BF9C}" name="Tabela5" displayName="Tabela5" ref="A69:B81" totalsRowShown="0">
  <autoFilter ref="A69:B81" xr:uid="{405BAF61-FD21-4264-9AEA-82AF7158BF9C}"/>
  <tableColumns count="2">
    <tableColumn id="1" xr3:uid="{F4F218A7-E399-4E5F-BBD4-1FA7D3D7378B}" name="Meses"/>
    <tableColumn id="2" xr3:uid="{D1D813A5-3BD5-4CC5-A904-04929AE948F2}" name="Despesas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07F7A7-B23C-41DF-96F3-9D70FB4BCBFF}" name="Tabela157" displayName="Tabela157" ref="G22:K33" totalsRowShown="0" headerRowDxfId="23" tableBorderDxfId="22">
  <autoFilter ref="G22:K33" xr:uid="{DF07F7A7-B23C-41DF-96F3-9D70FB4BCBFF}"/>
  <tableColumns count="5">
    <tableColumn id="1" xr3:uid="{7B72153A-1996-4BC1-855B-65DF91151DD6}" name="Despesas"/>
    <tableColumn id="2" xr3:uid="{3AF176EB-2D0F-4DAC-948F-8094D210F6B7}" name="Valores" dataDxfId="21" dataCellStyle="Moeda"/>
    <tableColumn id="3" xr3:uid="{1BDBFC0F-1DB0-4CE0-9283-C7753C9A1C08}" name="Datas" dataDxfId="20"/>
    <tableColumn id="4" xr3:uid="{8685801F-D8EB-40A0-9379-8D5EFEBBEF4F}" name="Status"/>
    <tableColumn id="5" xr3:uid="{53569E75-C79C-4005-8928-F7E9BF8703BA}" name="Data de pagamento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127DFE-4527-4E0E-9664-43A07CD67B3D}" name="Tabela1578" displayName="Tabela1578" ref="M22:Q27" totalsRowShown="0" headerRowDxfId="19" tableBorderDxfId="18">
  <autoFilter ref="M22:Q27" xr:uid="{63127DFE-4527-4E0E-9664-43A07CD67B3D}"/>
  <tableColumns count="5">
    <tableColumn id="1" xr3:uid="{2AA44ACE-540F-4EC9-8DA8-ECD552BD3268}" name="Despesas"/>
    <tableColumn id="2" xr3:uid="{760650C6-389C-4295-8C34-B36033C89850}" name="Valores" dataDxfId="17" dataCellStyle="Moeda"/>
    <tableColumn id="3" xr3:uid="{F4885821-E248-4EE5-832C-6F9416CEC083}" name="Datas" dataDxfId="16"/>
    <tableColumn id="4" xr3:uid="{828A104D-CCFF-4F7D-ADB2-A8653A6DD578}" name="Status"/>
    <tableColumn id="5" xr3:uid="{51637FDB-4A88-4509-A2ED-991C62817702}" name="Data de pagamento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43793C-28BA-4AE6-A96C-468908CEA210}" name="Tabela159" displayName="Tabela159" ref="A37:E45" totalsRowShown="0" headerRowDxfId="15" tableBorderDxfId="14">
  <autoFilter ref="A37:E45" xr:uid="{F943793C-28BA-4AE6-A96C-468908CEA210}"/>
  <tableColumns count="5">
    <tableColumn id="1" xr3:uid="{EEE7463A-3152-4BBA-9E33-329B5A4C388E}" name="Despesas"/>
    <tableColumn id="2" xr3:uid="{029AC23A-3574-41C8-9890-D9882B337248}" name="Valores" dataDxfId="13" dataCellStyle="Moeda"/>
    <tableColumn id="3" xr3:uid="{F7A99513-2482-4119-B940-59605A481BB1}" name="Datas" dataDxfId="12"/>
    <tableColumn id="4" xr3:uid="{93D3F225-081B-4277-806B-D6575EF807D9}" name="Status"/>
    <tableColumn id="5" xr3:uid="{811E6842-9B4C-404A-8C92-A9B3728D5C0F}" name="Data de pagamento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B63BC24-CE17-46CD-B259-72B4A0BD96CE}" name="Tabela1591011" displayName="Tabela1591011" ref="M37:Q48" totalsRowShown="0" headerRowDxfId="11" tableBorderDxfId="10">
  <autoFilter ref="M37:Q48" xr:uid="{5B63BC24-CE17-46CD-B259-72B4A0BD96CE}"/>
  <tableColumns count="5">
    <tableColumn id="1" xr3:uid="{5F8A2D41-67FA-423D-A670-B11AA757B295}" name="Despesas"/>
    <tableColumn id="2" xr3:uid="{9C055CF7-F2CF-424A-8F52-68E280084806}" name="Valores" dataDxfId="9" dataCellStyle="Moeda"/>
    <tableColumn id="3" xr3:uid="{5BA3B122-F3B3-4E85-9CDE-1BBB7AA88AA4}" name="Datas" dataDxfId="8"/>
    <tableColumn id="4" xr3:uid="{789D9805-C807-4637-B1C3-FA0E0BA74FF8}" name="Status"/>
    <tableColumn id="5" xr3:uid="{6E9FB04B-69A3-4F89-9EC2-785DCFC35D74}" name="Data de pagament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2E0D-EAB5-470F-A070-3B1D486EDB0C}">
  <dimension ref="A1:Q81"/>
  <sheetViews>
    <sheetView showGridLines="0" tabSelected="1" zoomScale="78" zoomScaleNormal="78" workbookViewId="0">
      <selection activeCell="D11" sqref="D11"/>
    </sheetView>
  </sheetViews>
  <sheetFormatPr defaultRowHeight="15" x14ac:dyDescent="0.25"/>
  <cols>
    <col min="1" max="1" width="13.85546875" bestFit="1" customWidth="1"/>
    <col min="2" max="2" width="12.28515625" bestFit="1" customWidth="1"/>
    <col min="3" max="3" width="12.140625" bestFit="1" customWidth="1"/>
    <col min="4" max="4" width="13.42578125" customWidth="1"/>
    <col min="5" max="5" width="23" bestFit="1" customWidth="1"/>
    <col min="6" max="6" width="10.28515625" customWidth="1"/>
    <col min="7" max="7" width="17.5703125" bestFit="1" customWidth="1"/>
    <col min="8" max="8" width="12.28515625" bestFit="1" customWidth="1"/>
    <col min="9" max="9" width="11.85546875" bestFit="1" customWidth="1"/>
    <col min="10" max="10" width="11" bestFit="1" customWidth="1"/>
    <col min="11" max="11" width="20.7109375" bestFit="1" customWidth="1"/>
    <col min="13" max="13" width="17.5703125" bestFit="1" customWidth="1"/>
    <col min="14" max="14" width="12.28515625" bestFit="1" customWidth="1"/>
    <col min="15" max="15" width="10.7109375" bestFit="1" customWidth="1"/>
    <col min="16" max="16" width="11" bestFit="1" customWidth="1"/>
    <col min="17" max="17" width="20.7109375" bestFit="1" customWidth="1"/>
  </cols>
  <sheetData>
    <row r="1" spans="1:17" ht="13.5" customHeight="1" x14ac:dyDescent="0.25"/>
    <row r="2" spans="1:17" ht="15.75" thickBot="1" x14ac:dyDescent="0.3"/>
    <row r="3" spans="1:17" x14ac:dyDescent="0.25">
      <c r="A3" s="15"/>
      <c r="B3" s="11"/>
      <c r="C3" s="12"/>
    </row>
    <row r="4" spans="1:17" ht="15.75" thickBot="1" x14ac:dyDescent="0.3">
      <c r="A4" s="16"/>
      <c r="B4" s="13"/>
      <c r="C4" s="14"/>
    </row>
    <row r="5" spans="1:17" ht="31.5" customHeight="1" thickBot="1" x14ac:dyDescent="0.3">
      <c r="A5" s="16"/>
      <c r="B5" s="13"/>
      <c r="C5" s="14"/>
    </row>
    <row r="6" spans="1:17" ht="39.75" customHeight="1" x14ac:dyDescent="0.25"/>
    <row r="7" spans="1:17" ht="15.75" customHeight="1" x14ac:dyDescent="0.25"/>
    <row r="10" spans="1:17" x14ac:dyDescent="0.25">
      <c r="A10" s="3" t="s">
        <v>1</v>
      </c>
      <c r="B10" s="4" t="s">
        <v>3</v>
      </c>
      <c r="C10" s="4" t="s">
        <v>2</v>
      </c>
      <c r="D10" s="4" t="s">
        <v>4</v>
      </c>
      <c r="E10" s="3" t="s">
        <v>5</v>
      </c>
      <c r="G10" s="4" t="s">
        <v>1</v>
      </c>
      <c r="H10" s="4" t="s">
        <v>3</v>
      </c>
      <c r="I10" s="4" t="s">
        <v>2</v>
      </c>
      <c r="J10" s="4" t="s">
        <v>4</v>
      </c>
      <c r="K10" s="3" t="s">
        <v>5</v>
      </c>
      <c r="M10" s="4" t="s">
        <v>1</v>
      </c>
      <c r="N10" s="4" t="s">
        <v>3</v>
      </c>
      <c r="O10" s="4" t="s">
        <v>2</v>
      </c>
      <c r="P10" s="4" t="s">
        <v>4</v>
      </c>
      <c r="Q10" s="3" t="s">
        <v>5</v>
      </c>
    </row>
    <row r="11" spans="1:17" x14ac:dyDescent="0.25">
      <c r="A11" s="5" t="s">
        <v>6</v>
      </c>
      <c r="B11" s="6">
        <v>248</v>
      </c>
      <c r="C11" s="7">
        <v>44533</v>
      </c>
      <c r="D11" s="5" t="s">
        <v>11</v>
      </c>
      <c r="E11" s="7">
        <v>44566</v>
      </c>
      <c r="G11" s="5" t="s">
        <v>6</v>
      </c>
      <c r="H11" s="6">
        <v>49.94</v>
      </c>
      <c r="I11" s="7">
        <v>44568</v>
      </c>
      <c r="J11" s="5" t="s">
        <v>11</v>
      </c>
      <c r="K11" s="7">
        <v>44602</v>
      </c>
      <c r="M11" s="5" t="s">
        <v>6</v>
      </c>
      <c r="N11" s="6">
        <v>175.08</v>
      </c>
      <c r="O11" s="7">
        <v>44596</v>
      </c>
      <c r="P11" s="5" t="s">
        <v>11</v>
      </c>
      <c r="Q11" s="7">
        <v>44636</v>
      </c>
    </row>
    <row r="12" spans="1:17" x14ac:dyDescent="0.25">
      <c r="A12" s="5" t="s">
        <v>7</v>
      </c>
      <c r="B12" s="6">
        <v>21.9</v>
      </c>
      <c r="C12" s="7">
        <v>44533</v>
      </c>
      <c r="D12" s="5"/>
      <c r="E12" s="5"/>
      <c r="G12" s="5" t="s">
        <v>13</v>
      </c>
      <c r="H12" s="6">
        <v>291.31</v>
      </c>
      <c r="I12" s="7">
        <v>44573</v>
      </c>
      <c r="J12" s="5"/>
      <c r="K12" s="5"/>
      <c r="M12" s="5" t="s">
        <v>8</v>
      </c>
      <c r="N12" s="6">
        <v>1.33</v>
      </c>
      <c r="O12" s="7">
        <v>44602</v>
      </c>
      <c r="P12" s="5"/>
      <c r="Q12" s="5"/>
    </row>
    <row r="13" spans="1:17" x14ac:dyDescent="0.25">
      <c r="A13" s="5" t="s">
        <v>8</v>
      </c>
      <c r="B13" s="6">
        <v>1.41</v>
      </c>
      <c r="C13" s="7">
        <v>44543</v>
      </c>
      <c r="D13" s="5"/>
      <c r="E13" s="5"/>
      <c r="G13" s="5" t="s">
        <v>12</v>
      </c>
      <c r="H13" s="8">
        <f>SUM(H11:H12)</f>
        <v>341.25</v>
      </c>
      <c r="I13" s="9"/>
      <c r="J13" s="3"/>
      <c r="K13" s="3"/>
      <c r="M13" s="5" t="s">
        <v>9</v>
      </c>
      <c r="N13" s="6">
        <v>6.85</v>
      </c>
      <c r="O13" s="7">
        <v>44602</v>
      </c>
      <c r="P13" s="5"/>
      <c r="Q13" s="5"/>
    </row>
    <row r="14" spans="1:17" x14ac:dyDescent="0.25">
      <c r="A14" s="5" t="s">
        <v>9</v>
      </c>
      <c r="B14" s="6">
        <v>6.62</v>
      </c>
      <c r="C14" s="7">
        <v>44543</v>
      </c>
      <c r="D14" s="5"/>
      <c r="E14" s="5"/>
      <c r="M14" s="5" t="s">
        <v>6</v>
      </c>
      <c r="N14" s="6">
        <v>264.23</v>
      </c>
      <c r="O14" s="7">
        <v>44603</v>
      </c>
      <c r="P14" s="5"/>
      <c r="Q14" s="5"/>
    </row>
    <row r="15" spans="1:17" x14ac:dyDescent="0.25">
      <c r="A15" s="5" t="s">
        <v>10</v>
      </c>
      <c r="B15" s="6">
        <v>5.65</v>
      </c>
      <c r="C15" s="7">
        <v>44543</v>
      </c>
      <c r="D15" s="5"/>
      <c r="E15" s="5"/>
      <c r="M15" s="5" t="s">
        <v>12</v>
      </c>
      <c r="N15" s="8">
        <f>SUM(N11:N14)</f>
        <v>447.49</v>
      </c>
      <c r="O15" s="9"/>
      <c r="P15" s="3"/>
      <c r="Q15" s="3"/>
    </row>
    <row r="16" spans="1:17" x14ac:dyDescent="0.25">
      <c r="A16" s="5" t="s">
        <v>6</v>
      </c>
      <c r="B16" s="6">
        <v>89.57</v>
      </c>
      <c r="C16" s="7">
        <v>44561</v>
      </c>
      <c r="D16" s="5"/>
      <c r="E16" s="5"/>
    </row>
    <row r="17" spans="1:17" x14ac:dyDescent="0.25">
      <c r="A17" s="5" t="s">
        <v>12</v>
      </c>
      <c r="B17" s="8">
        <f>SUM(B11:B16)</f>
        <v>373.15</v>
      </c>
      <c r="C17" s="9"/>
      <c r="D17" s="3"/>
      <c r="E17" s="3"/>
    </row>
    <row r="18" spans="1:17" x14ac:dyDescent="0.25">
      <c r="B18" s="1"/>
    </row>
    <row r="19" spans="1:17" x14ac:dyDescent="0.25">
      <c r="B19" s="1"/>
    </row>
    <row r="20" spans="1:17" x14ac:dyDescent="0.25">
      <c r="B20" s="1"/>
    </row>
    <row r="21" spans="1:17" x14ac:dyDescent="0.25">
      <c r="B21" s="1"/>
    </row>
    <row r="22" spans="1:17" x14ac:dyDescent="0.25">
      <c r="A22" s="3" t="s">
        <v>1</v>
      </c>
      <c r="B22" s="4" t="s">
        <v>3</v>
      </c>
      <c r="C22" s="4" t="s">
        <v>2</v>
      </c>
      <c r="D22" s="4" t="s">
        <v>4</v>
      </c>
      <c r="E22" s="3" t="s">
        <v>5</v>
      </c>
      <c r="G22" s="4" t="s">
        <v>1</v>
      </c>
      <c r="H22" s="4" t="s">
        <v>3</v>
      </c>
      <c r="I22" s="4" t="s">
        <v>2</v>
      </c>
      <c r="J22" s="4" t="s">
        <v>4</v>
      </c>
      <c r="K22" s="3" t="s">
        <v>5</v>
      </c>
      <c r="M22" s="4" t="s">
        <v>1</v>
      </c>
      <c r="N22" s="4" t="s">
        <v>3</v>
      </c>
      <c r="O22" s="4" t="s">
        <v>2</v>
      </c>
      <c r="P22" s="4" t="s">
        <v>4</v>
      </c>
      <c r="Q22" s="3" t="s">
        <v>5</v>
      </c>
    </row>
    <row r="23" spans="1:17" x14ac:dyDescent="0.25">
      <c r="A23" s="5" t="s">
        <v>14</v>
      </c>
      <c r="B23" s="6">
        <v>45</v>
      </c>
      <c r="C23" s="7">
        <v>44533</v>
      </c>
      <c r="D23" s="5" t="s">
        <v>11</v>
      </c>
      <c r="E23" s="7">
        <v>44669</v>
      </c>
      <c r="G23" s="5" t="s">
        <v>21</v>
      </c>
      <c r="H23" s="6">
        <v>24.88</v>
      </c>
      <c r="I23" s="7">
        <v>44656</v>
      </c>
      <c r="J23" s="5" t="s">
        <v>11</v>
      </c>
      <c r="K23" s="7">
        <v>44684</v>
      </c>
      <c r="M23" s="5" t="s">
        <v>25</v>
      </c>
      <c r="N23" s="6">
        <v>36</v>
      </c>
      <c r="O23" s="7">
        <v>44683</v>
      </c>
      <c r="P23" s="5" t="s">
        <v>11</v>
      </c>
      <c r="Q23" s="7">
        <v>44736</v>
      </c>
    </row>
    <row r="24" spans="1:17" x14ac:dyDescent="0.25">
      <c r="A24" s="5" t="s">
        <v>8</v>
      </c>
      <c r="B24" s="6">
        <v>1.97</v>
      </c>
      <c r="C24" s="7">
        <v>44543</v>
      </c>
      <c r="D24" s="5"/>
      <c r="E24" s="5"/>
      <c r="G24" s="5" t="s">
        <v>22</v>
      </c>
      <c r="H24" s="6">
        <v>17.940000000000001</v>
      </c>
      <c r="I24" s="7">
        <v>44659</v>
      </c>
      <c r="J24" s="5"/>
      <c r="K24" s="5"/>
      <c r="M24" s="5" t="s">
        <v>26</v>
      </c>
      <c r="N24" s="6">
        <v>34.5</v>
      </c>
      <c r="O24" s="7">
        <v>44683</v>
      </c>
      <c r="P24" s="5"/>
      <c r="Q24" s="5"/>
    </row>
    <row r="25" spans="1:17" x14ac:dyDescent="0.25">
      <c r="A25" s="5" t="s">
        <v>9</v>
      </c>
      <c r="B25" s="6">
        <v>8.98</v>
      </c>
      <c r="C25" s="7">
        <v>44543</v>
      </c>
      <c r="D25" s="5"/>
      <c r="E25" s="5"/>
      <c r="G25" s="5" t="s">
        <v>23</v>
      </c>
      <c r="H25" s="6">
        <v>35.799999999999997</v>
      </c>
      <c r="I25" s="7">
        <v>44659</v>
      </c>
      <c r="J25" s="5"/>
      <c r="K25" s="5"/>
      <c r="M25" s="5" t="s">
        <v>23</v>
      </c>
      <c r="N25" s="6">
        <v>9.9</v>
      </c>
      <c r="O25" s="7">
        <v>44684</v>
      </c>
      <c r="P25" s="5"/>
      <c r="Q25" s="5"/>
    </row>
    <row r="26" spans="1:17" x14ac:dyDescent="0.25">
      <c r="A26" s="5" t="s">
        <v>10</v>
      </c>
      <c r="B26" s="6">
        <v>14.4</v>
      </c>
      <c r="C26" s="7">
        <v>44543</v>
      </c>
      <c r="D26" s="5"/>
      <c r="E26" s="5"/>
      <c r="G26" s="5" t="s">
        <v>9</v>
      </c>
      <c r="H26" s="6">
        <v>7.73</v>
      </c>
      <c r="I26" s="7">
        <v>44669</v>
      </c>
      <c r="J26" s="5"/>
      <c r="K26" s="5"/>
      <c r="M26" s="5" t="s">
        <v>6</v>
      </c>
      <c r="N26" s="6">
        <v>374.32</v>
      </c>
      <c r="O26" s="7">
        <v>44685</v>
      </c>
      <c r="P26" s="5"/>
      <c r="Q26" s="5"/>
    </row>
    <row r="27" spans="1:17" x14ac:dyDescent="0.25">
      <c r="A27" s="5" t="s">
        <v>6</v>
      </c>
      <c r="B27" s="6">
        <v>295.7</v>
      </c>
      <c r="C27" s="7">
        <v>44561</v>
      </c>
      <c r="D27" s="5"/>
      <c r="E27" s="5"/>
      <c r="G27" s="5" t="s">
        <v>8</v>
      </c>
      <c r="H27" s="6">
        <v>1.69</v>
      </c>
      <c r="I27" s="7">
        <v>44669</v>
      </c>
      <c r="J27" s="5"/>
      <c r="K27" s="5"/>
      <c r="M27" s="5" t="s">
        <v>12</v>
      </c>
      <c r="N27" s="8">
        <f>SUM(N23:N26)</f>
        <v>454.72</v>
      </c>
      <c r="O27" s="9"/>
      <c r="P27" s="3"/>
      <c r="Q27" s="3"/>
    </row>
    <row r="28" spans="1:17" x14ac:dyDescent="0.25">
      <c r="A28" s="5" t="s">
        <v>15</v>
      </c>
      <c r="B28" s="6">
        <v>3.98</v>
      </c>
      <c r="C28" s="7"/>
      <c r="D28" s="5"/>
      <c r="E28" s="5"/>
      <c r="G28" s="5" t="s">
        <v>10</v>
      </c>
      <c r="H28" s="6">
        <v>12.81</v>
      </c>
      <c r="I28" s="7">
        <v>44669</v>
      </c>
      <c r="J28" s="5"/>
      <c r="K28" s="5"/>
    </row>
    <row r="29" spans="1:17" x14ac:dyDescent="0.25">
      <c r="A29" s="5" t="s">
        <v>16</v>
      </c>
      <c r="B29" s="6">
        <v>15</v>
      </c>
      <c r="C29" s="7"/>
      <c r="D29" s="5"/>
      <c r="E29" s="5"/>
      <c r="G29" s="5" t="s">
        <v>24</v>
      </c>
      <c r="H29" s="6">
        <v>25.23</v>
      </c>
      <c r="I29" s="7">
        <v>44673</v>
      </c>
      <c r="J29" s="5"/>
      <c r="K29" s="5"/>
    </row>
    <row r="30" spans="1:17" x14ac:dyDescent="0.25">
      <c r="A30" s="5" t="s">
        <v>12</v>
      </c>
      <c r="B30" s="8">
        <f>SUM(B23:B29)</f>
        <v>385.03000000000003</v>
      </c>
      <c r="C30" s="9"/>
      <c r="D30" s="3"/>
      <c r="E30" s="3"/>
      <c r="G30" s="5" t="s">
        <v>25</v>
      </c>
      <c r="H30" s="6">
        <v>21.16</v>
      </c>
      <c r="I30" s="7">
        <v>44676</v>
      </c>
      <c r="J30" s="5"/>
      <c r="K30" s="5"/>
    </row>
    <row r="31" spans="1:17" x14ac:dyDescent="0.25">
      <c r="G31" s="5" t="s">
        <v>16</v>
      </c>
      <c r="H31" s="6">
        <v>20</v>
      </c>
      <c r="I31" s="7">
        <v>44681</v>
      </c>
      <c r="J31" s="5"/>
      <c r="K31" s="5"/>
    </row>
    <row r="32" spans="1:17" x14ac:dyDescent="0.25">
      <c r="G32" s="2" t="s">
        <v>15</v>
      </c>
      <c r="H32" s="6">
        <v>24.97</v>
      </c>
      <c r="I32" s="7">
        <v>44682</v>
      </c>
      <c r="J32" s="5"/>
      <c r="K32" s="5"/>
    </row>
    <row r="33" spans="1:17" x14ac:dyDescent="0.25">
      <c r="G33" s="5" t="s">
        <v>12</v>
      </c>
      <c r="H33" s="8">
        <f>SUM(H23:H32)</f>
        <v>192.21</v>
      </c>
      <c r="I33" s="9"/>
      <c r="J33" s="3"/>
      <c r="K33" s="3"/>
    </row>
    <row r="37" spans="1:17" x14ac:dyDescent="0.25">
      <c r="A37" s="4" t="s">
        <v>1</v>
      </c>
      <c r="B37" s="4" t="s">
        <v>3</v>
      </c>
      <c r="C37" s="4" t="s">
        <v>2</v>
      </c>
      <c r="D37" s="4" t="s">
        <v>4</v>
      </c>
      <c r="E37" s="3" t="s">
        <v>5</v>
      </c>
      <c r="G37" s="4" t="s">
        <v>1</v>
      </c>
      <c r="H37" s="4" t="s">
        <v>3</v>
      </c>
      <c r="I37" s="4" t="s">
        <v>2</v>
      </c>
      <c r="J37" s="4" t="s">
        <v>4</v>
      </c>
      <c r="K37" s="3" t="s">
        <v>5</v>
      </c>
      <c r="M37" s="4" t="s">
        <v>1</v>
      </c>
      <c r="N37" s="4" t="s">
        <v>3</v>
      </c>
      <c r="O37" s="4" t="s">
        <v>2</v>
      </c>
      <c r="P37" s="4" t="s">
        <v>4</v>
      </c>
      <c r="Q37" s="3" t="s">
        <v>5</v>
      </c>
    </row>
    <row r="38" spans="1:17" x14ac:dyDescent="0.25">
      <c r="A38" s="5" t="s">
        <v>29</v>
      </c>
      <c r="B38" s="6">
        <v>30.01</v>
      </c>
      <c r="C38" s="7">
        <v>44715</v>
      </c>
      <c r="D38" s="5" t="s">
        <v>31</v>
      </c>
      <c r="E38" s="7"/>
      <c r="G38" s="5" t="s">
        <v>32</v>
      </c>
      <c r="H38" s="6">
        <v>30.01</v>
      </c>
      <c r="I38" s="7">
        <v>44744</v>
      </c>
      <c r="J38" s="5" t="s">
        <v>33</v>
      </c>
      <c r="K38" s="7"/>
      <c r="M38" s="5" t="s">
        <v>32</v>
      </c>
      <c r="N38" s="6">
        <v>30.01</v>
      </c>
      <c r="O38" s="7">
        <v>44775</v>
      </c>
      <c r="P38" s="5" t="s">
        <v>35</v>
      </c>
      <c r="Q38" s="7"/>
    </row>
    <row r="39" spans="1:17" x14ac:dyDescent="0.25">
      <c r="A39" s="5" t="s">
        <v>6</v>
      </c>
      <c r="B39" s="6">
        <v>50</v>
      </c>
      <c r="C39" s="7">
        <v>44715</v>
      </c>
      <c r="D39" s="5"/>
      <c r="E39" s="5"/>
      <c r="G39" s="5" t="s">
        <v>34</v>
      </c>
      <c r="H39" s="6">
        <f>B45</f>
        <v>529.32000000000005</v>
      </c>
      <c r="I39" s="7">
        <v>44753</v>
      </c>
      <c r="J39" s="5"/>
      <c r="K39" s="7"/>
      <c r="M39" s="5" t="s">
        <v>36</v>
      </c>
      <c r="N39" s="6">
        <f>530</f>
        <v>530</v>
      </c>
      <c r="O39" s="7">
        <v>44777</v>
      </c>
      <c r="P39" s="5"/>
      <c r="Q39" s="7"/>
    </row>
    <row r="40" spans="1:17" x14ac:dyDescent="0.25">
      <c r="A40" s="5" t="s">
        <v>9</v>
      </c>
      <c r="B40" s="6">
        <v>9.1300000000000008</v>
      </c>
      <c r="C40" s="7">
        <v>44736</v>
      </c>
      <c r="D40" s="5"/>
      <c r="E40" s="5"/>
      <c r="G40" s="5" t="s">
        <v>9</v>
      </c>
      <c r="H40" s="6">
        <v>10.63</v>
      </c>
      <c r="I40" s="7">
        <v>44772</v>
      </c>
      <c r="J40" s="5"/>
      <c r="K40" s="5"/>
      <c r="M40" s="5" t="s">
        <v>6</v>
      </c>
      <c r="N40" s="6">
        <v>281.94</v>
      </c>
      <c r="O40" s="7">
        <v>44779</v>
      </c>
      <c r="P40" s="5"/>
      <c r="Q40" s="7"/>
    </row>
    <row r="41" spans="1:17" x14ac:dyDescent="0.25">
      <c r="A41" s="5" t="s">
        <v>8</v>
      </c>
      <c r="B41" s="6">
        <v>2.29</v>
      </c>
      <c r="C41" s="7">
        <v>44736</v>
      </c>
      <c r="D41" s="5"/>
      <c r="E41" s="5"/>
      <c r="G41" s="5" t="s">
        <v>8</v>
      </c>
      <c r="H41" s="6">
        <v>3.28</v>
      </c>
      <c r="I41" s="7">
        <v>44772</v>
      </c>
      <c r="J41" s="5"/>
      <c r="K41" s="5"/>
      <c r="M41" s="5" t="s">
        <v>37</v>
      </c>
      <c r="N41" s="6">
        <v>14.9</v>
      </c>
      <c r="O41" s="7">
        <v>44781</v>
      </c>
      <c r="P41" s="5"/>
      <c r="Q41" s="7"/>
    </row>
    <row r="42" spans="1:17" x14ac:dyDescent="0.25">
      <c r="A42" s="5" t="s">
        <v>10</v>
      </c>
      <c r="B42" s="6">
        <v>33.04</v>
      </c>
      <c r="C42" s="7">
        <v>44736</v>
      </c>
      <c r="D42" s="5"/>
      <c r="E42" s="5"/>
      <c r="G42" s="5" t="s">
        <v>10</v>
      </c>
      <c r="H42" s="6">
        <v>77.66</v>
      </c>
      <c r="I42" s="7">
        <v>44772</v>
      </c>
      <c r="J42" s="5"/>
      <c r="K42" s="5"/>
      <c r="M42" s="5" t="s">
        <v>38</v>
      </c>
      <c r="N42" s="6">
        <v>25.49</v>
      </c>
      <c r="O42" s="7">
        <v>44783</v>
      </c>
      <c r="P42" s="5"/>
      <c r="Q42" s="7"/>
    </row>
    <row r="43" spans="1:17" x14ac:dyDescent="0.25">
      <c r="A43" s="5" t="s">
        <v>6</v>
      </c>
      <c r="B43" s="6">
        <v>195.5</v>
      </c>
      <c r="C43" s="7">
        <v>44738</v>
      </c>
      <c r="D43" s="5"/>
      <c r="E43" s="5"/>
      <c r="G43" s="5" t="s">
        <v>12</v>
      </c>
      <c r="H43" s="8">
        <f>SUM(H38:H42)</f>
        <v>650.9</v>
      </c>
      <c r="I43" s="9"/>
      <c r="J43" s="4" t="s">
        <v>11</v>
      </c>
      <c r="K43" s="3"/>
      <c r="M43" s="5" t="s">
        <v>39</v>
      </c>
      <c r="N43" s="6">
        <v>15.99</v>
      </c>
      <c r="O43" s="7">
        <v>44786</v>
      </c>
      <c r="P43" s="5"/>
      <c r="Q43" s="7"/>
    </row>
    <row r="44" spans="1:17" x14ac:dyDescent="0.25">
      <c r="A44" s="5" t="s">
        <v>30</v>
      </c>
      <c r="B44" s="6">
        <v>209.35</v>
      </c>
      <c r="C44" s="7">
        <v>44742</v>
      </c>
      <c r="D44" s="5"/>
      <c r="E44" s="5"/>
      <c r="M44" s="5" t="s">
        <v>24</v>
      </c>
      <c r="N44" s="6">
        <v>21.78</v>
      </c>
      <c r="O44" s="7">
        <v>44791</v>
      </c>
      <c r="P44" s="5"/>
      <c r="Q44" s="7"/>
    </row>
    <row r="45" spans="1:17" x14ac:dyDescent="0.25">
      <c r="A45" s="5" t="s">
        <v>12</v>
      </c>
      <c r="B45" s="8">
        <f>SUM(B38:B44)</f>
        <v>529.32000000000005</v>
      </c>
      <c r="C45" s="9"/>
      <c r="D45" s="4" t="s">
        <v>11</v>
      </c>
      <c r="E45" s="3"/>
      <c r="M45" s="5" t="s">
        <v>6</v>
      </c>
      <c r="N45" s="6">
        <v>100</v>
      </c>
      <c r="O45" s="7">
        <v>44791</v>
      </c>
      <c r="P45" s="5"/>
      <c r="Q45" s="7"/>
    </row>
    <row r="46" spans="1:17" x14ac:dyDescent="0.25">
      <c r="M46" s="5" t="s">
        <v>8</v>
      </c>
      <c r="N46" s="6">
        <v>0.7</v>
      </c>
      <c r="O46" s="7">
        <v>44765</v>
      </c>
      <c r="P46" s="5"/>
      <c r="Q46" s="5"/>
    </row>
    <row r="47" spans="1:17" x14ac:dyDescent="0.25">
      <c r="M47" s="5" t="s">
        <v>10</v>
      </c>
      <c r="N47" s="6">
        <v>6.97</v>
      </c>
      <c r="O47" s="7">
        <v>44765</v>
      </c>
      <c r="P47" s="5"/>
      <c r="Q47" s="5"/>
    </row>
    <row r="48" spans="1:17" x14ac:dyDescent="0.25">
      <c r="M48" s="5" t="s">
        <v>12</v>
      </c>
      <c r="N48" s="8">
        <f>SUM(N38:N47) -N39</f>
        <v>497.78</v>
      </c>
      <c r="O48" s="9"/>
      <c r="P48" s="3"/>
      <c r="Q48" s="3"/>
    </row>
    <row r="52" spans="1:5" x14ac:dyDescent="0.25">
      <c r="A52" s="4" t="s">
        <v>1</v>
      </c>
      <c r="B52" s="4" t="s">
        <v>3</v>
      </c>
      <c r="C52" s="4" t="s">
        <v>2</v>
      </c>
      <c r="D52" s="4" t="s">
        <v>4</v>
      </c>
      <c r="E52" s="4" t="s">
        <v>5</v>
      </c>
    </row>
    <row r="53" spans="1:5" x14ac:dyDescent="0.25">
      <c r="A53" s="5" t="s">
        <v>8</v>
      </c>
      <c r="B53" s="6">
        <v>2.4500000000000002</v>
      </c>
      <c r="C53" s="7">
        <v>44826</v>
      </c>
      <c r="D53" s="5"/>
      <c r="E53" s="5"/>
    </row>
    <row r="54" spans="1:5" x14ac:dyDescent="0.25">
      <c r="A54" s="5" t="s">
        <v>10</v>
      </c>
      <c r="B54" s="6">
        <v>33.950000000000003</v>
      </c>
      <c r="C54" s="7">
        <v>44826</v>
      </c>
      <c r="D54" s="5"/>
      <c r="E54" s="5"/>
    </row>
    <row r="55" spans="1:5" x14ac:dyDescent="0.25">
      <c r="A55" s="5" t="s">
        <v>9</v>
      </c>
      <c r="B55" s="6">
        <v>10.039999999999999</v>
      </c>
      <c r="C55" s="7">
        <v>44826</v>
      </c>
      <c r="D55" s="5"/>
      <c r="E55" s="5"/>
    </row>
    <row r="56" spans="1:5" x14ac:dyDescent="0.25">
      <c r="A56" s="5" t="s">
        <v>37</v>
      </c>
      <c r="B56" s="6">
        <v>14.9</v>
      </c>
      <c r="C56" s="7">
        <v>44828</v>
      </c>
      <c r="D56" s="5"/>
      <c r="E56" s="5"/>
    </row>
    <row r="57" spans="1:5" x14ac:dyDescent="0.25">
      <c r="A57" s="5" t="s">
        <v>25</v>
      </c>
      <c r="B57" s="6">
        <v>59.59</v>
      </c>
      <c r="C57" s="7">
        <v>44830</v>
      </c>
      <c r="D57" s="5"/>
      <c r="E57" s="5"/>
    </row>
    <row r="58" spans="1:5" x14ac:dyDescent="0.25">
      <c r="A58" s="5" t="s">
        <v>46</v>
      </c>
      <c r="B58" s="6">
        <v>280.82</v>
      </c>
      <c r="C58" s="7">
        <v>44831</v>
      </c>
      <c r="D58" s="5"/>
      <c r="E58" s="5"/>
    </row>
    <row r="59" spans="1:5" x14ac:dyDescent="0.25">
      <c r="A59" s="5" t="s">
        <v>47</v>
      </c>
      <c r="B59" s="6">
        <v>20.8</v>
      </c>
      <c r="C59" s="7">
        <v>44832</v>
      </c>
      <c r="D59" s="5"/>
      <c r="E59" s="5"/>
    </row>
    <row r="60" spans="1:5" x14ac:dyDescent="0.25">
      <c r="A60" s="5" t="s">
        <v>21</v>
      </c>
      <c r="B60" s="6">
        <v>23.49</v>
      </c>
      <c r="C60" s="7">
        <v>44833</v>
      </c>
      <c r="D60" s="5"/>
      <c r="E60" s="5"/>
    </row>
    <row r="61" spans="1:5" x14ac:dyDescent="0.25">
      <c r="A61" s="5" t="s">
        <v>48</v>
      </c>
      <c r="B61" s="6">
        <f>14.9</f>
        <v>14.9</v>
      </c>
      <c r="C61" s="7">
        <v>44834</v>
      </c>
      <c r="D61" s="5"/>
      <c r="E61" s="5"/>
    </row>
    <row r="62" spans="1:5" x14ac:dyDescent="0.25">
      <c r="A62" s="5" t="s">
        <v>12</v>
      </c>
      <c r="B62" s="8">
        <f>SUM(B53:B61)</f>
        <v>460.94</v>
      </c>
      <c r="C62" s="9"/>
      <c r="D62" s="4" t="s">
        <v>49</v>
      </c>
      <c r="E62" s="3"/>
    </row>
    <row r="67" spans="1:2" x14ac:dyDescent="0.25">
      <c r="A67" s="17">
        <f>SUM(Tabela5[Despesas])</f>
        <v>4332.79</v>
      </c>
    </row>
    <row r="69" spans="1:2" x14ac:dyDescent="0.25">
      <c r="A69" t="s">
        <v>17</v>
      </c>
      <c r="B69" t="s">
        <v>1</v>
      </c>
    </row>
    <row r="70" spans="1:2" x14ac:dyDescent="0.25">
      <c r="A70" t="s">
        <v>0</v>
      </c>
      <c r="B70" s="10">
        <f>B17</f>
        <v>373.15</v>
      </c>
    </row>
    <row r="71" spans="1:2" x14ac:dyDescent="0.25">
      <c r="A71" t="s">
        <v>18</v>
      </c>
      <c r="B71" s="10">
        <f>H13</f>
        <v>341.25</v>
      </c>
    </row>
    <row r="72" spans="1:2" x14ac:dyDescent="0.25">
      <c r="A72" t="s">
        <v>19</v>
      </c>
      <c r="B72" s="10">
        <f>N15</f>
        <v>447.49</v>
      </c>
    </row>
    <row r="73" spans="1:2" x14ac:dyDescent="0.25">
      <c r="A73" t="s">
        <v>20</v>
      </c>
      <c r="B73" s="10">
        <f>B30</f>
        <v>385.03000000000003</v>
      </c>
    </row>
    <row r="74" spans="1:2" x14ac:dyDescent="0.25">
      <c r="A74" t="s">
        <v>27</v>
      </c>
      <c r="B74" s="10">
        <f>H33</f>
        <v>192.21</v>
      </c>
    </row>
    <row r="75" spans="1:2" x14ac:dyDescent="0.25">
      <c r="A75" t="s">
        <v>28</v>
      </c>
      <c r="B75" s="10">
        <f>N27</f>
        <v>454.72</v>
      </c>
    </row>
    <row r="76" spans="1:2" x14ac:dyDescent="0.25">
      <c r="A76" t="s">
        <v>41</v>
      </c>
      <c r="B76" s="10">
        <f>B45</f>
        <v>529.32000000000005</v>
      </c>
    </row>
    <row r="77" spans="1:2" x14ac:dyDescent="0.25">
      <c r="A77" t="s">
        <v>40</v>
      </c>
      <c r="B77" s="10">
        <f>H43</f>
        <v>650.9</v>
      </c>
    </row>
    <row r="78" spans="1:2" x14ac:dyDescent="0.25">
      <c r="A78" t="s">
        <v>42</v>
      </c>
      <c r="B78" s="10">
        <f>N48</f>
        <v>497.78</v>
      </c>
    </row>
    <row r="79" spans="1:2" x14ac:dyDescent="0.25">
      <c r="A79" t="s">
        <v>43</v>
      </c>
      <c r="B79" s="10">
        <f>B62</f>
        <v>460.94</v>
      </c>
    </row>
    <row r="80" spans="1:2" x14ac:dyDescent="0.25">
      <c r="A80" t="s">
        <v>44</v>
      </c>
      <c r="B80" s="10"/>
    </row>
    <row r="81" spans="1:2" x14ac:dyDescent="0.25">
      <c r="A81" t="s">
        <v>45</v>
      </c>
      <c r="B81" s="10"/>
    </row>
  </sheetData>
  <phoneticPr fontId="4" type="noConversion"/>
  <conditionalFormatting sqref="G38:H42">
    <cfRule type="containsText" dxfId="44" priority="8" operator="containsText" text="Atraso">
      <formula>NOT(ISERROR(SEARCH("Atraso",G38)))</formula>
    </cfRule>
  </conditionalFormatting>
  <conditionalFormatting sqref="B62">
    <cfRule type="containsText" dxfId="43" priority="3" operator="containsText" text="Em Aberto">
      <formula>NOT(ISERROR(SEARCH("Em Aberto",B62)))</formula>
    </cfRule>
  </conditionalFormatting>
  <conditionalFormatting sqref="D62">
    <cfRule type="containsText" dxfId="42" priority="2" operator="containsText" text="Em Aberto">
      <formula>NOT(ISERROR(SEARCH("Em Aberto",D62)))</formula>
    </cfRule>
  </conditionalFormatting>
  <conditionalFormatting sqref="D45">
    <cfRule type="containsText" dxfId="41" priority="1" operator="containsText" text="Em Aberto">
      <formula>NOT(ISERROR(SEARCH("Em Aberto",D45)))</formula>
    </cfRule>
  </conditionalFormatting>
  <dataValidations count="1">
    <dataValidation type="list" allowBlank="1" showInputMessage="1" showErrorMessage="1" sqref="J43 D62 D45" xr:uid="{1759CA56-6C82-454C-8B6B-2D707CDE0618}">
      <formula1>"Pago, Em Aberto"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2022-06-09T20:37:31Z</dcterms:created>
  <dcterms:modified xsi:type="dcterms:W3CDTF">2022-10-12T15:48:36Z</dcterms:modified>
</cp:coreProperties>
</file>