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 Controle(Instagram)\"/>
    </mc:Choice>
  </mc:AlternateContent>
  <xr:revisionPtr revIDLastSave="0" documentId="13_ncr:1_{1991195E-41F4-4004-84AA-B65FD93DC4C0}" xr6:coauthVersionLast="47" xr6:coauthVersionMax="47" xr10:uidLastSave="{00000000-0000-0000-0000-000000000000}"/>
  <bookViews>
    <workbookView xWindow="540" yWindow="1125" windowWidth="12525" windowHeight="9570" xr2:uid="{77E39F9F-AC48-4950-AF6C-24C309E11276}"/>
  </bookViews>
  <sheets>
    <sheet name="Menu" sheetId="16" r:id="rId1"/>
    <sheet name="Janeiro" sheetId="1" r:id="rId2"/>
    <sheet name="Fevereiro" sheetId="4" r:id="rId3"/>
    <sheet name="Março" sheetId="5" r:id="rId4"/>
    <sheet name="Abril" sheetId="6" r:id="rId5"/>
    <sheet name="Maio" sheetId="7" r:id="rId6"/>
    <sheet name="Junho" sheetId="8" r:id="rId7"/>
    <sheet name="Julho" sheetId="9" r:id="rId8"/>
    <sheet name="Agosto" sheetId="10" r:id="rId9"/>
    <sheet name="Setembro" sheetId="11" r:id="rId10"/>
    <sheet name="Outubro " sheetId="13" r:id="rId11"/>
    <sheet name="Novembro" sheetId="12" r:id="rId12"/>
    <sheet name="Dezembro" sheetId="14" r:id="rId13"/>
    <sheet name="Dados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7" l="1"/>
  <c r="A17" i="17"/>
  <c r="C14" i="17"/>
  <c r="D13" i="17"/>
  <c r="D12" i="17"/>
  <c r="D11" i="17"/>
  <c r="D10" i="17"/>
  <c r="D9" i="17"/>
  <c r="D8" i="17"/>
  <c r="D7" i="17"/>
  <c r="D6" i="17"/>
  <c r="C13" i="17"/>
  <c r="C12" i="17"/>
  <c r="C11" i="17"/>
  <c r="C10" i="17"/>
  <c r="C9" i="17"/>
  <c r="C8" i="17"/>
  <c r="C7" i="17"/>
  <c r="C6" i="17"/>
  <c r="C5" i="17"/>
  <c r="C4" i="17"/>
  <c r="C3" i="17"/>
  <c r="C2" i="17"/>
  <c r="B11" i="17"/>
  <c r="B13" i="17"/>
  <c r="B12" i="17"/>
  <c r="B10" i="17"/>
  <c r="B9" i="17"/>
  <c r="B8" i="17"/>
  <c r="B7" i="17"/>
  <c r="B6" i="17"/>
  <c r="C3" i="4"/>
  <c r="C3" i="5"/>
  <c r="C3" i="6"/>
  <c r="C3" i="7"/>
  <c r="C3" i="8"/>
  <c r="C3" i="9"/>
  <c r="C3" i="10"/>
  <c r="C3" i="11"/>
  <c r="C3" i="13"/>
  <c r="C3" i="14"/>
  <c r="C3" i="12"/>
  <c r="H34" i="14"/>
  <c r="I34" i="14" s="1"/>
  <c r="H33" i="14"/>
  <c r="I33" i="14" s="1"/>
  <c r="H32" i="14"/>
  <c r="I32" i="14" s="1"/>
  <c r="H31" i="14"/>
  <c r="I31" i="14" s="1"/>
  <c r="D29" i="14"/>
  <c r="M28" i="14"/>
  <c r="I28" i="14"/>
  <c r="I22" i="14"/>
  <c r="D22" i="14"/>
  <c r="M21" i="14"/>
  <c r="D15" i="14"/>
  <c r="C2" i="14" s="1"/>
  <c r="M14" i="14"/>
  <c r="H34" i="13"/>
  <c r="I34" i="13" s="1"/>
  <c r="H33" i="13"/>
  <c r="I33" i="13" s="1"/>
  <c r="H32" i="13"/>
  <c r="I32" i="13" s="1"/>
  <c r="H31" i="13"/>
  <c r="I31" i="13" s="1"/>
  <c r="D29" i="13"/>
  <c r="M28" i="13"/>
  <c r="I28" i="13"/>
  <c r="I22" i="13"/>
  <c r="D22" i="13"/>
  <c r="M21" i="13"/>
  <c r="D15" i="13"/>
  <c r="C2" i="13" s="1"/>
  <c r="M14" i="13"/>
  <c r="H34" i="12"/>
  <c r="I34" i="12" s="1"/>
  <c r="H33" i="12"/>
  <c r="I33" i="12" s="1"/>
  <c r="H32" i="12"/>
  <c r="I32" i="12" s="1"/>
  <c r="H31" i="12"/>
  <c r="I31" i="12" s="1"/>
  <c r="D29" i="12"/>
  <c r="M28" i="12"/>
  <c r="I28" i="12"/>
  <c r="I22" i="12"/>
  <c r="D22" i="12"/>
  <c r="M21" i="12"/>
  <c r="D15" i="12"/>
  <c r="C2" i="12" s="1"/>
  <c r="M14" i="12"/>
  <c r="H34" i="11"/>
  <c r="I34" i="11" s="1"/>
  <c r="H33" i="11"/>
  <c r="I33" i="11" s="1"/>
  <c r="H32" i="11"/>
  <c r="I32" i="11" s="1"/>
  <c r="H31" i="11"/>
  <c r="I31" i="11" s="1"/>
  <c r="D29" i="11"/>
  <c r="M28" i="11"/>
  <c r="I28" i="11"/>
  <c r="I22" i="11"/>
  <c r="D22" i="11"/>
  <c r="M21" i="11"/>
  <c r="D15" i="11"/>
  <c r="C2" i="11" s="1"/>
  <c r="M14" i="11"/>
  <c r="H34" i="10"/>
  <c r="I34" i="10" s="1"/>
  <c r="H33" i="10"/>
  <c r="I33" i="10" s="1"/>
  <c r="H32" i="10"/>
  <c r="I32" i="10" s="1"/>
  <c r="H31" i="10"/>
  <c r="I31" i="10" s="1"/>
  <c r="D29" i="10"/>
  <c r="M28" i="10"/>
  <c r="I28" i="10"/>
  <c r="I22" i="10"/>
  <c r="D22" i="10"/>
  <c r="M21" i="10"/>
  <c r="D15" i="10"/>
  <c r="C2" i="10" s="1"/>
  <c r="M14" i="10"/>
  <c r="H34" i="9"/>
  <c r="I34" i="9" s="1"/>
  <c r="H33" i="9"/>
  <c r="I33" i="9" s="1"/>
  <c r="H32" i="9"/>
  <c r="I32" i="9" s="1"/>
  <c r="H31" i="9"/>
  <c r="I31" i="9" s="1"/>
  <c r="D29" i="9"/>
  <c r="M28" i="9"/>
  <c r="I28" i="9"/>
  <c r="I22" i="9"/>
  <c r="D22" i="9"/>
  <c r="M21" i="9"/>
  <c r="D15" i="9"/>
  <c r="C2" i="9" s="1"/>
  <c r="M14" i="9"/>
  <c r="H34" i="8"/>
  <c r="I34" i="8" s="1"/>
  <c r="H33" i="8"/>
  <c r="I33" i="8" s="1"/>
  <c r="H32" i="8"/>
  <c r="I32" i="8" s="1"/>
  <c r="H31" i="8"/>
  <c r="I31" i="8" s="1"/>
  <c r="D29" i="8"/>
  <c r="M28" i="8"/>
  <c r="I28" i="8"/>
  <c r="I22" i="8"/>
  <c r="D22" i="8"/>
  <c r="M21" i="8"/>
  <c r="D15" i="8"/>
  <c r="C2" i="8" s="1"/>
  <c r="M14" i="8"/>
  <c r="H34" i="7"/>
  <c r="I34" i="7" s="1"/>
  <c r="H33" i="7"/>
  <c r="I33" i="7" s="1"/>
  <c r="H32" i="7"/>
  <c r="I32" i="7" s="1"/>
  <c r="H31" i="7"/>
  <c r="I31" i="7" s="1"/>
  <c r="D29" i="7"/>
  <c r="M28" i="7"/>
  <c r="I28" i="7"/>
  <c r="I22" i="7"/>
  <c r="D22" i="7"/>
  <c r="M21" i="7"/>
  <c r="D15" i="7"/>
  <c r="C2" i="7" s="1"/>
  <c r="M14" i="7"/>
  <c r="I34" i="6"/>
  <c r="H34" i="6"/>
  <c r="I33" i="6"/>
  <c r="H33" i="6"/>
  <c r="I32" i="6"/>
  <c r="H32" i="6"/>
  <c r="H31" i="6"/>
  <c r="I31" i="6" s="1"/>
  <c r="D29" i="6"/>
  <c r="M28" i="6"/>
  <c r="I28" i="6"/>
  <c r="I22" i="6"/>
  <c r="D22" i="6"/>
  <c r="M21" i="6"/>
  <c r="D15" i="6"/>
  <c r="C2" i="6" s="1"/>
  <c r="D5" i="17" s="1"/>
  <c r="M14" i="6"/>
  <c r="H34" i="5"/>
  <c r="I34" i="5" s="1"/>
  <c r="H33" i="5"/>
  <c r="I33" i="5" s="1"/>
  <c r="H32" i="5"/>
  <c r="I32" i="5" s="1"/>
  <c r="H31" i="5"/>
  <c r="I31" i="5" s="1"/>
  <c r="D29" i="5"/>
  <c r="M28" i="5"/>
  <c r="I28" i="5"/>
  <c r="I22" i="5"/>
  <c r="D22" i="5"/>
  <c r="M21" i="5"/>
  <c r="D15" i="5"/>
  <c r="M14" i="5"/>
  <c r="H34" i="4"/>
  <c r="I34" i="4" s="1"/>
  <c r="H33" i="4"/>
  <c r="I33" i="4" s="1"/>
  <c r="H32" i="4"/>
  <c r="I32" i="4" s="1"/>
  <c r="H31" i="4"/>
  <c r="I31" i="4" s="1"/>
  <c r="D29" i="4"/>
  <c r="M28" i="4"/>
  <c r="I28" i="4"/>
  <c r="I22" i="4"/>
  <c r="D22" i="4"/>
  <c r="M21" i="4"/>
  <c r="D15" i="4"/>
  <c r="C2" i="4" s="1"/>
  <c r="D3" i="17" s="1"/>
  <c r="M14" i="4"/>
  <c r="D22" i="1"/>
  <c r="H34" i="1"/>
  <c r="I34" i="1" s="1"/>
  <c r="H32" i="1"/>
  <c r="I32" i="1" s="1"/>
  <c r="H33" i="1"/>
  <c r="I33" i="1" s="1"/>
  <c r="H31" i="1"/>
  <c r="I31" i="1" s="1"/>
  <c r="M28" i="1"/>
  <c r="M21" i="1"/>
  <c r="M14" i="1"/>
  <c r="C3" i="1" s="1"/>
  <c r="I28" i="1"/>
  <c r="D29" i="1"/>
  <c r="I22" i="1"/>
  <c r="D15" i="1"/>
  <c r="C2" i="5" l="1"/>
  <c r="D4" i="17" s="1"/>
  <c r="C4" i="14"/>
  <c r="C4" i="13"/>
  <c r="C4" i="12"/>
  <c r="C4" i="11"/>
  <c r="C4" i="10"/>
  <c r="C4" i="9"/>
  <c r="C4" i="8"/>
  <c r="C4" i="6"/>
  <c r="B5" i="17" s="1"/>
  <c r="C4" i="7"/>
  <c r="C4" i="4"/>
  <c r="B3" i="17" s="1"/>
  <c r="C2" i="1"/>
  <c r="D2" i="17" s="1"/>
  <c r="D14" i="17" s="1"/>
  <c r="B17" i="17" s="1"/>
  <c r="C4" i="5" l="1"/>
  <c r="B4" i="17" s="1"/>
  <c r="C4" i="1"/>
  <c r="B2" i="17" s="1"/>
</calcChain>
</file>

<file path=xl/sharedStrings.xml><?xml version="1.0" encoding="utf-8"?>
<sst xmlns="http://schemas.openxmlformats.org/spreadsheetml/2006/main" count="760" uniqueCount="56">
  <si>
    <t>Salário</t>
  </si>
  <si>
    <t>Pessoa 1</t>
  </si>
  <si>
    <t>Pessoa 2</t>
  </si>
  <si>
    <t>Pessoa 3</t>
  </si>
  <si>
    <t xml:space="preserve">13º </t>
  </si>
  <si>
    <t>Total</t>
  </si>
  <si>
    <r>
      <rPr>
        <b/>
        <i/>
        <sz val="18"/>
        <color theme="0"/>
        <rFont val="Calibri"/>
        <family val="2"/>
        <scheme val="minor"/>
      </rPr>
      <t>Renda Extra</t>
    </r>
    <r>
      <rPr>
        <b/>
        <i/>
        <sz val="22"/>
        <color theme="0"/>
        <rFont val="Calibri"/>
        <family val="2"/>
        <scheme val="minor"/>
      </rPr>
      <t xml:space="preserve"> </t>
    </r>
  </si>
  <si>
    <t>Casa</t>
  </si>
  <si>
    <t>Aluguel</t>
  </si>
  <si>
    <t>Condomínio</t>
  </si>
  <si>
    <t>Conta de água</t>
  </si>
  <si>
    <t>Conta de luz</t>
  </si>
  <si>
    <t>Gás</t>
  </si>
  <si>
    <t>Telefone</t>
  </si>
  <si>
    <t>Internet</t>
  </si>
  <si>
    <t>IPTU</t>
  </si>
  <si>
    <t>Funcionários</t>
  </si>
  <si>
    <t>Outros</t>
  </si>
  <si>
    <t xml:space="preserve">               Total</t>
  </si>
  <si>
    <t>Saude</t>
  </si>
  <si>
    <t>Remédios</t>
  </si>
  <si>
    <t>Planos de Saúde</t>
  </si>
  <si>
    <t>Transportes</t>
  </si>
  <si>
    <t>IPVA</t>
  </si>
  <si>
    <t>Lazer</t>
  </si>
  <si>
    <t>Cinema</t>
  </si>
  <si>
    <t>Lanches</t>
  </si>
  <si>
    <t>Passeios</t>
  </si>
  <si>
    <t>Supermercado</t>
  </si>
  <si>
    <t>Investimentos</t>
  </si>
  <si>
    <t>Ações</t>
  </si>
  <si>
    <t xml:space="preserve">Tesouro </t>
  </si>
  <si>
    <t>Poupança</t>
  </si>
  <si>
    <t>Resumo</t>
  </si>
  <si>
    <t>Receitas Total</t>
  </si>
  <si>
    <t>Despesas Total</t>
  </si>
  <si>
    <t>Transporte</t>
  </si>
  <si>
    <t>Carro Manutenção</t>
  </si>
  <si>
    <t>Pessoas</t>
  </si>
  <si>
    <t>Valor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</si>
  <si>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</si>
  <si>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</si>
  <si>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</si>
  <si>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</si>
  <si>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</si>
  <si>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</si>
  <si>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</si>
  <si>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</si>
  <si>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</si>
  <si>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</si>
  <si>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</si>
  <si>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</si>
  <si>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Despesa Total</t>
  </si>
  <si>
    <t>Receita Total</t>
  </si>
  <si>
    <t>Saldo Total</t>
  </si>
  <si>
    <t xml:space="preserve">              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</si>
</sst>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4"/>
      <color theme="0"/>
      <name val="Overpass"/>
    </font>
    <font>
      <sz val="10"/>
      <name val="Arial"/>
      <family val="2"/>
    </font>
    <font>
      <b/>
      <sz val="11"/>
      <color theme="1"/>
      <name val="Overpass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6D9EEB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D9EEB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9" xfId="0" applyBorder="1"/>
    <xf numFmtId="0" fontId="0" fillId="0" borderId="10" xfId="0" applyBorder="1"/>
    <xf numFmtId="0" fontId="9" fillId="0" borderId="1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9" fillId="0" borderId="16" xfId="1" applyNumberFormat="1" applyFont="1" applyBorder="1" applyAlignment="1">
      <alignment horizontal="center"/>
    </xf>
    <xf numFmtId="164" fontId="9" fillId="0" borderId="18" xfId="1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4" fontId="9" fillId="0" borderId="19" xfId="1" applyNumberFormat="1" applyFont="1" applyBorder="1" applyAlignment="1">
      <alignment horizontal="center"/>
    </xf>
    <xf numFmtId="164" fontId="9" fillId="3" borderId="21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164" fontId="9" fillId="6" borderId="0" xfId="1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0" fontId="2" fillId="0" borderId="0" xfId="0" applyFont="1"/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10" fillId="0" borderId="22" xfId="0" applyFont="1" applyBorder="1" applyAlignment="1">
      <alignment horizontal="center"/>
    </xf>
    <xf numFmtId="164" fontId="10" fillId="0" borderId="22" xfId="0" applyNumberFormat="1" applyFont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164" fontId="9" fillId="0" borderId="23" xfId="0" applyNumberFormat="1" applyFont="1" applyBorder="1" applyAlignment="1">
      <alignment horizontal="center"/>
    </xf>
    <xf numFmtId="164" fontId="9" fillId="0" borderId="24" xfId="0" applyNumberFormat="1" applyFont="1" applyBorder="1" applyAlignment="1">
      <alignment horizontal="center"/>
    </xf>
    <xf numFmtId="164" fontId="9" fillId="0" borderId="25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0" fillId="2" borderId="0" xfId="0" applyFill="1"/>
    <xf numFmtId="44" fontId="0" fillId="0" borderId="0" xfId="0" applyNumberFormat="1"/>
    <xf numFmtId="0" fontId="7" fillId="5" borderId="9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7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6" fillId="6" borderId="0" xfId="0" applyFont="1" applyFill="1" applyBorder="1"/>
    <xf numFmtId="0" fontId="0" fillId="0" borderId="22" xfId="0" applyBorder="1" applyAlignment="1">
      <alignment horizontal="center"/>
    </xf>
    <xf numFmtId="0" fontId="0" fillId="8" borderId="22" xfId="0" applyFill="1" applyBorder="1" applyAlignment="1">
      <alignment horizontal="center"/>
    </xf>
    <xf numFmtId="44" fontId="0" fillId="8" borderId="22" xfId="1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44" fontId="0" fillId="9" borderId="22" xfId="1" applyFont="1" applyFill="1" applyBorder="1" applyAlignment="1">
      <alignment horizontal="center"/>
    </xf>
    <xf numFmtId="44" fontId="0" fillId="9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44" fontId="0" fillId="10" borderId="22" xfId="1" applyFont="1" applyFill="1" applyBorder="1" applyAlignment="1">
      <alignment horizontal="center"/>
    </xf>
    <xf numFmtId="44" fontId="0" fillId="10" borderId="22" xfId="0" applyNumberForma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6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95762946474925E-3"/>
          <c:y val="1.9612283913993042E-3"/>
          <c:w val="0.96258503902391146"/>
          <c:h val="0.91737089201877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Dados!$B$2:$B$13</c:f>
              <c:numCache>
                <c:formatCode>_("R$"* #,##0.00_);_("R$"* \(#,##0.00\);_("R$"* "-"??_);_(@_)</c:formatCode>
                <c:ptCount val="12"/>
                <c:pt idx="0">
                  <c:v>-1445</c:v>
                </c:pt>
                <c:pt idx="1">
                  <c:v>-825</c:v>
                </c:pt>
                <c:pt idx="2">
                  <c:v>-812</c:v>
                </c:pt>
                <c:pt idx="3">
                  <c:v>-825</c:v>
                </c:pt>
                <c:pt idx="4">
                  <c:v>675</c:v>
                </c:pt>
                <c:pt idx="5">
                  <c:v>575</c:v>
                </c:pt>
                <c:pt idx="6">
                  <c:v>875</c:v>
                </c:pt>
                <c:pt idx="7">
                  <c:v>975</c:v>
                </c:pt>
                <c:pt idx="8">
                  <c:v>1075</c:v>
                </c:pt>
                <c:pt idx="9">
                  <c:v>1175</c:v>
                </c:pt>
                <c:pt idx="10">
                  <c:v>1275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F-4891-B39B-8E0E45DF4C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7580888"/>
        <c:axId val="557581216"/>
      </c:lineChart>
      <c:catAx>
        <c:axId val="55758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581216"/>
        <c:crosses val="autoZero"/>
        <c:auto val="1"/>
        <c:lblAlgn val="ctr"/>
        <c:lblOffset val="100"/>
        <c:noMultiLvlLbl val="0"/>
      </c:catAx>
      <c:valAx>
        <c:axId val="55758121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57580888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Abril!$I$31:$I$34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Abril!$H$31:$H$34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D-4083-9B6A-85D5CF2C2213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Abril!$I$31:$I$34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Abril!$I$31:$I$34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D-4083-9B6A-85D5CF2C2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0D-4C74-AB38-12AE24174036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0D-4C74-AB38-12AE2417403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Maio!$C$2:$C$3</c:f>
              <c:numCache>
                <c:formatCode>"R$"\ #,##0.00</c:formatCode>
                <c:ptCount val="2"/>
                <c:pt idx="0">
                  <c:v>2170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D-4C74-AB38-12AE241740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Maio!$H$31:$H$34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6-4292-BB74-4CCBB2C5C792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Maio!$I$31:$I$34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Maio!$I$31:$I$34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6-4292-BB74-4CCBB2C5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66-4B95-AA3C-07C60B69ACC3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66-4B95-AA3C-07C60B69ACC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Junho!$B$2:$B$3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Junho!$C$2:$C$3</c:f>
              <c:numCache>
                <c:formatCode>"R$"\ #,##0.00</c:formatCode>
                <c:ptCount val="2"/>
                <c:pt idx="0">
                  <c:v>2270</c:v>
                </c:pt>
                <c:pt idx="1">
                  <c:v>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6-4B95-AA3C-07C60B69AC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Junho!$I$31:$I$34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Junho!$H$31:$H$34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A-45F8-A54C-2C49A5DB3992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Junho!$I$31:$I$34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Junho!$I$31:$I$34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A-45F8-A54C-2C49A5DB3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83-47DA-A736-2E3582EDA6CE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83-47DA-A736-2E3582EDA6C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Julho!$B$2:$B$3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Julho!$C$2:$C$3</c:f>
              <c:numCache>
                <c:formatCode>"R$"\ #,##0.00</c:formatCode>
                <c:ptCount val="2"/>
                <c:pt idx="0">
                  <c:v>2370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83-47DA-A736-2E3582EDA6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Julho!$I$31:$I$34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Julho!$H$31:$H$34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E-4FC3-8A7A-BB6CC7168766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Julho!$I$31:$I$34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Julho!$I$31:$I$34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E-4FC3-8A7A-BB6CC7168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B4-496D-9AB9-CEED65053E43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B4-496D-9AB9-CEED65053E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Agosto!$B$2:$B$3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Agosto!$C$2:$C$3</c:f>
              <c:numCache>
                <c:formatCode>"R$"\ #,##0.00</c:formatCode>
                <c:ptCount val="2"/>
                <c:pt idx="0">
                  <c:v>2470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B4-496D-9AB9-CEED65053E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Agosto!$I$31:$I$34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Agosto!$H$31:$H$34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E-4CA6-B82C-B06021BE0F66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Agosto!$I$31:$I$34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Agosto!$I$31:$I$34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E-4CA6-B82C-B06021BE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8C-4AE3-9572-3A580171F5AD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8C-4AE3-9572-3A580171F5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Setembro!$B$2:$B$3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Setembro!$C$2:$C$3</c:f>
              <c:numCache>
                <c:formatCode>"R$"\ #,##0.00</c:formatCode>
                <c:ptCount val="2"/>
                <c:pt idx="0">
                  <c:v>2570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8C-4AE3-9572-3A580171F5A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00-4B3F-97A7-5ABE9EB90FD0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00-4B3F-97A7-5ABE9EB90FD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Dados!$A$16:$A$17</c:f>
              <c:strCache>
                <c:ptCount val="2"/>
                <c:pt idx="0">
                  <c:v>Despesa Total</c:v>
                </c:pt>
                <c:pt idx="1">
                  <c:v>Receita Total</c:v>
                </c:pt>
              </c:strCache>
            </c:strRef>
          </c:cat>
          <c:val>
            <c:numRef>
              <c:f>Dados!$B$16:$B$17</c:f>
              <c:numCache>
                <c:formatCode>_("R$"* #,##0.00_);_("R$"* \(#,##0.00\);_("R$"* "-"??_);_(@_)</c:formatCode>
                <c:ptCount val="2"/>
                <c:pt idx="0">
                  <c:v>18760</c:v>
                </c:pt>
                <c:pt idx="1">
                  <c:v>22773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00-4B3F-97A7-5ABE9EB90F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Setembro!$I$31:$I$34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Setembro!$H$31:$H$34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F-4E1A-9378-335979C3DB1F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Setembro!$I$31:$I$34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Setembro!$I$31:$I$34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F-4E1A-9378-335979C3D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0B-4B83-8345-9970FDDC91D7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0B-4B83-8345-9970FDDC91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'Outubro '!$B$2:$B$3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'Outubro '!$C$2:$C$3</c:f>
              <c:numCache>
                <c:formatCode>"R$"\ #,##0.00</c:formatCode>
                <c:ptCount val="2"/>
                <c:pt idx="0">
                  <c:v>2670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0B-4B83-8345-9970FDDC91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'Outubro '!$I$31:$I$34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'Outubro '!$H$31:$H$34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4-4FFC-AC71-B0426C3BCAE1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'Outubro '!$I$31:$I$34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'Outubro '!$I$31:$I$34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4-4FFC-AC71-B0426C3BC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39-4DAE-83F2-1C094F055CC9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39-4DAE-83F2-1C094F055CC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Novembro!$C$2:$C$3</c:f>
              <c:numCache>
                <c:formatCode>"R$"\ #,##0.00</c:formatCode>
                <c:ptCount val="2"/>
                <c:pt idx="0">
                  <c:v>2770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39-4DAE-83F2-1C094F055C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Novembro!$H$31:$H$34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C-4493-A32B-D88CF3747F53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Novembro!$I$31:$I$34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Novembro!$I$31:$I$34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C-4493-A32B-D88CF3747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B3-4347-951D-9C9A2D868415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B3-4347-951D-9C9A2D86841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Dezembro!$B$2:$B$3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Dezembro!$C$2:$C$3</c:f>
              <c:numCache>
                <c:formatCode>"R$"\ #,##0.00</c:formatCode>
                <c:ptCount val="2"/>
                <c:pt idx="0">
                  <c:v>2790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3-4347-951D-9C9A2D8684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Dezembro!$I$31:$I$34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Dezembro!$H$31:$H$34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7-46E9-AAA6-48F8BBED1679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Dezembro!$I$31:$I$34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Dezembro!$I$31:$I$34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7-46E9-AAA6-48F8BBED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108840576779611E-2"/>
          <c:y val="4.1314553990610327E-2"/>
          <c:w val="0.96258503902391146"/>
          <c:h val="0.91737089201877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Dados!$B$2:$B$13</c:f>
              <c:numCache>
                <c:formatCode>_("R$"* #,##0.00_);_("R$"* \(#,##0.00\);_("R$"* "-"??_);_(@_)</c:formatCode>
                <c:ptCount val="12"/>
                <c:pt idx="0">
                  <c:v>-1445</c:v>
                </c:pt>
                <c:pt idx="1">
                  <c:v>-825</c:v>
                </c:pt>
                <c:pt idx="2">
                  <c:v>-812</c:v>
                </c:pt>
                <c:pt idx="3">
                  <c:v>-825</c:v>
                </c:pt>
                <c:pt idx="4">
                  <c:v>675</c:v>
                </c:pt>
                <c:pt idx="5">
                  <c:v>575</c:v>
                </c:pt>
                <c:pt idx="6">
                  <c:v>875</c:v>
                </c:pt>
                <c:pt idx="7">
                  <c:v>975</c:v>
                </c:pt>
                <c:pt idx="8">
                  <c:v>1075</c:v>
                </c:pt>
                <c:pt idx="9">
                  <c:v>1175</c:v>
                </c:pt>
                <c:pt idx="10">
                  <c:v>1275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B-4FBA-B80E-4F121F66B6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7580888"/>
        <c:axId val="557581216"/>
      </c:lineChart>
      <c:catAx>
        <c:axId val="55758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581216"/>
        <c:crosses val="autoZero"/>
        <c:auto val="1"/>
        <c:lblAlgn val="ctr"/>
        <c:lblOffset val="100"/>
        <c:noMultiLvlLbl val="0"/>
      </c:catAx>
      <c:valAx>
        <c:axId val="55758121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5758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Janeiro!$B$2:$B$3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Janeiro!$C$2:$C$3</c:f>
              <c:numCache>
                <c:formatCode>"R$"\ #,##0.00</c:formatCode>
                <c:ptCount val="2"/>
                <c:pt idx="0">
                  <c:v>670</c:v>
                </c:pt>
                <c:pt idx="1">
                  <c:v>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Janeiro!$I$31:$I$34</c:f>
              <c:strCache>
                <c:ptCount val="4"/>
                <c:pt idx="0">
                  <c:v>Aluguel</c:v>
                </c:pt>
                <c:pt idx="1">
                  <c:v>Carro 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Janeiro!$H$31:$H$34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800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Janeiro!$I$31:$I$34</c:f>
              <c:strCache>
                <c:ptCount val="4"/>
                <c:pt idx="0">
                  <c:v>Aluguel</c:v>
                </c:pt>
                <c:pt idx="1">
                  <c:v>Carro 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Janeiro!$I$31:$I$34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24-42AF-8B00-32DBDB5A4BBC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24-42AF-8B00-32DBDB5A4BB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Fevereiro!$B$2:$B$3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Fevereiro!$C$2:$C$3</c:f>
              <c:numCache>
                <c:formatCode>"R$"\ #,##0.00</c:formatCode>
                <c:ptCount val="2"/>
                <c:pt idx="0">
                  <c:v>670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4-42AF-8B00-32DBDB5A4B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Fevereiro!$I$31:$I$34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Fevereiro!$H$31:$H$34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B-45FA-A7C0-B0DD377CF8BC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Fevereiro!$I$31:$I$34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Fevereiro!$I$31:$I$34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B-45FA-A7C0-B0DD377CF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76-4451-8EC6-265D7E1FD138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76-4451-8EC6-265D7E1FD13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Março!$B$2:$B$3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Março!$C$2:$C$3</c:f>
              <c:numCache>
                <c:formatCode>"R$"\ #,##0.00</c:formatCode>
                <c:ptCount val="2"/>
                <c:pt idx="0">
                  <c:v>683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6-4451-8EC6-265D7E1FD1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Março!$I$31:$I$34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Março!$H$31:$H$34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5-4B93-8BFE-01CA570C7C01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Março!$I$31:$I$34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Março!$I$31:$I$34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5-4B93-8BFE-01CA570C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FE-4B5D-AF6E-2736CE9E80DE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FE-4B5D-AF6E-2736CE9E80D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Abril!$B$2:$B$3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Abril!$C$2:$C$3</c:f>
              <c:numCache>
                <c:formatCode>"R$"\ #,##0.00</c:formatCode>
                <c:ptCount val="2"/>
                <c:pt idx="0">
                  <c:v>670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FE-4B5D-AF6E-2736CE9E80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Mar&#231;o!A1"/><Relationship Id="rId2" Type="http://schemas.openxmlformats.org/officeDocument/2006/relationships/hyperlink" Target="#Fevereiro!A1"/><Relationship Id="rId1" Type="http://schemas.openxmlformats.org/officeDocument/2006/relationships/hyperlink" Target="#Janeiro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21</xdr:row>
      <xdr:rowOff>47624</xdr:rowOff>
    </xdr:from>
    <xdr:to>
      <xdr:col>18</xdr:col>
      <xdr:colOff>312825</xdr:colOff>
      <xdr:row>26</xdr:row>
      <xdr:rowOff>150449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584169AE-1EF6-4988-8B7E-055344428FF2}"/>
            </a:ext>
          </a:extLst>
        </xdr:cNvPr>
        <xdr:cNvGrpSpPr/>
      </xdr:nvGrpSpPr>
      <xdr:grpSpPr>
        <a:xfrm>
          <a:off x="6394729" y="4004162"/>
          <a:ext cx="4845678" cy="1044858"/>
          <a:chOff x="5753100" y="-161926"/>
          <a:chExt cx="4865775" cy="1055325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25A14522-4047-4517-82C5-1FD50EE50EAB}"/>
              </a:ext>
            </a:extLst>
          </xdr:cNvPr>
          <xdr:cNvSpPr/>
        </xdr:nvSpPr>
        <xdr:spPr>
          <a:xfrm>
            <a:off x="5753100" y="514349"/>
            <a:ext cx="1332000" cy="360000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Agosto</a:t>
            </a:r>
            <a:endParaRPr lang="pt-BR" sz="1100" b="1"/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938F9BB9-41C0-4AAF-97FF-FBFFE708362E}"/>
              </a:ext>
            </a:extLst>
          </xdr:cNvPr>
          <xdr:cNvSpPr/>
        </xdr:nvSpPr>
        <xdr:spPr>
          <a:xfrm>
            <a:off x="7477125" y="-161926"/>
            <a:ext cx="1332000" cy="360000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Setembro</a:t>
            </a:r>
            <a:endParaRPr lang="pt-BR" sz="1100" b="1"/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59EC375C-13D7-42EC-B803-3B3833B37875}"/>
              </a:ext>
            </a:extLst>
          </xdr:cNvPr>
          <xdr:cNvSpPr/>
        </xdr:nvSpPr>
        <xdr:spPr>
          <a:xfrm>
            <a:off x="7505700" y="533399"/>
            <a:ext cx="1332000" cy="360000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Outubro</a:t>
            </a:r>
            <a:endParaRPr lang="pt-BR" sz="1100" b="1"/>
          </a:p>
        </xdr:txBody>
      </xdr:sp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119F2682-7E89-4821-811B-0B89A9FCC8A4}"/>
              </a:ext>
            </a:extLst>
          </xdr:cNvPr>
          <xdr:cNvSpPr/>
        </xdr:nvSpPr>
        <xdr:spPr>
          <a:xfrm>
            <a:off x="9286875" y="504824"/>
            <a:ext cx="1332000" cy="360000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Dezembro</a:t>
            </a:r>
            <a:endParaRPr lang="pt-BR" sz="1100" b="1"/>
          </a:p>
        </xdr:txBody>
      </xdr:sp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2F87563A-EFBC-48D6-8CBE-1C53BDCC48B9}"/>
              </a:ext>
            </a:extLst>
          </xdr:cNvPr>
          <xdr:cNvSpPr/>
        </xdr:nvSpPr>
        <xdr:spPr>
          <a:xfrm>
            <a:off x="9286875" y="-161926"/>
            <a:ext cx="1332000" cy="360000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Novembro</a:t>
            </a:r>
            <a:endParaRPr lang="pt-BR" sz="1100" b="1"/>
          </a:p>
        </xdr:txBody>
      </xdr:sp>
    </xdr:grpSp>
    <xdr:clientData/>
  </xdr:twoCellAnchor>
  <xdr:twoCellAnchor>
    <xdr:from>
      <xdr:col>2</xdr:col>
      <xdr:colOff>47625</xdr:colOff>
      <xdr:row>21</xdr:row>
      <xdr:rowOff>57149</xdr:rowOff>
    </xdr:from>
    <xdr:to>
      <xdr:col>4</xdr:col>
      <xdr:colOff>160425</xdr:colOff>
      <xdr:row>23</xdr:row>
      <xdr:rowOff>36149</xdr:rowOff>
    </xdr:to>
    <xdr:sp macro="" textlink="">
      <xdr:nvSpPr>
        <xdr:cNvPr id="16" name="Retângulo: Cantos Arredondados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21076B-0A03-429B-9FD3-92C0661CB300}"/>
            </a:ext>
          </a:extLst>
        </xdr:cNvPr>
        <xdr:cNvSpPr/>
      </xdr:nvSpPr>
      <xdr:spPr>
        <a:xfrm>
          <a:off x="1266825" y="3295649"/>
          <a:ext cx="1332000" cy="360000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Janeiro</a:t>
          </a:r>
          <a:endParaRPr lang="pt-BR" sz="1100" b="1"/>
        </a:p>
      </xdr:txBody>
    </xdr:sp>
    <xdr:clientData/>
  </xdr:twoCellAnchor>
  <xdr:twoCellAnchor>
    <xdr:from>
      <xdr:col>2</xdr:col>
      <xdr:colOff>57150</xdr:colOff>
      <xdr:row>24</xdr:row>
      <xdr:rowOff>104774</xdr:rowOff>
    </xdr:from>
    <xdr:to>
      <xdr:col>4</xdr:col>
      <xdr:colOff>169950</xdr:colOff>
      <xdr:row>26</xdr:row>
      <xdr:rowOff>83774</xdr:rowOff>
    </xdr:to>
    <xdr:sp macro="" textlink="">
      <xdr:nvSpPr>
        <xdr:cNvPr id="17" name="Retângulo: Cantos Arredondados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FDCCEC-7B2F-4A42-8ABF-7EF7168B69E7}"/>
            </a:ext>
          </a:extLst>
        </xdr:cNvPr>
        <xdr:cNvSpPr/>
      </xdr:nvSpPr>
      <xdr:spPr>
        <a:xfrm>
          <a:off x="1276350" y="4295774"/>
          <a:ext cx="1332000" cy="360000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Fevereiro</a:t>
          </a:r>
          <a:endParaRPr lang="pt-BR" sz="1100" b="1"/>
        </a:p>
      </xdr:txBody>
    </xdr:sp>
    <xdr:clientData/>
  </xdr:twoCellAnchor>
  <xdr:twoCellAnchor>
    <xdr:from>
      <xdr:col>4</xdr:col>
      <xdr:colOff>533400</xdr:colOff>
      <xdr:row>21</xdr:row>
      <xdr:rowOff>57149</xdr:rowOff>
    </xdr:from>
    <xdr:to>
      <xdr:col>7</xdr:col>
      <xdr:colOff>36600</xdr:colOff>
      <xdr:row>23</xdr:row>
      <xdr:rowOff>36149</xdr:rowOff>
    </xdr:to>
    <xdr:sp macro="" textlink="">
      <xdr:nvSpPr>
        <xdr:cNvPr id="18" name="Retângulo: Cantos Arredondados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2DF822-0B3F-4E62-A439-FB3DE2341DBD}"/>
            </a:ext>
          </a:extLst>
        </xdr:cNvPr>
        <xdr:cNvSpPr/>
      </xdr:nvSpPr>
      <xdr:spPr>
        <a:xfrm>
          <a:off x="2971800" y="3295649"/>
          <a:ext cx="1332000" cy="360000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Março</a:t>
          </a:r>
          <a:endParaRPr lang="pt-BR" sz="1100" b="1"/>
        </a:p>
      </xdr:txBody>
    </xdr:sp>
    <xdr:clientData/>
  </xdr:twoCellAnchor>
  <xdr:twoCellAnchor>
    <xdr:from>
      <xdr:col>7</xdr:col>
      <xdr:colOff>409575</xdr:colOff>
      <xdr:row>24</xdr:row>
      <xdr:rowOff>123824</xdr:rowOff>
    </xdr:from>
    <xdr:to>
      <xdr:col>9</xdr:col>
      <xdr:colOff>522375</xdr:colOff>
      <xdr:row>26</xdr:row>
      <xdr:rowOff>102824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D364AA6F-8C4C-4BED-8407-515912E0B66C}"/>
            </a:ext>
          </a:extLst>
        </xdr:cNvPr>
        <xdr:cNvSpPr/>
      </xdr:nvSpPr>
      <xdr:spPr>
        <a:xfrm>
          <a:off x="4676775" y="3933824"/>
          <a:ext cx="1332000" cy="360000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Junho</a:t>
          </a:r>
          <a:endParaRPr lang="pt-BR" sz="1100" b="1"/>
        </a:p>
      </xdr:txBody>
    </xdr:sp>
    <xdr:clientData/>
  </xdr:twoCellAnchor>
  <xdr:twoCellAnchor>
    <xdr:from>
      <xdr:col>4</xdr:col>
      <xdr:colOff>561975</xdr:colOff>
      <xdr:row>24</xdr:row>
      <xdr:rowOff>123824</xdr:rowOff>
    </xdr:from>
    <xdr:to>
      <xdr:col>7</xdr:col>
      <xdr:colOff>65175</xdr:colOff>
      <xdr:row>26</xdr:row>
      <xdr:rowOff>102824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0713DE59-2E09-4BE5-B433-BD2921D77FFC}"/>
            </a:ext>
          </a:extLst>
        </xdr:cNvPr>
        <xdr:cNvSpPr/>
      </xdr:nvSpPr>
      <xdr:spPr>
        <a:xfrm>
          <a:off x="3000375" y="4314824"/>
          <a:ext cx="1332000" cy="360000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Abril</a:t>
          </a:r>
          <a:endParaRPr lang="pt-BR" sz="1100" b="1"/>
        </a:p>
      </xdr:txBody>
    </xdr:sp>
    <xdr:clientData/>
  </xdr:twoCellAnchor>
  <xdr:twoCellAnchor>
    <xdr:from>
      <xdr:col>10</xdr:col>
      <xdr:colOff>266700</xdr:colOff>
      <xdr:row>21</xdr:row>
      <xdr:rowOff>38099</xdr:rowOff>
    </xdr:from>
    <xdr:to>
      <xdr:col>12</xdr:col>
      <xdr:colOff>379500</xdr:colOff>
      <xdr:row>23</xdr:row>
      <xdr:rowOff>17099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6B7B094B-C790-4041-9AF3-FCA1EC39A424}"/>
            </a:ext>
          </a:extLst>
        </xdr:cNvPr>
        <xdr:cNvSpPr/>
      </xdr:nvSpPr>
      <xdr:spPr>
        <a:xfrm>
          <a:off x="6362700" y="3276599"/>
          <a:ext cx="1332000" cy="360000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Julho</a:t>
          </a:r>
          <a:endParaRPr lang="pt-BR" sz="1100" b="1"/>
        </a:p>
      </xdr:txBody>
    </xdr:sp>
    <xdr:clientData/>
  </xdr:twoCellAnchor>
  <xdr:twoCellAnchor>
    <xdr:from>
      <xdr:col>7</xdr:col>
      <xdr:colOff>390525</xdr:colOff>
      <xdr:row>21</xdr:row>
      <xdr:rowOff>57149</xdr:rowOff>
    </xdr:from>
    <xdr:to>
      <xdr:col>9</xdr:col>
      <xdr:colOff>503325</xdr:colOff>
      <xdr:row>23</xdr:row>
      <xdr:rowOff>36149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334E2CEC-D844-41FC-AF3F-F4087C4AC35D}"/>
            </a:ext>
          </a:extLst>
        </xdr:cNvPr>
        <xdr:cNvSpPr/>
      </xdr:nvSpPr>
      <xdr:spPr>
        <a:xfrm>
          <a:off x="4657725" y="3295649"/>
          <a:ext cx="1332000" cy="360000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Maio</a:t>
          </a:r>
          <a:endParaRPr lang="pt-BR" sz="1100" b="1"/>
        </a:p>
      </xdr:txBody>
    </xdr:sp>
    <xdr:clientData/>
  </xdr:twoCellAnchor>
  <xdr:twoCellAnchor>
    <xdr:from>
      <xdr:col>9</xdr:col>
      <xdr:colOff>484622</xdr:colOff>
      <xdr:row>6</xdr:row>
      <xdr:rowOff>167472</xdr:rowOff>
    </xdr:from>
    <xdr:to>
      <xdr:col>22</xdr:col>
      <xdr:colOff>52335</xdr:colOff>
      <xdr:row>19</xdr:row>
      <xdr:rowOff>146538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3E965190-C48B-480D-9E32-222BC3B40FB9}"/>
            </a:ext>
          </a:extLst>
        </xdr:cNvPr>
        <xdr:cNvGrpSpPr/>
      </xdr:nvGrpSpPr>
      <xdr:grpSpPr>
        <a:xfrm>
          <a:off x="5948413" y="1297912"/>
          <a:ext cx="7459856" cy="2428351"/>
          <a:chOff x="4877284" y="424031"/>
          <a:chExt cx="7651096" cy="2293255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274263E5-3D91-4DDF-A1C9-04B88F7CA383}"/>
              </a:ext>
            </a:extLst>
          </xdr:cNvPr>
          <xdr:cNvSpPr/>
        </xdr:nvSpPr>
        <xdr:spPr>
          <a:xfrm>
            <a:off x="4877284" y="438969"/>
            <a:ext cx="7651096" cy="227831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7B1E4543-B839-46D3-8B25-186D3BB0E444}"/>
              </a:ext>
            </a:extLst>
          </xdr:cNvPr>
          <xdr:cNvGraphicFramePr>
            <a:graphicFrameLocks/>
          </xdr:cNvGraphicFramePr>
        </xdr:nvGraphicFramePr>
        <xdr:xfrm>
          <a:off x="5223284" y="424031"/>
          <a:ext cx="7292548" cy="2163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186601</xdr:colOff>
      <xdr:row>7</xdr:row>
      <xdr:rowOff>65341</xdr:rowOff>
    </xdr:from>
    <xdr:to>
      <xdr:col>8</xdr:col>
      <xdr:colOff>512862</xdr:colOff>
      <xdr:row>18</xdr:row>
      <xdr:rowOff>187072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2D008A87-1F1D-4EEE-AE0B-AE6F2A380677}"/>
            </a:ext>
          </a:extLst>
        </xdr:cNvPr>
        <xdr:cNvGrpSpPr/>
      </xdr:nvGrpSpPr>
      <xdr:grpSpPr>
        <a:xfrm>
          <a:off x="793689" y="1384187"/>
          <a:ext cx="4575876" cy="2194204"/>
          <a:chOff x="201157" y="638171"/>
          <a:chExt cx="4191000" cy="1962155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BE9BB92D-68A9-4640-AC67-A0FAF313F8F8}"/>
              </a:ext>
            </a:extLst>
          </xdr:cNvPr>
          <xdr:cNvSpPr/>
        </xdr:nvSpPr>
        <xdr:spPr>
          <a:xfrm flipH="1" flipV="1">
            <a:off x="238125" y="638171"/>
            <a:ext cx="4114800" cy="191452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9F9C2147-9405-437B-A9AE-B5636215F404}"/>
              </a:ext>
            </a:extLst>
          </xdr:cNvPr>
          <xdr:cNvGraphicFramePr>
            <a:graphicFrameLocks/>
          </xdr:cNvGraphicFramePr>
        </xdr:nvGraphicFramePr>
        <xdr:xfrm>
          <a:off x="201157" y="771526"/>
          <a:ext cx="4191000" cy="1828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9</xdr:col>
      <xdr:colOff>73269</xdr:colOff>
      <xdr:row>0</xdr:row>
      <xdr:rowOff>94203</xdr:rowOff>
    </xdr:from>
    <xdr:to>
      <xdr:col>11</xdr:col>
      <xdr:colOff>450082</xdr:colOff>
      <xdr:row>2</xdr:row>
      <xdr:rowOff>115137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8522507D-EF55-450E-9AC5-14100395FDA6}"/>
            </a:ext>
          </a:extLst>
        </xdr:cNvPr>
        <xdr:cNvSpPr/>
      </xdr:nvSpPr>
      <xdr:spPr>
        <a:xfrm>
          <a:off x="5537060" y="94203"/>
          <a:ext cx="1590989" cy="397747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Resumo</a:t>
          </a:r>
          <a:r>
            <a:rPr lang="pt-BR" sz="1600" b="1" baseline="0"/>
            <a:t> do Ano</a:t>
          </a:r>
          <a:endParaRPr lang="pt-BR" sz="1600" b="1"/>
        </a:p>
      </xdr:txBody>
    </xdr:sp>
    <xdr:clientData/>
  </xdr:twoCellAnchor>
  <xdr:twoCellAnchor>
    <xdr:from>
      <xdr:col>2</xdr:col>
      <xdr:colOff>586151</xdr:colOff>
      <xdr:row>5</xdr:row>
      <xdr:rowOff>125604</xdr:rowOff>
    </xdr:from>
    <xdr:to>
      <xdr:col>6</xdr:col>
      <xdr:colOff>439616</xdr:colOff>
      <xdr:row>7</xdr:row>
      <xdr:rowOff>20934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E911AE99-8B3F-4A57-96A1-741014BFAF05}"/>
            </a:ext>
          </a:extLst>
        </xdr:cNvPr>
        <xdr:cNvSpPr/>
      </xdr:nvSpPr>
      <xdr:spPr>
        <a:xfrm flipH="1">
          <a:off x="1800327" y="1067637"/>
          <a:ext cx="2281816" cy="2721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Despesas e Receitas do Ano</a:t>
          </a:r>
        </a:p>
      </xdr:txBody>
    </xdr:sp>
    <xdr:clientData/>
  </xdr:twoCellAnchor>
  <xdr:twoCellAnchor>
    <xdr:from>
      <xdr:col>14</xdr:col>
      <xdr:colOff>267534</xdr:colOff>
      <xdr:row>5</xdr:row>
      <xdr:rowOff>47729</xdr:rowOff>
    </xdr:from>
    <xdr:to>
      <xdr:col>18</xdr:col>
      <xdr:colOff>120999</xdr:colOff>
      <xdr:row>6</xdr:row>
      <xdr:rowOff>131465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F6C4568E-8880-4C09-B265-34E52152E0FC}"/>
            </a:ext>
          </a:extLst>
        </xdr:cNvPr>
        <xdr:cNvSpPr/>
      </xdr:nvSpPr>
      <xdr:spPr>
        <a:xfrm flipH="1">
          <a:off x="8766765" y="989762"/>
          <a:ext cx="2281816" cy="2721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Saldo</a:t>
          </a:r>
          <a:r>
            <a:rPr lang="pt-BR" sz="1100" b="1" baseline="0"/>
            <a:t> total de cada mês</a:t>
          </a:r>
          <a:endParaRPr lang="pt-BR" sz="11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2DEECFB-6B11-4D23-A954-3F3A31221A02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FF22C77-1ED2-4151-9459-90F8421A2FBB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65688DF-636D-42E0-8901-D91FA3FCCDAB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81A2822-A814-4E4B-B790-A49BA6980640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7F125EC-AF23-4F29-AD8B-82EDE5BEDEA9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59AE707-4779-4314-B860-F38425007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D78288-3930-4FA5-A3AC-6D5E9F0F8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72856B3F-EAB4-4267-8447-9076BB1E7094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E1D9EC87-4090-4999-B8E6-F5A080FC2380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BB68AE40-B6CF-42D5-BAA2-3FBB73D2F1EA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F32401BC-3C16-4767-A102-B1C8D0DA4E6D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A1811D5-6451-419D-A510-2FE3EC3DF30E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1C3B466-E539-4A5E-A5A2-7CDBCE25447D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2907C21-5E5E-4023-A93E-5DA31B63125E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71D9FF3-123A-4EA9-928E-A252232FDFFC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154445-B69B-44FB-A761-15099AA9C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8B09CB-93C5-43AD-95C8-AD8754E3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F808A2AB-9790-4BC8-87CD-9851F9A0C87B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233A09FB-13F1-46B2-8593-323AB96A7CB1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911A63DD-A70F-4936-887C-ACB6C9C3D59E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E9CE61B-D7D2-4CC4-9FFF-9F85445F1110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B8684CD-0D33-4572-B32F-697D18505281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725C7375-B74B-4976-B7B6-3C8B76B153FF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6A5206C3-E9C0-4402-BE73-196D187455FC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8B38473-DCE2-452D-8934-5206EB642AF2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4A081A-2450-44E0-AEFE-A2D76735B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CC8CC1C-7AD8-4DC3-8EAF-7F40F33A3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BF6EDD99-5F06-4FAF-BBAD-69F13C3B85AE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00735669-8CBE-4ACE-B1C8-F97D615EF3EF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7BACC272-963A-47F2-B338-5F8B31E661ED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F2C5BC78-F15D-4B97-A595-7807C5C0DB47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8182146-C814-4F16-A916-25C202FC3822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8C3BB7C5-D115-4C24-A194-30AEB757AEE1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F52AF68-0B40-4810-BE43-6AAAB5FB0E09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DA887A3-4DC5-4726-A973-B54D748C6412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E7587E6-1F79-4121-9AA6-FE3279DD1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26FAD0-AE72-4AC9-833C-B46A43263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A9288BA-F219-4042-AC6F-44E661EF5D84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1A14D6A8-C048-4D1F-B399-9523A2D21C0A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8DB8860-D7A2-4C8A-9D36-ECFE4007591D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57150</xdr:rowOff>
    </xdr:from>
    <xdr:to>
      <xdr:col>18</xdr:col>
      <xdr:colOff>438150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C4D549-C6B0-480C-B9D2-31C940BC3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999066CA-04A3-4F4C-9182-B47C599AC940}"/>
            </a:ext>
          </a:extLst>
        </xdr:cNvPr>
        <xdr:cNvSpPr/>
      </xdr:nvSpPr>
      <xdr:spPr>
        <a:xfrm>
          <a:off x="7515225" y="1309689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724F2B6F-2AAB-40E6-982F-1F86F0C18C62}"/>
            </a:ext>
          </a:extLst>
        </xdr:cNvPr>
        <xdr:cNvSpPr/>
      </xdr:nvSpPr>
      <xdr:spPr>
        <a:xfrm>
          <a:off x="2262190" y="1307305"/>
          <a:ext cx="4131467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170FC77-41EC-4C8F-A977-1893497944EC}"/>
            </a:ext>
          </a:extLst>
        </xdr:cNvPr>
        <xdr:cNvSpPr/>
      </xdr:nvSpPr>
      <xdr:spPr>
        <a:xfrm>
          <a:off x="4706352" y="26570"/>
          <a:ext cx="4265696" cy="393032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99408BD-D1CD-42D4-AC52-188FF65F4975}"/>
            </a:ext>
          </a:extLst>
        </xdr:cNvPr>
        <xdr:cNvSpPr/>
      </xdr:nvSpPr>
      <xdr:spPr>
        <a:xfrm>
          <a:off x="392905" y="3676650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452806C-FCDE-47C0-AB94-74842B376F52}"/>
            </a:ext>
          </a:extLst>
        </xdr:cNvPr>
        <xdr:cNvSpPr/>
      </xdr:nvSpPr>
      <xdr:spPr>
        <a:xfrm>
          <a:off x="8227220" y="3688555"/>
          <a:ext cx="1450181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5A1F4A-B334-4AB0-A5EB-E9709C183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E20D1A-5344-4803-979A-240C75492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426ABE0D-AD86-48C8-97B7-B8888F70112E}"/>
            </a:ext>
          </a:extLst>
        </xdr:cNvPr>
        <xdr:cNvSpPr/>
      </xdr:nvSpPr>
      <xdr:spPr>
        <a:xfrm>
          <a:off x="2538162" y="938464"/>
          <a:ext cx="3628022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52345AEC-EF1F-47CF-854B-DFDACEFBDF6C}"/>
            </a:ext>
          </a:extLst>
        </xdr:cNvPr>
        <xdr:cNvSpPr/>
      </xdr:nvSpPr>
      <xdr:spPr>
        <a:xfrm>
          <a:off x="7641807" y="990351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435023EE-440F-40A4-AA07-57AF6CDC28A9}"/>
            </a:ext>
          </a:extLst>
        </xdr:cNvPr>
        <xdr:cNvSpPr/>
      </xdr:nvSpPr>
      <xdr:spPr>
        <a:xfrm>
          <a:off x="5902994" y="481263"/>
          <a:ext cx="1897479" cy="36445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Janeiro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2E1E7063-1AB4-4BE7-8C71-234F0AB1BCC3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0717972-8D26-4BD8-BCDF-D1C9B5D485C5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1AA6E682-FD3E-4545-9EE6-3FC8301D2986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6609DE62-FD17-42A0-9DFE-D71891091AA7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2D20C7E-9646-4227-80EC-A431D280A9CB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67B3A7-DC25-4427-8E57-F40FC5675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55DDD0-0D9F-4ABD-940A-DF47A6526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E73EB19A-2F4D-404A-9D6D-4A4025CCE013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45902B1C-F14E-45CA-A7B1-86046DD80A31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24D5F309-8DCA-4F85-B881-57C474CEC597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AA34FB4F-B4EA-49D1-A84D-CEDDD03EFDF6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C5A5812-A036-4E90-8B90-66E9F9433213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AE968F35-302C-4C84-9D6F-D03D3D3DE644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F9AA9EC-C60D-491B-885C-68E54130534A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57F76E8F-A9E3-47D6-9951-30A7B2D6AFC4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8245AF-01B3-46C9-A1C6-36EA745F0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720D9CD-4E3D-411F-819D-6E99BCC97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4023B288-A135-4998-820B-705C4E216DE3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31018E9C-59FC-4FC6-849C-C666E73B2551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834503A8-2286-4F2A-B9AD-C741FFA08708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32A0C67-0B07-4901-A351-76F2C7CDF6C4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ACCC198-9F88-40B6-AFD4-50478AE37DB8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7365D8F-602D-4089-B4C7-A8CB641CF49D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994BA89B-8AA1-4F8F-9342-CC37A5B83303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669DAFE-F5E0-40E4-AA09-E77BB6C29149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7187636-AF22-4133-B3E3-D4F8F6C5B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79BF34A-C7CB-4EEE-82A9-B9C911B7D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4EDF7180-61F1-4255-9FE6-AA59ADEE45C7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E6C4FD02-D297-48B7-8D12-118B9ED7ADC7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4C3443CC-B2A4-4E8B-A352-292C9BCE3319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2103529-45D9-4EE9-9C1A-EA191A7099C0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A9E2FCD5-2C1A-4BD9-A2E1-1856027D9DB4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B719B4DC-59A8-434A-8D0F-85D8CBE39E84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40B64C4-C2EC-46EC-9042-FAFC16CD51EE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FEB5F92-073E-4E44-972C-C33934D46E20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FC9CCE1-3DC1-47A6-99BC-9D43BB870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47EFC24-FC90-49AE-BAE9-7C93F88CF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1E58B611-9A55-4C65-85AF-F789EAB0DD0B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E6D9B748-93B8-4F44-B9CA-3CCC9F4097B5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A85356CD-639C-4DD2-9D07-6511039568F5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23AD62C0-9737-4EE0-A13F-4BFB34155D67}"/>
            </a:ext>
          </a:extLst>
        </xdr:cNvPr>
        <xdr:cNvSpPr/>
      </xdr:nvSpPr>
      <xdr:spPr>
        <a:xfrm>
          <a:off x="7800975" y="1309689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DED44F6-A02E-497F-ADD3-0B5A6A70450E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82B6B30D-9686-4669-A282-52F1B77DC40C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7DE06B3-0953-4CE3-9E1F-C2E41CA3B467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C6BF2CE-9BBE-447B-BD27-367AF0D5944B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F2E4611-8A93-4F37-B571-FD42EE8C8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F290D49-BD6C-415F-A357-BD0E36797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EDF901AB-C034-4EC4-8FFC-71C6A412708A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32CD2D6E-75E4-48A5-960E-8E1C5B54C2C2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FD9082F7-1D6A-46C7-A75B-6F27458FFBFE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BDC6714-7673-4DA1-B078-213A84CD3E9A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326C9A5-4297-416D-9D1A-E3FC902932F1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A6457FD-BF1C-4961-A56D-0315B665DFF7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18709C9-B7C1-465D-B34D-C2FA4D734ECB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1DC141E-8A72-4F48-8720-91EB0138C768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31AF3DF-0376-4E5A-A073-3D093CD1A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439B450-F98C-4573-9BCD-C8C70AADF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DF5B1391-156E-44DC-AD0F-E104F00A0EF0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BF3D38EF-E214-4B9E-A1A4-044B295645E8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7494C7E2-058F-437D-B3A2-73CB25679C56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88D203B-54AA-47A1-ADDD-B05AC5DABA88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2B828BC-C278-4B81-9083-1FA8C9858D95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C92E6E2F-94BE-4DC6-956C-185E6F7C3FA0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1A3FB21B-4406-469C-AFAD-7DE2341FB432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61BF1A5F-D69C-4B1A-9EAE-74CDDC8641E3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FE26453-A423-4148-ACC5-2CA45633F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01640B-16B2-44C4-A794-2A7666F92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185B72B4-86F3-40F3-9816-E927986A436A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652F6E55-D6EF-47B2-882C-D23947DF5A93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E408356E-DD47-41E1-90B0-7F3AE195D347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9302C8-F7EA-42AA-AAED-337A6B6A2FFF}" name="Tabela3" displayName="Tabela3" ref="C11:D14" totalsRowShown="0" headerRowBorderDxfId="165" tableBorderDxfId="164">
  <autoFilter ref="C11:D14" xr:uid="{359302C8-F7EA-42AA-AAED-337A6B6A2FFF}"/>
  <tableColumns count="2">
    <tableColumn id="1" xr3:uid="{538802A8-184F-49F3-BBA3-702F0591BA98}" name="Pessoas" dataDxfId="163"/>
    <tableColumn id="2" xr3:uid="{E4E532A8-5839-4C68-A584-82250A6BB775}" name="Valor" dataDxfId="162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CC9100-ADA4-44C6-A38E-C76B0EA65432}" name="Tabela32826" displayName="Tabela32826" ref="C11:D14" totalsRowShown="0" headerRowBorderDxfId="123" tableBorderDxfId="122">
  <autoFilter ref="C11:D14" xr:uid="{359302C8-F7EA-42AA-AAED-337A6B6A2FFF}"/>
  <tableColumns count="2">
    <tableColumn id="1" xr3:uid="{A5879961-9EFF-45EC-8293-C8A79CDE8ED8}" name="Pessoas" dataDxfId="121"/>
    <tableColumn id="2" xr3:uid="{59D11D54-29E8-42B5-A4FF-6339EE0A36BD}" name="Valor" dataDxfId="12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7A0DD4-A763-43D5-90A6-11985BE856C7}" name="Tabela3222937" displayName="Tabela3222937" ref="C18:D21" totalsRowShown="0" headerRowBorderDxfId="119" tableBorderDxfId="118">
  <autoFilter ref="C18:D21" xr:uid="{922940EB-D2FC-4D1B-9DE1-575C1B72B848}"/>
  <tableColumns count="2">
    <tableColumn id="1" xr3:uid="{78F6A671-6CDC-403D-B1DE-1DEF9F75F9D0}" name="Pessoas" dataDxfId="117"/>
    <tableColumn id="2" xr3:uid="{394F678B-2A50-4DE7-AE2B-02E2DBB40CA1}" name="Valor" dataDxfId="116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1A0B7B-92AD-417D-BEE4-CB92E57696C0}" name="Tabela322253058" displayName="Tabela322253058" ref="C25:D28" totalsRowShown="0" headerRowBorderDxfId="115" tableBorderDxfId="114">
  <autoFilter ref="C25:D28" xr:uid="{03E37CB4-A6BB-47FE-91B7-31E740265558}"/>
  <tableColumns count="2">
    <tableColumn id="1" xr3:uid="{10167FEF-95F8-4CFE-8EC1-6A01DD8C5096}" name="Pessoas" dataDxfId="113"/>
    <tableColumn id="2" xr3:uid="{B44D78AC-0CB2-4152-BFE0-266579286131}" name="Valor" dataDxfId="11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A9B157-C2A9-46BD-BA5E-26C86F6AE626}" name="Tabela328269" displayName="Tabela328269" ref="C11:D14" totalsRowShown="0" headerRowBorderDxfId="109" tableBorderDxfId="108">
  <autoFilter ref="C11:D14" xr:uid="{359302C8-F7EA-42AA-AAED-337A6B6A2FFF}"/>
  <tableColumns count="2">
    <tableColumn id="1" xr3:uid="{193718C8-41BA-4904-99C1-B02293C8AF35}" name="Pessoas" dataDxfId="107"/>
    <tableColumn id="2" xr3:uid="{BFFBC35F-41DD-47BB-A504-DBCE4D355E7D}" name="Valor" dataDxfId="106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E7799C-3F28-4065-AB3B-C37C98A64644}" name="Tabela322293710" displayName="Tabela322293710" ref="C18:D21" totalsRowShown="0" headerRowBorderDxfId="105" tableBorderDxfId="104">
  <autoFilter ref="C18:D21" xr:uid="{922940EB-D2FC-4D1B-9DE1-575C1B72B848}"/>
  <tableColumns count="2">
    <tableColumn id="1" xr3:uid="{E6197DE9-CA34-40F4-904C-50853354AA3B}" name="Pessoas" dataDxfId="103"/>
    <tableColumn id="2" xr3:uid="{C391BA81-4689-4F04-9327-4BAE7B640409}" name="Valor" dataDxfId="102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67A45-D31B-419E-A840-20D9D0D53279}" name="Tabela32225305811" displayName="Tabela32225305811" ref="C25:D28" totalsRowShown="0" headerRowBorderDxfId="101" tableBorderDxfId="100">
  <autoFilter ref="C25:D28" xr:uid="{03E37CB4-A6BB-47FE-91B7-31E740265558}"/>
  <tableColumns count="2">
    <tableColumn id="1" xr3:uid="{BEAB1E46-A6AC-4FF5-A596-18E1902395E4}" name="Pessoas" dataDxfId="99"/>
    <tableColumn id="2" xr3:uid="{14E15316-6319-4FCE-95B3-5A2D07F7B459}" name="Valor" dataDxfId="98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E9A7799-BAAC-4683-88B2-057B97B79348}" name="Tabela32826912" displayName="Tabela32826912" ref="C11:D14" totalsRowShown="0" headerRowBorderDxfId="95" tableBorderDxfId="94">
  <autoFilter ref="C11:D14" xr:uid="{359302C8-F7EA-42AA-AAED-337A6B6A2FFF}"/>
  <tableColumns count="2">
    <tableColumn id="1" xr3:uid="{0A7AF10E-E9CC-41CB-9E3E-183943BAA6C3}" name="Pessoas" dataDxfId="93"/>
    <tableColumn id="2" xr3:uid="{278880BC-B3E5-41C7-B7C3-CD6C8A95D5CC}" name="Valor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F24FD4E-48DE-49C6-82CE-07AABCA67748}" name="Tabela32229371013" displayName="Tabela32229371013" ref="C18:D21" totalsRowShown="0" headerRowBorderDxfId="91" tableBorderDxfId="90">
  <autoFilter ref="C18:D21" xr:uid="{922940EB-D2FC-4D1B-9DE1-575C1B72B848}"/>
  <tableColumns count="2">
    <tableColumn id="1" xr3:uid="{BD7C4D21-7648-4169-9063-F5F1C37D85B6}" name="Pessoas" dataDxfId="89"/>
    <tableColumn id="2" xr3:uid="{A0376653-0D82-4655-9378-08B60AF6CC56}" name="Valor" dataDxfId="88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21C3D2B-E08B-4C9D-8696-3235F304EBE9}" name="Tabela3222530581114" displayName="Tabela3222530581114" ref="C25:D28" totalsRowShown="0" headerRowBorderDxfId="87" tableBorderDxfId="86">
  <autoFilter ref="C25:D28" xr:uid="{03E37CB4-A6BB-47FE-91B7-31E740265558}"/>
  <tableColumns count="2">
    <tableColumn id="1" xr3:uid="{746A8787-09FC-4351-95EB-45B02B571DE3}" name="Pessoas" dataDxfId="85"/>
    <tableColumn id="2" xr3:uid="{37D2DC7F-449B-443E-8912-8DD6AE1E87DB}" name="Valor" dataDxfId="84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D3BF214-C641-4588-AA67-AB28E0A8C7BD}" name="Tabela3282691215" displayName="Tabela3282691215" ref="C11:D14" totalsRowShown="0" headerRowBorderDxfId="81" tableBorderDxfId="80">
  <autoFilter ref="C11:D14" xr:uid="{359302C8-F7EA-42AA-AAED-337A6B6A2FFF}"/>
  <tableColumns count="2">
    <tableColumn id="1" xr3:uid="{42F103DA-EE53-47D7-95CC-0C2D48093603}" name="Pessoas" dataDxfId="79"/>
    <tableColumn id="2" xr3:uid="{A0782231-7AA9-4B53-8A6C-4D21BF77C53F}" name="Valor" dataDxfId="7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22940EB-D2FC-4D1B-9DE1-575C1B72B848}" name="Tabela322" displayName="Tabela322" ref="C18:D21" totalsRowShown="0" headerRowBorderDxfId="161" tableBorderDxfId="160">
  <autoFilter ref="C18:D21" xr:uid="{922940EB-D2FC-4D1B-9DE1-575C1B72B848}"/>
  <tableColumns count="2">
    <tableColumn id="1" xr3:uid="{4AFF10E1-D34E-43D1-AED4-D88078397A7D}" name="Pessoas" dataDxfId="159"/>
    <tableColumn id="2" xr3:uid="{D8C6FD57-6EA3-4F45-B6A9-A92DAF8E2381}" name="Valor" dataDxfId="158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4A7827C-08F1-44E8-B6EE-5F091D92B3A5}" name="Tabela3222937101316" displayName="Tabela3222937101316" ref="C18:D21" totalsRowShown="0" headerRowBorderDxfId="77" tableBorderDxfId="76">
  <autoFilter ref="C18:D21" xr:uid="{922940EB-D2FC-4D1B-9DE1-575C1B72B848}"/>
  <tableColumns count="2">
    <tableColumn id="1" xr3:uid="{B83687C2-D52B-4CE0-8EA1-4270079559BA}" name="Pessoas" dataDxfId="75"/>
    <tableColumn id="2" xr3:uid="{DED1BBA4-9434-47B2-B2FC-2464E315D5E6}" name="Valor" dataDxfId="7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9135FF-0D5F-4772-818B-C93A0416B103}" name="Tabela322253058111417" displayName="Tabela322253058111417" ref="C25:D28" totalsRowShown="0" headerRowBorderDxfId="73" tableBorderDxfId="72">
  <autoFilter ref="C25:D28" xr:uid="{03E37CB4-A6BB-47FE-91B7-31E740265558}"/>
  <tableColumns count="2">
    <tableColumn id="1" xr3:uid="{7FCD8626-E020-4D74-AD3F-0AF379A91329}" name="Pessoas" dataDxfId="71"/>
    <tableColumn id="2" xr3:uid="{8C2C9A49-C43A-4C62-BA23-E3E1CB5C6F80}" name="Valor" dataDxfId="70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782C5B7-23A9-4BAA-8365-F24BB1186A55}" name="Tabela328269121518" displayName="Tabela328269121518" ref="C11:D14" totalsRowShown="0" headerRowBorderDxfId="67" tableBorderDxfId="66">
  <autoFilter ref="C11:D14" xr:uid="{359302C8-F7EA-42AA-AAED-337A6B6A2FFF}"/>
  <tableColumns count="2">
    <tableColumn id="1" xr3:uid="{BDAC73FF-767A-4F1B-AFFC-6972B05F0338}" name="Pessoas" dataDxfId="65"/>
    <tableColumn id="2" xr3:uid="{ED952794-7897-46CE-AF53-EC923B0C5C66}" name="Valor" dataDxfId="64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8419490-7AEC-40C1-AE75-897C447B8056}" name="Tabela322293710131619" displayName="Tabela322293710131619" ref="C18:D21" totalsRowShown="0" headerRowBorderDxfId="63" tableBorderDxfId="62">
  <autoFilter ref="C18:D21" xr:uid="{922940EB-D2FC-4D1B-9DE1-575C1B72B848}"/>
  <tableColumns count="2">
    <tableColumn id="1" xr3:uid="{C95CC94A-5061-48D4-9FFD-46F907AB1F85}" name="Pessoas" dataDxfId="61"/>
    <tableColumn id="2" xr3:uid="{3954334F-4984-4430-A6B8-7EBFCF8F8A6E}" name="Valor" dataDxfId="60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86A0B20-49D8-4076-B6A3-79D3E6BB1E4C}" name="Tabela32225305811141720" displayName="Tabela32225305811141720" ref="C25:D28" totalsRowShown="0" headerRowBorderDxfId="59" tableBorderDxfId="58">
  <autoFilter ref="C25:D28" xr:uid="{03E37CB4-A6BB-47FE-91B7-31E740265558}"/>
  <tableColumns count="2">
    <tableColumn id="1" xr3:uid="{523EB5A3-BCE4-4297-AA84-05738845D763}" name="Pessoas" dataDxfId="57"/>
    <tableColumn id="2" xr3:uid="{3C41AFAF-ACAF-4D27-82FE-0571079388B2}" name="Valor" dataDxfId="56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A8D428C-07F1-4080-AE9B-BD3879864CCF}" name="Tabela32826912151821" displayName="Tabela32826912151821" ref="C11:D14" totalsRowShown="0" headerRowBorderDxfId="53" tableBorderDxfId="52">
  <autoFilter ref="C11:D14" xr:uid="{359302C8-F7EA-42AA-AAED-337A6B6A2FFF}"/>
  <tableColumns count="2">
    <tableColumn id="1" xr3:uid="{2E3E5DF4-DFE5-4897-98BF-BE30AF1036FB}" name="Pessoas" dataDxfId="51"/>
    <tableColumn id="2" xr3:uid="{21C60EFB-348F-43C1-B1F9-CB9F12CD55F2}" name="Valor" dataDxfId="50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541FBC4-1881-4720-B2E0-560350A431DD}" name="Tabela32229371013161923" displayName="Tabela32229371013161923" ref="C18:D21" totalsRowShown="0" headerRowBorderDxfId="49" tableBorderDxfId="48">
  <autoFilter ref="C18:D21" xr:uid="{922940EB-D2FC-4D1B-9DE1-575C1B72B848}"/>
  <tableColumns count="2">
    <tableColumn id="1" xr3:uid="{C4AE2E6D-1000-49C4-8A0C-777D46BCC848}" name="Pessoas" dataDxfId="47"/>
    <tableColumn id="2" xr3:uid="{26E21545-7B92-494D-9CD9-2AD842A63110}" name="Valor" dataDxfId="46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4DE9242-92CF-404F-B229-04948A3F5F69}" name="Tabela3222530581114172024" displayName="Tabela3222530581114172024" ref="C25:D28" totalsRowShown="0" headerRowBorderDxfId="45" tableBorderDxfId="44">
  <autoFilter ref="C25:D28" xr:uid="{03E37CB4-A6BB-47FE-91B7-31E740265558}"/>
  <tableColumns count="2">
    <tableColumn id="1" xr3:uid="{EA77D58C-A1EF-4A59-935C-0BB71A2531F4}" name="Pessoas" dataDxfId="43"/>
    <tableColumn id="2" xr3:uid="{9FDAFCF6-B477-4C0B-BDF3-471C1635FAD2}" name="Valor" dataDxfId="42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68B2C1E-2061-4431-ABD4-178B228BF5DF}" name="Tabela328269121518212632" displayName="Tabela328269121518212632" ref="C11:D14" totalsRowShown="0" headerRowBorderDxfId="39" tableBorderDxfId="38">
  <autoFilter ref="C11:D14" xr:uid="{359302C8-F7EA-42AA-AAED-337A6B6A2FFF}"/>
  <tableColumns count="2">
    <tableColumn id="1" xr3:uid="{7EC556EE-11C0-4265-9B6B-FC7F09EF7916}" name="Pessoas" dataDxfId="37"/>
    <tableColumn id="2" xr3:uid="{968EF0EF-A6E4-4ABC-B2F6-979592E43B9E}" name="Valor" dataDxfId="36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9FC8D34-3726-47EC-BBA9-BD8C9A0DDF4B}" name="Tabela322293710131619232733" displayName="Tabela322293710131619232733" ref="C18:D21" totalsRowShown="0" headerRowBorderDxfId="35" tableBorderDxfId="34">
  <autoFilter ref="C18:D21" xr:uid="{922940EB-D2FC-4D1B-9DE1-575C1B72B848}"/>
  <tableColumns count="2">
    <tableColumn id="1" xr3:uid="{9BE43913-39E4-44EC-B0A1-564FF1E45720}" name="Pessoas" dataDxfId="33"/>
    <tableColumn id="2" xr3:uid="{9D901711-C7C4-494A-A9EC-BBC8100EB82F}" name="Valor" dataDxfId="3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E37CB4-A6BB-47FE-91B7-31E740265558}" name="Tabela32225" displayName="Tabela32225" ref="C25:D28" totalsRowShown="0" headerRowBorderDxfId="157" tableBorderDxfId="156">
  <autoFilter ref="C25:D28" xr:uid="{03E37CB4-A6BB-47FE-91B7-31E740265558}"/>
  <tableColumns count="2">
    <tableColumn id="1" xr3:uid="{E02A71BA-76C4-4C83-8FEF-6FC37B29E69C}" name="Pessoas" dataDxfId="155"/>
    <tableColumn id="2" xr3:uid="{A5CA43CD-5042-42BA-9B2E-D9802980B128}" name="Valor" dataDxfId="154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18D91B5-BEF4-4B67-B81C-135C64FB8955}" name="Tabela32225305811141720243134" displayName="Tabela32225305811141720243134" ref="C25:D28" totalsRowShown="0" headerRowBorderDxfId="31" tableBorderDxfId="30">
  <autoFilter ref="C25:D28" xr:uid="{03E37CB4-A6BB-47FE-91B7-31E740265558}"/>
  <tableColumns count="2">
    <tableColumn id="1" xr3:uid="{1FB1580E-8A1A-4ACD-AED9-29064EA9BA5F}" name="Pessoas" dataDxfId="29"/>
    <tableColumn id="2" xr3:uid="{FB562F1D-3B1D-4839-96C3-5BD5D531F5C9}" name="Valor" dataDxfId="28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55A595C-1279-4C23-A14D-D6FA8586E17C}" name="Tabela3282691215182126" displayName="Tabela3282691215182126" ref="C11:D14" totalsRowShown="0" headerRowBorderDxfId="25" tableBorderDxfId="24">
  <autoFilter ref="C11:D14" xr:uid="{359302C8-F7EA-42AA-AAED-337A6B6A2FFF}"/>
  <tableColumns count="2">
    <tableColumn id="1" xr3:uid="{95A2D088-802D-4B97-932B-B7F246F4A856}" name="Pessoas" dataDxfId="23"/>
    <tableColumn id="2" xr3:uid="{A8B9A1E6-8C83-48C1-A4D7-70632B392EC2}" name="Valor" dataDxfId="22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E95692D-B091-400D-BC90-ED514204B3BC}" name="Tabela3222937101316192327" displayName="Tabela3222937101316192327" ref="C18:D21" totalsRowShown="0" headerRowBorderDxfId="21" tableBorderDxfId="20">
  <autoFilter ref="C18:D21" xr:uid="{922940EB-D2FC-4D1B-9DE1-575C1B72B848}"/>
  <tableColumns count="2">
    <tableColumn id="1" xr3:uid="{65E0B8BF-6863-469B-89D0-259F296F368F}" name="Pessoas" dataDxfId="19"/>
    <tableColumn id="2" xr3:uid="{8DC54619-594B-4770-B666-D2573FA0EB3C}" name="Valor" dataDxfId="18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B1EFAC-0493-4B66-BCFC-B68FA3A7C9D1}" name="Tabela322253058111417202431" displayName="Tabela322253058111417202431" ref="C25:D28" totalsRowShown="0" headerRowBorderDxfId="17" tableBorderDxfId="16">
  <autoFilter ref="C25:D28" xr:uid="{03E37CB4-A6BB-47FE-91B7-31E740265558}"/>
  <tableColumns count="2">
    <tableColumn id="1" xr3:uid="{5DC8B590-2D3E-4AB6-9AE5-69829072B886}" name="Pessoas" dataDxfId="15"/>
    <tableColumn id="2" xr3:uid="{55F5B166-C0EA-4CD1-A8EF-EB38652984A2}" name="Valor" dataDxfId="14"/>
  </tableColumns>
  <tableStyleInfo name="TableStyleLight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1C35E14-36F8-433C-BB44-98236FE58900}" name="Tabela328269121518212635" displayName="Tabela328269121518212635" ref="C11:D14" totalsRowShown="0" headerRowBorderDxfId="11" tableBorderDxfId="10">
  <autoFilter ref="C11:D14" xr:uid="{359302C8-F7EA-42AA-AAED-337A6B6A2FFF}"/>
  <tableColumns count="2">
    <tableColumn id="1" xr3:uid="{FAEFAC2B-3100-46D0-9F55-49AD8ED4930E}" name="Pessoas" dataDxfId="9"/>
    <tableColumn id="2" xr3:uid="{0832DB92-7A46-4D51-8D27-9C5669F48B7A}" name="Valor" dataDxfId="8"/>
  </tableColumns>
  <tableStyleInfo name="TableStyleLight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2EE333C5-58B4-4BB1-BF91-ED5E5DA8D1BC}" name="Tabela322293710131619232736" displayName="Tabela322293710131619232736" ref="C18:D21" totalsRowShown="0" headerRowBorderDxfId="7" tableBorderDxfId="6">
  <autoFilter ref="C18:D21" xr:uid="{922940EB-D2FC-4D1B-9DE1-575C1B72B848}"/>
  <tableColumns count="2">
    <tableColumn id="1" xr3:uid="{96BFB583-F491-4EC1-B3BD-87633D2892BC}" name="Pessoas" dataDxfId="5"/>
    <tableColumn id="2" xr3:uid="{EC6B7C44-C364-4D2E-8083-45A02E5B7A82}" name="Valor" dataDxfId="4"/>
  </tableColumns>
  <tableStyleInfo name="TableStyleLight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865E90F-42F0-4607-B7DB-01F0B236DB7D}" name="Tabela32225305811141720243137" displayName="Tabela32225305811141720243137" ref="C25:D28" totalsRowShown="0" headerRowBorderDxfId="3" tableBorderDxfId="2">
  <autoFilter ref="C25:D28" xr:uid="{03E37CB4-A6BB-47FE-91B7-31E740265558}"/>
  <tableColumns count="2">
    <tableColumn id="1" xr3:uid="{0F5734BD-4ACC-46D3-8E54-E87B14DFF767}" name="Pessoas" dataDxfId="1"/>
    <tableColumn id="2" xr3:uid="{8D59686E-1161-4604-910D-750F42FEF2F3}" name="Valor" dataDxfId="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88EC3C6-D8E9-442B-B2A0-D1E8DF399B83}" name="Tabela328" displayName="Tabela328" ref="C11:D14" totalsRowShown="0" headerRowBorderDxfId="151" tableBorderDxfId="150">
  <autoFilter ref="C11:D14" xr:uid="{359302C8-F7EA-42AA-AAED-337A6B6A2FFF}"/>
  <tableColumns count="2">
    <tableColumn id="1" xr3:uid="{14CEC56C-08C1-45D7-8304-D4E1EBC99037}" name="Pessoas" dataDxfId="149"/>
    <tableColumn id="2" xr3:uid="{FF4722C0-A77A-4AB3-8391-CA4CAB949296}" name="Valor" dataDxfId="14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5A3D476-22B3-43E8-BABC-6898390CA78C}" name="Tabela32229" displayName="Tabela32229" ref="C18:D21" totalsRowShown="0" headerRowBorderDxfId="147" tableBorderDxfId="146">
  <autoFilter ref="C18:D21" xr:uid="{922940EB-D2FC-4D1B-9DE1-575C1B72B848}"/>
  <tableColumns count="2">
    <tableColumn id="1" xr3:uid="{D60FA656-EFCD-4871-8268-0E3FF2973CBB}" name="Pessoas" dataDxfId="145"/>
    <tableColumn id="2" xr3:uid="{F0553C2B-ACE6-458D-A0CA-917711C1F665}" name="Valor" dataDxfId="14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1AB7771-C7DA-43E0-9111-C2CF5290A61A}" name="Tabela3222530" displayName="Tabela3222530" ref="C25:D28" totalsRowShown="0" headerRowBorderDxfId="143" tableBorderDxfId="142">
  <autoFilter ref="C25:D28" xr:uid="{03E37CB4-A6BB-47FE-91B7-31E740265558}"/>
  <tableColumns count="2">
    <tableColumn id="1" xr3:uid="{EC488D14-5C12-41CC-9C2C-CC57B42E7CFE}" name="Pessoas" dataDxfId="141"/>
    <tableColumn id="2" xr3:uid="{15E5405D-969F-42AF-99BE-3240E8D27B63}" name="Valor" dataDxfId="14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01926-C2D4-4D6B-8DE1-D896B4AD7BE9}" name="Tabela3282" displayName="Tabela3282" ref="C11:D14" totalsRowShown="0" headerRowBorderDxfId="137" tableBorderDxfId="136">
  <autoFilter ref="C11:D14" xr:uid="{359302C8-F7EA-42AA-AAED-337A6B6A2FFF}"/>
  <tableColumns count="2">
    <tableColumn id="1" xr3:uid="{97EE2917-11CA-4859-9632-AED54F41EC70}" name="Pessoas" dataDxfId="135"/>
    <tableColumn id="2" xr3:uid="{EA49D167-5A51-4C71-944A-B7A5F20685E7}" name="Valor" dataDxfId="13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DB26E7-39E1-44D7-93D9-48DE5DBD4CD5}" name="Tabela322293" displayName="Tabela322293" ref="C18:D21" totalsRowShown="0" headerRowBorderDxfId="133" tableBorderDxfId="132">
  <autoFilter ref="C18:D21" xr:uid="{922940EB-D2FC-4D1B-9DE1-575C1B72B848}"/>
  <tableColumns count="2">
    <tableColumn id="1" xr3:uid="{E146562B-501E-4693-BD81-C3EAF7048AB0}" name="Pessoas" dataDxfId="131"/>
    <tableColumn id="2" xr3:uid="{0547FDCA-E2D3-440B-A1C1-9EFC5BC093BA}" name="Valor" dataDxfId="130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1E3377-BBB2-40A3-ADA9-D4AFA787BF32}" name="Tabela32225305" displayName="Tabela32225305" ref="C25:D28" totalsRowShown="0" headerRowBorderDxfId="129" tableBorderDxfId="128">
  <autoFilter ref="C25:D28" xr:uid="{03E37CB4-A6BB-47FE-91B7-31E740265558}"/>
  <tableColumns count="2">
    <tableColumn id="1" xr3:uid="{7B51AD7E-F5B2-4F7A-A313-FD14CD73C293}" name="Pessoas" dataDxfId="127"/>
    <tableColumn id="2" xr3:uid="{DF1F09A0-520C-4685-821C-51506C41890F}" name="Valor" dataDxfId="12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50D6-C3C1-4080-BD6D-44A1C6E50683}">
  <dimension ref="A1:Y30"/>
  <sheetViews>
    <sheetView showGridLines="0" tabSelected="1" zoomScale="91" zoomScaleNormal="91" workbookViewId="0">
      <selection activeCell="T26" sqref="T26"/>
    </sheetView>
  </sheetViews>
  <sheetFormatPr defaultRowHeight="15"/>
  <cols>
    <col min="1" max="16384" width="9.140625" style="30"/>
  </cols>
  <sheetData>
    <row r="1" spans="1:25" customForma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customForma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customForma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customForma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customForma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customForma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customForma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customForma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customForma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customForma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customForma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customForma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customForma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customForma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customForma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customForma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customForma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customForma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customForma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customForma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customForma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customForma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customForma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customForma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customForma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customForma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customForma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customForma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customForma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customForma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DD2D-1F09-4C5A-8BB4-B715EF159F64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2570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32" t="s">
        <v>55</v>
      </c>
      <c r="B4" s="33"/>
      <c r="C4" s="9">
        <f>C2-C3</f>
        <v>1075</v>
      </c>
    </row>
    <row r="6" spans="1:13" ht="189" customHeight="1"/>
    <row r="10" spans="1:13" ht="15.75" thickBot="1"/>
    <row r="11" spans="1:13" ht="16.5" thickBot="1">
      <c r="A11" s="34" t="s">
        <v>0</v>
      </c>
      <c r="B11" s="35"/>
      <c r="C11" s="27" t="s">
        <v>38</v>
      </c>
      <c r="D11" s="24" t="s">
        <v>39</v>
      </c>
      <c r="G11" s="43" t="s">
        <v>7</v>
      </c>
      <c r="H11" s="4" t="s">
        <v>8</v>
      </c>
      <c r="I11" s="5">
        <v>300</v>
      </c>
      <c r="K11" s="43" t="s">
        <v>22</v>
      </c>
      <c r="L11" s="4" t="s">
        <v>23</v>
      </c>
      <c r="M11" s="5">
        <v>300</v>
      </c>
    </row>
    <row r="12" spans="1:13" ht="15.75">
      <c r="A12" s="36"/>
      <c r="B12" s="37"/>
      <c r="C12" s="25" t="s">
        <v>1</v>
      </c>
      <c r="D12" s="22">
        <v>1900</v>
      </c>
      <c r="G12" s="44"/>
      <c r="H12" s="3" t="s">
        <v>9</v>
      </c>
      <c r="I12" s="6">
        <v>89</v>
      </c>
      <c r="K12" s="44"/>
      <c r="L12" s="3" t="s">
        <v>37</v>
      </c>
      <c r="M12" s="6">
        <v>80</v>
      </c>
    </row>
    <row r="13" spans="1:13" ht="16.5" thickBot="1">
      <c r="A13" s="36"/>
      <c r="B13" s="37"/>
      <c r="C13" s="26" t="s">
        <v>2</v>
      </c>
      <c r="D13" s="23">
        <v>0</v>
      </c>
      <c r="G13" s="44"/>
      <c r="H13" s="3" t="s">
        <v>10</v>
      </c>
      <c r="I13" s="6">
        <v>198</v>
      </c>
      <c r="K13" s="44"/>
      <c r="L13" s="7" t="s">
        <v>17</v>
      </c>
      <c r="M13" s="8">
        <v>0</v>
      </c>
    </row>
    <row r="14" spans="1:13" ht="16.5" thickBot="1">
      <c r="A14" s="38"/>
      <c r="B14" s="39"/>
      <c r="C14" s="26" t="s">
        <v>3</v>
      </c>
      <c r="D14" s="23">
        <v>70</v>
      </c>
      <c r="G14" s="44"/>
      <c r="H14" s="3" t="s">
        <v>11</v>
      </c>
      <c r="I14" s="6">
        <v>150</v>
      </c>
      <c r="K14" s="32" t="s">
        <v>18</v>
      </c>
      <c r="L14" s="33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1970</v>
      </c>
      <c r="G15" s="44"/>
      <c r="H15" s="3" t="s">
        <v>12</v>
      </c>
      <c r="I15" s="6">
        <v>0</v>
      </c>
    </row>
    <row r="16" spans="1:13" ht="15.75">
      <c r="C16" s="15"/>
      <c r="D16" s="15"/>
      <c r="G16" s="44"/>
      <c r="H16" s="3" t="s">
        <v>13</v>
      </c>
      <c r="I16" s="6">
        <v>100</v>
      </c>
    </row>
    <row r="17" spans="1:13" ht="16.5" thickBot="1">
      <c r="C17" s="15"/>
      <c r="D17" s="15"/>
      <c r="G17" s="44"/>
      <c r="H17" s="3" t="s">
        <v>14</v>
      </c>
      <c r="I17" s="6">
        <v>0</v>
      </c>
    </row>
    <row r="18" spans="1:13" ht="15.75" customHeight="1" thickBot="1">
      <c r="A18" s="34" t="s">
        <v>4</v>
      </c>
      <c r="B18" s="35"/>
      <c r="C18" s="27" t="s">
        <v>38</v>
      </c>
      <c r="D18" s="24" t="s">
        <v>39</v>
      </c>
      <c r="G18" s="44"/>
      <c r="H18" s="3" t="s">
        <v>15</v>
      </c>
      <c r="I18" s="6">
        <v>0</v>
      </c>
      <c r="K18" s="43" t="s">
        <v>24</v>
      </c>
      <c r="L18" s="4" t="s">
        <v>25</v>
      </c>
      <c r="M18" s="5">
        <v>30</v>
      </c>
    </row>
    <row r="19" spans="1:13" ht="15.75" customHeight="1">
      <c r="A19" s="36"/>
      <c r="B19" s="37"/>
      <c r="C19" s="25" t="s">
        <v>1</v>
      </c>
      <c r="D19" s="22">
        <v>100</v>
      </c>
      <c r="G19" s="44"/>
      <c r="H19" s="3" t="s">
        <v>28</v>
      </c>
      <c r="I19" s="6">
        <v>0</v>
      </c>
      <c r="K19" s="44"/>
      <c r="L19" s="3" t="s">
        <v>26</v>
      </c>
      <c r="M19" s="6">
        <v>67</v>
      </c>
    </row>
    <row r="20" spans="1:13" ht="16.5" customHeight="1" thickBot="1">
      <c r="A20" s="36"/>
      <c r="B20" s="37"/>
      <c r="C20" s="26" t="s">
        <v>2</v>
      </c>
      <c r="D20" s="23">
        <v>100</v>
      </c>
      <c r="G20" s="44"/>
      <c r="H20" s="3" t="s">
        <v>16</v>
      </c>
      <c r="I20" s="6">
        <v>0</v>
      </c>
      <c r="K20" s="44"/>
      <c r="L20" s="7" t="s">
        <v>27</v>
      </c>
      <c r="M20" s="8">
        <v>0</v>
      </c>
    </row>
    <row r="21" spans="1:13" ht="16.5" customHeight="1" thickBot="1">
      <c r="A21" s="38"/>
      <c r="B21" s="39"/>
      <c r="C21" s="26" t="s">
        <v>3</v>
      </c>
      <c r="D21" s="23">
        <v>0</v>
      </c>
      <c r="G21" s="44"/>
      <c r="H21" s="7" t="s">
        <v>17</v>
      </c>
      <c r="I21" s="8">
        <v>0</v>
      </c>
      <c r="K21" s="32" t="s">
        <v>18</v>
      </c>
      <c r="L21" s="33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32" t="s">
        <v>18</v>
      </c>
      <c r="H22" s="33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34" t="s">
        <v>6</v>
      </c>
      <c r="B25" s="40"/>
      <c r="C25" s="27" t="s">
        <v>38</v>
      </c>
      <c r="D25" s="24" t="s">
        <v>39</v>
      </c>
      <c r="G25" s="43" t="s">
        <v>19</v>
      </c>
      <c r="H25" s="4" t="s">
        <v>20</v>
      </c>
      <c r="I25" s="5">
        <v>91</v>
      </c>
      <c r="K25" s="43" t="s">
        <v>29</v>
      </c>
      <c r="L25" s="4" t="s">
        <v>30</v>
      </c>
      <c r="M25" s="5">
        <v>0</v>
      </c>
    </row>
    <row r="26" spans="1:13" ht="15.75">
      <c r="A26" s="36"/>
      <c r="B26" s="41"/>
      <c r="C26" s="25" t="s">
        <v>1</v>
      </c>
      <c r="D26" s="22">
        <v>100</v>
      </c>
      <c r="G26" s="44"/>
      <c r="H26" s="3" t="s">
        <v>21</v>
      </c>
      <c r="I26" s="6">
        <v>90</v>
      </c>
      <c r="K26" s="44"/>
      <c r="L26" s="3" t="s">
        <v>31</v>
      </c>
      <c r="M26" s="6">
        <v>0</v>
      </c>
    </row>
    <row r="27" spans="1:13" ht="16.5" thickBot="1">
      <c r="A27" s="36"/>
      <c r="B27" s="41"/>
      <c r="C27" s="26" t="s">
        <v>2</v>
      </c>
      <c r="D27" s="23">
        <v>300</v>
      </c>
      <c r="G27" s="44"/>
      <c r="H27" s="7" t="s">
        <v>17</v>
      </c>
      <c r="I27" s="8">
        <v>0</v>
      </c>
      <c r="K27" s="44"/>
      <c r="L27" s="7" t="s">
        <v>32</v>
      </c>
      <c r="M27" s="8">
        <v>0</v>
      </c>
    </row>
    <row r="28" spans="1:13" ht="16.5" thickBot="1">
      <c r="A28" s="38"/>
      <c r="B28" s="42"/>
      <c r="C28" s="26" t="s">
        <v>3</v>
      </c>
      <c r="D28" s="23">
        <v>0</v>
      </c>
      <c r="G28" s="32" t="s">
        <v>18</v>
      </c>
      <c r="H28" s="33"/>
      <c r="I28" s="9">
        <f>SUM(I25:I27)</f>
        <v>181</v>
      </c>
      <c r="K28" s="32" t="s">
        <v>18</v>
      </c>
      <c r="L28" s="33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5"/>
      <c r="I51" s="46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55" priority="1" operator="greaterThan">
      <formula>0</formula>
    </cfRule>
    <cfRule type="cellIs" dxfId="54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EA2A-61F1-40ED-9AAD-C94B73E97DF8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2670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32" t="s">
        <v>55</v>
      </c>
      <c r="B4" s="33"/>
      <c r="C4" s="9">
        <f>C2-C3</f>
        <v>1175</v>
      </c>
    </row>
    <row r="6" spans="1:13" ht="189" customHeight="1"/>
    <row r="10" spans="1:13" ht="15.75" thickBot="1"/>
    <row r="11" spans="1:13" ht="16.5" thickBot="1">
      <c r="A11" s="34" t="s">
        <v>0</v>
      </c>
      <c r="B11" s="35"/>
      <c r="C11" s="27" t="s">
        <v>38</v>
      </c>
      <c r="D11" s="24" t="s">
        <v>39</v>
      </c>
      <c r="G11" s="43" t="s">
        <v>7</v>
      </c>
      <c r="H11" s="4" t="s">
        <v>8</v>
      </c>
      <c r="I11" s="5">
        <v>300</v>
      </c>
      <c r="K11" s="43" t="s">
        <v>22</v>
      </c>
      <c r="L11" s="4" t="s">
        <v>23</v>
      </c>
      <c r="M11" s="5">
        <v>300</v>
      </c>
    </row>
    <row r="12" spans="1:13" ht="15.75">
      <c r="A12" s="36"/>
      <c r="B12" s="37"/>
      <c r="C12" s="25" t="s">
        <v>1</v>
      </c>
      <c r="D12" s="22">
        <v>2000</v>
      </c>
      <c r="G12" s="44"/>
      <c r="H12" s="3" t="s">
        <v>9</v>
      </c>
      <c r="I12" s="6">
        <v>89</v>
      </c>
      <c r="K12" s="44"/>
      <c r="L12" s="3" t="s">
        <v>37</v>
      </c>
      <c r="M12" s="6">
        <v>80</v>
      </c>
    </row>
    <row r="13" spans="1:13" ht="16.5" thickBot="1">
      <c r="A13" s="36"/>
      <c r="B13" s="37"/>
      <c r="C13" s="26" t="s">
        <v>2</v>
      </c>
      <c r="D13" s="23">
        <v>0</v>
      </c>
      <c r="G13" s="44"/>
      <c r="H13" s="3" t="s">
        <v>10</v>
      </c>
      <c r="I13" s="6">
        <v>198</v>
      </c>
      <c r="K13" s="44"/>
      <c r="L13" s="7" t="s">
        <v>17</v>
      </c>
      <c r="M13" s="8">
        <v>0</v>
      </c>
    </row>
    <row r="14" spans="1:13" ht="16.5" thickBot="1">
      <c r="A14" s="38"/>
      <c r="B14" s="39"/>
      <c r="C14" s="26" t="s">
        <v>3</v>
      </c>
      <c r="D14" s="23">
        <v>70</v>
      </c>
      <c r="G14" s="44"/>
      <c r="H14" s="3" t="s">
        <v>11</v>
      </c>
      <c r="I14" s="6">
        <v>150</v>
      </c>
      <c r="K14" s="32" t="s">
        <v>18</v>
      </c>
      <c r="L14" s="33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2070</v>
      </c>
      <c r="G15" s="44"/>
      <c r="H15" s="3" t="s">
        <v>12</v>
      </c>
      <c r="I15" s="6">
        <v>0</v>
      </c>
    </row>
    <row r="16" spans="1:13" ht="15.75">
      <c r="C16" s="15"/>
      <c r="D16" s="15"/>
      <c r="G16" s="44"/>
      <c r="H16" s="3" t="s">
        <v>13</v>
      </c>
      <c r="I16" s="6">
        <v>100</v>
      </c>
    </row>
    <row r="17" spans="1:13" ht="16.5" thickBot="1">
      <c r="C17" s="15"/>
      <c r="D17" s="15"/>
      <c r="G17" s="44"/>
      <c r="H17" s="3" t="s">
        <v>14</v>
      </c>
      <c r="I17" s="6">
        <v>0</v>
      </c>
    </row>
    <row r="18" spans="1:13" ht="15.75" customHeight="1" thickBot="1">
      <c r="A18" s="34" t="s">
        <v>4</v>
      </c>
      <c r="B18" s="35"/>
      <c r="C18" s="27" t="s">
        <v>38</v>
      </c>
      <c r="D18" s="24" t="s">
        <v>39</v>
      </c>
      <c r="G18" s="44"/>
      <c r="H18" s="3" t="s">
        <v>15</v>
      </c>
      <c r="I18" s="6">
        <v>0</v>
      </c>
      <c r="K18" s="43" t="s">
        <v>24</v>
      </c>
      <c r="L18" s="4" t="s">
        <v>25</v>
      </c>
      <c r="M18" s="5">
        <v>30</v>
      </c>
    </row>
    <row r="19" spans="1:13" ht="15.75" customHeight="1">
      <c r="A19" s="36"/>
      <c r="B19" s="37"/>
      <c r="C19" s="25" t="s">
        <v>1</v>
      </c>
      <c r="D19" s="22">
        <v>100</v>
      </c>
      <c r="G19" s="44"/>
      <c r="H19" s="3" t="s">
        <v>28</v>
      </c>
      <c r="I19" s="6">
        <v>0</v>
      </c>
      <c r="K19" s="44"/>
      <c r="L19" s="3" t="s">
        <v>26</v>
      </c>
      <c r="M19" s="6">
        <v>67</v>
      </c>
    </row>
    <row r="20" spans="1:13" ht="16.5" customHeight="1" thickBot="1">
      <c r="A20" s="36"/>
      <c r="B20" s="37"/>
      <c r="C20" s="26" t="s">
        <v>2</v>
      </c>
      <c r="D20" s="23">
        <v>100</v>
      </c>
      <c r="G20" s="44"/>
      <c r="H20" s="3" t="s">
        <v>16</v>
      </c>
      <c r="I20" s="6">
        <v>0</v>
      </c>
      <c r="K20" s="44"/>
      <c r="L20" s="7" t="s">
        <v>27</v>
      </c>
      <c r="M20" s="8">
        <v>0</v>
      </c>
    </row>
    <row r="21" spans="1:13" ht="16.5" customHeight="1" thickBot="1">
      <c r="A21" s="38"/>
      <c r="B21" s="39"/>
      <c r="C21" s="26" t="s">
        <v>3</v>
      </c>
      <c r="D21" s="23">
        <v>0</v>
      </c>
      <c r="G21" s="44"/>
      <c r="H21" s="7" t="s">
        <v>17</v>
      </c>
      <c r="I21" s="8">
        <v>0</v>
      </c>
      <c r="K21" s="32" t="s">
        <v>18</v>
      </c>
      <c r="L21" s="33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32" t="s">
        <v>18</v>
      </c>
      <c r="H22" s="33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34" t="s">
        <v>6</v>
      </c>
      <c r="B25" s="40"/>
      <c r="C25" s="27" t="s">
        <v>38</v>
      </c>
      <c r="D25" s="24" t="s">
        <v>39</v>
      </c>
      <c r="G25" s="43" t="s">
        <v>19</v>
      </c>
      <c r="H25" s="4" t="s">
        <v>20</v>
      </c>
      <c r="I25" s="5">
        <v>91</v>
      </c>
      <c r="K25" s="43" t="s">
        <v>29</v>
      </c>
      <c r="L25" s="4" t="s">
        <v>30</v>
      </c>
      <c r="M25" s="5">
        <v>0</v>
      </c>
    </row>
    <row r="26" spans="1:13" ht="15.75">
      <c r="A26" s="36"/>
      <c r="B26" s="41"/>
      <c r="C26" s="25" t="s">
        <v>1</v>
      </c>
      <c r="D26" s="22">
        <v>100</v>
      </c>
      <c r="G26" s="44"/>
      <c r="H26" s="3" t="s">
        <v>21</v>
      </c>
      <c r="I26" s="6">
        <v>90</v>
      </c>
      <c r="K26" s="44"/>
      <c r="L26" s="3" t="s">
        <v>31</v>
      </c>
      <c r="M26" s="6">
        <v>0</v>
      </c>
    </row>
    <row r="27" spans="1:13" ht="16.5" thickBot="1">
      <c r="A27" s="36"/>
      <c r="B27" s="41"/>
      <c r="C27" s="26" t="s">
        <v>2</v>
      </c>
      <c r="D27" s="23">
        <v>300</v>
      </c>
      <c r="G27" s="44"/>
      <c r="H27" s="7" t="s">
        <v>17</v>
      </c>
      <c r="I27" s="8">
        <v>0</v>
      </c>
      <c r="K27" s="44"/>
      <c r="L27" s="7" t="s">
        <v>32</v>
      </c>
      <c r="M27" s="8">
        <v>0</v>
      </c>
    </row>
    <row r="28" spans="1:13" ht="16.5" thickBot="1">
      <c r="A28" s="38"/>
      <c r="B28" s="42"/>
      <c r="C28" s="26" t="s">
        <v>3</v>
      </c>
      <c r="D28" s="23">
        <v>0</v>
      </c>
      <c r="G28" s="32" t="s">
        <v>18</v>
      </c>
      <c r="H28" s="33"/>
      <c r="I28" s="9">
        <f>SUM(I25:I27)</f>
        <v>181</v>
      </c>
      <c r="K28" s="32" t="s">
        <v>18</v>
      </c>
      <c r="L28" s="33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5"/>
      <c r="I51" s="46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41" priority="1" operator="greaterThan">
      <formula>0</formula>
    </cfRule>
    <cfRule type="cellIs" dxfId="4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ADDF-8D43-45F8-930D-E14B04DA500B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2770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32" t="s">
        <v>55</v>
      </c>
      <c r="B4" s="33"/>
      <c r="C4" s="9">
        <f>C2-C3</f>
        <v>1275</v>
      </c>
    </row>
    <row r="6" spans="1:13" ht="189" customHeight="1"/>
    <row r="10" spans="1:13" ht="15.75" thickBot="1"/>
    <row r="11" spans="1:13" ht="16.5" thickBot="1">
      <c r="A11" s="34" t="s">
        <v>0</v>
      </c>
      <c r="B11" s="35"/>
      <c r="C11" s="27" t="s">
        <v>38</v>
      </c>
      <c r="D11" s="24" t="s">
        <v>39</v>
      </c>
      <c r="G11" s="43" t="s">
        <v>7</v>
      </c>
      <c r="H11" s="4" t="s">
        <v>8</v>
      </c>
      <c r="I11" s="5">
        <v>300</v>
      </c>
      <c r="K11" s="43" t="s">
        <v>22</v>
      </c>
      <c r="L11" s="4" t="s">
        <v>23</v>
      </c>
      <c r="M11" s="5">
        <v>300</v>
      </c>
    </row>
    <row r="12" spans="1:13" ht="15.75">
      <c r="A12" s="36"/>
      <c r="B12" s="37"/>
      <c r="C12" s="25" t="s">
        <v>1</v>
      </c>
      <c r="D12" s="22">
        <v>2100</v>
      </c>
      <c r="G12" s="44"/>
      <c r="H12" s="3" t="s">
        <v>9</v>
      </c>
      <c r="I12" s="6">
        <v>89</v>
      </c>
      <c r="K12" s="44"/>
      <c r="L12" s="3" t="s">
        <v>37</v>
      </c>
      <c r="M12" s="6">
        <v>80</v>
      </c>
    </row>
    <row r="13" spans="1:13" ht="16.5" thickBot="1">
      <c r="A13" s="36"/>
      <c r="B13" s="37"/>
      <c r="C13" s="26" t="s">
        <v>2</v>
      </c>
      <c r="D13" s="23">
        <v>0</v>
      </c>
      <c r="G13" s="44"/>
      <c r="H13" s="3" t="s">
        <v>10</v>
      </c>
      <c r="I13" s="6">
        <v>198</v>
      </c>
      <c r="K13" s="44"/>
      <c r="L13" s="7" t="s">
        <v>17</v>
      </c>
      <c r="M13" s="8">
        <v>0</v>
      </c>
    </row>
    <row r="14" spans="1:13" ht="16.5" thickBot="1">
      <c r="A14" s="38"/>
      <c r="B14" s="39"/>
      <c r="C14" s="26" t="s">
        <v>3</v>
      </c>
      <c r="D14" s="23">
        <v>70</v>
      </c>
      <c r="G14" s="44"/>
      <c r="H14" s="3" t="s">
        <v>11</v>
      </c>
      <c r="I14" s="6">
        <v>150</v>
      </c>
      <c r="K14" s="32" t="s">
        <v>18</v>
      </c>
      <c r="L14" s="33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2170</v>
      </c>
      <c r="G15" s="44"/>
      <c r="H15" s="3" t="s">
        <v>12</v>
      </c>
      <c r="I15" s="6">
        <v>0</v>
      </c>
    </row>
    <row r="16" spans="1:13" ht="15.75">
      <c r="C16" s="15"/>
      <c r="D16" s="15"/>
      <c r="G16" s="44"/>
      <c r="H16" s="3" t="s">
        <v>13</v>
      </c>
      <c r="I16" s="6">
        <v>100</v>
      </c>
    </row>
    <row r="17" spans="1:13" ht="16.5" thickBot="1">
      <c r="C17" s="15"/>
      <c r="D17" s="15"/>
      <c r="G17" s="44"/>
      <c r="H17" s="3" t="s">
        <v>14</v>
      </c>
      <c r="I17" s="6">
        <v>0</v>
      </c>
    </row>
    <row r="18" spans="1:13" ht="15.75" customHeight="1" thickBot="1">
      <c r="A18" s="34" t="s">
        <v>4</v>
      </c>
      <c r="B18" s="35"/>
      <c r="C18" s="27" t="s">
        <v>38</v>
      </c>
      <c r="D18" s="24" t="s">
        <v>39</v>
      </c>
      <c r="G18" s="44"/>
      <c r="H18" s="3" t="s">
        <v>15</v>
      </c>
      <c r="I18" s="6">
        <v>0</v>
      </c>
      <c r="K18" s="43" t="s">
        <v>24</v>
      </c>
      <c r="L18" s="4" t="s">
        <v>25</v>
      </c>
      <c r="M18" s="5">
        <v>30</v>
      </c>
    </row>
    <row r="19" spans="1:13" ht="15.75" customHeight="1">
      <c r="A19" s="36"/>
      <c r="B19" s="37"/>
      <c r="C19" s="25" t="s">
        <v>1</v>
      </c>
      <c r="D19" s="22">
        <v>100</v>
      </c>
      <c r="G19" s="44"/>
      <c r="H19" s="3" t="s">
        <v>28</v>
      </c>
      <c r="I19" s="6">
        <v>0</v>
      </c>
      <c r="K19" s="44"/>
      <c r="L19" s="3" t="s">
        <v>26</v>
      </c>
      <c r="M19" s="6">
        <v>67</v>
      </c>
    </row>
    <row r="20" spans="1:13" ht="16.5" customHeight="1" thickBot="1">
      <c r="A20" s="36"/>
      <c r="B20" s="37"/>
      <c r="C20" s="26" t="s">
        <v>2</v>
      </c>
      <c r="D20" s="23">
        <v>100</v>
      </c>
      <c r="G20" s="44"/>
      <c r="H20" s="3" t="s">
        <v>16</v>
      </c>
      <c r="I20" s="6">
        <v>0</v>
      </c>
      <c r="K20" s="44"/>
      <c r="L20" s="7" t="s">
        <v>27</v>
      </c>
      <c r="M20" s="8">
        <v>0</v>
      </c>
    </row>
    <row r="21" spans="1:13" ht="16.5" customHeight="1" thickBot="1">
      <c r="A21" s="38"/>
      <c r="B21" s="39"/>
      <c r="C21" s="26" t="s">
        <v>3</v>
      </c>
      <c r="D21" s="23">
        <v>0</v>
      </c>
      <c r="G21" s="44"/>
      <c r="H21" s="7" t="s">
        <v>17</v>
      </c>
      <c r="I21" s="8">
        <v>0</v>
      </c>
      <c r="K21" s="32" t="s">
        <v>18</v>
      </c>
      <c r="L21" s="33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32" t="s">
        <v>18</v>
      </c>
      <c r="H22" s="33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34" t="s">
        <v>6</v>
      </c>
      <c r="B25" s="40"/>
      <c r="C25" s="27" t="s">
        <v>38</v>
      </c>
      <c r="D25" s="24" t="s">
        <v>39</v>
      </c>
      <c r="G25" s="43" t="s">
        <v>19</v>
      </c>
      <c r="H25" s="4" t="s">
        <v>20</v>
      </c>
      <c r="I25" s="5">
        <v>91</v>
      </c>
      <c r="K25" s="43" t="s">
        <v>29</v>
      </c>
      <c r="L25" s="4" t="s">
        <v>30</v>
      </c>
      <c r="M25" s="5">
        <v>0</v>
      </c>
    </row>
    <row r="26" spans="1:13" ht="15.75">
      <c r="A26" s="36"/>
      <c r="B26" s="41"/>
      <c r="C26" s="25" t="s">
        <v>1</v>
      </c>
      <c r="D26" s="22">
        <v>100</v>
      </c>
      <c r="G26" s="44"/>
      <c r="H26" s="3" t="s">
        <v>21</v>
      </c>
      <c r="I26" s="6">
        <v>90</v>
      </c>
      <c r="K26" s="44"/>
      <c r="L26" s="3" t="s">
        <v>31</v>
      </c>
      <c r="M26" s="6">
        <v>0</v>
      </c>
    </row>
    <row r="27" spans="1:13" ht="16.5" thickBot="1">
      <c r="A27" s="36"/>
      <c r="B27" s="41"/>
      <c r="C27" s="26" t="s">
        <v>2</v>
      </c>
      <c r="D27" s="23">
        <v>300</v>
      </c>
      <c r="G27" s="44"/>
      <c r="H27" s="7" t="s">
        <v>17</v>
      </c>
      <c r="I27" s="8">
        <v>0</v>
      </c>
      <c r="K27" s="44"/>
      <c r="L27" s="7" t="s">
        <v>32</v>
      </c>
      <c r="M27" s="8">
        <v>0</v>
      </c>
    </row>
    <row r="28" spans="1:13" ht="16.5" thickBot="1">
      <c r="A28" s="38"/>
      <c r="B28" s="42"/>
      <c r="C28" s="26" t="s">
        <v>3</v>
      </c>
      <c r="D28" s="23">
        <v>0</v>
      </c>
      <c r="G28" s="32" t="s">
        <v>18</v>
      </c>
      <c r="H28" s="33"/>
      <c r="I28" s="9">
        <f>SUM(I25:I27)</f>
        <v>181</v>
      </c>
      <c r="K28" s="32" t="s">
        <v>18</v>
      </c>
      <c r="L28" s="33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5"/>
      <c r="I51" s="46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27" priority="1" operator="greaterThan">
      <formula>0</formula>
    </cfRule>
    <cfRule type="cellIs" dxfId="26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87FD-26A9-4F9C-AFEE-5823A1A85A15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2790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32" t="s">
        <v>55</v>
      </c>
      <c r="B4" s="33"/>
      <c r="C4" s="9">
        <f>C2-C3</f>
        <v>1295</v>
      </c>
    </row>
    <row r="6" spans="1:13" ht="189" customHeight="1"/>
    <row r="10" spans="1:13" ht="15.75" thickBot="1"/>
    <row r="11" spans="1:13" ht="16.5" thickBot="1">
      <c r="A11" s="34" t="s">
        <v>0</v>
      </c>
      <c r="B11" s="35"/>
      <c r="C11" s="27" t="s">
        <v>38</v>
      </c>
      <c r="D11" s="24" t="s">
        <v>39</v>
      </c>
      <c r="G11" s="43" t="s">
        <v>7</v>
      </c>
      <c r="H11" s="4" t="s">
        <v>8</v>
      </c>
      <c r="I11" s="5">
        <v>300</v>
      </c>
      <c r="K11" s="43" t="s">
        <v>22</v>
      </c>
      <c r="L11" s="4" t="s">
        <v>23</v>
      </c>
      <c r="M11" s="5">
        <v>300</v>
      </c>
    </row>
    <row r="12" spans="1:13" ht="15.75">
      <c r="A12" s="36"/>
      <c r="B12" s="37"/>
      <c r="C12" s="25" t="s">
        <v>1</v>
      </c>
      <c r="D12" s="22">
        <v>2120</v>
      </c>
      <c r="G12" s="44"/>
      <c r="H12" s="3" t="s">
        <v>9</v>
      </c>
      <c r="I12" s="6">
        <v>89</v>
      </c>
      <c r="K12" s="44"/>
      <c r="L12" s="3" t="s">
        <v>37</v>
      </c>
      <c r="M12" s="6">
        <v>80</v>
      </c>
    </row>
    <row r="13" spans="1:13" ht="16.5" thickBot="1">
      <c r="A13" s="36"/>
      <c r="B13" s="37"/>
      <c r="C13" s="26" t="s">
        <v>2</v>
      </c>
      <c r="D13" s="23">
        <v>0</v>
      </c>
      <c r="G13" s="44"/>
      <c r="H13" s="3" t="s">
        <v>10</v>
      </c>
      <c r="I13" s="6">
        <v>198</v>
      </c>
      <c r="K13" s="44"/>
      <c r="L13" s="7" t="s">
        <v>17</v>
      </c>
      <c r="M13" s="8">
        <v>0</v>
      </c>
    </row>
    <row r="14" spans="1:13" ht="16.5" thickBot="1">
      <c r="A14" s="38"/>
      <c r="B14" s="39"/>
      <c r="C14" s="26" t="s">
        <v>3</v>
      </c>
      <c r="D14" s="23">
        <v>70</v>
      </c>
      <c r="G14" s="44"/>
      <c r="H14" s="3" t="s">
        <v>11</v>
      </c>
      <c r="I14" s="6">
        <v>150</v>
      </c>
      <c r="K14" s="32" t="s">
        <v>18</v>
      </c>
      <c r="L14" s="33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2190</v>
      </c>
      <c r="G15" s="44"/>
      <c r="H15" s="3" t="s">
        <v>12</v>
      </c>
      <c r="I15" s="6">
        <v>0</v>
      </c>
    </row>
    <row r="16" spans="1:13" ht="15.75">
      <c r="C16" s="15"/>
      <c r="D16" s="15"/>
      <c r="G16" s="44"/>
      <c r="H16" s="3" t="s">
        <v>13</v>
      </c>
      <c r="I16" s="6">
        <v>100</v>
      </c>
    </row>
    <row r="17" spans="1:13" ht="16.5" thickBot="1">
      <c r="C17" s="15"/>
      <c r="D17" s="15"/>
      <c r="G17" s="44"/>
      <c r="H17" s="3" t="s">
        <v>14</v>
      </c>
      <c r="I17" s="6">
        <v>0</v>
      </c>
    </row>
    <row r="18" spans="1:13" ht="15.75" customHeight="1" thickBot="1">
      <c r="A18" s="34" t="s">
        <v>4</v>
      </c>
      <c r="B18" s="35"/>
      <c r="C18" s="27" t="s">
        <v>38</v>
      </c>
      <c r="D18" s="24" t="s">
        <v>39</v>
      </c>
      <c r="G18" s="44"/>
      <c r="H18" s="3" t="s">
        <v>15</v>
      </c>
      <c r="I18" s="6">
        <v>0</v>
      </c>
      <c r="K18" s="43" t="s">
        <v>24</v>
      </c>
      <c r="L18" s="4" t="s">
        <v>25</v>
      </c>
      <c r="M18" s="5">
        <v>30</v>
      </c>
    </row>
    <row r="19" spans="1:13" ht="15.75" customHeight="1">
      <c r="A19" s="36"/>
      <c r="B19" s="37"/>
      <c r="C19" s="25" t="s">
        <v>1</v>
      </c>
      <c r="D19" s="22">
        <v>100</v>
      </c>
      <c r="G19" s="44"/>
      <c r="H19" s="3" t="s">
        <v>28</v>
      </c>
      <c r="I19" s="6">
        <v>0</v>
      </c>
      <c r="K19" s="44"/>
      <c r="L19" s="3" t="s">
        <v>26</v>
      </c>
      <c r="M19" s="6">
        <v>67</v>
      </c>
    </row>
    <row r="20" spans="1:13" ht="16.5" customHeight="1" thickBot="1">
      <c r="A20" s="36"/>
      <c r="B20" s="37"/>
      <c r="C20" s="26" t="s">
        <v>2</v>
      </c>
      <c r="D20" s="23">
        <v>100</v>
      </c>
      <c r="G20" s="44"/>
      <c r="H20" s="3" t="s">
        <v>16</v>
      </c>
      <c r="I20" s="6">
        <v>0</v>
      </c>
      <c r="K20" s="44"/>
      <c r="L20" s="7" t="s">
        <v>27</v>
      </c>
      <c r="M20" s="8">
        <v>0</v>
      </c>
    </row>
    <row r="21" spans="1:13" ht="16.5" customHeight="1" thickBot="1">
      <c r="A21" s="38"/>
      <c r="B21" s="39"/>
      <c r="C21" s="26" t="s">
        <v>3</v>
      </c>
      <c r="D21" s="23">
        <v>0</v>
      </c>
      <c r="G21" s="44"/>
      <c r="H21" s="7" t="s">
        <v>17</v>
      </c>
      <c r="I21" s="8">
        <v>0</v>
      </c>
      <c r="K21" s="32" t="s">
        <v>18</v>
      </c>
      <c r="L21" s="33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32" t="s">
        <v>18</v>
      </c>
      <c r="H22" s="33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34" t="s">
        <v>6</v>
      </c>
      <c r="B25" s="40"/>
      <c r="C25" s="27" t="s">
        <v>38</v>
      </c>
      <c r="D25" s="24" t="s">
        <v>39</v>
      </c>
      <c r="G25" s="43" t="s">
        <v>19</v>
      </c>
      <c r="H25" s="4" t="s">
        <v>20</v>
      </c>
      <c r="I25" s="5">
        <v>91</v>
      </c>
      <c r="K25" s="43" t="s">
        <v>29</v>
      </c>
      <c r="L25" s="4" t="s">
        <v>30</v>
      </c>
      <c r="M25" s="5">
        <v>0</v>
      </c>
    </row>
    <row r="26" spans="1:13" ht="15.75">
      <c r="A26" s="36"/>
      <c r="B26" s="41"/>
      <c r="C26" s="25" t="s">
        <v>1</v>
      </c>
      <c r="D26" s="22">
        <v>100</v>
      </c>
      <c r="G26" s="44"/>
      <c r="H26" s="3" t="s">
        <v>21</v>
      </c>
      <c r="I26" s="6">
        <v>90</v>
      </c>
      <c r="K26" s="44"/>
      <c r="L26" s="3" t="s">
        <v>31</v>
      </c>
      <c r="M26" s="6">
        <v>0</v>
      </c>
    </row>
    <row r="27" spans="1:13" ht="16.5" thickBot="1">
      <c r="A27" s="36"/>
      <c r="B27" s="41"/>
      <c r="C27" s="26" t="s">
        <v>2</v>
      </c>
      <c r="D27" s="23">
        <v>300</v>
      </c>
      <c r="G27" s="44"/>
      <c r="H27" s="7" t="s">
        <v>17</v>
      </c>
      <c r="I27" s="8">
        <v>0</v>
      </c>
      <c r="K27" s="44"/>
      <c r="L27" s="7" t="s">
        <v>32</v>
      </c>
      <c r="M27" s="8">
        <v>0</v>
      </c>
    </row>
    <row r="28" spans="1:13" ht="16.5" thickBot="1">
      <c r="A28" s="38"/>
      <c r="B28" s="42"/>
      <c r="C28" s="26" t="s">
        <v>3</v>
      </c>
      <c r="D28" s="23">
        <v>0</v>
      </c>
      <c r="G28" s="32" t="s">
        <v>18</v>
      </c>
      <c r="H28" s="33"/>
      <c r="I28" s="9">
        <f>SUM(I25:I27)</f>
        <v>181</v>
      </c>
      <c r="K28" s="32" t="s">
        <v>18</v>
      </c>
      <c r="L28" s="33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5"/>
      <c r="I51" s="46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13" priority="1" operator="greaterThan">
      <formula>0</formula>
    </cfRule>
    <cfRule type="cellIs" dxfId="12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E41A-963B-4B6F-86A8-905B1497006E}">
  <dimension ref="A1:D17"/>
  <sheetViews>
    <sheetView workbookViewId="0">
      <selection activeCell="E8" sqref="E8"/>
    </sheetView>
  </sheetViews>
  <sheetFormatPr defaultRowHeight="15"/>
  <cols>
    <col min="1" max="1" width="13.42578125" bestFit="1" customWidth="1"/>
    <col min="2" max="4" width="13.28515625" bestFit="1" customWidth="1"/>
  </cols>
  <sheetData>
    <row r="1" spans="1:4">
      <c r="A1" s="49"/>
      <c r="B1" s="50" t="s">
        <v>54</v>
      </c>
      <c r="C1" s="52" t="s">
        <v>52</v>
      </c>
      <c r="D1" s="55" t="s">
        <v>53</v>
      </c>
    </row>
    <row r="2" spans="1:4">
      <c r="A2" s="49" t="s">
        <v>40</v>
      </c>
      <c r="B2" s="51">
        <f>Janeiro!C4</f>
        <v>-1445</v>
      </c>
      <c r="C2" s="53">
        <f>Janeiro!C3</f>
        <v>2115</v>
      </c>
      <c r="D2" s="56">
        <f>Janeiro!C2</f>
        <v>670</v>
      </c>
    </row>
    <row r="3" spans="1:4">
      <c r="A3" s="49" t="s">
        <v>41</v>
      </c>
      <c r="B3" s="51">
        <f>Fevereiro!C4</f>
        <v>-825</v>
      </c>
      <c r="C3" s="53">
        <f>Fevereiro!C3</f>
        <v>1495</v>
      </c>
      <c r="D3" s="56">
        <f>Fevereiro!C2</f>
        <v>670</v>
      </c>
    </row>
    <row r="4" spans="1:4">
      <c r="A4" s="49" t="s">
        <v>42</v>
      </c>
      <c r="B4" s="51">
        <f>Março!C4</f>
        <v>-812</v>
      </c>
      <c r="C4" s="53">
        <f>Março!C3</f>
        <v>1495</v>
      </c>
      <c r="D4" s="56">
        <f>Março!C2</f>
        <v>683</v>
      </c>
    </row>
    <row r="5" spans="1:4">
      <c r="A5" s="49" t="s">
        <v>43</v>
      </c>
      <c r="B5" s="51">
        <f>Abril!C4</f>
        <v>-825</v>
      </c>
      <c r="C5" s="53">
        <f>Abril!C3</f>
        <v>1495</v>
      </c>
      <c r="D5" s="56">
        <f>Abril!C2</f>
        <v>670</v>
      </c>
    </row>
    <row r="6" spans="1:4">
      <c r="A6" s="49" t="s">
        <v>44</v>
      </c>
      <c r="B6" s="51">
        <f>Maio!C4</f>
        <v>675</v>
      </c>
      <c r="C6" s="53">
        <f>Maio!C3</f>
        <v>1495</v>
      </c>
      <c r="D6" s="56">
        <f>Maio!C2</f>
        <v>2170</v>
      </c>
    </row>
    <row r="7" spans="1:4">
      <c r="A7" s="49" t="s">
        <v>45</v>
      </c>
      <c r="B7" s="51">
        <f>Junho!C4</f>
        <v>575</v>
      </c>
      <c r="C7" s="53">
        <f>Junho!C3</f>
        <v>1695</v>
      </c>
      <c r="D7" s="56">
        <f>Junho!C2</f>
        <v>2270</v>
      </c>
    </row>
    <row r="8" spans="1:4">
      <c r="A8" s="49" t="s">
        <v>46</v>
      </c>
      <c r="B8" s="51">
        <f>Julho!C4</f>
        <v>875</v>
      </c>
      <c r="C8" s="53">
        <f>Julho!C3</f>
        <v>1495</v>
      </c>
      <c r="D8" s="56">
        <f>Julho!C2</f>
        <v>2370</v>
      </c>
    </row>
    <row r="9" spans="1:4">
      <c r="A9" s="49" t="s">
        <v>47</v>
      </c>
      <c r="B9" s="51">
        <f>Agosto!C4</f>
        <v>975</v>
      </c>
      <c r="C9" s="53">
        <f>Agosto!C3</f>
        <v>1495</v>
      </c>
      <c r="D9" s="56">
        <f>Agosto!C2</f>
        <v>2470</v>
      </c>
    </row>
    <row r="10" spans="1:4">
      <c r="A10" s="49" t="s">
        <v>48</v>
      </c>
      <c r="B10" s="51">
        <f>Setembro!C4</f>
        <v>1075</v>
      </c>
      <c r="C10" s="53">
        <f>Setembro!C3</f>
        <v>1495</v>
      </c>
      <c r="D10" s="56">
        <f>Setembro!C2</f>
        <v>2570</v>
      </c>
    </row>
    <row r="11" spans="1:4">
      <c r="A11" s="49" t="s">
        <v>49</v>
      </c>
      <c r="B11" s="51">
        <f>'Outubro '!C4</f>
        <v>1175</v>
      </c>
      <c r="C11" s="53">
        <f>'Outubro '!C3</f>
        <v>1495</v>
      </c>
      <c r="D11" s="56">
        <f>'Outubro '!C2</f>
        <v>2670</v>
      </c>
    </row>
    <row r="12" spans="1:4">
      <c r="A12" s="49" t="s">
        <v>50</v>
      </c>
      <c r="B12" s="51">
        <f>Novembro!C4</f>
        <v>1275</v>
      </c>
      <c r="C12" s="53">
        <f>Novembro!C3</f>
        <v>1495</v>
      </c>
      <c r="D12" s="56">
        <f>Novembro!C2</f>
        <v>2770</v>
      </c>
    </row>
    <row r="13" spans="1:4">
      <c r="A13" s="49" t="s">
        <v>51</v>
      </c>
      <c r="B13" s="51">
        <f>Dezembro!C4</f>
        <v>1295</v>
      </c>
      <c r="C13" s="53">
        <f>Dezembro!C3</f>
        <v>1495</v>
      </c>
      <c r="D13" s="56">
        <f>Dezembro!C2</f>
        <v>2790</v>
      </c>
    </row>
    <row r="14" spans="1:4">
      <c r="A14" s="49"/>
      <c r="B14" s="49"/>
      <c r="C14" s="54">
        <f>SUM(C2:C13)</f>
        <v>18760</v>
      </c>
      <c r="D14" s="57">
        <f>SUM(D2:D13)</f>
        <v>22773</v>
      </c>
    </row>
    <row r="16" spans="1:4">
      <c r="A16" t="s">
        <v>52</v>
      </c>
      <c r="B16" s="31">
        <f>C14</f>
        <v>18760</v>
      </c>
    </row>
    <row r="17" spans="1:2">
      <c r="A17" t="str">
        <f>D1</f>
        <v>Receita Total</v>
      </c>
      <c r="B17" s="31">
        <f>D14</f>
        <v>22773</v>
      </c>
    </row>
  </sheetData>
  <phoneticPr fontId="11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1187-4503-4942-98FF-35A22995196B}">
  <dimension ref="A1:M51"/>
  <sheetViews>
    <sheetView showGridLines="0" topLeftCell="A9" zoomScale="80" zoomScaleNormal="80" workbookViewId="0">
      <selection activeCell="D13" sqref="D13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16" t="s">
        <v>33</v>
      </c>
      <c r="B2" s="4" t="s">
        <v>34</v>
      </c>
      <c r="C2" s="5">
        <f>D15+D22+D29</f>
        <v>670</v>
      </c>
    </row>
    <row r="3" spans="1:13" ht="15.75" customHeight="1" thickBot="1">
      <c r="A3" s="17"/>
      <c r="B3" s="3" t="s">
        <v>35</v>
      </c>
      <c r="C3" s="6">
        <f>I22+I28+M21+M28+M14</f>
        <v>2115</v>
      </c>
    </row>
    <row r="4" spans="1:13" ht="16.5" thickBot="1">
      <c r="A4" s="32" t="s">
        <v>55</v>
      </c>
      <c r="B4" s="33"/>
      <c r="C4" s="9">
        <f>C2-C3</f>
        <v>-1445</v>
      </c>
    </row>
    <row r="6" spans="1:13" ht="189" customHeight="1"/>
    <row r="10" spans="1:13" ht="15.75" thickBot="1"/>
    <row r="11" spans="1:13" ht="16.5" thickBot="1">
      <c r="A11" s="34" t="s">
        <v>0</v>
      </c>
      <c r="B11" s="35"/>
      <c r="C11" s="27" t="s">
        <v>38</v>
      </c>
      <c r="D11" s="24" t="s">
        <v>39</v>
      </c>
      <c r="G11" s="43" t="s">
        <v>7</v>
      </c>
      <c r="H11" s="4" t="s">
        <v>8</v>
      </c>
      <c r="I11" s="5">
        <v>300</v>
      </c>
      <c r="K11" s="43" t="s">
        <v>22</v>
      </c>
      <c r="L11" s="4" t="s">
        <v>23</v>
      </c>
      <c r="M11" s="5">
        <v>200</v>
      </c>
    </row>
    <row r="12" spans="1:13" ht="15.75">
      <c r="A12" s="36"/>
      <c r="B12" s="37"/>
      <c r="C12" s="25" t="s">
        <v>1</v>
      </c>
      <c r="D12" s="22">
        <v>0</v>
      </c>
      <c r="G12" s="44"/>
      <c r="H12" s="3" t="s">
        <v>9</v>
      </c>
      <c r="I12" s="6">
        <v>89</v>
      </c>
      <c r="K12" s="44"/>
      <c r="L12" s="3" t="s">
        <v>37</v>
      </c>
      <c r="M12" s="6">
        <v>800</v>
      </c>
    </row>
    <row r="13" spans="1:13" ht="16.5" thickBot="1">
      <c r="A13" s="36"/>
      <c r="B13" s="37"/>
      <c r="C13" s="26" t="s">
        <v>2</v>
      </c>
      <c r="D13" s="23">
        <v>0</v>
      </c>
      <c r="G13" s="44"/>
      <c r="H13" s="3" t="s">
        <v>10</v>
      </c>
      <c r="I13" s="6">
        <v>198</v>
      </c>
      <c r="K13" s="44"/>
      <c r="L13" s="7" t="s">
        <v>17</v>
      </c>
      <c r="M13" s="8">
        <v>0</v>
      </c>
    </row>
    <row r="14" spans="1:13" ht="16.5" thickBot="1">
      <c r="A14" s="38"/>
      <c r="B14" s="39"/>
      <c r="C14" s="26" t="s">
        <v>3</v>
      </c>
      <c r="D14" s="23">
        <v>70</v>
      </c>
      <c r="G14" s="44"/>
      <c r="H14" s="3" t="s">
        <v>11</v>
      </c>
      <c r="I14" s="6">
        <v>150</v>
      </c>
      <c r="K14" s="32" t="s">
        <v>18</v>
      </c>
      <c r="L14" s="33"/>
      <c r="M14" s="9">
        <f>SUM(M11:M13)</f>
        <v>1000</v>
      </c>
    </row>
    <row r="15" spans="1:13" ht="16.5" thickBot="1">
      <c r="A15" s="1"/>
      <c r="B15" s="2"/>
      <c r="C15" s="13" t="s">
        <v>5</v>
      </c>
      <c r="D15" s="14">
        <f>SUM(D12:D14)</f>
        <v>70</v>
      </c>
      <c r="G15" s="44"/>
      <c r="H15" s="3" t="s">
        <v>12</v>
      </c>
      <c r="I15" s="6">
        <v>0</v>
      </c>
    </row>
    <row r="16" spans="1:13" ht="15.75">
      <c r="C16" s="15"/>
      <c r="D16" s="15"/>
      <c r="G16" s="44"/>
      <c r="H16" s="3" t="s">
        <v>13</v>
      </c>
      <c r="I16" s="6">
        <v>100</v>
      </c>
    </row>
    <row r="17" spans="1:13" ht="16.5" thickBot="1">
      <c r="C17" s="15"/>
      <c r="D17" s="15"/>
      <c r="G17" s="44"/>
      <c r="H17" s="3" t="s">
        <v>14</v>
      </c>
      <c r="I17" s="6">
        <v>0</v>
      </c>
    </row>
    <row r="18" spans="1:13" ht="15.75" customHeight="1" thickBot="1">
      <c r="A18" s="34" t="s">
        <v>4</v>
      </c>
      <c r="B18" s="35"/>
      <c r="C18" s="27" t="s">
        <v>38</v>
      </c>
      <c r="D18" s="24" t="s">
        <v>39</v>
      </c>
      <c r="G18" s="44"/>
      <c r="H18" s="3" t="s">
        <v>15</v>
      </c>
      <c r="I18" s="6">
        <v>0</v>
      </c>
      <c r="K18" s="43" t="s">
        <v>24</v>
      </c>
      <c r="L18" s="4" t="s">
        <v>25</v>
      </c>
      <c r="M18" s="5">
        <v>30</v>
      </c>
    </row>
    <row r="19" spans="1:13" ht="15.75" customHeight="1">
      <c r="A19" s="36"/>
      <c r="B19" s="37"/>
      <c r="C19" s="25" t="s">
        <v>1</v>
      </c>
      <c r="D19" s="22">
        <v>100</v>
      </c>
      <c r="G19" s="44"/>
      <c r="H19" s="3" t="s">
        <v>28</v>
      </c>
      <c r="I19" s="6">
        <v>0</v>
      </c>
      <c r="K19" s="44"/>
      <c r="L19" s="3" t="s">
        <v>26</v>
      </c>
      <c r="M19" s="6">
        <v>67</v>
      </c>
    </row>
    <row r="20" spans="1:13" ht="16.5" customHeight="1" thickBot="1">
      <c r="A20" s="36"/>
      <c r="B20" s="37"/>
      <c r="C20" s="26" t="s">
        <v>2</v>
      </c>
      <c r="D20" s="23">
        <v>100</v>
      </c>
      <c r="G20" s="44"/>
      <c r="H20" s="3" t="s">
        <v>16</v>
      </c>
      <c r="I20" s="6">
        <v>0</v>
      </c>
      <c r="K20" s="44"/>
      <c r="L20" s="7" t="s">
        <v>27</v>
      </c>
      <c r="M20" s="8">
        <v>0</v>
      </c>
    </row>
    <row r="21" spans="1:13" ht="16.5" customHeight="1" thickBot="1">
      <c r="A21" s="38"/>
      <c r="B21" s="39"/>
      <c r="C21" s="26" t="s">
        <v>3</v>
      </c>
      <c r="D21" s="23">
        <v>0</v>
      </c>
      <c r="G21" s="44"/>
      <c r="H21" s="7" t="s">
        <v>17</v>
      </c>
      <c r="I21" s="8">
        <v>0</v>
      </c>
      <c r="K21" s="32" t="s">
        <v>18</v>
      </c>
      <c r="L21" s="33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32" t="s">
        <v>18</v>
      </c>
      <c r="H22" s="33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34" t="s">
        <v>6</v>
      </c>
      <c r="B25" s="40"/>
      <c r="C25" s="27" t="s">
        <v>38</v>
      </c>
      <c r="D25" s="24" t="s">
        <v>39</v>
      </c>
      <c r="G25" s="43" t="s">
        <v>19</v>
      </c>
      <c r="H25" s="4" t="s">
        <v>20</v>
      </c>
      <c r="I25" s="5">
        <v>91</v>
      </c>
      <c r="K25" s="43" t="s">
        <v>29</v>
      </c>
      <c r="L25" s="4" t="s">
        <v>30</v>
      </c>
      <c r="M25" s="5">
        <v>0</v>
      </c>
    </row>
    <row r="26" spans="1:13" ht="15.75">
      <c r="A26" s="36"/>
      <c r="B26" s="41"/>
      <c r="C26" s="25" t="s">
        <v>1</v>
      </c>
      <c r="D26" s="22">
        <v>100</v>
      </c>
      <c r="G26" s="44"/>
      <c r="H26" s="3" t="s">
        <v>21</v>
      </c>
      <c r="I26" s="6">
        <v>90</v>
      </c>
      <c r="K26" s="44"/>
      <c r="L26" s="3" t="s">
        <v>31</v>
      </c>
      <c r="M26" s="6">
        <v>0</v>
      </c>
    </row>
    <row r="27" spans="1:13" ht="16.5" thickBot="1">
      <c r="A27" s="36"/>
      <c r="B27" s="41"/>
      <c r="C27" s="26" t="s">
        <v>2</v>
      </c>
      <c r="D27" s="23">
        <v>300</v>
      </c>
      <c r="G27" s="44"/>
      <c r="H27" s="7" t="s">
        <v>17</v>
      </c>
      <c r="I27" s="8">
        <v>0</v>
      </c>
      <c r="K27" s="44"/>
      <c r="L27" s="7" t="s">
        <v>32</v>
      </c>
      <c r="M27" s="8">
        <v>0</v>
      </c>
    </row>
    <row r="28" spans="1:13" ht="16.5" thickBot="1">
      <c r="A28" s="38"/>
      <c r="B28" s="42"/>
      <c r="C28" s="26" t="s">
        <v>3</v>
      </c>
      <c r="D28" s="23">
        <v>0</v>
      </c>
      <c r="G28" s="32" t="s">
        <v>18</v>
      </c>
      <c r="H28" s="33"/>
      <c r="I28" s="9">
        <f>SUM(I25:I27)</f>
        <v>181</v>
      </c>
      <c r="K28" s="32" t="s">
        <v>18</v>
      </c>
      <c r="L28" s="33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800</v>
      </c>
      <c r="I32" s="18" t="str">
        <f>INDEX(L11:M13,MATCH(H32,M11:M13,0),1)</f>
        <v>Carro Manutenção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5"/>
      <c r="I51" s="46"/>
      <c r="J51" s="12"/>
    </row>
  </sheetData>
  <mergeCells count="16">
    <mergeCell ref="A4:B4"/>
    <mergeCell ref="H51:I51"/>
    <mergeCell ref="G25:G27"/>
    <mergeCell ref="G28:H28"/>
    <mergeCell ref="H40:H50"/>
    <mergeCell ref="K28:L28"/>
    <mergeCell ref="A11:B14"/>
    <mergeCell ref="A18:B21"/>
    <mergeCell ref="A25:B28"/>
    <mergeCell ref="G11:G21"/>
    <mergeCell ref="G22:H22"/>
    <mergeCell ref="K11:K13"/>
    <mergeCell ref="K14:L14"/>
    <mergeCell ref="K18:K20"/>
    <mergeCell ref="K21:L21"/>
    <mergeCell ref="K25:K27"/>
  </mergeCells>
  <conditionalFormatting sqref="C4">
    <cfRule type="cellIs" dxfId="167" priority="1" operator="greaterThan">
      <formula>0</formula>
    </cfRule>
    <cfRule type="cellIs" dxfId="166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2103-AB28-4D1B-998B-F770BE42B5E9}">
  <dimension ref="A1:M51"/>
  <sheetViews>
    <sheetView showGridLines="0" zoomScale="80" zoomScaleNormal="80" workbookViewId="0">
      <selection activeCell="D13" sqref="D13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0" t="s">
        <v>33</v>
      </c>
      <c r="B2" s="4" t="s">
        <v>34</v>
      </c>
      <c r="C2" s="5">
        <f>D15+D22+D29</f>
        <v>670</v>
      </c>
    </row>
    <row r="3" spans="1:13" ht="15.75" customHeight="1" thickBot="1">
      <c r="A3" s="21"/>
      <c r="B3" s="3" t="s">
        <v>35</v>
      </c>
      <c r="C3" s="6">
        <f>I22+I28+M21+M28+M14</f>
        <v>1495</v>
      </c>
    </row>
    <row r="4" spans="1:13" ht="16.5" thickBot="1">
      <c r="A4" s="32" t="s">
        <v>55</v>
      </c>
      <c r="B4" s="33"/>
      <c r="C4" s="9">
        <f>C2-C3</f>
        <v>-825</v>
      </c>
    </row>
    <row r="6" spans="1:13" ht="189" customHeight="1"/>
    <row r="10" spans="1:13" ht="15.75" thickBot="1"/>
    <row r="11" spans="1:13" ht="16.5" thickBot="1">
      <c r="A11" s="34" t="s">
        <v>0</v>
      </c>
      <c r="B11" s="35"/>
      <c r="C11" s="27" t="s">
        <v>38</v>
      </c>
      <c r="D11" s="24" t="s">
        <v>39</v>
      </c>
      <c r="G11" s="43" t="s">
        <v>7</v>
      </c>
      <c r="H11" s="4" t="s">
        <v>8</v>
      </c>
      <c r="I11" s="5">
        <v>300</v>
      </c>
      <c r="K11" s="43" t="s">
        <v>22</v>
      </c>
      <c r="L11" s="4" t="s">
        <v>23</v>
      </c>
      <c r="M11" s="5">
        <v>300</v>
      </c>
    </row>
    <row r="12" spans="1:13" ht="15.75">
      <c r="A12" s="36"/>
      <c r="B12" s="37"/>
      <c r="C12" s="25" t="s">
        <v>1</v>
      </c>
      <c r="D12" s="22">
        <v>0</v>
      </c>
      <c r="G12" s="44"/>
      <c r="H12" s="3" t="s">
        <v>9</v>
      </c>
      <c r="I12" s="6">
        <v>89</v>
      </c>
      <c r="K12" s="44"/>
      <c r="L12" s="3" t="s">
        <v>37</v>
      </c>
      <c r="M12" s="6">
        <v>80</v>
      </c>
    </row>
    <row r="13" spans="1:13" ht="16.5" thickBot="1">
      <c r="A13" s="36"/>
      <c r="B13" s="37"/>
      <c r="C13" s="26" t="s">
        <v>2</v>
      </c>
      <c r="D13" s="23">
        <v>0</v>
      </c>
      <c r="G13" s="44"/>
      <c r="H13" s="3" t="s">
        <v>10</v>
      </c>
      <c r="I13" s="6">
        <v>198</v>
      </c>
      <c r="K13" s="44"/>
      <c r="L13" s="7" t="s">
        <v>17</v>
      </c>
      <c r="M13" s="8">
        <v>0</v>
      </c>
    </row>
    <row r="14" spans="1:13" ht="16.5" thickBot="1">
      <c r="A14" s="38"/>
      <c r="B14" s="39"/>
      <c r="C14" s="26" t="s">
        <v>3</v>
      </c>
      <c r="D14" s="23">
        <v>70</v>
      </c>
      <c r="G14" s="44"/>
      <c r="H14" s="3" t="s">
        <v>11</v>
      </c>
      <c r="I14" s="6">
        <v>150</v>
      </c>
      <c r="K14" s="32" t="s">
        <v>18</v>
      </c>
      <c r="L14" s="33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70</v>
      </c>
      <c r="G15" s="44"/>
      <c r="H15" s="3" t="s">
        <v>12</v>
      </c>
      <c r="I15" s="6">
        <v>0</v>
      </c>
    </row>
    <row r="16" spans="1:13" ht="15.75">
      <c r="C16" s="15"/>
      <c r="D16" s="15"/>
      <c r="G16" s="44"/>
      <c r="H16" s="3" t="s">
        <v>13</v>
      </c>
      <c r="I16" s="6">
        <v>100</v>
      </c>
    </row>
    <row r="17" spans="1:13" ht="16.5" thickBot="1">
      <c r="C17" s="15"/>
      <c r="D17" s="15"/>
      <c r="G17" s="44"/>
      <c r="H17" s="3" t="s">
        <v>14</v>
      </c>
      <c r="I17" s="6">
        <v>0</v>
      </c>
    </row>
    <row r="18" spans="1:13" ht="15.75" customHeight="1" thickBot="1">
      <c r="A18" s="34" t="s">
        <v>4</v>
      </c>
      <c r="B18" s="35"/>
      <c r="C18" s="27" t="s">
        <v>38</v>
      </c>
      <c r="D18" s="24" t="s">
        <v>39</v>
      </c>
      <c r="G18" s="44"/>
      <c r="H18" s="3" t="s">
        <v>15</v>
      </c>
      <c r="I18" s="6">
        <v>0</v>
      </c>
      <c r="K18" s="43" t="s">
        <v>24</v>
      </c>
      <c r="L18" s="4" t="s">
        <v>25</v>
      </c>
      <c r="M18" s="5">
        <v>30</v>
      </c>
    </row>
    <row r="19" spans="1:13" ht="15.75" customHeight="1">
      <c r="A19" s="36"/>
      <c r="B19" s="37"/>
      <c r="C19" s="25" t="s">
        <v>1</v>
      </c>
      <c r="D19" s="22">
        <v>100</v>
      </c>
      <c r="G19" s="44"/>
      <c r="H19" s="3" t="s">
        <v>28</v>
      </c>
      <c r="I19" s="6">
        <v>0</v>
      </c>
      <c r="K19" s="44"/>
      <c r="L19" s="3" t="s">
        <v>26</v>
      </c>
      <c r="M19" s="6">
        <v>67</v>
      </c>
    </row>
    <row r="20" spans="1:13" ht="16.5" customHeight="1" thickBot="1">
      <c r="A20" s="36"/>
      <c r="B20" s="37"/>
      <c r="C20" s="26" t="s">
        <v>2</v>
      </c>
      <c r="D20" s="23">
        <v>100</v>
      </c>
      <c r="G20" s="44"/>
      <c r="H20" s="3" t="s">
        <v>16</v>
      </c>
      <c r="I20" s="6">
        <v>0</v>
      </c>
      <c r="K20" s="44"/>
      <c r="L20" s="7" t="s">
        <v>27</v>
      </c>
      <c r="M20" s="8">
        <v>0</v>
      </c>
    </row>
    <row r="21" spans="1:13" ht="16.5" customHeight="1" thickBot="1">
      <c r="A21" s="38"/>
      <c r="B21" s="39"/>
      <c r="C21" s="26" t="s">
        <v>3</v>
      </c>
      <c r="D21" s="23">
        <v>0</v>
      </c>
      <c r="G21" s="44"/>
      <c r="H21" s="7" t="s">
        <v>17</v>
      </c>
      <c r="I21" s="8">
        <v>0</v>
      </c>
      <c r="K21" s="32" t="s">
        <v>18</v>
      </c>
      <c r="L21" s="33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32" t="s">
        <v>18</v>
      </c>
      <c r="H22" s="33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34" t="s">
        <v>6</v>
      </c>
      <c r="B25" s="40"/>
      <c r="C25" s="27" t="s">
        <v>38</v>
      </c>
      <c r="D25" s="24" t="s">
        <v>39</v>
      </c>
      <c r="G25" s="43" t="s">
        <v>19</v>
      </c>
      <c r="H25" s="4" t="s">
        <v>20</v>
      </c>
      <c r="I25" s="5">
        <v>91</v>
      </c>
      <c r="K25" s="43" t="s">
        <v>29</v>
      </c>
      <c r="L25" s="4" t="s">
        <v>30</v>
      </c>
      <c r="M25" s="5">
        <v>0</v>
      </c>
    </row>
    <row r="26" spans="1:13" ht="15.75">
      <c r="A26" s="36"/>
      <c r="B26" s="41"/>
      <c r="C26" s="25" t="s">
        <v>1</v>
      </c>
      <c r="D26" s="22">
        <v>100</v>
      </c>
      <c r="G26" s="44"/>
      <c r="H26" s="3" t="s">
        <v>21</v>
      </c>
      <c r="I26" s="6">
        <v>90</v>
      </c>
      <c r="K26" s="44"/>
      <c r="L26" s="3" t="s">
        <v>31</v>
      </c>
      <c r="M26" s="6">
        <v>0</v>
      </c>
    </row>
    <row r="27" spans="1:13" ht="16.5" thickBot="1">
      <c r="A27" s="36"/>
      <c r="B27" s="41"/>
      <c r="C27" s="26" t="s">
        <v>2</v>
      </c>
      <c r="D27" s="23">
        <v>300</v>
      </c>
      <c r="G27" s="44"/>
      <c r="H27" s="7" t="s">
        <v>17</v>
      </c>
      <c r="I27" s="8">
        <v>0</v>
      </c>
      <c r="K27" s="44"/>
      <c r="L27" s="7" t="s">
        <v>32</v>
      </c>
      <c r="M27" s="8">
        <v>0</v>
      </c>
    </row>
    <row r="28" spans="1:13" ht="16.5" thickBot="1">
      <c r="A28" s="38"/>
      <c r="B28" s="42"/>
      <c r="C28" s="26" t="s">
        <v>3</v>
      </c>
      <c r="D28" s="23">
        <v>0</v>
      </c>
      <c r="G28" s="32" t="s">
        <v>18</v>
      </c>
      <c r="H28" s="33"/>
      <c r="I28" s="9">
        <f>SUM(I25:I27)</f>
        <v>181</v>
      </c>
      <c r="K28" s="32" t="s">
        <v>18</v>
      </c>
      <c r="L28" s="33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5"/>
      <c r="I51" s="46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153" priority="1" operator="greaterThan">
      <formula>0</formula>
    </cfRule>
    <cfRule type="cellIs" dxfId="152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A1A6-3677-4879-8667-61FCB3450F32}">
  <dimension ref="A1:M51"/>
  <sheetViews>
    <sheetView showGridLines="0" zoomScale="80" zoomScaleNormal="80" workbookViewId="0">
      <selection activeCell="D13" sqref="D13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683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32" t="s">
        <v>55</v>
      </c>
      <c r="B4" s="33"/>
      <c r="C4" s="9">
        <f>C2-C3</f>
        <v>-812</v>
      </c>
    </row>
    <row r="6" spans="1:13" ht="189" customHeight="1"/>
    <row r="10" spans="1:13" ht="15.75" thickBot="1"/>
    <row r="11" spans="1:13" ht="16.5" thickBot="1">
      <c r="A11" s="34" t="s">
        <v>0</v>
      </c>
      <c r="B11" s="35"/>
      <c r="C11" s="27" t="s">
        <v>38</v>
      </c>
      <c r="D11" s="24" t="s">
        <v>39</v>
      </c>
      <c r="G11" s="43" t="s">
        <v>7</v>
      </c>
      <c r="H11" s="4" t="s">
        <v>8</v>
      </c>
      <c r="I11" s="5">
        <v>300</v>
      </c>
      <c r="K11" s="43" t="s">
        <v>22</v>
      </c>
      <c r="L11" s="4" t="s">
        <v>23</v>
      </c>
      <c r="M11" s="5">
        <v>300</v>
      </c>
    </row>
    <row r="12" spans="1:13" ht="15.75">
      <c r="A12" s="36"/>
      <c r="B12" s="37"/>
      <c r="C12" s="25" t="s">
        <v>1</v>
      </c>
      <c r="D12" s="22">
        <v>13</v>
      </c>
      <c r="G12" s="44"/>
      <c r="H12" s="3" t="s">
        <v>9</v>
      </c>
      <c r="I12" s="6">
        <v>89</v>
      </c>
      <c r="K12" s="44"/>
      <c r="L12" s="3" t="s">
        <v>37</v>
      </c>
      <c r="M12" s="6">
        <v>80</v>
      </c>
    </row>
    <row r="13" spans="1:13" ht="16.5" thickBot="1">
      <c r="A13" s="36"/>
      <c r="B13" s="37"/>
      <c r="C13" s="26" t="s">
        <v>2</v>
      </c>
      <c r="D13" s="23">
        <v>0</v>
      </c>
      <c r="G13" s="44"/>
      <c r="H13" s="3" t="s">
        <v>10</v>
      </c>
      <c r="I13" s="6">
        <v>198</v>
      </c>
      <c r="K13" s="44"/>
      <c r="L13" s="7" t="s">
        <v>17</v>
      </c>
      <c r="M13" s="8">
        <v>0</v>
      </c>
    </row>
    <row r="14" spans="1:13" ht="16.5" thickBot="1">
      <c r="A14" s="38"/>
      <c r="B14" s="39"/>
      <c r="C14" s="26" t="s">
        <v>3</v>
      </c>
      <c r="D14" s="23">
        <v>70</v>
      </c>
      <c r="G14" s="44"/>
      <c r="H14" s="3" t="s">
        <v>11</v>
      </c>
      <c r="I14" s="6">
        <v>150</v>
      </c>
      <c r="K14" s="32" t="s">
        <v>18</v>
      </c>
      <c r="L14" s="33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83</v>
      </c>
      <c r="G15" s="44"/>
      <c r="H15" s="3" t="s">
        <v>12</v>
      </c>
      <c r="I15" s="6">
        <v>0</v>
      </c>
    </row>
    <row r="16" spans="1:13" ht="15.75">
      <c r="C16" s="15"/>
      <c r="D16" s="15"/>
      <c r="G16" s="44"/>
      <c r="H16" s="3" t="s">
        <v>13</v>
      </c>
      <c r="I16" s="6">
        <v>100</v>
      </c>
    </row>
    <row r="17" spans="1:13" ht="16.5" thickBot="1">
      <c r="C17" s="15"/>
      <c r="D17" s="15"/>
      <c r="G17" s="44"/>
      <c r="H17" s="3" t="s">
        <v>14</v>
      </c>
      <c r="I17" s="6">
        <v>0</v>
      </c>
    </row>
    <row r="18" spans="1:13" ht="15.75" customHeight="1" thickBot="1">
      <c r="A18" s="34" t="s">
        <v>4</v>
      </c>
      <c r="B18" s="35"/>
      <c r="C18" s="27" t="s">
        <v>38</v>
      </c>
      <c r="D18" s="24" t="s">
        <v>39</v>
      </c>
      <c r="G18" s="44"/>
      <c r="H18" s="3" t="s">
        <v>15</v>
      </c>
      <c r="I18" s="6">
        <v>0</v>
      </c>
      <c r="K18" s="43" t="s">
        <v>24</v>
      </c>
      <c r="L18" s="4" t="s">
        <v>25</v>
      </c>
      <c r="M18" s="5">
        <v>30</v>
      </c>
    </row>
    <row r="19" spans="1:13" ht="15.75" customHeight="1">
      <c r="A19" s="36"/>
      <c r="B19" s="37"/>
      <c r="C19" s="25" t="s">
        <v>1</v>
      </c>
      <c r="D19" s="22">
        <v>100</v>
      </c>
      <c r="G19" s="44"/>
      <c r="H19" s="3" t="s">
        <v>28</v>
      </c>
      <c r="I19" s="6">
        <v>0</v>
      </c>
      <c r="K19" s="44"/>
      <c r="L19" s="3" t="s">
        <v>26</v>
      </c>
      <c r="M19" s="6">
        <v>67</v>
      </c>
    </row>
    <row r="20" spans="1:13" ht="16.5" customHeight="1" thickBot="1">
      <c r="A20" s="36"/>
      <c r="B20" s="37"/>
      <c r="C20" s="26" t="s">
        <v>2</v>
      </c>
      <c r="D20" s="23">
        <v>100</v>
      </c>
      <c r="G20" s="44"/>
      <c r="H20" s="3" t="s">
        <v>16</v>
      </c>
      <c r="I20" s="6">
        <v>0</v>
      </c>
      <c r="K20" s="44"/>
      <c r="L20" s="7" t="s">
        <v>27</v>
      </c>
      <c r="M20" s="8">
        <v>0</v>
      </c>
    </row>
    <row r="21" spans="1:13" ht="16.5" customHeight="1" thickBot="1">
      <c r="A21" s="38"/>
      <c r="B21" s="39"/>
      <c r="C21" s="26" t="s">
        <v>3</v>
      </c>
      <c r="D21" s="23">
        <v>0</v>
      </c>
      <c r="G21" s="44"/>
      <c r="H21" s="7" t="s">
        <v>17</v>
      </c>
      <c r="I21" s="8">
        <v>0</v>
      </c>
      <c r="K21" s="32" t="s">
        <v>18</v>
      </c>
      <c r="L21" s="33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32" t="s">
        <v>18</v>
      </c>
      <c r="H22" s="33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34" t="s">
        <v>6</v>
      </c>
      <c r="B25" s="40"/>
      <c r="C25" s="27" t="s">
        <v>38</v>
      </c>
      <c r="D25" s="24" t="s">
        <v>39</v>
      </c>
      <c r="G25" s="43" t="s">
        <v>19</v>
      </c>
      <c r="H25" s="4" t="s">
        <v>20</v>
      </c>
      <c r="I25" s="5">
        <v>91</v>
      </c>
      <c r="K25" s="43" t="s">
        <v>29</v>
      </c>
      <c r="L25" s="4" t="s">
        <v>30</v>
      </c>
      <c r="M25" s="5">
        <v>0</v>
      </c>
    </row>
    <row r="26" spans="1:13" ht="15.75">
      <c r="A26" s="36"/>
      <c r="B26" s="41"/>
      <c r="C26" s="25" t="s">
        <v>1</v>
      </c>
      <c r="D26" s="22">
        <v>100</v>
      </c>
      <c r="G26" s="44"/>
      <c r="H26" s="3" t="s">
        <v>21</v>
      </c>
      <c r="I26" s="6">
        <v>90</v>
      </c>
      <c r="K26" s="44"/>
      <c r="L26" s="3" t="s">
        <v>31</v>
      </c>
      <c r="M26" s="6">
        <v>0</v>
      </c>
    </row>
    <row r="27" spans="1:13" ht="16.5" thickBot="1">
      <c r="A27" s="36"/>
      <c r="B27" s="41"/>
      <c r="C27" s="26" t="s">
        <v>2</v>
      </c>
      <c r="D27" s="23">
        <v>300</v>
      </c>
      <c r="G27" s="44"/>
      <c r="H27" s="7" t="s">
        <v>17</v>
      </c>
      <c r="I27" s="8">
        <v>0</v>
      </c>
      <c r="K27" s="44"/>
      <c r="L27" s="7" t="s">
        <v>32</v>
      </c>
      <c r="M27" s="8">
        <v>0</v>
      </c>
    </row>
    <row r="28" spans="1:13" ht="16.5" thickBot="1">
      <c r="A28" s="38"/>
      <c r="B28" s="42"/>
      <c r="C28" s="26" t="s">
        <v>3</v>
      </c>
      <c r="D28" s="23">
        <v>0</v>
      </c>
      <c r="G28" s="32" t="s">
        <v>18</v>
      </c>
      <c r="H28" s="33"/>
      <c r="I28" s="9">
        <f>SUM(I25:I27)</f>
        <v>181</v>
      </c>
      <c r="K28" s="32" t="s">
        <v>18</v>
      </c>
      <c r="L28" s="33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5"/>
      <c r="I51" s="46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139" priority="1" operator="greaterThan">
      <formula>0</formula>
    </cfRule>
    <cfRule type="cellIs" dxfId="138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38A7-79DE-4CF8-BAA1-2F29D011263B}">
  <dimension ref="A1:M51"/>
  <sheetViews>
    <sheetView showGridLines="0" zoomScale="80" zoomScaleNormal="80" workbookViewId="0">
      <selection activeCell="D13" sqref="D13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670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32" t="s">
        <v>55</v>
      </c>
      <c r="B4" s="33"/>
      <c r="C4" s="9">
        <f>C2-C3</f>
        <v>-825</v>
      </c>
    </row>
    <row r="6" spans="1:13" ht="189" customHeight="1"/>
    <row r="10" spans="1:13" ht="15.75" thickBot="1"/>
    <row r="11" spans="1:13" ht="16.5" thickBot="1">
      <c r="A11" s="34" t="s">
        <v>0</v>
      </c>
      <c r="B11" s="35"/>
      <c r="C11" s="27" t="s">
        <v>38</v>
      </c>
      <c r="D11" s="24" t="s">
        <v>39</v>
      </c>
      <c r="G11" s="43" t="s">
        <v>7</v>
      </c>
      <c r="H11" s="4" t="s">
        <v>8</v>
      </c>
      <c r="I11" s="5">
        <v>300</v>
      </c>
      <c r="K11" s="43" t="s">
        <v>22</v>
      </c>
      <c r="L11" s="4" t="s">
        <v>23</v>
      </c>
      <c r="M11" s="5">
        <v>300</v>
      </c>
    </row>
    <row r="12" spans="1:13" ht="15.75">
      <c r="A12" s="36"/>
      <c r="B12" s="37"/>
      <c r="C12" s="25" t="s">
        <v>1</v>
      </c>
      <c r="D12" s="22">
        <v>0</v>
      </c>
      <c r="G12" s="44"/>
      <c r="H12" s="3" t="s">
        <v>9</v>
      </c>
      <c r="I12" s="6">
        <v>89</v>
      </c>
      <c r="K12" s="44"/>
      <c r="L12" s="3" t="s">
        <v>37</v>
      </c>
      <c r="M12" s="6">
        <v>80</v>
      </c>
    </row>
    <row r="13" spans="1:13" ht="16.5" thickBot="1">
      <c r="A13" s="36"/>
      <c r="B13" s="37"/>
      <c r="C13" s="26" t="s">
        <v>2</v>
      </c>
      <c r="D13" s="23">
        <v>0</v>
      </c>
      <c r="G13" s="44"/>
      <c r="H13" s="3" t="s">
        <v>10</v>
      </c>
      <c r="I13" s="6">
        <v>198</v>
      </c>
      <c r="K13" s="44"/>
      <c r="L13" s="7" t="s">
        <v>17</v>
      </c>
      <c r="M13" s="8">
        <v>0</v>
      </c>
    </row>
    <row r="14" spans="1:13" ht="16.5" thickBot="1">
      <c r="A14" s="38"/>
      <c r="B14" s="39"/>
      <c r="C14" s="26" t="s">
        <v>3</v>
      </c>
      <c r="D14" s="23">
        <v>70</v>
      </c>
      <c r="G14" s="44"/>
      <c r="H14" s="3" t="s">
        <v>11</v>
      </c>
      <c r="I14" s="6">
        <v>150</v>
      </c>
      <c r="K14" s="32" t="s">
        <v>18</v>
      </c>
      <c r="L14" s="33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70</v>
      </c>
      <c r="G15" s="44"/>
      <c r="H15" s="3" t="s">
        <v>12</v>
      </c>
      <c r="I15" s="6">
        <v>0</v>
      </c>
    </row>
    <row r="16" spans="1:13" ht="15.75">
      <c r="C16" s="15"/>
      <c r="D16" s="15"/>
      <c r="G16" s="44"/>
      <c r="H16" s="3" t="s">
        <v>13</v>
      </c>
      <c r="I16" s="6">
        <v>100</v>
      </c>
    </row>
    <row r="17" spans="1:13" ht="16.5" thickBot="1">
      <c r="C17" s="15"/>
      <c r="D17" s="15"/>
      <c r="G17" s="44"/>
      <c r="H17" s="3" t="s">
        <v>14</v>
      </c>
      <c r="I17" s="6">
        <v>0</v>
      </c>
    </row>
    <row r="18" spans="1:13" ht="15.75" customHeight="1" thickBot="1">
      <c r="A18" s="34" t="s">
        <v>4</v>
      </c>
      <c r="B18" s="35"/>
      <c r="C18" s="27" t="s">
        <v>38</v>
      </c>
      <c r="D18" s="24" t="s">
        <v>39</v>
      </c>
      <c r="G18" s="44"/>
      <c r="H18" s="3" t="s">
        <v>15</v>
      </c>
      <c r="I18" s="6">
        <v>0</v>
      </c>
      <c r="K18" s="43" t="s">
        <v>24</v>
      </c>
      <c r="L18" s="4" t="s">
        <v>25</v>
      </c>
      <c r="M18" s="5">
        <v>30</v>
      </c>
    </row>
    <row r="19" spans="1:13" ht="15.75" customHeight="1">
      <c r="A19" s="36"/>
      <c r="B19" s="37"/>
      <c r="C19" s="25" t="s">
        <v>1</v>
      </c>
      <c r="D19" s="22">
        <v>100</v>
      </c>
      <c r="G19" s="44"/>
      <c r="H19" s="3" t="s">
        <v>28</v>
      </c>
      <c r="I19" s="6">
        <v>0</v>
      </c>
      <c r="K19" s="44"/>
      <c r="L19" s="3" t="s">
        <v>26</v>
      </c>
      <c r="M19" s="6">
        <v>67</v>
      </c>
    </row>
    <row r="20" spans="1:13" ht="16.5" customHeight="1" thickBot="1">
      <c r="A20" s="36"/>
      <c r="B20" s="37"/>
      <c r="C20" s="26" t="s">
        <v>2</v>
      </c>
      <c r="D20" s="23">
        <v>100</v>
      </c>
      <c r="G20" s="44"/>
      <c r="H20" s="3" t="s">
        <v>16</v>
      </c>
      <c r="I20" s="6">
        <v>0</v>
      </c>
      <c r="K20" s="44"/>
      <c r="L20" s="7" t="s">
        <v>27</v>
      </c>
      <c r="M20" s="8">
        <v>0</v>
      </c>
    </row>
    <row r="21" spans="1:13" ht="16.5" customHeight="1" thickBot="1">
      <c r="A21" s="38"/>
      <c r="B21" s="39"/>
      <c r="C21" s="26" t="s">
        <v>3</v>
      </c>
      <c r="D21" s="23">
        <v>0</v>
      </c>
      <c r="G21" s="44"/>
      <c r="H21" s="7" t="s">
        <v>17</v>
      </c>
      <c r="I21" s="8">
        <v>0</v>
      </c>
      <c r="K21" s="32" t="s">
        <v>18</v>
      </c>
      <c r="L21" s="33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32" t="s">
        <v>18</v>
      </c>
      <c r="H22" s="33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34" t="s">
        <v>6</v>
      </c>
      <c r="B25" s="40"/>
      <c r="C25" s="27" t="s">
        <v>38</v>
      </c>
      <c r="D25" s="24" t="s">
        <v>39</v>
      </c>
      <c r="G25" s="43" t="s">
        <v>19</v>
      </c>
      <c r="H25" s="4" t="s">
        <v>20</v>
      </c>
      <c r="I25" s="5">
        <v>91</v>
      </c>
      <c r="K25" s="43" t="s">
        <v>29</v>
      </c>
      <c r="L25" s="4" t="s">
        <v>30</v>
      </c>
      <c r="M25" s="5">
        <v>0</v>
      </c>
    </row>
    <row r="26" spans="1:13" ht="15.75">
      <c r="A26" s="36"/>
      <c r="B26" s="41"/>
      <c r="C26" s="25" t="s">
        <v>1</v>
      </c>
      <c r="D26" s="22">
        <v>100</v>
      </c>
      <c r="G26" s="44"/>
      <c r="H26" s="3" t="s">
        <v>21</v>
      </c>
      <c r="I26" s="6">
        <v>90</v>
      </c>
      <c r="K26" s="44"/>
      <c r="L26" s="3" t="s">
        <v>31</v>
      </c>
      <c r="M26" s="6">
        <v>0</v>
      </c>
    </row>
    <row r="27" spans="1:13" ht="16.5" thickBot="1">
      <c r="A27" s="36"/>
      <c r="B27" s="41"/>
      <c r="C27" s="26" t="s">
        <v>2</v>
      </c>
      <c r="D27" s="23">
        <v>300</v>
      </c>
      <c r="G27" s="44"/>
      <c r="H27" s="7" t="s">
        <v>17</v>
      </c>
      <c r="I27" s="8">
        <v>0</v>
      </c>
      <c r="K27" s="44"/>
      <c r="L27" s="7" t="s">
        <v>32</v>
      </c>
      <c r="M27" s="8">
        <v>0</v>
      </c>
    </row>
    <row r="28" spans="1:13" ht="16.5" thickBot="1">
      <c r="A28" s="38"/>
      <c r="B28" s="42"/>
      <c r="C28" s="26" t="s">
        <v>3</v>
      </c>
      <c r="D28" s="23">
        <v>0</v>
      </c>
      <c r="G28" s="32" t="s">
        <v>18</v>
      </c>
      <c r="H28" s="33"/>
      <c r="I28" s="9">
        <f>SUM(I25:I27)</f>
        <v>181</v>
      </c>
      <c r="K28" s="32" t="s">
        <v>18</v>
      </c>
      <c r="L28" s="33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5"/>
      <c r="I51" s="46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125" priority="1" operator="greaterThan">
      <formula>0</formula>
    </cfRule>
    <cfRule type="cellIs" dxfId="124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3811-5B41-4AB7-881C-6B5B1F452BF8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2170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32" t="s">
        <v>55</v>
      </c>
      <c r="B4" s="33"/>
      <c r="C4" s="9">
        <f>C2-C3</f>
        <v>675</v>
      </c>
    </row>
    <row r="6" spans="1:13" ht="189" customHeight="1"/>
    <row r="10" spans="1:13" ht="15.75" thickBot="1"/>
    <row r="11" spans="1:13" ht="16.5" thickBot="1">
      <c r="A11" s="34" t="s">
        <v>0</v>
      </c>
      <c r="B11" s="35"/>
      <c r="C11" s="27" t="s">
        <v>38</v>
      </c>
      <c r="D11" s="24" t="s">
        <v>39</v>
      </c>
      <c r="G11" s="43" t="s">
        <v>7</v>
      </c>
      <c r="H11" s="4" t="s">
        <v>8</v>
      </c>
      <c r="I11" s="5">
        <v>300</v>
      </c>
      <c r="K11" s="43" t="s">
        <v>22</v>
      </c>
      <c r="L11" s="4" t="s">
        <v>23</v>
      </c>
      <c r="M11" s="5">
        <v>300</v>
      </c>
    </row>
    <row r="12" spans="1:13" ht="15.75">
      <c r="A12" s="36"/>
      <c r="B12" s="37"/>
      <c r="C12" s="25" t="s">
        <v>1</v>
      </c>
      <c r="D12" s="22">
        <v>1500</v>
      </c>
      <c r="G12" s="44"/>
      <c r="H12" s="3" t="s">
        <v>9</v>
      </c>
      <c r="I12" s="6">
        <v>89</v>
      </c>
      <c r="K12" s="44"/>
      <c r="L12" s="3" t="s">
        <v>37</v>
      </c>
      <c r="M12" s="6">
        <v>80</v>
      </c>
    </row>
    <row r="13" spans="1:13" ht="16.5" thickBot="1">
      <c r="A13" s="36"/>
      <c r="B13" s="37"/>
      <c r="C13" s="26" t="s">
        <v>2</v>
      </c>
      <c r="D13" s="23">
        <v>0</v>
      </c>
      <c r="G13" s="44"/>
      <c r="H13" s="3" t="s">
        <v>10</v>
      </c>
      <c r="I13" s="6">
        <v>198</v>
      </c>
      <c r="K13" s="44"/>
      <c r="L13" s="7" t="s">
        <v>17</v>
      </c>
      <c r="M13" s="8">
        <v>0</v>
      </c>
    </row>
    <row r="14" spans="1:13" ht="16.5" thickBot="1">
      <c r="A14" s="38"/>
      <c r="B14" s="39"/>
      <c r="C14" s="26" t="s">
        <v>3</v>
      </c>
      <c r="D14" s="23">
        <v>70</v>
      </c>
      <c r="G14" s="44"/>
      <c r="H14" s="3" t="s">
        <v>11</v>
      </c>
      <c r="I14" s="6">
        <v>150</v>
      </c>
      <c r="K14" s="32" t="s">
        <v>18</v>
      </c>
      <c r="L14" s="33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1570</v>
      </c>
      <c r="G15" s="44"/>
      <c r="H15" s="3" t="s">
        <v>12</v>
      </c>
      <c r="I15" s="6">
        <v>0</v>
      </c>
    </row>
    <row r="16" spans="1:13" ht="15.75">
      <c r="C16" s="15"/>
      <c r="D16" s="15"/>
      <c r="G16" s="44"/>
      <c r="H16" s="3" t="s">
        <v>13</v>
      </c>
      <c r="I16" s="6">
        <v>100</v>
      </c>
    </row>
    <row r="17" spans="1:13" ht="16.5" thickBot="1">
      <c r="C17" s="15"/>
      <c r="D17" s="15"/>
      <c r="G17" s="44"/>
      <c r="H17" s="3" t="s">
        <v>14</v>
      </c>
      <c r="I17" s="6">
        <v>0</v>
      </c>
    </row>
    <row r="18" spans="1:13" ht="15.75" customHeight="1" thickBot="1">
      <c r="A18" s="34" t="s">
        <v>4</v>
      </c>
      <c r="B18" s="35"/>
      <c r="C18" s="27" t="s">
        <v>38</v>
      </c>
      <c r="D18" s="24" t="s">
        <v>39</v>
      </c>
      <c r="G18" s="44"/>
      <c r="H18" s="3" t="s">
        <v>15</v>
      </c>
      <c r="I18" s="6">
        <v>0</v>
      </c>
      <c r="K18" s="43" t="s">
        <v>24</v>
      </c>
      <c r="L18" s="4" t="s">
        <v>25</v>
      </c>
      <c r="M18" s="5">
        <v>30</v>
      </c>
    </row>
    <row r="19" spans="1:13" ht="15.75" customHeight="1">
      <c r="A19" s="36"/>
      <c r="B19" s="37"/>
      <c r="C19" s="25" t="s">
        <v>1</v>
      </c>
      <c r="D19" s="22">
        <v>100</v>
      </c>
      <c r="G19" s="44"/>
      <c r="H19" s="3" t="s">
        <v>28</v>
      </c>
      <c r="I19" s="6">
        <v>0</v>
      </c>
      <c r="K19" s="44"/>
      <c r="L19" s="3" t="s">
        <v>26</v>
      </c>
      <c r="M19" s="6">
        <v>67</v>
      </c>
    </row>
    <row r="20" spans="1:13" ht="16.5" customHeight="1" thickBot="1">
      <c r="A20" s="36"/>
      <c r="B20" s="37"/>
      <c r="C20" s="26" t="s">
        <v>2</v>
      </c>
      <c r="D20" s="23">
        <v>100</v>
      </c>
      <c r="G20" s="44"/>
      <c r="H20" s="3" t="s">
        <v>16</v>
      </c>
      <c r="I20" s="6">
        <v>0</v>
      </c>
      <c r="K20" s="44"/>
      <c r="L20" s="7" t="s">
        <v>27</v>
      </c>
      <c r="M20" s="8">
        <v>0</v>
      </c>
    </row>
    <row r="21" spans="1:13" ht="16.5" customHeight="1" thickBot="1">
      <c r="A21" s="38"/>
      <c r="B21" s="39"/>
      <c r="C21" s="26" t="s">
        <v>3</v>
      </c>
      <c r="D21" s="23">
        <v>0</v>
      </c>
      <c r="G21" s="44"/>
      <c r="H21" s="7" t="s">
        <v>17</v>
      </c>
      <c r="I21" s="8">
        <v>0</v>
      </c>
      <c r="K21" s="32" t="s">
        <v>18</v>
      </c>
      <c r="L21" s="33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32" t="s">
        <v>18</v>
      </c>
      <c r="H22" s="33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34" t="s">
        <v>6</v>
      </c>
      <c r="B25" s="40"/>
      <c r="C25" s="27" t="s">
        <v>38</v>
      </c>
      <c r="D25" s="24" t="s">
        <v>39</v>
      </c>
      <c r="G25" s="43" t="s">
        <v>19</v>
      </c>
      <c r="H25" s="4" t="s">
        <v>20</v>
      </c>
      <c r="I25" s="5">
        <v>91</v>
      </c>
      <c r="K25" s="43" t="s">
        <v>29</v>
      </c>
      <c r="L25" s="4" t="s">
        <v>30</v>
      </c>
      <c r="M25" s="5">
        <v>0</v>
      </c>
    </row>
    <row r="26" spans="1:13" ht="15.75">
      <c r="A26" s="36"/>
      <c r="B26" s="41"/>
      <c r="C26" s="25" t="s">
        <v>1</v>
      </c>
      <c r="D26" s="22">
        <v>100</v>
      </c>
      <c r="G26" s="44"/>
      <c r="H26" s="3" t="s">
        <v>21</v>
      </c>
      <c r="I26" s="6">
        <v>90</v>
      </c>
      <c r="K26" s="44"/>
      <c r="L26" s="3" t="s">
        <v>31</v>
      </c>
      <c r="M26" s="6">
        <v>0</v>
      </c>
    </row>
    <row r="27" spans="1:13" ht="16.5" thickBot="1">
      <c r="A27" s="36"/>
      <c r="B27" s="41"/>
      <c r="C27" s="26" t="s">
        <v>2</v>
      </c>
      <c r="D27" s="23">
        <v>300</v>
      </c>
      <c r="G27" s="44"/>
      <c r="H27" s="7" t="s">
        <v>17</v>
      </c>
      <c r="I27" s="8">
        <v>0</v>
      </c>
      <c r="K27" s="44"/>
      <c r="L27" s="7" t="s">
        <v>32</v>
      </c>
      <c r="M27" s="8">
        <v>0</v>
      </c>
    </row>
    <row r="28" spans="1:13" ht="16.5" thickBot="1">
      <c r="A28" s="38"/>
      <c r="B28" s="42"/>
      <c r="C28" s="26" t="s">
        <v>3</v>
      </c>
      <c r="D28" s="23">
        <v>0</v>
      </c>
      <c r="G28" s="32" t="s">
        <v>18</v>
      </c>
      <c r="H28" s="33"/>
      <c r="I28" s="9">
        <f>SUM(I25:I27)</f>
        <v>181</v>
      </c>
      <c r="K28" s="32" t="s">
        <v>18</v>
      </c>
      <c r="L28" s="33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5"/>
      <c r="I51" s="46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111" priority="1" operator="greaterThan">
      <formula>0</formula>
    </cfRule>
    <cfRule type="cellIs" dxfId="11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5390-FEE5-43AF-AA34-10CD5E52B181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2270</v>
      </c>
    </row>
    <row r="3" spans="1:13" ht="15.75" customHeight="1" thickBot="1">
      <c r="A3" s="29"/>
      <c r="B3" s="3" t="s">
        <v>35</v>
      </c>
      <c r="C3" s="6">
        <f>I22+I28+M21+M28+M14</f>
        <v>1695</v>
      </c>
    </row>
    <row r="4" spans="1:13" ht="16.5" thickBot="1">
      <c r="A4" s="32" t="s">
        <v>55</v>
      </c>
      <c r="B4" s="33"/>
      <c r="C4" s="9">
        <f>C2-C3</f>
        <v>575</v>
      </c>
    </row>
    <row r="6" spans="1:13" ht="189" customHeight="1"/>
    <row r="10" spans="1:13" ht="15.75" thickBot="1"/>
    <row r="11" spans="1:13" ht="16.5" thickBot="1">
      <c r="A11" s="34" t="s">
        <v>0</v>
      </c>
      <c r="B11" s="35"/>
      <c r="C11" s="27" t="s">
        <v>38</v>
      </c>
      <c r="D11" s="24" t="s">
        <v>39</v>
      </c>
      <c r="G11" s="43" t="s">
        <v>7</v>
      </c>
      <c r="H11" s="4" t="s">
        <v>8</v>
      </c>
      <c r="I11" s="5">
        <v>300</v>
      </c>
      <c r="K11" s="43" t="s">
        <v>22</v>
      </c>
      <c r="L11" s="4" t="s">
        <v>23</v>
      </c>
      <c r="M11" s="5">
        <v>400</v>
      </c>
    </row>
    <row r="12" spans="1:13" ht="15.75">
      <c r="A12" s="36"/>
      <c r="B12" s="37"/>
      <c r="C12" s="25" t="s">
        <v>1</v>
      </c>
      <c r="D12" s="22">
        <v>1600</v>
      </c>
      <c r="G12" s="44"/>
      <c r="H12" s="3" t="s">
        <v>9</v>
      </c>
      <c r="I12" s="6">
        <v>89</v>
      </c>
      <c r="K12" s="44"/>
      <c r="L12" s="3" t="s">
        <v>37</v>
      </c>
      <c r="M12" s="6">
        <v>80</v>
      </c>
    </row>
    <row r="13" spans="1:13" ht="16.5" thickBot="1">
      <c r="A13" s="36"/>
      <c r="B13" s="37"/>
      <c r="C13" s="26" t="s">
        <v>2</v>
      </c>
      <c r="D13" s="23">
        <v>0</v>
      </c>
      <c r="G13" s="44"/>
      <c r="H13" s="3" t="s">
        <v>10</v>
      </c>
      <c r="I13" s="6">
        <v>198</v>
      </c>
      <c r="K13" s="44"/>
      <c r="L13" s="7" t="s">
        <v>17</v>
      </c>
      <c r="M13" s="8">
        <v>100</v>
      </c>
    </row>
    <row r="14" spans="1:13" ht="16.5" thickBot="1">
      <c r="A14" s="38"/>
      <c r="B14" s="39"/>
      <c r="C14" s="26" t="s">
        <v>3</v>
      </c>
      <c r="D14" s="23">
        <v>70</v>
      </c>
      <c r="G14" s="44"/>
      <c r="H14" s="3" t="s">
        <v>11</v>
      </c>
      <c r="I14" s="6">
        <v>150</v>
      </c>
      <c r="K14" s="32" t="s">
        <v>18</v>
      </c>
      <c r="L14" s="33"/>
      <c r="M14" s="9">
        <f>SUM(M11:M13)</f>
        <v>580</v>
      </c>
    </row>
    <row r="15" spans="1:13" ht="16.5" thickBot="1">
      <c r="A15" s="1"/>
      <c r="B15" s="2"/>
      <c r="C15" s="13" t="s">
        <v>5</v>
      </c>
      <c r="D15" s="14">
        <f>SUM(D12:D14)</f>
        <v>1670</v>
      </c>
      <c r="G15" s="44"/>
      <c r="H15" s="3" t="s">
        <v>12</v>
      </c>
      <c r="I15" s="6">
        <v>0</v>
      </c>
    </row>
    <row r="16" spans="1:13" ht="15.75">
      <c r="C16" s="15"/>
      <c r="D16" s="15"/>
      <c r="G16" s="44"/>
      <c r="H16" s="3" t="s">
        <v>13</v>
      </c>
      <c r="I16" s="6">
        <v>100</v>
      </c>
    </row>
    <row r="17" spans="1:13" ht="16.5" thickBot="1">
      <c r="C17" s="15"/>
      <c r="D17" s="15"/>
      <c r="G17" s="44"/>
      <c r="H17" s="3" t="s">
        <v>14</v>
      </c>
      <c r="I17" s="6">
        <v>0</v>
      </c>
    </row>
    <row r="18" spans="1:13" ht="15.75" customHeight="1" thickBot="1">
      <c r="A18" s="34" t="s">
        <v>4</v>
      </c>
      <c r="B18" s="35"/>
      <c r="C18" s="27" t="s">
        <v>38</v>
      </c>
      <c r="D18" s="24" t="s">
        <v>39</v>
      </c>
      <c r="G18" s="44"/>
      <c r="H18" s="3" t="s">
        <v>15</v>
      </c>
      <c r="I18" s="6">
        <v>0</v>
      </c>
      <c r="K18" s="43" t="s">
        <v>24</v>
      </c>
      <c r="L18" s="4" t="s">
        <v>25</v>
      </c>
      <c r="M18" s="5">
        <v>30</v>
      </c>
    </row>
    <row r="19" spans="1:13" ht="15.75" customHeight="1">
      <c r="A19" s="36"/>
      <c r="B19" s="37"/>
      <c r="C19" s="25" t="s">
        <v>1</v>
      </c>
      <c r="D19" s="22">
        <v>100</v>
      </c>
      <c r="G19" s="44"/>
      <c r="H19" s="3" t="s">
        <v>28</v>
      </c>
      <c r="I19" s="6">
        <v>0</v>
      </c>
      <c r="K19" s="44"/>
      <c r="L19" s="3" t="s">
        <v>26</v>
      </c>
      <c r="M19" s="6">
        <v>67</v>
      </c>
    </row>
    <row r="20" spans="1:13" ht="16.5" customHeight="1" thickBot="1">
      <c r="A20" s="36"/>
      <c r="B20" s="37"/>
      <c r="C20" s="26" t="s">
        <v>2</v>
      </c>
      <c r="D20" s="23">
        <v>100</v>
      </c>
      <c r="G20" s="44"/>
      <c r="H20" s="3" t="s">
        <v>16</v>
      </c>
      <c r="I20" s="6">
        <v>0</v>
      </c>
      <c r="K20" s="44"/>
      <c r="L20" s="7" t="s">
        <v>27</v>
      </c>
      <c r="M20" s="8">
        <v>0</v>
      </c>
    </row>
    <row r="21" spans="1:13" ht="16.5" customHeight="1" thickBot="1">
      <c r="A21" s="38"/>
      <c r="B21" s="39"/>
      <c r="C21" s="26" t="s">
        <v>3</v>
      </c>
      <c r="D21" s="23">
        <v>0</v>
      </c>
      <c r="G21" s="44"/>
      <c r="H21" s="7" t="s">
        <v>17</v>
      </c>
      <c r="I21" s="8">
        <v>0</v>
      </c>
      <c r="K21" s="32" t="s">
        <v>18</v>
      </c>
      <c r="L21" s="33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32" t="s">
        <v>18</v>
      </c>
      <c r="H22" s="33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34" t="s">
        <v>6</v>
      </c>
      <c r="B25" s="40"/>
      <c r="C25" s="27" t="s">
        <v>38</v>
      </c>
      <c r="D25" s="24" t="s">
        <v>39</v>
      </c>
      <c r="G25" s="43" t="s">
        <v>19</v>
      </c>
      <c r="H25" s="4" t="s">
        <v>20</v>
      </c>
      <c r="I25" s="5">
        <v>91</v>
      </c>
      <c r="K25" s="43" t="s">
        <v>29</v>
      </c>
      <c r="L25" s="4" t="s">
        <v>30</v>
      </c>
      <c r="M25" s="5">
        <v>0</v>
      </c>
    </row>
    <row r="26" spans="1:13" ht="15.75">
      <c r="A26" s="36"/>
      <c r="B26" s="41"/>
      <c r="C26" s="25" t="s">
        <v>1</v>
      </c>
      <c r="D26" s="22">
        <v>100</v>
      </c>
      <c r="G26" s="44"/>
      <c r="H26" s="3" t="s">
        <v>21</v>
      </c>
      <c r="I26" s="6">
        <v>90</v>
      </c>
      <c r="K26" s="44"/>
      <c r="L26" s="3" t="s">
        <v>31</v>
      </c>
      <c r="M26" s="6">
        <v>0</v>
      </c>
    </row>
    <row r="27" spans="1:13" ht="16.5" thickBot="1">
      <c r="A27" s="36"/>
      <c r="B27" s="41"/>
      <c r="C27" s="26" t="s">
        <v>2</v>
      </c>
      <c r="D27" s="23">
        <v>300</v>
      </c>
      <c r="G27" s="44"/>
      <c r="H27" s="7" t="s">
        <v>17</v>
      </c>
      <c r="I27" s="8">
        <v>0</v>
      </c>
      <c r="K27" s="44"/>
      <c r="L27" s="7" t="s">
        <v>32</v>
      </c>
      <c r="M27" s="8">
        <v>0</v>
      </c>
    </row>
    <row r="28" spans="1:13" ht="16.5" thickBot="1">
      <c r="A28" s="38"/>
      <c r="B28" s="42"/>
      <c r="C28" s="26" t="s">
        <v>3</v>
      </c>
      <c r="D28" s="23">
        <v>0</v>
      </c>
      <c r="G28" s="32" t="s">
        <v>18</v>
      </c>
      <c r="H28" s="33"/>
      <c r="I28" s="9">
        <f>SUM(I25:I27)</f>
        <v>181</v>
      </c>
      <c r="K28" s="32" t="s">
        <v>18</v>
      </c>
      <c r="L28" s="33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400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5"/>
      <c r="I51" s="46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97" priority="1" operator="greaterThan">
      <formula>0</formula>
    </cfRule>
    <cfRule type="cellIs" dxfId="96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D43B-C886-4E77-A60B-C7AB21367B7E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2370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32" t="s">
        <v>55</v>
      </c>
      <c r="B4" s="33"/>
      <c r="C4" s="9">
        <f>C2-C3</f>
        <v>875</v>
      </c>
    </row>
    <row r="6" spans="1:13" ht="189" customHeight="1"/>
    <row r="10" spans="1:13" ht="15.75" thickBot="1"/>
    <row r="11" spans="1:13" ht="16.5" thickBot="1">
      <c r="A11" s="34" t="s">
        <v>0</v>
      </c>
      <c r="B11" s="35"/>
      <c r="C11" s="27" t="s">
        <v>38</v>
      </c>
      <c r="D11" s="24" t="s">
        <v>39</v>
      </c>
      <c r="G11" s="43" t="s">
        <v>7</v>
      </c>
      <c r="H11" s="4" t="s">
        <v>8</v>
      </c>
      <c r="I11" s="5">
        <v>300</v>
      </c>
      <c r="K11" s="43" t="s">
        <v>22</v>
      </c>
      <c r="L11" s="4" t="s">
        <v>23</v>
      </c>
      <c r="M11" s="5">
        <v>300</v>
      </c>
    </row>
    <row r="12" spans="1:13" ht="15.75">
      <c r="A12" s="36"/>
      <c r="B12" s="37"/>
      <c r="C12" s="25" t="s">
        <v>1</v>
      </c>
      <c r="D12" s="22">
        <v>1700</v>
      </c>
      <c r="G12" s="44"/>
      <c r="H12" s="3" t="s">
        <v>9</v>
      </c>
      <c r="I12" s="6">
        <v>89</v>
      </c>
      <c r="K12" s="44"/>
      <c r="L12" s="3" t="s">
        <v>37</v>
      </c>
      <c r="M12" s="6">
        <v>80</v>
      </c>
    </row>
    <row r="13" spans="1:13" ht="16.5" thickBot="1">
      <c r="A13" s="36"/>
      <c r="B13" s="37"/>
      <c r="C13" s="26" t="s">
        <v>2</v>
      </c>
      <c r="D13" s="23">
        <v>0</v>
      </c>
      <c r="G13" s="44"/>
      <c r="H13" s="3" t="s">
        <v>10</v>
      </c>
      <c r="I13" s="6">
        <v>198</v>
      </c>
      <c r="K13" s="44"/>
      <c r="L13" s="7" t="s">
        <v>17</v>
      </c>
      <c r="M13" s="8">
        <v>0</v>
      </c>
    </row>
    <row r="14" spans="1:13" ht="16.5" thickBot="1">
      <c r="A14" s="38"/>
      <c r="B14" s="39"/>
      <c r="C14" s="26" t="s">
        <v>3</v>
      </c>
      <c r="D14" s="23">
        <v>70</v>
      </c>
      <c r="G14" s="44"/>
      <c r="H14" s="3" t="s">
        <v>11</v>
      </c>
      <c r="I14" s="6">
        <v>150</v>
      </c>
      <c r="K14" s="32" t="s">
        <v>18</v>
      </c>
      <c r="L14" s="33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1770</v>
      </c>
      <c r="G15" s="44"/>
      <c r="H15" s="3" t="s">
        <v>12</v>
      </c>
      <c r="I15" s="6">
        <v>0</v>
      </c>
    </row>
    <row r="16" spans="1:13" ht="15.75">
      <c r="C16" s="15"/>
      <c r="D16" s="15"/>
      <c r="G16" s="44"/>
      <c r="H16" s="3" t="s">
        <v>13</v>
      </c>
      <c r="I16" s="6">
        <v>100</v>
      </c>
    </row>
    <row r="17" spans="1:13" ht="16.5" thickBot="1">
      <c r="C17" s="15"/>
      <c r="D17" s="15"/>
      <c r="G17" s="44"/>
      <c r="H17" s="3" t="s">
        <v>14</v>
      </c>
      <c r="I17" s="6">
        <v>0</v>
      </c>
    </row>
    <row r="18" spans="1:13" ht="15.75" customHeight="1" thickBot="1">
      <c r="A18" s="34" t="s">
        <v>4</v>
      </c>
      <c r="B18" s="35"/>
      <c r="C18" s="27" t="s">
        <v>38</v>
      </c>
      <c r="D18" s="24" t="s">
        <v>39</v>
      </c>
      <c r="G18" s="44"/>
      <c r="H18" s="3" t="s">
        <v>15</v>
      </c>
      <c r="I18" s="6">
        <v>0</v>
      </c>
      <c r="K18" s="43" t="s">
        <v>24</v>
      </c>
      <c r="L18" s="4" t="s">
        <v>25</v>
      </c>
      <c r="M18" s="5">
        <v>30</v>
      </c>
    </row>
    <row r="19" spans="1:13" ht="15.75" customHeight="1">
      <c r="A19" s="36"/>
      <c r="B19" s="37"/>
      <c r="C19" s="25" t="s">
        <v>1</v>
      </c>
      <c r="D19" s="22">
        <v>100</v>
      </c>
      <c r="G19" s="44"/>
      <c r="H19" s="3" t="s">
        <v>28</v>
      </c>
      <c r="I19" s="6">
        <v>0</v>
      </c>
      <c r="K19" s="44"/>
      <c r="L19" s="3" t="s">
        <v>26</v>
      </c>
      <c r="M19" s="6">
        <v>67</v>
      </c>
    </row>
    <row r="20" spans="1:13" ht="16.5" customHeight="1" thickBot="1">
      <c r="A20" s="36"/>
      <c r="B20" s="37"/>
      <c r="C20" s="26" t="s">
        <v>2</v>
      </c>
      <c r="D20" s="23">
        <v>100</v>
      </c>
      <c r="G20" s="44"/>
      <c r="H20" s="3" t="s">
        <v>16</v>
      </c>
      <c r="I20" s="6">
        <v>0</v>
      </c>
      <c r="K20" s="44"/>
      <c r="L20" s="7" t="s">
        <v>27</v>
      </c>
      <c r="M20" s="8">
        <v>0</v>
      </c>
    </row>
    <row r="21" spans="1:13" ht="16.5" customHeight="1" thickBot="1">
      <c r="A21" s="38"/>
      <c r="B21" s="39"/>
      <c r="C21" s="26" t="s">
        <v>3</v>
      </c>
      <c r="D21" s="23">
        <v>0</v>
      </c>
      <c r="G21" s="44"/>
      <c r="H21" s="7" t="s">
        <v>17</v>
      </c>
      <c r="I21" s="8">
        <v>0</v>
      </c>
      <c r="K21" s="32" t="s">
        <v>18</v>
      </c>
      <c r="L21" s="33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32" t="s">
        <v>18</v>
      </c>
      <c r="H22" s="33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34" t="s">
        <v>6</v>
      </c>
      <c r="B25" s="40"/>
      <c r="C25" s="27" t="s">
        <v>38</v>
      </c>
      <c r="D25" s="24" t="s">
        <v>39</v>
      </c>
      <c r="G25" s="43" t="s">
        <v>19</v>
      </c>
      <c r="H25" s="4" t="s">
        <v>20</v>
      </c>
      <c r="I25" s="5">
        <v>91</v>
      </c>
      <c r="K25" s="43" t="s">
        <v>29</v>
      </c>
      <c r="L25" s="4" t="s">
        <v>30</v>
      </c>
      <c r="M25" s="5">
        <v>0</v>
      </c>
    </row>
    <row r="26" spans="1:13" ht="15.75">
      <c r="A26" s="36"/>
      <c r="B26" s="41"/>
      <c r="C26" s="25" t="s">
        <v>1</v>
      </c>
      <c r="D26" s="22">
        <v>100</v>
      </c>
      <c r="G26" s="44"/>
      <c r="H26" s="3" t="s">
        <v>21</v>
      </c>
      <c r="I26" s="6">
        <v>90</v>
      </c>
      <c r="K26" s="44"/>
      <c r="L26" s="3" t="s">
        <v>31</v>
      </c>
      <c r="M26" s="6">
        <v>0</v>
      </c>
    </row>
    <row r="27" spans="1:13" ht="16.5" thickBot="1">
      <c r="A27" s="36"/>
      <c r="B27" s="41"/>
      <c r="C27" s="26" t="s">
        <v>2</v>
      </c>
      <c r="D27" s="23">
        <v>300</v>
      </c>
      <c r="G27" s="44"/>
      <c r="H27" s="7" t="s">
        <v>17</v>
      </c>
      <c r="I27" s="8">
        <v>0</v>
      </c>
      <c r="K27" s="44"/>
      <c r="L27" s="7" t="s">
        <v>32</v>
      </c>
      <c r="M27" s="8">
        <v>0</v>
      </c>
    </row>
    <row r="28" spans="1:13" ht="16.5" thickBot="1">
      <c r="A28" s="38"/>
      <c r="B28" s="42"/>
      <c r="C28" s="26" t="s">
        <v>3</v>
      </c>
      <c r="D28" s="23">
        <v>0</v>
      </c>
      <c r="G28" s="32" t="s">
        <v>18</v>
      </c>
      <c r="H28" s="33"/>
      <c r="I28" s="9">
        <f>SUM(I25:I27)</f>
        <v>181</v>
      </c>
      <c r="K28" s="32" t="s">
        <v>18</v>
      </c>
      <c r="L28" s="33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5"/>
      <c r="I51" s="46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83" priority="1" operator="greaterThan">
      <formula>0</formula>
    </cfRule>
    <cfRule type="cellIs" dxfId="82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916A-448D-4280-B849-C0D1F276063F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2470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32" t="s">
        <v>55</v>
      </c>
      <c r="B4" s="33"/>
      <c r="C4" s="9">
        <f>C2-C3</f>
        <v>975</v>
      </c>
    </row>
    <row r="6" spans="1:13" ht="189" customHeight="1"/>
    <row r="10" spans="1:13" ht="15.75" thickBot="1"/>
    <row r="11" spans="1:13" ht="16.5" thickBot="1">
      <c r="A11" s="34" t="s">
        <v>0</v>
      </c>
      <c r="B11" s="35"/>
      <c r="C11" s="27" t="s">
        <v>38</v>
      </c>
      <c r="D11" s="24" t="s">
        <v>39</v>
      </c>
      <c r="G11" s="43" t="s">
        <v>7</v>
      </c>
      <c r="H11" s="4" t="s">
        <v>8</v>
      </c>
      <c r="I11" s="5">
        <v>300</v>
      </c>
      <c r="K11" s="43" t="s">
        <v>22</v>
      </c>
      <c r="L11" s="4" t="s">
        <v>23</v>
      </c>
      <c r="M11" s="5">
        <v>300</v>
      </c>
    </row>
    <row r="12" spans="1:13" ht="15.75">
      <c r="A12" s="36"/>
      <c r="B12" s="37"/>
      <c r="C12" s="25" t="s">
        <v>1</v>
      </c>
      <c r="D12" s="22">
        <v>1800</v>
      </c>
      <c r="G12" s="44"/>
      <c r="H12" s="3" t="s">
        <v>9</v>
      </c>
      <c r="I12" s="6">
        <v>89</v>
      </c>
      <c r="K12" s="44"/>
      <c r="L12" s="3" t="s">
        <v>37</v>
      </c>
      <c r="M12" s="6">
        <v>80</v>
      </c>
    </row>
    <row r="13" spans="1:13" ht="16.5" thickBot="1">
      <c r="A13" s="36"/>
      <c r="B13" s="37"/>
      <c r="C13" s="26" t="s">
        <v>2</v>
      </c>
      <c r="D13" s="23">
        <v>0</v>
      </c>
      <c r="G13" s="44"/>
      <c r="H13" s="3" t="s">
        <v>10</v>
      </c>
      <c r="I13" s="6">
        <v>198</v>
      </c>
      <c r="K13" s="44"/>
      <c r="L13" s="7" t="s">
        <v>17</v>
      </c>
      <c r="M13" s="8">
        <v>0</v>
      </c>
    </row>
    <row r="14" spans="1:13" ht="16.5" thickBot="1">
      <c r="A14" s="38"/>
      <c r="B14" s="39"/>
      <c r="C14" s="26" t="s">
        <v>3</v>
      </c>
      <c r="D14" s="23">
        <v>70</v>
      </c>
      <c r="G14" s="44"/>
      <c r="H14" s="3" t="s">
        <v>11</v>
      </c>
      <c r="I14" s="6">
        <v>150</v>
      </c>
      <c r="K14" s="32" t="s">
        <v>18</v>
      </c>
      <c r="L14" s="33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1870</v>
      </c>
      <c r="G15" s="44"/>
      <c r="H15" s="3" t="s">
        <v>12</v>
      </c>
      <c r="I15" s="6">
        <v>0</v>
      </c>
    </row>
    <row r="16" spans="1:13" ht="15.75">
      <c r="C16" s="15"/>
      <c r="D16" s="15"/>
      <c r="G16" s="44"/>
      <c r="H16" s="3" t="s">
        <v>13</v>
      </c>
      <c r="I16" s="6">
        <v>100</v>
      </c>
    </row>
    <row r="17" spans="1:13" ht="16.5" thickBot="1">
      <c r="C17" s="15"/>
      <c r="D17" s="15"/>
      <c r="G17" s="44"/>
      <c r="H17" s="3" t="s">
        <v>14</v>
      </c>
      <c r="I17" s="6">
        <v>0</v>
      </c>
    </row>
    <row r="18" spans="1:13" ht="15.75" customHeight="1" thickBot="1">
      <c r="A18" s="34" t="s">
        <v>4</v>
      </c>
      <c r="B18" s="35"/>
      <c r="C18" s="27" t="s">
        <v>38</v>
      </c>
      <c r="D18" s="24" t="s">
        <v>39</v>
      </c>
      <c r="G18" s="44"/>
      <c r="H18" s="3" t="s">
        <v>15</v>
      </c>
      <c r="I18" s="6">
        <v>0</v>
      </c>
      <c r="K18" s="43" t="s">
        <v>24</v>
      </c>
      <c r="L18" s="4" t="s">
        <v>25</v>
      </c>
      <c r="M18" s="5">
        <v>30</v>
      </c>
    </row>
    <row r="19" spans="1:13" ht="15.75" customHeight="1">
      <c r="A19" s="36"/>
      <c r="B19" s="37"/>
      <c r="C19" s="25" t="s">
        <v>1</v>
      </c>
      <c r="D19" s="22">
        <v>100</v>
      </c>
      <c r="G19" s="44"/>
      <c r="H19" s="3" t="s">
        <v>28</v>
      </c>
      <c r="I19" s="6">
        <v>0</v>
      </c>
      <c r="K19" s="44"/>
      <c r="L19" s="3" t="s">
        <v>26</v>
      </c>
      <c r="M19" s="6">
        <v>67</v>
      </c>
    </row>
    <row r="20" spans="1:13" ht="16.5" customHeight="1" thickBot="1">
      <c r="A20" s="36"/>
      <c r="B20" s="37"/>
      <c r="C20" s="26" t="s">
        <v>2</v>
      </c>
      <c r="D20" s="23">
        <v>100</v>
      </c>
      <c r="G20" s="44"/>
      <c r="H20" s="3" t="s">
        <v>16</v>
      </c>
      <c r="I20" s="6">
        <v>0</v>
      </c>
      <c r="K20" s="44"/>
      <c r="L20" s="7" t="s">
        <v>27</v>
      </c>
      <c r="M20" s="8">
        <v>0</v>
      </c>
    </row>
    <row r="21" spans="1:13" ht="16.5" customHeight="1" thickBot="1">
      <c r="A21" s="38"/>
      <c r="B21" s="39"/>
      <c r="C21" s="26" t="s">
        <v>3</v>
      </c>
      <c r="D21" s="23">
        <v>0</v>
      </c>
      <c r="G21" s="44"/>
      <c r="H21" s="7" t="s">
        <v>17</v>
      </c>
      <c r="I21" s="8">
        <v>0</v>
      </c>
      <c r="K21" s="32" t="s">
        <v>18</v>
      </c>
      <c r="L21" s="33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32" t="s">
        <v>18</v>
      </c>
      <c r="H22" s="33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34" t="s">
        <v>6</v>
      </c>
      <c r="B25" s="40"/>
      <c r="C25" s="27" t="s">
        <v>38</v>
      </c>
      <c r="D25" s="24" t="s">
        <v>39</v>
      </c>
      <c r="G25" s="43" t="s">
        <v>19</v>
      </c>
      <c r="H25" s="4" t="s">
        <v>20</v>
      </c>
      <c r="I25" s="5">
        <v>91</v>
      </c>
      <c r="K25" s="43" t="s">
        <v>29</v>
      </c>
      <c r="L25" s="4" t="s">
        <v>30</v>
      </c>
      <c r="M25" s="5">
        <v>0</v>
      </c>
    </row>
    <row r="26" spans="1:13" ht="15.75">
      <c r="A26" s="36"/>
      <c r="B26" s="41"/>
      <c r="C26" s="25" t="s">
        <v>1</v>
      </c>
      <c r="D26" s="22">
        <v>100</v>
      </c>
      <c r="G26" s="44"/>
      <c r="H26" s="3" t="s">
        <v>21</v>
      </c>
      <c r="I26" s="6">
        <v>90</v>
      </c>
      <c r="K26" s="44"/>
      <c r="L26" s="3" t="s">
        <v>31</v>
      </c>
      <c r="M26" s="6">
        <v>0</v>
      </c>
    </row>
    <row r="27" spans="1:13" ht="16.5" thickBot="1">
      <c r="A27" s="36"/>
      <c r="B27" s="41"/>
      <c r="C27" s="26" t="s">
        <v>2</v>
      </c>
      <c r="D27" s="23">
        <v>300</v>
      </c>
      <c r="G27" s="44"/>
      <c r="H27" s="7" t="s">
        <v>17</v>
      </c>
      <c r="I27" s="8">
        <v>0</v>
      </c>
      <c r="K27" s="44"/>
      <c r="L27" s="7" t="s">
        <v>32</v>
      </c>
      <c r="M27" s="8">
        <v>0</v>
      </c>
    </row>
    <row r="28" spans="1:13" ht="16.5" thickBot="1">
      <c r="A28" s="38"/>
      <c r="B28" s="42"/>
      <c r="C28" s="26" t="s">
        <v>3</v>
      </c>
      <c r="D28" s="23">
        <v>0</v>
      </c>
      <c r="G28" s="32" t="s">
        <v>18</v>
      </c>
      <c r="H28" s="33"/>
      <c r="I28" s="9">
        <f>SUM(I25:I27)</f>
        <v>181</v>
      </c>
      <c r="K28" s="32" t="s">
        <v>18</v>
      </c>
      <c r="L28" s="33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5"/>
      <c r="I51" s="46"/>
      <c r="J51" s="12"/>
    </row>
  </sheetData>
  <mergeCells count="16">
    <mergeCell ref="H40:H50"/>
    <mergeCell ref="H51:I51"/>
    <mergeCell ref="G22:H22"/>
    <mergeCell ref="A25:B28"/>
    <mergeCell ref="G25:G27"/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</mergeCells>
  <conditionalFormatting sqref="C4">
    <cfRule type="cellIs" dxfId="69" priority="1" operator="greaterThan">
      <formula>0</formula>
    </cfRule>
    <cfRule type="cellIs" dxfId="68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Menu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 </vt:lpstr>
      <vt:lpstr>Novembro</vt:lpstr>
      <vt:lpstr>Dezembro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2022-12-28T18:38:58Z</dcterms:created>
  <dcterms:modified xsi:type="dcterms:W3CDTF">2023-01-03T19:24:10Z</dcterms:modified>
</cp:coreProperties>
</file>