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E2EBA215-322E-407E-8F3E-657E273E14F8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Menu" sheetId="16" r:id="rId1"/>
    <sheet name="Janeiro" sheetId="1" r:id="rId2"/>
    <sheet name="Fevereiro" sheetId="4" r:id="rId3"/>
    <sheet name="Março" sheetId="5" r:id="rId4"/>
    <sheet name="Abril" sheetId="6" r:id="rId5"/>
    <sheet name="Maio" sheetId="7" r:id="rId6"/>
    <sheet name="Junho" sheetId="8" r:id="rId7"/>
    <sheet name="Julho" sheetId="9" r:id="rId8"/>
    <sheet name="Agosto" sheetId="10" r:id="rId9"/>
    <sheet name="Setembro" sheetId="11" r:id="rId10"/>
    <sheet name="Outubro " sheetId="13" r:id="rId11"/>
    <sheet name="Novembro" sheetId="12" r:id="rId12"/>
    <sheet name="Dezembro" sheetId="14" r:id="rId13"/>
    <sheet name="Dado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7" l="1"/>
  <c r="A17" i="17"/>
  <c r="C14" i="17"/>
  <c r="D13" i="17"/>
  <c r="D12" i="17"/>
  <c r="D11" i="17"/>
  <c r="D10" i="17"/>
  <c r="D9" i="17"/>
  <c r="D8" i="17"/>
  <c r="D7" i="17"/>
  <c r="D6" i="17"/>
  <c r="D5" i="17"/>
  <c r="C13" i="17"/>
  <c r="C12" i="17"/>
  <c r="C11" i="17"/>
  <c r="C10" i="17"/>
  <c r="C9" i="17"/>
  <c r="C8" i="17"/>
  <c r="C7" i="17"/>
  <c r="C6" i="17"/>
  <c r="C5" i="17"/>
  <c r="C4" i="17"/>
  <c r="C3" i="17"/>
  <c r="C2" i="17"/>
  <c r="B11" i="17"/>
  <c r="B13" i="17"/>
  <c r="B12" i="17"/>
  <c r="B10" i="17"/>
  <c r="B9" i="17"/>
  <c r="B8" i="17"/>
  <c r="B7" i="17"/>
  <c r="B6" i="17"/>
  <c r="B5" i="17"/>
  <c r="C3" i="4"/>
  <c r="C3" i="5"/>
  <c r="C3" i="6"/>
  <c r="C3" i="7"/>
  <c r="C3" i="8"/>
  <c r="C3" i="9"/>
  <c r="C3" i="10"/>
  <c r="C3" i="11"/>
  <c r="C3" i="13"/>
  <c r="C3" i="14"/>
  <c r="C3" i="12"/>
  <c r="H34" i="14"/>
  <c r="I34" i="14" s="1"/>
  <c r="H33" i="14"/>
  <c r="I33" i="14" s="1"/>
  <c r="H32" i="14"/>
  <c r="I32" i="14" s="1"/>
  <c r="H31" i="14"/>
  <c r="I31" i="14" s="1"/>
  <c r="D29" i="14"/>
  <c r="M28" i="14"/>
  <c r="I28" i="14"/>
  <c r="I22" i="14"/>
  <c r="D22" i="14"/>
  <c r="M21" i="14"/>
  <c r="D15" i="14"/>
  <c r="C2" i="14" s="1"/>
  <c r="M14" i="14"/>
  <c r="H34" i="13"/>
  <c r="I34" i="13" s="1"/>
  <c r="H33" i="13"/>
  <c r="I33" i="13" s="1"/>
  <c r="H32" i="13"/>
  <c r="I32" i="13" s="1"/>
  <c r="H31" i="13"/>
  <c r="I31" i="13" s="1"/>
  <c r="D29" i="13"/>
  <c r="M28" i="13"/>
  <c r="I28" i="13"/>
  <c r="I22" i="13"/>
  <c r="D22" i="13"/>
  <c r="M21" i="13"/>
  <c r="D15" i="13"/>
  <c r="C2" i="13" s="1"/>
  <c r="M14" i="13"/>
  <c r="H34" i="12"/>
  <c r="I34" i="12" s="1"/>
  <c r="H33" i="12"/>
  <c r="I33" i="12" s="1"/>
  <c r="H32" i="12"/>
  <c r="I32" i="12" s="1"/>
  <c r="H31" i="12"/>
  <c r="I31" i="12" s="1"/>
  <c r="D29" i="12"/>
  <c r="M28" i="12"/>
  <c r="I28" i="12"/>
  <c r="I22" i="12"/>
  <c r="D22" i="12"/>
  <c r="M21" i="12"/>
  <c r="D15" i="12"/>
  <c r="C2" i="12" s="1"/>
  <c r="M14" i="12"/>
  <c r="H34" i="11"/>
  <c r="I34" i="11" s="1"/>
  <c r="H33" i="11"/>
  <c r="I33" i="11" s="1"/>
  <c r="H32" i="11"/>
  <c r="I32" i="11" s="1"/>
  <c r="H31" i="11"/>
  <c r="I31" i="11" s="1"/>
  <c r="D29" i="11"/>
  <c r="M28" i="11"/>
  <c r="I28" i="11"/>
  <c r="I22" i="11"/>
  <c r="D22" i="11"/>
  <c r="M21" i="11"/>
  <c r="D15" i="11"/>
  <c r="C2" i="11" s="1"/>
  <c r="M14" i="11"/>
  <c r="H34" i="10"/>
  <c r="I34" i="10" s="1"/>
  <c r="H33" i="10"/>
  <c r="I33" i="10" s="1"/>
  <c r="H32" i="10"/>
  <c r="I32" i="10" s="1"/>
  <c r="H31" i="10"/>
  <c r="I31" i="10" s="1"/>
  <c r="D29" i="10"/>
  <c r="M28" i="10"/>
  <c r="I28" i="10"/>
  <c r="I22" i="10"/>
  <c r="D22" i="10"/>
  <c r="M21" i="10"/>
  <c r="D15" i="10"/>
  <c r="C2" i="10" s="1"/>
  <c r="M14" i="10"/>
  <c r="H34" i="9"/>
  <c r="I34" i="9" s="1"/>
  <c r="H33" i="9"/>
  <c r="I33" i="9" s="1"/>
  <c r="H32" i="9"/>
  <c r="I32" i="9" s="1"/>
  <c r="H31" i="9"/>
  <c r="I31" i="9" s="1"/>
  <c r="D29" i="9"/>
  <c r="M28" i="9"/>
  <c r="I28" i="9"/>
  <c r="I22" i="9"/>
  <c r="D22" i="9"/>
  <c r="M21" i="9"/>
  <c r="D15" i="9"/>
  <c r="C2" i="9" s="1"/>
  <c r="M14" i="9"/>
  <c r="H34" i="8"/>
  <c r="I34" i="8" s="1"/>
  <c r="H33" i="8"/>
  <c r="I33" i="8" s="1"/>
  <c r="H32" i="8"/>
  <c r="I32" i="8" s="1"/>
  <c r="H31" i="8"/>
  <c r="I31" i="8" s="1"/>
  <c r="D29" i="8"/>
  <c r="M28" i="8"/>
  <c r="I28" i="8"/>
  <c r="I22" i="8"/>
  <c r="D22" i="8"/>
  <c r="M21" i="8"/>
  <c r="D15" i="8"/>
  <c r="C2" i="8" s="1"/>
  <c r="M14" i="8"/>
  <c r="H34" i="7"/>
  <c r="I34" i="7" s="1"/>
  <c r="H33" i="7"/>
  <c r="I33" i="7" s="1"/>
  <c r="H32" i="7"/>
  <c r="I32" i="7" s="1"/>
  <c r="H31" i="7"/>
  <c r="I31" i="7" s="1"/>
  <c r="D29" i="7"/>
  <c r="M28" i="7"/>
  <c r="I28" i="7"/>
  <c r="I22" i="7"/>
  <c r="D22" i="7"/>
  <c r="M21" i="7"/>
  <c r="D15" i="7"/>
  <c r="C2" i="7" s="1"/>
  <c r="M14" i="7"/>
  <c r="I34" i="6"/>
  <c r="H34" i="6"/>
  <c r="I33" i="6"/>
  <c r="H33" i="6"/>
  <c r="I32" i="6"/>
  <c r="H32" i="6"/>
  <c r="H31" i="6"/>
  <c r="I31" i="6" s="1"/>
  <c r="D29" i="6"/>
  <c r="M28" i="6"/>
  <c r="I28" i="6"/>
  <c r="I22" i="6"/>
  <c r="D22" i="6"/>
  <c r="M21" i="6"/>
  <c r="D15" i="6"/>
  <c r="C2" i="6" s="1"/>
  <c r="M14" i="6"/>
  <c r="H34" i="5"/>
  <c r="I34" i="5" s="1"/>
  <c r="H33" i="5"/>
  <c r="I33" i="5" s="1"/>
  <c r="H32" i="5"/>
  <c r="I32" i="5" s="1"/>
  <c r="H31" i="5"/>
  <c r="I31" i="5" s="1"/>
  <c r="D29" i="5"/>
  <c r="M28" i="5"/>
  <c r="I28" i="5"/>
  <c r="I22" i="5"/>
  <c r="D22" i="5"/>
  <c r="M21" i="5"/>
  <c r="D15" i="5"/>
  <c r="M14" i="5"/>
  <c r="H34" i="4"/>
  <c r="I34" i="4" s="1"/>
  <c r="H33" i="4"/>
  <c r="I33" i="4" s="1"/>
  <c r="H32" i="4"/>
  <c r="I32" i="4" s="1"/>
  <c r="H31" i="4"/>
  <c r="I31" i="4" s="1"/>
  <c r="D29" i="4"/>
  <c r="M28" i="4"/>
  <c r="I28" i="4"/>
  <c r="I22" i="4"/>
  <c r="D22" i="4"/>
  <c r="M21" i="4"/>
  <c r="D15" i="4"/>
  <c r="C2" i="4" s="1"/>
  <c r="D3" i="17" s="1"/>
  <c r="M14" i="4"/>
  <c r="D22" i="1"/>
  <c r="H34" i="1"/>
  <c r="I34" i="1" s="1"/>
  <c r="H32" i="1"/>
  <c r="I32" i="1" s="1"/>
  <c r="H33" i="1"/>
  <c r="I33" i="1" s="1"/>
  <c r="H31" i="1"/>
  <c r="I31" i="1" s="1"/>
  <c r="M28" i="1"/>
  <c r="M21" i="1"/>
  <c r="M14" i="1"/>
  <c r="C3" i="1" s="1"/>
  <c r="I28" i="1"/>
  <c r="D29" i="1"/>
  <c r="I22" i="1"/>
  <c r="D15" i="1"/>
  <c r="C2" i="5" l="1"/>
  <c r="D4" i="17" s="1"/>
  <c r="C4" i="14"/>
  <c r="C4" i="13"/>
  <c r="C4" i="12"/>
  <c r="C4" i="11"/>
  <c r="C4" i="10"/>
  <c r="C4" i="9"/>
  <c r="C4" i="8"/>
  <c r="C4" i="6"/>
  <c r="C4" i="7"/>
  <c r="C4" i="4"/>
  <c r="B3" i="17" s="1"/>
  <c r="C2" i="1"/>
  <c r="D2" i="17" s="1"/>
  <c r="D14" i="17" s="1"/>
  <c r="B17" i="17" s="1"/>
  <c r="C4" i="5" l="1"/>
  <c r="B4" i="17" s="1"/>
  <c r="C4" i="1"/>
  <c r="B2" i="17" s="1"/>
</calcChain>
</file>

<file path=xl/sharedStrings.xml><?xml version="1.0" encoding="utf-8"?>
<sst xmlns="http://schemas.openxmlformats.org/spreadsheetml/2006/main" count="760" uniqueCount="56">
  <si>
    <t>Salário</t>
  </si>
  <si>
    <t>Pessoa 1</t>
  </si>
  <si>
    <t>Pessoa 2</t>
  </si>
  <si>
    <t>Pessoa 3</t>
  </si>
  <si>
    <t xml:space="preserve">13º </t>
  </si>
  <si>
    <t>Total</t>
  </si>
  <si>
    <r>
      <rPr>
        <b/>
        <i/>
        <sz val="18"/>
        <color theme="0"/>
        <rFont val="Calibri"/>
        <family val="2"/>
        <scheme val="minor"/>
      </rPr>
      <t>Renda Extra</t>
    </r>
    <r>
      <rPr>
        <b/>
        <i/>
        <sz val="22"/>
        <color theme="0"/>
        <rFont val="Calibri"/>
        <family val="2"/>
        <scheme val="minor"/>
      </rPr>
      <t xml:space="preserve"> </t>
    </r>
  </si>
  <si>
    <t>Casa</t>
  </si>
  <si>
    <t>Aluguel</t>
  </si>
  <si>
    <t>Condomínio</t>
  </si>
  <si>
    <t>Conta de água</t>
  </si>
  <si>
    <t>Conta de luz</t>
  </si>
  <si>
    <t>Gás</t>
  </si>
  <si>
    <t>Telefone</t>
  </si>
  <si>
    <t>Internet</t>
  </si>
  <si>
    <t>IPTU</t>
  </si>
  <si>
    <t>Funcionários</t>
  </si>
  <si>
    <t>Outros</t>
  </si>
  <si>
    <t xml:space="preserve">               Total</t>
  </si>
  <si>
    <t>Saude</t>
  </si>
  <si>
    <t>Remédios</t>
  </si>
  <si>
    <t>Planos de Saúde</t>
  </si>
  <si>
    <t>Transportes</t>
  </si>
  <si>
    <t>IPVA</t>
  </si>
  <si>
    <t>Lazer</t>
  </si>
  <si>
    <t>Cinema</t>
  </si>
  <si>
    <t>Lanches</t>
  </si>
  <si>
    <t>Passeios</t>
  </si>
  <si>
    <t>Supermercado</t>
  </si>
  <si>
    <t>Investimentos</t>
  </si>
  <si>
    <t>Ações</t>
  </si>
  <si>
    <t xml:space="preserve">Tesouro </t>
  </si>
  <si>
    <t>Poupança</t>
  </si>
  <si>
    <t>Resumo</t>
  </si>
  <si>
    <t>Receitas Total</t>
  </si>
  <si>
    <t>Despesas Total</t>
  </si>
  <si>
    <t>Transporte</t>
  </si>
  <si>
    <t>Carro Manutenção</t>
  </si>
  <si>
    <t>Pessoas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</si>
  <si>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</si>
  <si>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</si>
  <si>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</si>
  <si>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</si>
  <si>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</si>
  <si>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</si>
  <si>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</si>
  <si>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</si>
  <si>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</si>
  <si>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</si>
  <si>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</si>
  <si>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</si>
  <si>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</si>
  <si>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 Total</t>
  </si>
  <si>
    <t>Receita Total</t>
  </si>
  <si>
    <t>Saldo Total</t>
  </si>
  <si>
    <t xml:space="preserve">              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</si>
</sst>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0"/>
      <name val="Overpass"/>
    </font>
    <font>
      <sz val="10"/>
      <name val="Arial"/>
      <family val="2"/>
    </font>
    <font>
      <b/>
      <sz val="11"/>
      <color theme="1"/>
      <name val="Overpass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6D9EEB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9" xfId="0" applyBorder="1"/>
    <xf numFmtId="0" fontId="0" fillId="0" borderId="10" xfId="0" applyBorder="1"/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64" fontId="9" fillId="0" borderId="18" xfId="1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0" borderId="19" xfId="1" applyNumberFormat="1" applyFont="1" applyBorder="1" applyAlignment="1">
      <alignment horizontal="center"/>
    </xf>
    <xf numFmtId="164" fontId="9" fillId="3" borderId="21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6" borderId="0" xfId="1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2" fillId="0" borderId="0" xfId="0" applyFont="1"/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0" borderId="22" xfId="0" applyFont="1" applyBorder="1" applyAlignment="1">
      <alignment horizontal="center"/>
    </xf>
    <xf numFmtId="164" fontId="10" fillId="0" borderId="22" xfId="0" applyNumberFormat="1" applyFont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164" fontId="9" fillId="0" borderId="23" xfId="0" applyNumberFormat="1" applyFont="1" applyBorder="1" applyAlignment="1">
      <alignment horizontal="center"/>
    </xf>
    <xf numFmtId="164" fontId="9" fillId="0" borderId="24" xfId="0" applyNumberFormat="1" applyFont="1" applyBorder="1" applyAlignment="1">
      <alignment horizontal="center"/>
    </xf>
    <xf numFmtId="164" fontId="9" fillId="0" borderId="25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0" fillId="2" borderId="0" xfId="0" applyFill="1"/>
    <xf numFmtId="44" fontId="0" fillId="0" borderId="0" xfId="0" applyNumberFormat="1"/>
    <xf numFmtId="0" fontId="0" fillId="0" borderId="22" xfId="0" applyBorder="1" applyAlignment="1">
      <alignment horizontal="center"/>
    </xf>
    <xf numFmtId="0" fontId="0" fillId="8" borderId="22" xfId="0" applyFill="1" applyBorder="1" applyAlignment="1">
      <alignment horizontal="center"/>
    </xf>
    <xf numFmtId="44" fontId="0" fillId="8" borderId="22" xfId="1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44" fontId="0" fillId="9" borderId="22" xfId="1" applyFont="1" applyFill="1" applyBorder="1" applyAlignment="1">
      <alignment horizontal="center"/>
    </xf>
    <xf numFmtId="44" fontId="0" fillId="9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44" fontId="0" fillId="10" borderId="22" xfId="1" applyFont="1" applyFill="1" applyBorder="1" applyAlignment="1">
      <alignment horizontal="center"/>
    </xf>
    <xf numFmtId="44" fontId="0" fillId="10" borderId="22" xfId="0" applyNumberForma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7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6" fillId="6" borderId="0" xfId="0" applyFont="1" applyFill="1" applyBorder="1"/>
  </cellXfs>
  <cellStyles count="2">
    <cellStyle name="Moeda" xfId="1" builtinId="4"/>
    <cellStyle name="Normal" xfId="0" builtinId="0"/>
  </cellStyles>
  <dxfs count="16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95762946474925E-3"/>
          <c:y val="1.9612283913993042E-3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8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-1445</c:v>
                </c:pt>
                <c:pt idx="1">
                  <c:v>-825</c:v>
                </c:pt>
                <c:pt idx="2">
                  <c:v>-812</c:v>
                </c:pt>
                <c:pt idx="3">
                  <c:v>575</c:v>
                </c:pt>
                <c:pt idx="4">
                  <c:v>675</c:v>
                </c:pt>
                <c:pt idx="5">
                  <c:v>575</c:v>
                </c:pt>
                <c:pt idx="6">
                  <c:v>875</c:v>
                </c:pt>
                <c:pt idx="7">
                  <c:v>975</c:v>
                </c:pt>
                <c:pt idx="8">
                  <c:v>1075</c:v>
                </c:pt>
                <c:pt idx="9">
                  <c:v>1175</c:v>
                </c:pt>
                <c:pt idx="10">
                  <c:v>1275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891-B39B-8E0E45DF4C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266240"/>
        <c:axId val="78910528"/>
      </c:lineChart>
      <c:catAx>
        <c:axId val="562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10528"/>
        <c:crosses val="autoZero"/>
        <c:auto val="1"/>
        <c:lblAlgn val="ctr"/>
        <c:lblOffset val="100"/>
        <c:noMultiLvlLbl val="0"/>
      </c:catAx>
      <c:valAx>
        <c:axId val="789105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626624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Abril!$H$31:$H$34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083-9B6A-85D5CF2C2213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Abril!$I$31:$I$34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Abril!$I$31:$I$34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D-4083-9B6A-85D5CF2C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37600"/>
        <c:axId val="130355136"/>
      </c:barChart>
      <c:catAx>
        <c:axId val="13013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55136"/>
        <c:crosses val="autoZero"/>
        <c:auto val="1"/>
        <c:lblAlgn val="ctr"/>
        <c:lblOffset val="100"/>
        <c:noMultiLvlLbl val="0"/>
      </c:catAx>
      <c:valAx>
        <c:axId val="1303551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0137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0D-4C74-AB38-12AE24174036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0D-4C74-AB38-12AE241740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Maio!$C$2:$C$3</c:f>
              <c:numCache>
                <c:formatCode>"R$"\ #,##0.00</c:formatCode>
                <c:ptCount val="2"/>
                <c:pt idx="0">
                  <c:v>2170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D-4C74-AB38-12AE241740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Maio!$H$31:$H$34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292-BB74-4CCBB2C5C792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Maio!$I$31:$I$34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6-4292-BB74-4CCBB2C5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39200"/>
        <c:axId val="57082432"/>
      </c:barChart>
      <c:catAx>
        <c:axId val="491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82432"/>
        <c:crosses val="autoZero"/>
        <c:auto val="1"/>
        <c:lblAlgn val="ctr"/>
        <c:lblOffset val="100"/>
        <c:noMultiLvlLbl val="0"/>
      </c:catAx>
      <c:valAx>
        <c:axId val="5708243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9139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66-4B95-AA3C-07C60B69ACC3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66-4B95-AA3C-07C60B69AC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Junho!$C$2:$C$3</c:f>
              <c:numCache>
                <c:formatCode>"R$"\ #,##0.00</c:formatCode>
                <c:ptCount val="2"/>
                <c:pt idx="0">
                  <c:v>2270</c:v>
                </c:pt>
                <c:pt idx="1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6-4B95-AA3C-07C60B69AC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A-45F8-A54C-2C49A5DB3992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A-45F8-A54C-2C49A5DB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14976"/>
        <c:axId val="57087040"/>
      </c:barChart>
      <c:catAx>
        <c:axId val="1308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87040"/>
        <c:crosses val="autoZero"/>
        <c:auto val="1"/>
        <c:lblAlgn val="ctr"/>
        <c:lblOffset val="100"/>
        <c:noMultiLvlLbl val="0"/>
      </c:catAx>
      <c:valAx>
        <c:axId val="57087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0814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83-47DA-A736-2E3582EDA6CE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83-47DA-A736-2E3582EDA6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Julho!$C$2:$C$3</c:f>
              <c:numCache>
                <c:formatCode>"R$"\ #,##0.00</c:formatCode>
                <c:ptCount val="2"/>
                <c:pt idx="0">
                  <c:v>2370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3-47DA-A736-2E3582EDA6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Julho!$H$31:$H$34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E-4FC3-8A7A-BB6CC7168766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Julho!$I$31:$I$34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E-4FC3-8A7A-BB6CC716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177408"/>
        <c:axId val="57108160"/>
      </c:barChart>
      <c:catAx>
        <c:axId val="13217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08160"/>
        <c:crosses val="autoZero"/>
        <c:auto val="1"/>
        <c:lblAlgn val="ctr"/>
        <c:lblOffset val="100"/>
        <c:noMultiLvlLbl val="0"/>
      </c:catAx>
      <c:valAx>
        <c:axId val="5710816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21774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B4-496D-9AB9-CEED65053E43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B4-496D-9AB9-CEED65053E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Agosto!$C$2:$C$3</c:f>
              <c:numCache>
                <c:formatCode>"R$"\ #,##0.00</c:formatCode>
                <c:ptCount val="2"/>
                <c:pt idx="0">
                  <c:v>2470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4-496D-9AB9-CEED65053E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Agosto!$H$31:$H$34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E-4CA6-B82C-B06021BE0F66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Agosto!$I$31:$I$34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Agosto!$I$31:$I$34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E-4CA6-B82C-B06021BE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723328"/>
        <c:axId val="57112768"/>
      </c:barChart>
      <c:catAx>
        <c:axId val="13872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12768"/>
        <c:crosses val="autoZero"/>
        <c:auto val="1"/>
        <c:lblAlgn val="ctr"/>
        <c:lblOffset val="100"/>
        <c:noMultiLvlLbl val="0"/>
      </c:catAx>
      <c:valAx>
        <c:axId val="5711276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87233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8C-4AE3-9572-3A580171F5A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8C-4AE3-9572-3A580171F5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Setembro!$B$2:$B$3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Setembro!$C$2:$C$3</c:f>
              <c:numCache>
                <c:formatCode>"R$"\ #,##0.00</c:formatCode>
                <c:ptCount val="2"/>
                <c:pt idx="0">
                  <c:v>2570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C-4AE3-9572-3A580171F5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0-4B3F-97A7-5ABE9EB90FD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0-4B3F-97A7-5ABE9EB90F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Dados!$A$16:$A$17</c:f>
              <c:strCache>
                <c:ptCount val="2"/>
                <c:pt idx="0">
                  <c:v>Despesa Total</c:v>
                </c:pt>
                <c:pt idx="1">
                  <c:v>Receita Total</c:v>
                </c:pt>
              </c:strCache>
            </c:strRef>
          </c:cat>
          <c:val>
            <c:numRef>
              <c:f>Dados!$B$16:$B$17</c:f>
              <c:numCache>
                <c:formatCode>_("R$"* #,##0.00_);_("R$"* \(#,##0.00\);_("R$"* "-"??_);_(@_)</c:formatCode>
                <c:ptCount val="2"/>
                <c:pt idx="0">
                  <c:v>18760</c:v>
                </c:pt>
                <c:pt idx="1">
                  <c:v>24173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0-4B3F-97A7-5ABE9EB90F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Setembro!$H$31:$H$34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F-4E1A-9378-335979C3DB1F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Setembro!$I$31:$I$34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Setembro!$I$31:$I$34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F-4E1A-9378-335979C3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73376"/>
        <c:axId val="132303680"/>
      </c:barChart>
      <c:catAx>
        <c:axId val="13917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03680"/>
        <c:crosses val="autoZero"/>
        <c:auto val="1"/>
        <c:lblAlgn val="ctr"/>
        <c:lblOffset val="100"/>
        <c:noMultiLvlLbl val="0"/>
      </c:catAx>
      <c:valAx>
        <c:axId val="13230368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91733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0B-4B83-8345-9970FDDC91D7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0B-4B83-8345-9970FDDC91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'Outubro '!$B$2:$B$3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'Outubro '!$C$2:$C$3</c:f>
              <c:numCache>
                <c:formatCode>"R$"\ #,##0.00</c:formatCode>
                <c:ptCount val="2"/>
                <c:pt idx="0">
                  <c:v>2670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0B-4B83-8345-9970FDDC91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'Outubro '!$I$31:$I$34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'Outubro '!$H$31:$H$34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4-4FFC-AC71-B0426C3BCAE1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'Outubro '!$I$31:$I$34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'Outubro '!$I$31:$I$34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4-4FFC-AC71-B0426C3B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15552"/>
        <c:axId val="132308288"/>
      </c:barChart>
      <c:catAx>
        <c:axId val="13941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08288"/>
        <c:crosses val="autoZero"/>
        <c:auto val="1"/>
        <c:lblAlgn val="ctr"/>
        <c:lblOffset val="100"/>
        <c:noMultiLvlLbl val="0"/>
      </c:catAx>
      <c:valAx>
        <c:axId val="13230828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9415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39-4DAE-83F2-1C094F055CC9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39-4DAE-83F2-1C094F055C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Novembro!$C$2:$C$3</c:f>
              <c:numCache>
                <c:formatCode>"R$"\ #,##0.00</c:formatCode>
                <c:ptCount val="2"/>
                <c:pt idx="0">
                  <c:v>2770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9-4DAE-83F2-1C094F055C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Novembro!$H$31:$H$34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C-4493-A32B-D88CF3747F53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Novembro!$I$31:$I$34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Novembro!$I$31:$I$34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C-4493-A32B-D88CF3747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39328"/>
        <c:axId val="140226496"/>
      </c:barChart>
      <c:catAx>
        <c:axId val="13993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26496"/>
        <c:crosses val="autoZero"/>
        <c:auto val="1"/>
        <c:lblAlgn val="ctr"/>
        <c:lblOffset val="100"/>
        <c:noMultiLvlLbl val="0"/>
      </c:catAx>
      <c:valAx>
        <c:axId val="14022649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99393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B3-4347-951D-9C9A2D868415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B3-4347-951D-9C9A2D86841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Dezembro!$B$2:$B$3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Dezembro!$C$2:$C$3</c:f>
              <c:numCache>
                <c:formatCode>"R$"\ #,##0.00</c:formatCode>
                <c:ptCount val="2"/>
                <c:pt idx="0">
                  <c:v>2790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3-4347-951D-9C9A2D8684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Dezembro!$I$31:$I$34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Dezembro!$H$31:$H$34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6E9-AAA6-48F8BBED1679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Dezembro!$I$31:$I$34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Dezembro!$I$31:$I$34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6E9-AAA6-48F8BBED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14464"/>
        <c:axId val="56812096"/>
      </c:barChart>
      <c:catAx>
        <c:axId val="14041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12096"/>
        <c:crosses val="autoZero"/>
        <c:auto val="1"/>
        <c:lblAlgn val="ctr"/>
        <c:lblOffset val="100"/>
        <c:noMultiLvlLbl val="0"/>
      </c:catAx>
      <c:valAx>
        <c:axId val="5681209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404144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8840576779611E-2"/>
          <c:y val="4.1314553990610327E-2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-1445</c:v>
                </c:pt>
                <c:pt idx="1">
                  <c:v>-825</c:v>
                </c:pt>
                <c:pt idx="2">
                  <c:v>-812</c:v>
                </c:pt>
                <c:pt idx="3">
                  <c:v>575</c:v>
                </c:pt>
                <c:pt idx="4">
                  <c:v>675</c:v>
                </c:pt>
                <c:pt idx="5">
                  <c:v>575</c:v>
                </c:pt>
                <c:pt idx="6">
                  <c:v>875</c:v>
                </c:pt>
                <c:pt idx="7">
                  <c:v>975</c:v>
                </c:pt>
                <c:pt idx="8">
                  <c:v>1075</c:v>
                </c:pt>
                <c:pt idx="9">
                  <c:v>1175</c:v>
                </c:pt>
                <c:pt idx="10">
                  <c:v>1275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FBA-B80E-4F121F66B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918272"/>
        <c:axId val="56813824"/>
      </c:lineChart>
      <c:catAx>
        <c:axId val="1409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13824"/>
        <c:crosses val="autoZero"/>
        <c:auto val="1"/>
        <c:lblAlgn val="ctr"/>
        <c:lblOffset val="100"/>
        <c:noMultiLvlLbl val="0"/>
      </c:catAx>
      <c:valAx>
        <c:axId val="568138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09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Janeiro!$C$2:$C$3</c:f>
              <c:numCache>
                <c:formatCode>"R$"\ #,##0.00</c:formatCode>
                <c:ptCount val="2"/>
                <c:pt idx="0">
                  <c:v>670</c:v>
                </c:pt>
                <c:pt idx="1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Janeiro!$I$31:$I$34</c:f>
              <c:strCache>
                <c:ptCount val="4"/>
                <c:pt idx="0">
                  <c:v>Aluguel</c:v>
                </c:pt>
                <c:pt idx="1">
                  <c:v>Carro 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Janeiro!$H$31:$H$34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800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Janeiro!$I$31:$I$34</c:f>
              <c:strCache>
                <c:ptCount val="4"/>
                <c:pt idx="0">
                  <c:v>Aluguel</c:v>
                </c:pt>
                <c:pt idx="1">
                  <c:v>Carro 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Janeiro!$I$31:$I$34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06272"/>
        <c:axId val="49057152"/>
      </c:barChart>
      <c:catAx>
        <c:axId val="5720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57152"/>
        <c:crosses val="autoZero"/>
        <c:auto val="1"/>
        <c:lblAlgn val="ctr"/>
        <c:lblOffset val="100"/>
        <c:noMultiLvlLbl val="0"/>
      </c:catAx>
      <c:valAx>
        <c:axId val="4905715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57206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24-42AF-8B00-32DBDB5A4BBC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24-42AF-8B00-32DBDB5A4B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Fevereiro!$B$2:$B$3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Fevereiro!$C$2:$C$3</c:f>
              <c:numCache>
                <c:formatCode>"R$"\ #,##0.00</c:formatCode>
                <c:ptCount val="2"/>
                <c:pt idx="0">
                  <c:v>670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4-42AF-8B00-32DBDB5A4B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Fevereiro!$I$31:$I$34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Fevereiro!$H$31:$H$34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5FA-A7C0-B0DD377CF8BC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Fevereiro!$I$31:$I$34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Fevereiro!$I$31:$I$34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5FA-A7C0-B0DD377C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43968"/>
        <c:axId val="128748352"/>
      </c:barChart>
      <c:catAx>
        <c:axId val="12904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48352"/>
        <c:crosses val="autoZero"/>
        <c:auto val="1"/>
        <c:lblAlgn val="ctr"/>
        <c:lblOffset val="100"/>
        <c:noMultiLvlLbl val="0"/>
      </c:catAx>
      <c:valAx>
        <c:axId val="12874835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29043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76-4451-8EC6-265D7E1FD138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76-4451-8EC6-265D7E1FD1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Março!$B$2:$B$3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Março!$C$2:$C$3</c:f>
              <c:numCache>
                <c:formatCode>"R$"\ #,##0.00</c:formatCode>
                <c:ptCount val="2"/>
                <c:pt idx="0">
                  <c:v>683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6-4451-8EC6-265D7E1FD1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Março!$I$31:$I$34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Março!$H$31:$H$34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B93-8BFE-01CA570C7C01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Março!$I$31:$I$34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Março!$I$31:$I$34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B93-8BFE-01CA570C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88736"/>
        <c:axId val="128752960"/>
      </c:barChart>
      <c:catAx>
        <c:axId val="12958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52960"/>
        <c:crosses val="autoZero"/>
        <c:auto val="1"/>
        <c:lblAlgn val="ctr"/>
        <c:lblOffset val="100"/>
        <c:noMultiLvlLbl val="0"/>
      </c:catAx>
      <c:valAx>
        <c:axId val="12875296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2958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FE-4B5D-AF6E-2736CE9E80DE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FE-4B5D-AF6E-2736CE9E80D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Abril!$C$2:$C$3</c:f>
              <c:numCache>
                <c:formatCode>"R$"\ #,##0.00</c:formatCode>
                <c:ptCount val="2"/>
                <c:pt idx="0">
                  <c:v>2070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E-4B5D-AF6E-2736CE9E80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r&#231;o!A1"/><Relationship Id="rId13" Type="http://schemas.openxmlformats.org/officeDocument/2006/relationships/chart" Target="../charts/chart1.xml"/><Relationship Id="rId3" Type="http://schemas.openxmlformats.org/officeDocument/2006/relationships/hyperlink" Target="#'Outubro '!A1"/><Relationship Id="rId7" Type="http://schemas.openxmlformats.org/officeDocument/2006/relationships/hyperlink" Target="#Fevereiro!A1"/><Relationship Id="rId12" Type="http://schemas.openxmlformats.org/officeDocument/2006/relationships/hyperlink" Target="#Maio!A1"/><Relationship Id="rId2" Type="http://schemas.openxmlformats.org/officeDocument/2006/relationships/hyperlink" Target="#Setembro!A1"/><Relationship Id="rId1" Type="http://schemas.openxmlformats.org/officeDocument/2006/relationships/hyperlink" Target="#Agosto!A1"/><Relationship Id="rId6" Type="http://schemas.openxmlformats.org/officeDocument/2006/relationships/hyperlink" Target="#Janeiro!A1"/><Relationship Id="rId11" Type="http://schemas.openxmlformats.org/officeDocument/2006/relationships/hyperlink" Target="#Julho!A1"/><Relationship Id="rId5" Type="http://schemas.openxmlformats.org/officeDocument/2006/relationships/hyperlink" Target="#Novembro!A1"/><Relationship Id="rId15" Type="http://schemas.openxmlformats.org/officeDocument/2006/relationships/hyperlink" Target="#Menu!A1"/><Relationship Id="rId10" Type="http://schemas.openxmlformats.org/officeDocument/2006/relationships/hyperlink" Target="#Abril!A1"/><Relationship Id="rId4" Type="http://schemas.openxmlformats.org/officeDocument/2006/relationships/hyperlink" Target="#Dezembro!A1"/><Relationship Id="rId9" Type="http://schemas.openxmlformats.org/officeDocument/2006/relationships/hyperlink" Target="#Junho!A1"/><Relationship Id="rId1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554753</xdr:colOff>
      <xdr:row>5</xdr:row>
      <xdr:rowOff>41868</xdr:rowOff>
    </xdr:from>
    <xdr:to>
      <xdr:col>23</xdr:col>
      <xdr:colOff>115137</xdr:colOff>
      <xdr:row>36</xdr:row>
      <xdr:rowOff>41867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4753" y="983901"/>
          <a:ext cx="13523406" cy="5840603"/>
        </a:xfrm>
        <a:prstGeom prst="roundRect">
          <a:avLst/>
        </a:prstGeom>
        <a:solidFill>
          <a:srgbClr val="00206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533190</xdr:colOff>
      <xdr:row>33</xdr:row>
      <xdr:rowOff>26367</xdr:rowOff>
    </xdr:from>
    <xdr:to>
      <xdr:col>14</xdr:col>
      <xdr:colOff>38424</xdr:colOff>
      <xdr:row>35</xdr:row>
      <xdr:rowOff>5983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211157" y="6243785"/>
          <a:ext cx="1326498" cy="356429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Agosto</a:t>
          </a:r>
          <a:endParaRPr lang="pt-BR" sz="1100" b="1"/>
        </a:p>
      </xdr:txBody>
    </xdr:sp>
    <xdr:clientData/>
  </xdr:twoCellAnchor>
  <xdr:twoCellAnchor>
    <xdr:from>
      <xdr:col>14</xdr:col>
      <xdr:colOff>428830</xdr:colOff>
      <xdr:row>29</xdr:row>
      <xdr:rowOff>110426</xdr:rowOff>
    </xdr:from>
    <xdr:to>
      <xdr:col>16</xdr:col>
      <xdr:colOff>541152</xdr:colOff>
      <xdr:row>31</xdr:row>
      <xdr:rowOff>90042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928061" y="5574217"/>
          <a:ext cx="1326498" cy="356429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Setembro</a:t>
          </a:r>
          <a:endParaRPr lang="pt-BR" sz="1100" b="1"/>
        </a:p>
      </xdr:txBody>
    </xdr:sp>
    <xdr:clientData/>
  </xdr:twoCellAnchor>
  <xdr:twoCellAnchor>
    <xdr:from>
      <xdr:col>14</xdr:col>
      <xdr:colOff>457287</xdr:colOff>
      <xdr:row>33</xdr:row>
      <xdr:rowOff>45228</xdr:rowOff>
    </xdr:from>
    <xdr:to>
      <xdr:col>16</xdr:col>
      <xdr:colOff>569609</xdr:colOff>
      <xdr:row>35</xdr:row>
      <xdr:rowOff>24844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956518" y="6262646"/>
          <a:ext cx="1326498" cy="356429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Outubro</a:t>
          </a:r>
          <a:endParaRPr lang="pt-BR" sz="1100" b="1"/>
        </a:p>
      </xdr:txBody>
    </xdr:sp>
    <xdr:clientData/>
  </xdr:twoCellAnchor>
  <xdr:twoCellAnchor>
    <xdr:from>
      <xdr:col>17</xdr:col>
      <xdr:colOff>409842</xdr:colOff>
      <xdr:row>33</xdr:row>
      <xdr:rowOff>16936</xdr:rowOff>
    </xdr:from>
    <xdr:to>
      <xdr:col>19</xdr:col>
      <xdr:colOff>522165</xdr:colOff>
      <xdr:row>34</xdr:row>
      <xdr:rowOff>184959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730337" y="6234354"/>
          <a:ext cx="1326498" cy="356429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Dezembro</a:t>
          </a:r>
          <a:endParaRPr lang="pt-BR" sz="1100" b="1"/>
        </a:p>
      </xdr:txBody>
    </xdr:sp>
    <xdr:clientData/>
  </xdr:twoCellAnchor>
  <xdr:twoCellAnchor>
    <xdr:from>
      <xdr:col>17</xdr:col>
      <xdr:colOff>409842</xdr:colOff>
      <xdr:row>29</xdr:row>
      <xdr:rowOff>110426</xdr:rowOff>
    </xdr:from>
    <xdr:to>
      <xdr:col>19</xdr:col>
      <xdr:colOff>522165</xdr:colOff>
      <xdr:row>31</xdr:row>
      <xdr:rowOff>90042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730337" y="5574217"/>
          <a:ext cx="1326498" cy="356429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Novembro</a:t>
          </a:r>
          <a:endParaRPr lang="pt-BR" sz="1100" b="1"/>
        </a:p>
      </xdr:txBody>
    </xdr:sp>
    <xdr:clientData/>
  </xdr:twoCellAnchor>
  <xdr:twoCellAnchor>
    <xdr:from>
      <xdr:col>3</xdr:col>
      <xdr:colOff>256965</xdr:colOff>
      <xdr:row>29</xdr:row>
      <xdr:rowOff>119951</xdr:rowOff>
    </xdr:from>
    <xdr:to>
      <xdr:col>5</xdr:col>
      <xdr:colOff>369765</xdr:colOff>
      <xdr:row>31</xdr:row>
      <xdr:rowOff>98952</xdr:rowOff>
    </xdr:to>
    <xdr:sp macro="" textlink="">
      <xdr:nvSpPr>
        <xdr:cNvPr id="16" name="Retângulo: Cantos Arredondados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078229" y="5583742"/>
          <a:ext cx="1326976" cy="355814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Janeiro</a:t>
          </a:r>
          <a:endParaRPr lang="pt-BR" sz="1100" b="1"/>
        </a:p>
      </xdr:txBody>
    </xdr:sp>
    <xdr:clientData/>
  </xdr:twoCellAnchor>
  <xdr:twoCellAnchor>
    <xdr:from>
      <xdr:col>3</xdr:col>
      <xdr:colOff>266490</xdr:colOff>
      <xdr:row>32</xdr:row>
      <xdr:rowOff>167576</xdr:rowOff>
    </xdr:from>
    <xdr:to>
      <xdr:col>5</xdr:col>
      <xdr:colOff>379290</xdr:colOff>
      <xdr:row>34</xdr:row>
      <xdr:rowOff>146576</xdr:rowOff>
    </xdr:to>
    <xdr:sp macro="" textlink="">
      <xdr:nvSpPr>
        <xdr:cNvPr id="17" name="Retângulo: Cantos Arredondados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087754" y="6196587"/>
          <a:ext cx="1326976" cy="35581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Fevereiro</a:t>
          </a:r>
          <a:endParaRPr lang="pt-BR" sz="1100" b="1"/>
        </a:p>
      </xdr:txBody>
    </xdr:sp>
    <xdr:clientData/>
  </xdr:twoCellAnchor>
  <xdr:twoCellAnchor>
    <xdr:from>
      <xdr:col>6</xdr:col>
      <xdr:colOff>135653</xdr:colOff>
      <xdr:row>29</xdr:row>
      <xdr:rowOff>119951</xdr:rowOff>
    </xdr:from>
    <xdr:to>
      <xdr:col>8</xdr:col>
      <xdr:colOff>245940</xdr:colOff>
      <xdr:row>31</xdr:row>
      <xdr:rowOff>98952</xdr:rowOff>
    </xdr:to>
    <xdr:sp macro="" textlink="">
      <xdr:nvSpPr>
        <xdr:cNvPr id="18" name="Retângulo: Cantos Arredondados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778180" y="5583742"/>
          <a:ext cx="1324463" cy="355814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Março</a:t>
          </a:r>
          <a:endParaRPr lang="pt-BR" sz="1100" b="1"/>
        </a:p>
      </xdr:txBody>
    </xdr:sp>
    <xdr:clientData/>
  </xdr:twoCellAnchor>
  <xdr:twoCellAnchor>
    <xdr:from>
      <xdr:col>9</xdr:col>
      <xdr:colOff>11827</xdr:colOff>
      <xdr:row>32</xdr:row>
      <xdr:rowOff>186626</xdr:rowOff>
    </xdr:from>
    <xdr:to>
      <xdr:col>11</xdr:col>
      <xdr:colOff>124627</xdr:colOff>
      <xdr:row>34</xdr:row>
      <xdr:rowOff>165626</xdr:rowOff>
    </xdr:to>
    <xdr:sp macro="" textlink="">
      <xdr:nvSpPr>
        <xdr:cNvPr id="19" name="Retângulo: Cantos Arredondados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475618" y="6215637"/>
          <a:ext cx="1326976" cy="35581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Junho</a:t>
          </a:r>
          <a:endParaRPr lang="pt-BR" sz="1100" b="1"/>
        </a:p>
      </xdr:txBody>
    </xdr:sp>
    <xdr:clientData/>
  </xdr:twoCellAnchor>
  <xdr:twoCellAnchor>
    <xdr:from>
      <xdr:col>6</xdr:col>
      <xdr:colOff>164228</xdr:colOff>
      <xdr:row>32</xdr:row>
      <xdr:rowOff>186626</xdr:rowOff>
    </xdr:from>
    <xdr:to>
      <xdr:col>8</xdr:col>
      <xdr:colOff>274515</xdr:colOff>
      <xdr:row>34</xdr:row>
      <xdr:rowOff>165626</xdr:rowOff>
    </xdr:to>
    <xdr:sp macro="" textlink="">
      <xdr:nvSpPr>
        <xdr:cNvPr id="20" name="Retângulo: Cantos Arredondados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806755" y="6215637"/>
          <a:ext cx="1324463" cy="35581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Abril</a:t>
          </a:r>
          <a:endParaRPr lang="pt-BR" sz="1100" b="1"/>
        </a:p>
      </xdr:txBody>
    </xdr:sp>
    <xdr:clientData/>
  </xdr:twoCellAnchor>
  <xdr:twoCellAnchor>
    <xdr:from>
      <xdr:col>11</xdr:col>
      <xdr:colOff>476040</xdr:colOff>
      <xdr:row>29</xdr:row>
      <xdr:rowOff>100901</xdr:rowOff>
    </xdr:from>
    <xdr:to>
      <xdr:col>13</xdr:col>
      <xdr:colOff>588840</xdr:colOff>
      <xdr:row>31</xdr:row>
      <xdr:rowOff>79902</xdr:rowOff>
    </xdr:to>
    <xdr:sp macro="" textlink="">
      <xdr:nvSpPr>
        <xdr:cNvPr id="21" name="Retângulo: Cantos Arredondados 2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7154007" y="5564692"/>
          <a:ext cx="1326976" cy="355814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Julho</a:t>
          </a:r>
          <a:endParaRPr lang="pt-BR" sz="1100" b="1"/>
        </a:p>
      </xdr:txBody>
    </xdr:sp>
    <xdr:clientData/>
  </xdr:twoCellAnchor>
  <xdr:twoCellAnchor>
    <xdr:from>
      <xdr:col>8</xdr:col>
      <xdr:colOff>599865</xdr:colOff>
      <xdr:row>29</xdr:row>
      <xdr:rowOff>119951</xdr:rowOff>
    </xdr:from>
    <xdr:to>
      <xdr:col>11</xdr:col>
      <xdr:colOff>105577</xdr:colOff>
      <xdr:row>31</xdr:row>
      <xdr:rowOff>98952</xdr:rowOff>
    </xdr:to>
    <xdr:sp macro="" textlink="">
      <xdr:nvSpPr>
        <xdr:cNvPr id="22" name="Retângulo: Cantos Arredondados 2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456568" y="5583742"/>
          <a:ext cx="1326976" cy="355814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Maio</a:t>
          </a:r>
          <a:endParaRPr lang="pt-BR" sz="1100" b="1"/>
        </a:p>
      </xdr:txBody>
    </xdr:sp>
    <xdr:clientData/>
  </xdr:twoCellAnchor>
  <xdr:twoCellAnchor>
    <xdr:from>
      <xdr:col>10</xdr:col>
      <xdr:colOff>83736</xdr:colOff>
      <xdr:row>9</xdr:row>
      <xdr:rowOff>83736</xdr:rowOff>
    </xdr:from>
    <xdr:to>
      <xdr:col>22</xdr:col>
      <xdr:colOff>491950</xdr:colOff>
      <xdr:row>24</xdr:row>
      <xdr:rowOff>167473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6189505" y="1842198"/>
          <a:ext cx="7735137" cy="3014506"/>
          <a:chOff x="4877284" y="438969"/>
          <a:chExt cx="7651096" cy="2390456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4877284" y="438969"/>
            <a:ext cx="7651096" cy="22783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aphicFramePr>
            <a:graphicFrameLocks/>
          </xdr:cNvGraphicFramePr>
        </xdr:nvGraphicFramePr>
        <xdr:xfrm>
          <a:off x="5234020" y="666376"/>
          <a:ext cx="7292548" cy="2163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1</xdr:col>
      <xdr:colOff>312206</xdr:colOff>
      <xdr:row>10</xdr:row>
      <xdr:rowOff>2539</xdr:rowOff>
    </xdr:from>
    <xdr:to>
      <xdr:col>9</xdr:col>
      <xdr:colOff>310007</xdr:colOff>
      <xdr:row>24</xdr:row>
      <xdr:rowOff>52335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922783" y="1956385"/>
          <a:ext cx="4882416" cy="2785181"/>
          <a:chOff x="201157" y="638171"/>
          <a:chExt cx="4151768" cy="1945580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 flipH="1" flipV="1">
            <a:off x="238125" y="638171"/>
            <a:ext cx="4114800" cy="191452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aphicFramePr>
            <a:graphicFrameLocks/>
          </xdr:cNvGraphicFramePr>
        </xdr:nvGraphicFramePr>
        <xdr:xfrm>
          <a:off x="201157" y="771526"/>
          <a:ext cx="4074627" cy="1812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10</xdr:col>
      <xdr:colOff>376812</xdr:colOff>
      <xdr:row>5</xdr:row>
      <xdr:rowOff>136072</xdr:rowOff>
    </xdr:from>
    <xdr:to>
      <xdr:col>12</xdr:col>
      <xdr:colOff>418681</xdr:colOff>
      <xdr:row>7</xdr:row>
      <xdr:rowOff>115139</xdr:rowOff>
    </xdr:to>
    <xdr:sp macro="" textlink="">
      <xdr:nvSpPr>
        <xdr:cNvPr id="31" name="Retângulo: Cantos Arredondados 3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6447691" y="1078105"/>
          <a:ext cx="1256045" cy="355880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  <xdr:twoCellAnchor>
    <xdr:from>
      <xdr:col>3</xdr:col>
      <xdr:colOff>219805</xdr:colOff>
      <xdr:row>7</xdr:row>
      <xdr:rowOff>83735</xdr:rowOff>
    </xdr:from>
    <xdr:to>
      <xdr:col>7</xdr:col>
      <xdr:colOff>73270</xdr:colOff>
      <xdr:row>9</xdr:row>
      <xdr:rowOff>41868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 flipH="1">
          <a:off x="2041069" y="1402581"/>
          <a:ext cx="2281816" cy="3349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Despesas e Receitas do Ano</a:t>
          </a:r>
        </a:p>
      </xdr:txBody>
    </xdr:sp>
    <xdr:clientData/>
  </xdr:twoCellAnchor>
  <xdr:twoCellAnchor>
    <xdr:from>
      <xdr:col>15</xdr:col>
      <xdr:colOff>131461</xdr:colOff>
      <xdr:row>7</xdr:row>
      <xdr:rowOff>16329</xdr:rowOff>
    </xdr:from>
    <xdr:to>
      <xdr:col>18</xdr:col>
      <xdr:colOff>592014</xdr:colOff>
      <xdr:row>8</xdr:row>
      <xdr:rowOff>167472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flipH="1">
          <a:off x="9237780" y="1335175"/>
          <a:ext cx="2281816" cy="33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Saldo</a:t>
          </a:r>
          <a:r>
            <a:rPr lang="pt-BR" sz="1400" b="1" baseline="0"/>
            <a:t> total de cada mês</a:t>
          </a:r>
          <a:endParaRPr lang="pt-BR" sz="1400" b="1"/>
        </a:p>
      </xdr:txBody>
    </xdr:sp>
    <xdr:clientData/>
  </xdr:twoCellAnchor>
  <xdr:twoCellAnchor>
    <xdr:from>
      <xdr:col>10</xdr:col>
      <xdr:colOff>225667</xdr:colOff>
      <xdr:row>26</xdr:row>
      <xdr:rowOff>100065</xdr:rowOff>
    </xdr:from>
    <xdr:to>
      <xdr:col>12</xdr:col>
      <xdr:colOff>267536</xdr:colOff>
      <xdr:row>28</xdr:row>
      <xdr:rowOff>79131</xdr:rowOff>
    </xdr:to>
    <xdr:sp macro="" textlink="">
      <xdr:nvSpPr>
        <xdr:cNvPr id="29" name="Retângulo: Cantos Arredondados 3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296546" y="4998636"/>
          <a:ext cx="1256045" cy="355880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Meses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57150</xdr:rowOff>
    </xdr:from>
    <xdr:to>
      <xdr:col>18</xdr:col>
      <xdr:colOff>438150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515225" y="1309689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262190" y="1307305"/>
          <a:ext cx="4131467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706352" y="26570"/>
          <a:ext cx="4265696" cy="393032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905" y="3676650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227220" y="3688555"/>
          <a:ext cx="1450181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538162" y="938464"/>
          <a:ext cx="3628022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7641807" y="990351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600114</xdr:colOff>
      <xdr:row>2</xdr:row>
      <xdr:rowOff>50131</xdr:rowOff>
    </xdr:from>
    <xdr:to>
      <xdr:col>8</xdr:col>
      <xdr:colOff>1344567</xdr:colOff>
      <xdr:row>4</xdr:row>
      <xdr:rowOff>61851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327484" y="470715"/>
          <a:ext cx="1894875" cy="419935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Janeiro</a:t>
          </a:r>
        </a:p>
      </xdr:txBody>
    </xdr:sp>
    <xdr:clientData/>
  </xdr:twoCellAnchor>
  <xdr:twoCellAnchor>
    <xdr:from>
      <xdr:col>0</xdr:col>
      <xdr:colOff>197923</xdr:colOff>
      <xdr:row>5</xdr:row>
      <xdr:rowOff>259773</xdr:rowOff>
    </xdr:from>
    <xdr:to>
      <xdr:col>1</xdr:col>
      <xdr:colOff>656888</xdr:colOff>
      <xdr:row>5</xdr:row>
      <xdr:rowOff>629609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800A86-6E21-4D8F-ADFE-216A8D6E40E5}"/>
            </a:ext>
          </a:extLst>
        </xdr:cNvPr>
        <xdr:cNvSpPr/>
      </xdr:nvSpPr>
      <xdr:spPr>
        <a:xfrm>
          <a:off x="197923" y="1274124"/>
          <a:ext cx="1263023" cy="369836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  <xdr:twoCellAnchor>
    <xdr:from>
      <xdr:col>0</xdr:col>
      <xdr:colOff>309563</xdr:colOff>
      <xdr:row>5</xdr:row>
      <xdr:rowOff>178594</xdr:rowOff>
    </xdr:from>
    <xdr:to>
      <xdr:col>1</xdr:col>
      <xdr:colOff>762961</xdr:colOff>
      <xdr:row>5</xdr:row>
      <xdr:rowOff>548430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4CCC72-2BC4-4911-AD96-02C191C31325}"/>
            </a:ext>
          </a:extLst>
        </xdr:cNvPr>
        <xdr:cNvSpPr/>
      </xdr:nvSpPr>
      <xdr:spPr>
        <a:xfrm>
          <a:off x="309563" y="1214438"/>
          <a:ext cx="1263023" cy="369836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  <xdr:twoCellAnchor>
    <xdr:from>
      <xdr:col>0</xdr:col>
      <xdr:colOff>357187</xdr:colOff>
      <xdr:row>5</xdr:row>
      <xdr:rowOff>273844</xdr:rowOff>
    </xdr:from>
    <xdr:to>
      <xdr:col>1</xdr:col>
      <xdr:colOff>810585</xdr:colOff>
      <xdr:row>5</xdr:row>
      <xdr:rowOff>643680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6E146-0E98-4D09-867C-779EF472FB2E}"/>
            </a:ext>
          </a:extLst>
        </xdr:cNvPr>
        <xdr:cNvSpPr/>
      </xdr:nvSpPr>
      <xdr:spPr>
        <a:xfrm>
          <a:off x="357187" y="1309688"/>
          <a:ext cx="1263023" cy="369836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800975" y="1309689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C11:D14" totalsRowShown="0" headerRowBorderDxfId="165" tableBorderDxfId="164">
  <autoFilter ref="C11:D14" xr:uid="{00000000-0009-0000-0100-000003000000}"/>
  <tableColumns count="2">
    <tableColumn id="1" xr3:uid="{00000000-0010-0000-0000-000001000000}" name="Pessoas" dataDxfId="163"/>
    <tableColumn id="2" xr3:uid="{00000000-0010-0000-0000-000002000000}" name="Valor" dataDxfId="162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ela32826" displayName="Tabela32826" ref="C11:D14" totalsRowShown="0" headerRowBorderDxfId="123" tableBorderDxfId="122">
  <autoFilter ref="C11:D14" xr:uid="{00000000-0009-0000-0100-000005000000}"/>
  <tableColumns count="2">
    <tableColumn id="1" xr3:uid="{00000000-0010-0000-0900-000001000000}" name="Pessoas" dataDxfId="121"/>
    <tableColumn id="2" xr3:uid="{00000000-0010-0000-0900-000002000000}" name="Valor" dataDxfId="12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ela3222937" displayName="Tabela3222937" ref="C18:D21" totalsRowShown="0" headerRowBorderDxfId="119" tableBorderDxfId="118">
  <autoFilter ref="C18:D21" xr:uid="{00000000-0009-0000-0100-000006000000}"/>
  <tableColumns count="2">
    <tableColumn id="1" xr3:uid="{00000000-0010-0000-0A00-000001000000}" name="Pessoas" dataDxfId="117"/>
    <tableColumn id="2" xr3:uid="{00000000-0010-0000-0A00-000002000000}" name="Valor" dataDxfId="116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ela322253058" displayName="Tabela322253058" ref="C25:D28" totalsRowShown="0" headerRowBorderDxfId="115" tableBorderDxfId="114">
  <autoFilter ref="C25:D28" xr:uid="{00000000-0009-0000-0100-000007000000}"/>
  <tableColumns count="2">
    <tableColumn id="1" xr3:uid="{00000000-0010-0000-0B00-000001000000}" name="Pessoas" dataDxfId="113"/>
    <tableColumn id="2" xr3:uid="{00000000-0010-0000-0B00-000002000000}" name="Valor" dataDxfId="1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C000000}" name="Tabela328269" displayName="Tabela328269" ref="C11:D14" totalsRowShown="0" headerRowBorderDxfId="109" tableBorderDxfId="108">
  <autoFilter ref="C11:D14" xr:uid="{00000000-0009-0000-0100-000008000000}"/>
  <tableColumns count="2">
    <tableColumn id="1" xr3:uid="{00000000-0010-0000-0C00-000001000000}" name="Pessoas" dataDxfId="107"/>
    <tableColumn id="2" xr3:uid="{00000000-0010-0000-0C00-000002000000}" name="Valor" dataDxfId="106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D000000}" name="Tabela322293710" displayName="Tabela322293710" ref="C18:D21" totalsRowShown="0" headerRowBorderDxfId="105" tableBorderDxfId="104">
  <autoFilter ref="C18:D21" xr:uid="{00000000-0009-0000-0100-000009000000}"/>
  <tableColumns count="2">
    <tableColumn id="1" xr3:uid="{00000000-0010-0000-0D00-000001000000}" name="Pessoas" dataDxfId="103"/>
    <tableColumn id="2" xr3:uid="{00000000-0010-0000-0D00-000002000000}" name="Valor" dataDxfId="10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E000000}" name="Tabela32225305811" displayName="Tabela32225305811" ref="C25:D28" totalsRowShown="0" headerRowBorderDxfId="101" tableBorderDxfId="100">
  <autoFilter ref="C25:D28" xr:uid="{00000000-0009-0000-0100-00000A000000}"/>
  <tableColumns count="2">
    <tableColumn id="1" xr3:uid="{00000000-0010-0000-0E00-000001000000}" name="Pessoas" dataDxfId="99"/>
    <tableColumn id="2" xr3:uid="{00000000-0010-0000-0E00-000002000000}" name="Valor" dataDxfId="98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abela32826912" displayName="Tabela32826912" ref="C11:D14" totalsRowShown="0" headerRowBorderDxfId="95" tableBorderDxfId="94">
  <autoFilter ref="C11:D14" xr:uid="{00000000-0009-0000-0100-00000B000000}"/>
  <tableColumns count="2">
    <tableColumn id="1" xr3:uid="{00000000-0010-0000-0F00-000001000000}" name="Pessoas" dataDxfId="93"/>
    <tableColumn id="2" xr3:uid="{00000000-0010-0000-0F00-000002000000}" name="Valor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0000000}" name="Tabela32229371013" displayName="Tabela32229371013" ref="C18:D21" totalsRowShown="0" headerRowBorderDxfId="91" tableBorderDxfId="90">
  <autoFilter ref="C18:D21" xr:uid="{00000000-0009-0000-0100-00000C000000}"/>
  <tableColumns count="2">
    <tableColumn id="1" xr3:uid="{00000000-0010-0000-1000-000001000000}" name="Pessoas" dataDxfId="89"/>
    <tableColumn id="2" xr3:uid="{00000000-0010-0000-1000-000002000000}" name="Valor" dataDxfId="88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1000000}" name="Tabela3222530581114" displayName="Tabela3222530581114" ref="C25:D28" totalsRowShown="0" headerRowBorderDxfId="87" tableBorderDxfId="86">
  <autoFilter ref="C25:D28" xr:uid="{00000000-0009-0000-0100-00000D000000}"/>
  <tableColumns count="2">
    <tableColumn id="1" xr3:uid="{00000000-0010-0000-1100-000001000000}" name="Pessoas" dataDxfId="85"/>
    <tableColumn id="2" xr3:uid="{00000000-0010-0000-1100-000002000000}" name="Valor" dataDxfId="8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2000000}" name="Tabela3282691215" displayName="Tabela3282691215" ref="C11:D14" totalsRowShown="0" headerRowBorderDxfId="81" tableBorderDxfId="80">
  <autoFilter ref="C11:D14" xr:uid="{00000000-0009-0000-0100-00000E000000}"/>
  <tableColumns count="2">
    <tableColumn id="1" xr3:uid="{00000000-0010-0000-1200-000001000000}" name="Pessoas" dataDxfId="79"/>
    <tableColumn id="2" xr3:uid="{00000000-0010-0000-1200-000002000000}" name="Valor" dataDxfId="7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1000000}" name="Tabela322" displayName="Tabela322" ref="C18:D21" totalsRowShown="0" headerRowBorderDxfId="161" tableBorderDxfId="160">
  <autoFilter ref="C18:D21" xr:uid="{00000000-0009-0000-0100-000015000000}"/>
  <tableColumns count="2">
    <tableColumn id="1" xr3:uid="{00000000-0010-0000-0100-000001000000}" name="Pessoas" dataDxfId="159"/>
    <tableColumn id="2" xr3:uid="{00000000-0010-0000-0100-000002000000}" name="Valor" dataDxfId="158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3000000}" name="Tabela3222937101316" displayName="Tabela3222937101316" ref="C18:D21" totalsRowShown="0" headerRowBorderDxfId="77" tableBorderDxfId="76">
  <autoFilter ref="C18:D21" xr:uid="{00000000-0009-0000-0100-00000F000000}"/>
  <tableColumns count="2">
    <tableColumn id="1" xr3:uid="{00000000-0010-0000-1300-000001000000}" name="Pessoas" dataDxfId="75"/>
    <tableColumn id="2" xr3:uid="{00000000-0010-0000-1300-000002000000}" name="Valor" dataDxfId="7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4000000}" name="Tabela322253058111417" displayName="Tabela322253058111417" ref="C25:D28" totalsRowShown="0" headerRowBorderDxfId="73" tableBorderDxfId="72">
  <autoFilter ref="C25:D28" xr:uid="{00000000-0009-0000-0100-000010000000}"/>
  <tableColumns count="2">
    <tableColumn id="1" xr3:uid="{00000000-0010-0000-1400-000001000000}" name="Pessoas" dataDxfId="71"/>
    <tableColumn id="2" xr3:uid="{00000000-0010-0000-1400-000002000000}" name="Valor" dataDxfId="7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5000000}" name="Tabela328269121518" displayName="Tabela328269121518" ref="C11:D14" totalsRowShown="0" headerRowBorderDxfId="67" tableBorderDxfId="66">
  <autoFilter ref="C11:D14" xr:uid="{00000000-0009-0000-0100-000011000000}"/>
  <tableColumns count="2">
    <tableColumn id="1" xr3:uid="{00000000-0010-0000-1500-000001000000}" name="Pessoas" dataDxfId="65"/>
    <tableColumn id="2" xr3:uid="{00000000-0010-0000-1500-000002000000}" name="Valor" dataDxfId="64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6000000}" name="Tabela322293710131619" displayName="Tabela322293710131619" ref="C18:D21" totalsRowShown="0" headerRowBorderDxfId="63" tableBorderDxfId="62">
  <autoFilter ref="C18:D21" xr:uid="{00000000-0009-0000-0100-000012000000}"/>
  <tableColumns count="2">
    <tableColumn id="1" xr3:uid="{00000000-0010-0000-1600-000001000000}" name="Pessoas" dataDxfId="61"/>
    <tableColumn id="2" xr3:uid="{00000000-0010-0000-1600-000002000000}" name="Valor" dataDxfId="60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7000000}" name="Tabela32225305811141720" displayName="Tabela32225305811141720" ref="C25:D28" totalsRowShown="0" headerRowBorderDxfId="59" tableBorderDxfId="58">
  <autoFilter ref="C25:D28" xr:uid="{00000000-0009-0000-0100-000013000000}"/>
  <tableColumns count="2">
    <tableColumn id="1" xr3:uid="{00000000-0010-0000-1700-000001000000}" name="Pessoas" dataDxfId="57"/>
    <tableColumn id="2" xr3:uid="{00000000-0010-0000-1700-000002000000}" name="Valor" dataDxfId="56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8000000}" name="Tabela32826912151821" displayName="Tabela32826912151821" ref="C11:D14" totalsRowShown="0" headerRowBorderDxfId="53" tableBorderDxfId="52">
  <autoFilter ref="C11:D14" xr:uid="{00000000-0009-0000-0100-000014000000}"/>
  <tableColumns count="2">
    <tableColumn id="1" xr3:uid="{00000000-0010-0000-1800-000001000000}" name="Pessoas" dataDxfId="51"/>
    <tableColumn id="2" xr3:uid="{00000000-0010-0000-1800-000002000000}" name="Valor" dataDxfId="5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9000000}" name="Tabela32229371013161923" displayName="Tabela32229371013161923" ref="C18:D21" totalsRowShown="0" headerRowBorderDxfId="49" tableBorderDxfId="48">
  <autoFilter ref="C18:D21" xr:uid="{00000000-0009-0000-0100-000016000000}"/>
  <tableColumns count="2">
    <tableColumn id="1" xr3:uid="{00000000-0010-0000-1900-000001000000}" name="Pessoas" dataDxfId="47"/>
    <tableColumn id="2" xr3:uid="{00000000-0010-0000-1900-000002000000}" name="Valor" dataDxfId="4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A000000}" name="Tabela3222530581114172024" displayName="Tabela3222530581114172024" ref="C25:D28" totalsRowShown="0" headerRowBorderDxfId="45" tableBorderDxfId="44">
  <autoFilter ref="C25:D28" xr:uid="{00000000-0009-0000-0100-000017000000}"/>
  <tableColumns count="2">
    <tableColumn id="1" xr3:uid="{00000000-0010-0000-1A00-000001000000}" name="Pessoas" dataDxfId="43"/>
    <tableColumn id="2" xr3:uid="{00000000-0010-0000-1A00-000002000000}" name="Valor" dataDxfId="42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B000000}" name="Tabela328269121518212632" displayName="Tabela328269121518212632" ref="C11:D14" totalsRowShown="0" headerRowBorderDxfId="39" tableBorderDxfId="38">
  <autoFilter ref="C11:D14" xr:uid="{00000000-0009-0000-0100-00001F000000}"/>
  <tableColumns count="2">
    <tableColumn id="1" xr3:uid="{00000000-0010-0000-1B00-000001000000}" name="Pessoas" dataDxfId="37"/>
    <tableColumn id="2" xr3:uid="{00000000-0010-0000-1B00-000002000000}" name="Valor" dataDxfId="36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C000000}" name="Tabela322293710131619232733" displayName="Tabela322293710131619232733" ref="C18:D21" totalsRowShown="0" headerRowBorderDxfId="35" tableBorderDxfId="34">
  <autoFilter ref="C18:D21" xr:uid="{00000000-0009-0000-0100-000020000000}"/>
  <tableColumns count="2">
    <tableColumn id="1" xr3:uid="{00000000-0010-0000-1C00-000001000000}" name="Pessoas" dataDxfId="33"/>
    <tableColumn id="2" xr3:uid="{00000000-0010-0000-1C00-000002000000}" name="Valor" dataDxfId="3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2000000}" name="Tabela32225" displayName="Tabela32225" ref="C25:D28" totalsRowShown="0" headerRowBorderDxfId="157" tableBorderDxfId="156">
  <autoFilter ref="C25:D28" xr:uid="{00000000-0009-0000-0100-000018000000}"/>
  <tableColumns count="2">
    <tableColumn id="1" xr3:uid="{00000000-0010-0000-0200-000001000000}" name="Pessoas" dataDxfId="155"/>
    <tableColumn id="2" xr3:uid="{00000000-0010-0000-0200-000002000000}" name="Valor" dataDxfId="15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D000000}" name="Tabela32225305811141720243134" displayName="Tabela32225305811141720243134" ref="C25:D28" totalsRowShown="0" headerRowBorderDxfId="31" tableBorderDxfId="30">
  <autoFilter ref="C25:D28" xr:uid="{00000000-0009-0000-0100-000021000000}"/>
  <tableColumns count="2">
    <tableColumn id="1" xr3:uid="{00000000-0010-0000-1D00-000001000000}" name="Pessoas" dataDxfId="29"/>
    <tableColumn id="2" xr3:uid="{00000000-0010-0000-1D00-000002000000}" name="Valor" dataDxfId="28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E000000}" name="Tabela3282691215182126" displayName="Tabela3282691215182126" ref="C11:D14" totalsRowShown="0" headerRowBorderDxfId="25" tableBorderDxfId="24">
  <autoFilter ref="C11:D14" xr:uid="{00000000-0009-0000-0100-000019000000}"/>
  <tableColumns count="2">
    <tableColumn id="1" xr3:uid="{00000000-0010-0000-1E00-000001000000}" name="Pessoas" dataDxfId="23"/>
    <tableColumn id="2" xr3:uid="{00000000-0010-0000-1E00-000002000000}" name="Valor" dataDxfId="22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F000000}" name="Tabela3222937101316192327" displayName="Tabela3222937101316192327" ref="C18:D21" totalsRowShown="0" headerRowBorderDxfId="21" tableBorderDxfId="20">
  <autoFilter ref="C18:D21" xr:uid="{00000000-0009-0000-0100-00001A000000}"/>
  <tableColumns count="2">
    <tableColumn id="1" xr3:uid="{00000000-0010-0000-1F00-000001000000}" name="Pessoas" dataDxfId="19"/>
    <tableColumn id="2" xr3:uid="{00000000-0010-0000-1F00-000002000000}" name="Valor" dataDxfId="18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0000000}" name="Tabela322253058111417202431" displayName="Tabela322253058111417202431" ref="C25:D28" totalsRowShown="0" headerRowBorderDxfId="17" tableBorderDxfId="16">
  <autoFilter ref="C25:D28" xr:uid="{00000000-0009-0000-0100-00001E000000}"/>
  <tableColumns count="2">
    <tableColumn id="1" xr3:uid="{00000000-0010-0000-2000-000001000000}" name="Pessoas" dataDxfId="15"/>
    <tableColumn id="2" xr3:uid="{00000000-0010-0000-2000-000002000000}" name="Valor" dataDxfId="14"/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ela328269121518212635" displayName="Tabela328269121518212635" ref="C11:D14" totalsRowShown="0" headerRowBorderDxfId="11" tableBorderDxfId="10">
  <autoFilter ref="C11:D14" xr:uid="{00000000-0009-0000-0100-000022000000}"/>
  <tableColumns count="2">
    <tableColumn id="1" xr3:uid="{00000000-0010-0000-2100-000001000000}" name="Pessoas" dataDxfId="9"/>
    <tableColumn id="2" xr3:uid="{00000000-0010-0000-2100-000002000000}" name="Valor" dataDxfId="8"/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ela322293710131619232736" displayName="Tabela322293710131619232736" ref="C18:D21" totalsRowShown="0" headerRowBorderDxfId="7" tableBorderDxfId="6">
  <autoFilter ref="C18:D21" xr:uid="{00000000-0009-0000-0100-000023000000}"/>
  <tableColumns count="2">
    <tableColumn id="1" xr3:uid="{00000000-0010-0000-2200-000001000000}" name="Pessoas" dataDxfId="5"/>
    <tableColumn id="2" xr3:uid="{00000000-0010-0000-2200-000002000000}" name="Valor" dataDxfId="4"/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ela32225305811141720243137" displayName="Tabela32225305811141720243137" ref="C25:D28" totalsRowShown="0" headerRowBorderDxfId="3" tableBorderDxfId="2">
  <autoFilter ref="C25:D28" xr:uid="{00000000-0009-0000-0100-000024000000}"/>
  <tableColumns count="2">
    <tableColumn id="1" xr3:uid="{00000000-0010-0000-2300-000001000000}" name="Pessoas" dataDxfId="1"/>
    <tableColumn id="2" xr3:uid="{00000000-0010-0000-2300-000002000000}" name="Valor" dataDxfId="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3000000}" name="Tabela328" displayName="Tabela328" ref="C11:D14" totalsRowShown="0" headerRowBorderDxfId="151" tableBorderDxfId="150">
  <autoFilter ref="C11:D14" xr:uid="{00000000-0009-0000-0100-00001B000000}"/>
  <tableColumns count="2">
    <tableColumn id="1" xr3:uid="{00000000-0010-0000-0300-000001000000}" name="Pessoas" dataDxfId="149"/>
    <tableColumn id="2" xr3:uid="{00000000-0010-0000-0300-000002000000}" name="Valor" dataDxfId="14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4000000}" name="Tabela32229" displayName="Tabela32229" ref="C18:D21" totalsRowShown="0" headerRowBorderDxfId="147" tableBorderDxfId="146">
  <autoFilter ref="C18:D21" xr:uid="{00000000-0009-0000-0100-00001C000000}"/>
  <tableColumns count="2">
    <tableColumn id="1" xr3:uid="{00000000-0010-0000-0400-000001000000}" name="Pessoas" dataDxfId="145"/>
    <tableColumn id="2" xr3:uid="{00000000-0010-0000-0400-000002000000}" name="Valor" dataDxfId="14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5000000}" name="Tabela3222530" displayName="Tabela3222530" ref="C25:D28" totalsRowShown="0" headerRowBorderDxfId="143" tableBorderDxfId="142">
  <autoFilter ref="C25:D28" xr:uid="{00000000-0009-0000-0100-00001D000000}"/>
  <tableColumns count="2">
    <tableColumn id="1" xr3:uid="{00000000-0010-0000-0500-000001000000}" name="Pessoas" dataDxfId="141"/>
    <tableColumn id="2" xr3:uid="{00000000-0010-0000-0500-000002000000}" name="Valor" dataDxfId="14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ela3282" displayName="Tabela3282" ref="C11:D14" totalsRowShown="0" headerRowBorderDxfId="137" tableBorderDxfId="136">
  <autoFilter ref="C11:D14" xr:uid="{00000000-0009-0000-0100-000001000000}"/>
  <tableColumns count="2">
    <tableColumn id="1" xr3:uid="{00000000-0010-0000-0600-000001000000}" name="Pessoas" dataDxfId="135"/>
    <tableColumn id="2" xr3:uid="{00000000-0010-0000-0600-000002000000}" name="Valor" dataDxfId="13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ela322293" displayName="Tabela322293" ref="C18:D21" totalsRowShown="0" headerRowBorderDxfId="133" tableBorderDxfId="132">
  <autoFilter ref="C18:D21" xr:uid="{00000000-0009-0000-0100-000002000000}"/>
  <tableColumns count="2">
    <tableColumn id="1" xr3:uid="{00000000-0010-0000-0700-000001000000}" name="Pessoas" dataDxfId="131"/>
    <tableColumn id="2" xr3:uid="{00000000-0010-0000-0700-000002000000}" name="Valor" dataDxfId="13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ela32225305" displayName="Tabela32225305" ref="C25:D28" totalsRowShown="0" headerRowBorderDxfId="129" tableBorderDxfId="128">
  <autoFilter ref="C25:D28" xr:uid="{00000000-0009-0000-0100-000004000000}"/>
  <tableColumns count="2">
    <tableColumn id="1" xr3:uid="{00000000-0010-0000-0800-000001000000}" name="Pessoas" dataDxfId="127"/>
    <tableColumn id="2" xr3:uid="{00000000-0010-0000-0800-000002000000}" name="Valor" dataDxfId="12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zoomScale="78" zoomScaleNormal="78" workbookViewId="0"/>
  </sheetViews>
  <sheetFormatPr defaultRowHeight="15"/>
  <cols>
    <col min="1" max="16384" width="9.140625" style="30"/>
  </cols>
  <sheetData>
    <row r="1" spans="1:25" customForma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customForma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customForma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customForma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customForma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customForma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customForma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customForma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customForma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customForma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customForma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customForma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customForma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customForma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customForma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customForma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customForma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customForma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customForma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customForma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customForma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customForma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customForma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customForma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customForma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customForma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customForma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customForma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customForma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customForma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2570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1075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1900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1970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55" priority="1" operator="greaterThan">
      <formula>0</formula>
    </cfRule>
    <cfRule type="cellIs" dxfId="54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2670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1175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2000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2070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41" priority="1" operator="greaterThan">
      <formula>0</formula>
    </cfRule>
    <cfRule type="cellIs" dxfId="4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2770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1275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2100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2170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27" priority="1" operator="greaterThan">
      <formula>0</formula>
    </cfRule>
    <cfRule type="cellIs" dxfId="2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2790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1295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2120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2190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workbookViewId="0">
      <selection activeCell="E8" sqref="E8"/>
    </sheetView>
  </sheetViews>
  <sheetFormatPr defaultRowHeight="15"/>
  <cols>
    <col min="1" max="1" width="13.42578125" bestFit="1" customWidth="1"/>
    <col min="2" max="4" width="13.28515625" bestFit="1" customWidth="1"/>
  </cols>
  <sheetData>
    <row r="1" spans="1:4">
      <c r="A1" s="32"/>
      <c r="B1" s="33" t="s">
        <v>54</v>
      </c>
      <c r="C1" s="35" t="s">
        <v>52</v>
      </c>
      <c r="D1" s="38" t="s">
        <v>53</v>
      </c>
    </row>
    <row r="2" spans="1:4">
      <c r="A2" s="32" t="s">
        <v>40</v>
      </c>
      <c r="B2" s="34">
        <f>Janeiro!C4</f>
        <v>-1445</v>
      </c>
      <c r="C2" s="36">
        <f>Janeiro!C3</f>
        <v>2115</v>
      </c>
      <c r="D2" s="39">
        <f>Janeiro!C2</f>
        <v>670</v>
      </c>
    </row>
    <row r="3" spans="1:4">
      <c r="A3" s="32" t="s">
        <v>41</v>
      </c>
      <c r="B3" s="34">
        <f>Fevereiro!C4</f>
        <v>-825</v>
      </c>
      <c r="C3" s="36">
        <f>Fevereiro!C3</f>
        <v>1495</v>
      </c>
      <c r="D3" s="39">
        <f>Fevereiro!C2</f>
        <v>670</v>
      </c>
    </row>
    <row r="4" spans="1:4">
      <c r="A4" s="32" t="s">
        <v>42</v>
      </c>
      <c r="B4" s="34">
        <f>Março!C4</f>
        <v>-812</v>
      </c>
      <c r="C4" s="36">
        <f>Março!C3</f>
        <v>1495</v>
      </c>
      <c r="D4" s="39">
        <f>Março!C2</f>
        <v>683</v>
      </c>
    </row>
    <row r="5" spans="1:4">
      <c r="A5" s="32" t="s">
        <v>43</v>
      </c>
      <c r="B5" s="34">
        <f>Abril!C4</f>
        <v>575</v>
      </c>
      <c r="C5" s="36">
        <f>Abril!C3</f>
        <v>1495</v>
      </c>
      <c r="D5" s="39">
        <f>Abril!C2</f>
        <v>2070</v>
      </c>
    </row>
    <row r="6" spans="1:4">
      <c r="A6" s="32" t="s">
        <v>44</v>
      </c>
      <c r="B6" s="34">
        <f>Maio!C4</f>
        <v>675</v>
      </c>
      <c r="C6" s="36">
        <f>Maio!C3</f>
        <v>1495</v>
      </c>
      <c r="D6" s="39">
        <f>Maio!C2</f>
        <v>2170</v>
      </c>
    </row>
    <row r="7" spans="1:4">
      <c r="A7" s="32" t="s">
        <v>45</v>
      </c>
      <c r="B7" s="34">
        <f>Junho!C4</f>
        <v>575</v>
      </c>
      <c r="C7" s="36">
        <f>Junho!C3</f>
        <v>1695</v>
      </c>
      <c r="D7" s="39">
        <f>Junho!C2</f>
        <v>2270</v>
      </c>
    </row>
    <row r="8" spans="1:4">
      <c r="A8" s="32" t="s">
        <v>46</v>
      </c>
      <c r="B8" s="34">
        <f>Julho!C4</f>
        <v>875</v>
      </c>
      <c r="C8" s="36">
        <f>Julho!C3</f>
        <v>1495</v>
      </c>
      <c r="D8" s="39">
        <f>Julho!C2</f>
        <v>2370</v>
      </c>
    </row>
    <row r="9" spans="1:4">
      <c r="A9" s="32" t="s">
        <v>47</v>
      </c>
      <c r="B9" s="34">
        <f>Agosto!C4</f>
        <v>975</v>
      </c>
      <c r="C9" s="36">
        <f>Agosto!C3</f>
        <v>1495</v>
      </c>
      <c r="D9" s="39">
        <f>Agosto!C2</f>
        <v>2470</v>
      </c>
    </row>
    <row r="10" spans="1:4">
      <c r="A10" s="32" t="s">
        <v>48</v>
      </c>
      <c r="B10" s="34">
        <f>Setembro!C4</f>
        <v>1075</v>
      </c>
      <c r="C10" s="36">
        <f>Setembro!C3</f>
        <v>1495</v>
      </c>
      <c r="D10" s="39">
        <f>Setembro!C2</f>
        <v>2570</v>
      </c>
    </row>
    <row r="11" spans="1:4">
      <c r="A11" s="32" t="s">
        <v>49</v>
      </c>
      <c r="B11" s="34">
        <f>'Outubro '!C4</f>
        <v>1175</v>
      </c>
      <c r="C11" s="36">
        <f>'Outubro '!C3</f>
        <v>1495</v>
      </c>
      <c r="D11" s="39">
        <f>'Outubro '!C2</f>
        <v>2670</v>
      </c>
    </row>
    <row r="12" spans="1:4">
      <c r="A12" s="32" t="s">
        <v>50</v>
      </c>
      <c r="B12" s="34">
        <f>Novembro!C4</f>
        <v>1275</v>
      </c>
      <c r="C12" s="36">
        <f>Novembro!C3</f>
        <v>1495</v>
      </c>
      <c r="D12" s="39">
        <f>Novembro!C2</f>
        <v>2770</v>
      </c>
    </row>
    <row r="13" spans="1:4">
      <c r="A13" s="32" t="s">
        <v>51</v>
      </c>
      <c r="B13" s="34">
        <f>Dezembro!C4</f>
        <v>1295</v>
      </c>
      <c r="C13" s="36">
        <f>Dezembro!C3</f>
        <v>1495</v>
      </c>
      <c r="D13" s="39">
        <f>Dezembro!C2</f>
        <v>2790</v>
      </c>
    </row>
    <row r="14" spans="1:4">
      <c r="A14" s="32"/>
      <c r="B14" s="32"/>
      <c r="C14" s="37">
        <f>SUM(C2:C13)</f>
        <v>18760</v>
      </c>
      <c r="D14" s="40">
        <f>SUM(D2:D13)</f>
        <v>24173</v>
      </c>
    </row>
    <row r="16" spans="1:4">
      <c r="A16" t="s">
        <v>52</v>
      </c>
      <c r="B16" s="31">
        <f>C14</f>
        <v>18760</v>
      </c>
    </row>
    <row r="17" spans="1:2">
      <c r="A17" t="str">
        <f>D1</f>
        <v>Receita Total</v>
      </c>
      <c r="B17" s="31">
        <f>D14</f>
        <v>24173</v>
      </c>
    </row>
  </sheetData>
  <phoneticPr fontId="1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showGridLines="0" zoomScale="77" zoomScaleNormal="77" workbookViewId="0">
      <selection activeCell="P6" sqref="P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16" t="s">
        <v>33</v>
      </c>
      <c r="B2" s="4" t="s">
        <v>34</v>
      </c>
      <c r="C2" s="5">
        <f>D15+D22+D29</f>
        <v>670</v>
      </c>
    </row>
    <row r="3" spans="1:13" ht="15.75" customHeight="1" thickBot="1">
      <c r="A3" s="17"/>
      <c r="B3" s="3" t="s">
        <v>35</v>
      </c>
      <c r="C3" s="6">
        <f>I22+I28+M21+M28+M14</f>
        <v>2115</v>
      </c>
    </row>
    <row r="4" spans="1:13" ht="16.5" thickBot="1">
      <c r="A4" s="41" t="s">
        <v>55</v>
      </c>
      <c r="B4" s="42"/>
      <c r="C4" s="9">
        <f>C2-C3</f>
        <v>-1445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200</v>
      </c>
    </row>
    <row r="12" spans="1:13" ht="15.75">
      <c r="A12" s="45"/>
      <c r="B12" s="46"/>
      <c r="C12" s="25" t="s">
        <v>1</v>
      </c>
      <c r="D12" s="22">
        <v>0</v>
      </c>
      <c r="G12" s="53"/>
      <c r="H12" s="3" t="s">
        <v>9</v>
      </c>
      <c r="I12" s="6">
        <v>89</v>
      </c>
      <c r="K12" s="53"/>
      <c r="L12" s="3" t="s">
        <v>37</v>
      </c>
      <c r="M12" s="6">
        <v>800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1000</v>
      </c>
    </row>
    <row r="15" spans="1:13" ht="16.5" thickBot="1">
      <c r="A15" s="1"/>
      <c r="B15" s="2"/>
      <c r="C15" s="13" t="s">
        <v>5</v>
      </c>
      <c r="D15" s="14">
        <f>SUM(D12:D14)</f>
        <v>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800</v>
      </c>
      <c r="I32" s="18" t="str">
        <f>INDEX(L11:M13,MATCH(H32,M11:M13,0),1)</f>
        <v>Carro Manutenção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A4:B4"/>
    <mergeCell ref="H51:I51"/>
    <mergeCell ref="G25:G27"/>
    <mergeCell ref="G28:H28"/>
    <mergeCell ref="H40:H50"/>
    <mergeCell ref="K28:L28"/>
    <mergeCell ref="A11:B14"/>
    <mergeCell ref="A18:B21"/>
    <mergeCell ref="A25:B28"/>
    <mergeCell ref="G11:G21"/>
    <mergeCell ref="G22:H22"/>
    <mergeCell ref="K11:K13"/>
    <mergeCell ref="K14:L14"/>
    <mergeCell ref="K18:K20"/>
    <mergeCell ref="K21:L21"/>
    <mergeCell ref="K25:K27"/>
  </mergeCells>
  <conditionalFormatting sqref="C4">
    <cfRule type="cellIs" dxfId="167" priority="1" operator="greaterThan">
      <formula>0</formula>
    </cfRule>
    <cfRule type="cellIs" dxfId="16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0" t="s">
        <v>33</v>
      </c>
      <c r="B2" s="4" t="s">
        <v>34</v>
      </c>
      <c r="C2" s="5">
        <f>D15+D22+D29</f>
        <v>670</v>
      </c>
    </row>
    <row r="3" spans="1:13" ht="15.75" customHeight="1" thickBot="1">
      <c r="A3" s="21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-825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53" priority="1" operator="greaterThan">
      <formula>0</formula>
    </cfRule>
    <cfRule type="cellIs" dxfId="15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1"/>
  <sheetViews>
    <sheetView showGridLines="0" topLeftCell="A2" zoomScale="80" zoomScaleNormal="80" workbookViewId="0">
      <selection activeCell="B6" sqref="B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683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-812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13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83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39" priority="1" operator="greaterThan">
      <formula>0</formula>
    </cfRule>
    <cfRule type="cellIs" dxfId="138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showGridLines="0" zoomScale="80" zoomScaleNormal="80" workbookViewId="0"/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2070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575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1400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1470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25" priority="1" operator="greaterThan">
      <formula>0</formula>
    </cfRule>
    <cfRule type="cellIs" dxfId="124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2170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675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1500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1570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11" priority="1" operator="greaterThan">
      <formula>0</formula>
    </cfRule>
    <cfRule type="cellIs" dxfId="11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2270</v>
      </c>
    </row>
    <row r="3" spans="1:13" ht="15.75" customHeight="1" thickBot="1">
      <c r="A3" s="29"/>
      <c r="B3" s="3" t="s">
        <v>35</v>
      </c>
      <c r="C3" s="6">
        <f>I22+I28+M21+M28+M14</f>
        <v>1695</v>
      </c>
    </row>
    <row r="4" spans="1:13" ht="16.5" thickBot="1">
      <c r="A4" s="41" t="s">
        <v>55</v>
      </c>
      <c r="B4" s="42"/>
      <c r="C4" s="9">
        <f>C2-C3</f>
        <v>575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400</v>
      </c>
    </row>
    <row r="12" spans="1:13" ht="15.75">
      <c r="A12" s="45"/>
      <c r="B12" s="46"/>
      <c r="C12" s="25" t="s">
        <v>1</v>
      </c>
      <c r="D12" s="22">
        <v>1600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100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580</v>
      </c>
    </row>
    <row r="15" spans="1:13" ht="16.5" thickBot="1">
      <c r="A15" s="1"/>
      <c r="B15" s="2"/>
      <c r="C15" s="13" t="s">
        <v>5</v>
      </c>
      <c r="D15" s="14">
        <f>SUM(D12:D14)</f>
        <v>1670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400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97" priority="1" operator="greaterThan">
      <formula>0</formula>
    </cfRule>
    <cfRule type="cellIs" dxfId="9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2370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875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1700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1770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83" priority="1" operator="greaterThan">
      <formula>0</formula>
    </cfRule>
    <cfRule type="cellIs" dxfId="8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1"/>
  <sheetViews>
    <sheetView showGridLines="0" tabSelected="1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2470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975</v>
      </c>
    </row>
    <row r="6" spans="1:13" ht="189" customHeight="1"/>
    <row r="10" spans="1:13" ht="15.75" thickBot="1"/>
    <row r="11" spans="1:13" ht="16.5" thickBot="1">
      <c r="A11" s="43" t="s">
        <v>0</v>
      </c>
      <c r="B11" s="44"/>
      <c r="C11" s="27" t="s">
        <v>38</v>
      </c>
      <c r="D11" s="24" t="s">
        <v>39</v>
      </c>
      <c r="G11" s="52" t="s">
        <v>7</v>
      </c>
      <c r="H11" s="4" t="s">
        <v>8</v>
      </c>
      <c r="I11" s="5">
        <v>300</v>
      </c>
      <c r="K11" s="52" t="s">
        <v>22</v>
      </c>
      <c r="L11" s="4" t="s">
        <v>23</v>
      </c>
      <c r="M11" s="5">
        <v>300</v>
      </c>
    </row>
    <row r="12" spans="1:13" ht="15.75">
      <c r="A12" s="45"/>
      <c r="B12" s="46"/>
      <c r="C12" s="25" t="s">
        <v>1</v>
      </c>
      <c r="D12" s="22">
        <v>1800</v>
      </c>
      <c r="G12" s="53"/>
      <c r="H12" s="3" t="s">
        <v>9</v>
      </c>
      <c r="I12" s="6">
        <v>89</v>
      </c>
      <c r="K12" s="53"/>
      <c r="L12" s="3" t="s">
        <v>37</v>
      </c>
      <c r="M12" s="6">
        <v>80</v>
      </c>
    </row>
    <row r="13" spans="1:13" ht="16.5" thickBot="1">
      <c r="A13" s="45"/>
      <c r="B13" s="46"/>
      <c r="C13" s="26" t="s">
        <v>2</v>
      </c>
      <c r="D13" s="23">
        <v>0</v>
      </c>
      <c r="G13" s="53"/>
      <c r="H13" s="3" t="s">
        <v>10</v>
      </c>
      <c r="I13" s="6">
        <v>198</v>
      </c>
      <c r="K13" s="53"/>
      <c r="L13" s="7" t="s">
        <v>17</v>
      </c>
      <c r="M13" s="8">
        <v>0</v>
      </c>
    </row>
    <row r="14" spans="1:13" ht="16.5" thickBot="1">
      <c r="A14" s="47"/>
      <c r="B14" s="48"/>
      <c r="C14" s="26" t="s">
        <v>3</v>
      </c>
      <c r="D14" s="23">
        <v>70</v>
      </c>
      <c r="G14" s="53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1870</v>
      </c>
      <c r="G15" s="53"/>
      <c r="H15" s="3" t="s">
        <v>12</v>
      </c>
      <c r="I15" s="6">
        <v>0</v>
      </c>
    </row>
    <row r="16" spans="1:13" ht="15.75">
      <c r="C16" s="15"/>
      <c r="D16" s="15"/>
      <c r="G16" s="53"/>
      <c r="H16" s="3" t="s">
        <v>13</v>
      </c>
      <c r="I16" s="6">
        <v>100</v>
      </c>
    </row>
    <row r="17" spans="1:13" ht="16.5" thickBot="1">
      <c r="C17" s="15"/>
      <c r="D17" s="15"/>
      <c r="G17" s="53"/>
      <c r="H17" s="3" t="s">
        <v>14</v>
      </c>
      <c r="I17" s="6">
        <v>0</v>
      </c>
    </row>
    <row r="18" spans="1:13" ht="15.75" customHeight="1" thickBot="1">
      <c r="A18" s="43" t="s">
        <v>4</v>
      </c>
      <c r="B18" s="44"/>
      <c r="C18" s="27" t="s">
        <v>38</v>
      </c>
      <c r="D18" s="24" t="s">
        <v>39</v>
      </c>
      <c r="G18" s="53"/>
      <c r="H18" s="3" t="s">
        <v>15</v>
      </c>
      <c r="I18" s="6">
        <v>0</v>
      </c>
      <c r="K18" s="52" t="s">
        <v>24</v>
      </c>
      <c r="L18" s="4" t="s">
        <v>25</v>
      </c>
      <c r="M18" s="5">
        <v>30</v>
      </c>
    </row>
    <row r="19" spans="1:13" ht="15.75" customHeight="1">
      <c r="A19" s="45"/>
      <c r="B19" s="46"/>
      <c r="C19" s="25" t="s">
        <v>1</v>
      </c>
      <c r="D19" s="22">
        <v>100</v>
      </c>
      <c r="G19" s="53"/>
      <c r="H19" s="3" t="s">
        <v>28</v>
      </c>
      <c r="I19" s="6">
        <v>0</v>
      </c>
      <c r="K19" s="53"/>
      <c r="L19" s="3" t="s">
        <v>26</v>
      </c>
      <c r="M19" s="6">
        <v>67</v>
      </c>
    </row>
    <row r="20" spans="1:13" ht="16.5" customHeight="1" thickBot="1">
      <c r="A20" s="45"/>
      <c r="B20" s="46"/>
      <c r="C20" s="26" t="s">
        <v>2</v>
      </c>
      <c r="D20" s="23">
        <v>100</v>
      </c>
      <c r="G20" s="53"/>
      <c r="H20" s="3" t="s">
        <v>16</v>
      </c>
      <c r="I20" s="6">
        <v>0</v>
      </c>
      <c r="K20" s="53"/>
      <c r="L20" s="7" t="s">
        <v>27</v>
      </c>
      <c r="M20" s="8">
        <v>0</v>
      </c>
    </row>
    <row r="21" spans="1:13" ht="16.5" customHeight="1" thickBot="1">
      <c r="A21" s="47"/>
      <c r="B21" s="48"/>
      <c r="C21" s="26" t="s">
        <v>3</v>
      </c>
      <c r="D21" s="23">
        <v>0</v>
      </c>
      <c r="G21" s="53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3" t="s">
        <v>6</v>
      </c>
      <c r="B25" s="49"/>
      <c r="C25" s="27" t="s">
        <v>38</v>
      </c>
      <c r="D25" s="24" t="s">
        <v>39</v>
      </c>
      <c r="G25" s="52" t="s">
        <v>19</v>
      </c>
      <c r="H25" s="4" t="s">
        <v>20</v>
      </c>
      <c r="I25" s="5">
        <v>91</v>
      </c>
      <c r="K25" s="52" t="s">
        <v>29</v>
      </c>
      <c r="L25" s="4" t="s">
        <v>30</v>
      </c>
      <c r="M25" s="5">
        <v>0</v>
      </c>
    </row>
    <row r="26" spans="1:13" ht="15.75">
      <c r="A26" s="45"/>
      <c r="B26" s="50"/>
      <c r="C26" s="25" t="s">
        <v>1</v>
      </c>
      <c r="D26" s="22">
        <v>100</v>
      </c>
      <c r="G26" s="53"/>
      <c r="H26" s="3" t="s">
        <v>21</v>
      </c>
      <c r="I26" s="6">
        <v>90</v>
      </c>
      <c r="K26" s="53"/>
      <c r="L26" s="3" t="s">
        <v>31</v>
      </c>
      <c r="M26" s="6">
        <v>0</v>
      </c>
    </row>
    <row r="27" spans="1:13" ht="16.5" thickBot="1">
      <c r="A27" s="45"/>
      <c r="B27" s="50"/>
      <c r="C27" s="26" t="s">
        <v>2</v>
      </c>
      <c r="D27" s="23">
        <v>300</v>
      </c>
      <c r="G27" s="53"/>
      <c r="H27" s="7" t="s">
        <v>17</v>
      </c>
      <c r="I27" s="8">
        <v>0</v>
      </c>
      <c r="K27" s="53"/>
      <c r="L27" s="7" t="s">
        <v>32</v>
      </c>
      <c r="M27" s="8">
        <v>0</v>
      </c>
    </row>
    <row r="28" spans="1:13" ht="16.5" thickBot="1">
      <c r="A28" s="47"/>
      <c r="B28" s="51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56"/>
      <c r="I40" s="10"/>
      <c r="J40" s="11"/>
    </row>
    <row r="41" spans="7:10" ht="15.75">
      <c r="H41" s="57"/>
      <c r="I41" s="10"/>
      <c r="J41" s="11"/>
    </row>
    <row r="42" spans="7:10" ht="15.75">
      <c r="H42" s="57"/>
      <c r="I42" s="10"/>
      <c r="J42" s="11"/>
    </row>
    <row r="43" spans="7:10" ht="15.75">
      <c r="H43" s="57"/>
      <c r="I43" s="10"/>
      <c r="J43" s="11"/>
    </row>
    <row r="44" spans="7:10" ht="15.75">
      <c r="H44" s="57"/>
      <c r="I44" s="10"/>
      <c r="J44" s="11"/>
    </row>
    <row r="45" spans="7:10" ht="15.75">
      <c r="H45" s="57"/>
      <c r="I45" s="10"/>
      <c r="J45" s="11"/>
    </row>
    <row r="46" spans="7:10" ht="15.75">
      <c r="H46" s="57"/>
      <c r="I46" s="10"/>
      <c r="J46" s="11"/>
    </row>
    <row r="47" spans="7:10" ht="15.75">
      <c r="H47" s="57"/>
      <c r="I47" s="10"/>
      <c r="J47" s="11"/>
    </row>
    <row r="48" spans="7:10" ht="15.75">
      <c r="H48" s="57"/>
      <c r="I48" s="10"/>
      <c r="J48" s="11"/>
    </row>
    <row r="49" spans="8:10" ht="15.75">
      <c r="H49" s="57"/>
      <c r="I49" s="10"/>
      <c r="J49" s="11"/>
    </row>
    <row r="50" spans="8:10" ht="15.75">
      <c r="H50" s="57"/>
      <c r="I50" s="10"/>
      <c r="J50" s="11"/>
    </row>
    <row r="51" spans="8:10" ht="15.75">
      <c r="H51" s="54"/>
      <c r="I51" s="55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69" priority="1" operator="greaterThan">
      <formula>0</formula>
    </cfRule>
    <cfRule type="cellIs" dxfId="68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Menu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 </vt:lpstr>
      <vt:lpstr>Novembro</vt:lpstr>
      <vt:lpstr>Dezembro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2022-12-28T18:38:58Z</dcterms:created>
  <dcterms:modified xsi:type="dcterms:W3CDTF">2023-01-03T22:37:53Z</dcterms:modified>
</cp:coreProperties>
</file>